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_______LyndaCom\Excel 2013 Tips &amp; Tricks\"/>
    </mc:Choice>
  </mc:AlternateContent>
  <bookViews>
    <workbookView xWindow="0" yWindow="0" windowWidth="28800" windowHeight="12435"/>
  </bookViews>
  <sheets>
    <sheet name="NewData" sheetId="2" r:id="rId1"/>
    <sheet name="Salaries" sheetId="3" r:id="rId2"/>
    <sheet name="Employees" sheetId="4" r:id="rId3"/>
    <sheet name="Formulas" sheetId="5" r:id="rId4"/>
    <sheet name="ChartData" sheetId="6" r:id="rId5"/>
    <sheet name="SampleData" sheetId="8" r:id="rId6"/>
    <sheet name="SampleTableData" sheetId="10" r:id="rId7"/>
    <sheet name="Sheet1" sheetId="1" r:id="rId8"/>
  </sheets>
  <definedNames>
    <definedName name="_xlnm._FilterDatabase" localSheetId="4" hidden="1">ChartData!#REF!</definedName>
    <definedName name="_xlnm._FilterDatabase" localSheetId="2" hidden="1">Employees!$A$1:$N$742</definedName>
    <definedName name="_xlnm._FilterDatabase" localSheetId="5" hidden="1">SampleData!$C:$C</definedName>
    <definedName name="_xlnm._FilterDatabase" localSheetId="6" hidden="1">SampleTableData!$C:$C</definedName>
    <definedName name="ee" localSheetId="4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4" hidden="1">{"FirstQ",#N/A,FALSE,"Budget2000";"SecondQ",#N/A,FALSE,"Budget2000"}</definedName>
    <definedName name="rr" hidden="1">{"FirstQ",#N/A,FALSE,"Budget2000";"SecondQ",#N/A,FALSE,"Budget2000"}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4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4" hidden="1">{"FirstQ",#N/A,FALSE,"Budget2000";"SecondQ",#N/A,FALSE,"Budget2000"}</definedName>
    <definedName name="wrn.FirstHalf." hidden="1">{"FirstQ",#N/A,FALSE,"Budget2000";"SecondQ",#N/A,FALSE,"Budget2000"}</definedName>
    <definedName name="x" localSheetId="4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2" hidden="1">Employees!$A$1:$N$742</definedName>
    <definedName name="Z_32E1B1E0_F29A_4FB3_9E7F_F78F245BC75E_.wvu.FilterData" localSheetId="5" hidden="1">SampleData!$A$1:$N$742</definedName>
    <definedName name="Z_32E1B1E0_F29A_4FB3_9E7F_F78F245BC75E_.wvu.FilterData" localSheetId="6" hidden="1">SampleTableData!$A$1:$K$742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5" l="1"/>
  <c r="L2" i="4" l="1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H742" i="10" l="1"/>
  <c r="H741" i="10"/>
  <c r="H740" i="10"/>
  <c r="H739" i="10"/>
  <c r="H738" i="10"/>
  <c r="H737" i="10"/>
  <c r="H736" i="10"/>
  <c r="H735" i="10"/>
  <c r="H734" i="10"/>
  <c r="H733" i="10"/>
  <c r="H732" i="10"/>
  <c r="H731" i="10"/>
  <c r="H730" i="10"/>
  <c r="H729" i="10"/>
  <c r="H728" i="10"/>
  <c r="H727" i="10"/>
  <c r="H726" i="10"/>
  <c r="H725" i="10"/>
  <c r="H724" i="10"/>
  <c r="H723" i="10"/>
  <c r="H722" i="10"/>
  <c r="H721" i="10"/>
  <c r="H720" i="10"/>
  <c r="H719" i="10"/>
  <c r="H718" i="10"/>
  <c r="H717" i="10"/>
  <c r="H716" i="10"/>
  <c r="H715" i="10"/>
  <c r="H714" i="10"/>
  <c r="H713" i="10"/>
  <c r="H712" i="10"/>
  <c r="H711" i="10"/>
  <c r="H710" i="10"/>
  <c r="H709" i="10"/>
  <c r="H708" i="10"/>
  <c r="H707" i="10"/>
  <c r="H706" i="10"/>
  <c r="H705" i="10"/>
  <c r="H704" i="10"/>
  <c r="H703" i="10"/>
  <c r="H702" i="10"/>
  <c r="H701" i="10"/>
  <c r="H700" i="10"/>
  <c r="H699" i="10"/>
  <c r="H698" i="10"/>
  <c r="H697" i="10"/>
  <c r="H696" i="10"/>
  <c r="H695" i="10"/>
  <c r="H694" i="10"/>
  <c r="H693" i="10"/>
  <c r="H692" i="10"/>
  <c r="H691" i="10"/>
  <c r="H690" i="10"/>
  <c r="H689" i="10"/>
  <c r="H688" i="10"/>
  <c r="H687" i="10"/>
  <c r="H686" i="10"/>
  <c r="H685" i="10"/>
  <c r="H684" i="10"/>
  <c r="H683" i="10"/>
  <c r="H682" i="10"/>
  <c r="H681" i="10"/>
  <c r="H680" i="10"/>
  <c r="H679" i="10"/>
  <c r="H678" i="10"/>
  <c r="H677" i="10"/>
  <c r="H676" i="10"/>
  <c r="H675" i="10"/>
  <c r="H674" i="10"/>
  <c r="H673" i="10"/>
  <c r="H672" i="10"/>
  <c r="H671" i="10"/>
  <c r="H670" i="10"/>
  <c r="H669" i="10"/>
  <c r="H668" i="10"/>
  <c r="H667" i="10"/>
  <c r="H666" i="10"/>
  <c r="H665" i="10"/>
  <c r="H664" i="10"/>
  <c r="H663" i="10"/>
  <c r="H662" i="10"/>
  <c r="H661" i="10"/>
  <c r="H660" i="10"/>
  <c r="H659" i="10"/>
  <c r="H658" i="10"/>
  <c r="H657" i="10"/>
  <c r="H656" i="10"/>
  <c r="H655" i="10"/>
  <c r="H654" i="10"/>
  <c r="H653" i="10"/>
  <c r="H652" i="10"/>
  <c r="H651" i="10"/>
  <c r="H650" i="10"/>
  <c r="H649" i="10"/>
  <c r="H648" i="10"/>
  <c r="H647" i="10"/>
  <c r="H646" i="10"/>
  <c r="H645" i="10"/>
  <c r="H644" i="10"/>
  <c r="H643" i="10"/>
  <c r="H642" i="10"/>
  <c r="H641" i="10"/>
  <c r="H640" i="10"/>
  <c r="H639" i="10"/>
  <c r="H638" i="10"/>
  <c r="H637" i="10"/>
  <c r="H636" i="10"/>
  <c r="H635" i="10"/>
  <c r="H634" i="10"/>
  <c r="H633" i="10"/>
  <c r="H632" i="10"/>
  <c r="H631" i="10"/>
  <c r="H630" i="10"/>
  <c r="H629" i="10"/>
  <c r="H628" i="10"/>
  <c r="H627" i="10"/>
  <c r="H626" i="10"/>
  <c r="H625" i="10"/>
  <c r="H624" i="10"/>
  <c r="H623" i="10"/>
  <c r="H622" i="10"/>
  <c r="H621" i="10"/>
  <c r="H620" i="10"/>
  <c r="H619" i="10"/>
  <c r="H618" i="10"/>
  <c r="H617" i="10"/>
  <c r="H616" i="10"/>
  <c r="H615" i="10"/>
  <c r="H614" i="10"/>
  <c r="H613" i="10"/>
  <c r="H612" i="10"/>
  <c r="H611" i="10"/>
  <c r="H610" i="10"/>
  <c r="H609" i="10"/>
  <c r="H608" i="10"/>
  <c r="H607" i="10"/>
  <c r="H606" i="10"/>
  <c r="H605" i="10"/>
  <c r="H604" i="10"/>
  <c r="H603" i="10"/>
  <c r="H602" i="10"/>
  <c r="H601" i="10"/>
  <c r="H600" i="10"/>
  <c r="H599" i="10"/>
  <c r="H598" i="10"/>
  <c r="H597" i="10"/>
  <c r="H596" i="10"/>
  <c r="H595" i="10"/>
  <c r="H594" i="10"/>
  <c r="H593" i="10"/>
  <c r="H592" i="10"/>
  <c r="H591" i="10"/>
  <c r="H590" i="10"/>
  <c r="H589" i="10"/>
  <c r="H588" i="10"/>
  <c r="H587" i="10"/>
  <c r="H586" i="10"/>
  <c r="H585" i="10"/>
  <c r="H584" i="10"/>
  <c r="H583" i="10"/>
  <c r="H582" i="10"/>
  <c r="H581" i="10"/>
  <c r="H580" i="10"/>
  <c r="H579" i="10"/>
  <c r="H578" i="10"/>
  <c r="H577" i="10"/>
  <c r="H576" i="10"/>
  <c r="H575" i="10"/>
  <c r="H574" i="10"/>
  <c r="H573" i="10"/>
  <c r="H572" i="10"/>
  <c r="H571" i="10"/>
  <c r="H570" i="10"/>
  <c r="H569" i="10"/>
  <c r="H568" i="10"/>
  <c r="H567" i="10"/>
  <c r="H566" i="10"/>
  <c r="H565" i="10"/>
  <c r="H564" i="10"/>
  <c r="H563" i="10"/>
  <c r="H562" i="10"/>
  <c r="H561" i="10"/>
  <c r="H560" i="10"/>
  <c r="H559" i="10"/>
  <c r="H558" i="10"/>
  <c r="H557" i="10"/>
  <c r="H556" i="10"/>
  <c r="H555" i="10"/>
  <c r="H554" i="10"/>
  <c r="H553" i="10"/>
  <c r="H552" i="10"/>
  <c r="H551" i="10"/>
  <c r="H550" i="10"/>
  <c r="H549" i="10"/>
  <c r="H548" i="10"/>
  <c r="H547" i="10"/>
  <c r="H546" i="10"/>
  <c r="H545" i="10"/>
  <c r="H544" i="10"/>
  <c r="H543" i="10"/>
  <c r="H542" i="10"/>
  <c r="H541" i="10"/>
  <c r="H540" i="10"/>
  <c r="H539" i="10"/>
  <c r="H538" i="10"/>
  <c r="H537" i="10"/>
  <c r="H536" i="10"/>
  <c r="H535" i="10"/>
  <c r="H534" i="10"/>
  <c r="H533" i="10"/>
  <c r="H532" i="10"/>
  <c r="H531" i="10"/>
  <c r="H530" i="10"/>
  <c r="H529" i="10"/>
  <c r="H528" i="10"/>
  <c r="H527" i="10"/>
  <c r="H526" i="10"/>
  <c r="H525" i="10"/>
  <c r="H524" i="10"/>
  <c r="H523" i="10"/>
  <c r="H522" i="10"/>
  <c r="H521" i="10"/>
  <c r="H520" i="10"/>
  <c r="H519" i="10"/>
  <c r="H518" i="10"/>
  <c r="H517" i="10"/>
  <c r="H516" i="10"/>
  <c r="H515" i="10"/>
  <c r="H514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498" i="10"/>
  <c r="H497" i="10"/>
  <c r="H496" i="10"/>
  <c r="H495" i="10"/>
  <c r="H494" i="10"/>
  <c r="H493" i="10"/>
  <c r="H492" i="10"/>
  <c r="H491" i="10"/>
  <c r="H490" i="10"/>
  <c r="H489" i="10"/>
  <c r="H488" i="10"/>
  <c r="H487" i="10"/>
  <c r="H486" i="10"/>
  <c r="H485" i="10"/>
  <c r="H484" i="10"/>
  <c r="H483" i="10"/>
  <c r="H482" i="10"/>
  <c r="H481" i="10"/>
  <c r="H480" i="10"/>
  <c r="H479" i="10"/>
  <c r="H478" i="10"/>
  <c r="H477" i="10"/>
  <c r="H476" i="10"/>
  <c r="H475" i="10"/>
  <c r="H474" i="10"/>
  <c r="H473" i="10"/>
  <c r="H472" i="10"/>
  <c r="H471" i="10"/>
  <c r="H470" i="10"/>
  <c r="H469" i="10"/>
  <c r="H468" i="10"/>
  <c r="H467" i="10"/>
  <c r="H466" i="10"/>
  <c r="H465" i="10"/>
  <c r="H464" i="10"/>
  <c r="H463" i="10"/>
  <c r="H462" i="10"/>
  <c r="H461" i="10"/>
  <c r="H460" i="10"/>
  <c r="H459" i="10"/>
  <c r="H458" i="10"/>
  <c r="H457" i="10"/>
  <c r="H456" i="10"/>
  <c r="H455" i="10"/>
  <c r="H454" i="10"/>
  <c r="H453" i="10"/>
  <c r="H452" i="10"/>
  <c r="H451" i="10"/>
  <c r="H450" i="10"/>
  <c r="H449" i="10"/>
  <c r="H448" i="10"/>
  <c r="H447" i="10"/>
  <c r="H446" i="10"/>
  <c r="H445" i="10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739" i="8"/>
  <c r="H740" i="8"/>
  <c r="H738" i="8"/>
  <c r="H741" i="8"/>
  <c r="H742" i="8"/>
  <c r="H735" i="8"/>
  <c r="H733" i="8"/>
  <c r="H737" i="8"/>
  <c r="H736" i="8"/>
  <c r="H734" i="8"/>
  <c r="H694" i="8"/>
  <c r="H669" i="8"/>
  <c r="H725" i="8"/>
  <c r="H651" i="8"/>
  <c r="H665" i="8"/>
  <c r="H673" i="8"/>
  <c r="H723" i="8"/>
  <c r="H690" i="8"/>
  <c r="H709" i="8"/>
  <c r="H729" i="8"/>
  <c r="H655" i="8"/>
  <c r="H691" i="8"/>
  <c r="H684" i="8"/>
  <c r="H657" i="8"/>
  <c r="H711" i="8"/>
  <c r="H708" i="8"/>
  <c r="H678" i="8"/>
  <c r="H683" i="8"/>
  <c r="H675" i="8"/>
  <c r="H677" i="8"/>
  <c r="H722" i="8"/>
  <c r="H679" i="8"/>
  <c r="H663" i="8"/>
  <c r="H686" i="8"/>
  <c r="H710" i="8"/>
  <c r="H664" i="8"/>
  <c r="H706" i="8"/>
  <c r="H647" i="8"/>
  <c r="H644" i="8"/>
  <c r="H698" i="8"/>
  <c r="H714" i="8"/>
  <c r="H732" i="8"/>
  <c r="H643" i="8"/>
  <c r="H666" i="8"/>
  <c r="H707" i="8"/>
  <c r="H659" i="8"/>
  <c r="H650" i="8"/>
  <c r="H660" i="8"/>
  <c r="H720" i="8"/>
  <c r="H646" i="8"/>
  <c r="H697" i="8"/>
  <c r="H645" i="8"/>
  <c r="H685" i="8"/>
  <c r="H731" i="8"/>
  <c r="H671" i="8"/>
  <c r="H667" i="8"/>
  <c r="H680" i="8"/>
  <c r="H681" i="8"/>
  <c r="H682" i="8"/>
  <c r="H730" i="8"/>
  <c r="H687" i="8"/>
  <c r="H716" i="8"/>
  <c r="H721" i="8"/>
  <c r="H712" i="8"/>
  <c r="H658" i="8"/>
  <c r="H695" i="8"/>
  <c r="H719" i="8"/>
  <c r="H724" i="8"/>
  <c r="H676" i="8"/>
  <c r="H704" i="8"/>
  <c r="H649" i="8"/>
  <c r="H727" i="8"/>
  <c r="H662" i="8"/>
  <c r="H718" i="8"/>
  <c r="H703" i="8"/>
  <c r="H642" i="8"/>
  <c r="H699" i="8"/>
  <c r="H641" i="8"/>
  <c r="H696" i="8"/>
  <c r="H653" i="8"/>
  <c r="H689" i="8"/>
  <c r="H702" i="8"/>
  <c r="H715" i="8"/>
  <c r="H688" i="8"/>
  <c r="H672" i="8"/>
  <c r="H639" i="8"/>
  <c r="H661" i="8"/>
  <c r="H728" i="8"/>
  <c r="H700" i="8"/>
  <c r="H726" i="8"/>
  <c r="H717" i="8"/>
  <c r="H674" i="8"/>
  <c r="H705" i="8"/>
  <c r="H654" i="8"/>
  <c r="H668" i="8"/>
  <c r="H713" i="8"/>
  <c r="H656" i="8"/>
  <c r="H670" i="8"/>
  <c r="H652" i="8"/>
  <c r="H640" i="8"/>
  <c r="H701" i="8"/>
  <c r="H648" i="8"/>
  <c r="H693" i="8"/>
  <c r="H692" i="8"/>
  <c r="H594" i="8"/>
  <c r="H636" i="8"/>
  <c r="H611" i="8"/>
  <c r="H609" i="8"/>
  <c r="H618" i="8"/>
  <c r="H637" i="8"/>
  <c r="H571" i="8"/>
  <c r="H595" i="8"/>
  <c r="H610" i="8"/>
  <c r="H612" i="8"/>
  <c r="H607" i="8"/>
  <c r="H626" i="8"/>
  <c r="H584" i="8"/>
  <c r="H576" i="8"/>
  <c r="H621" i="8"/>
  <c r="H631" i="8"/>
  <c r="H601" i="8"/>
  <c r="H590" i="8"/>
  <c r="H623" i="8"/>
  <c r="H583" i="8"/>
  <c r="H569" i="8"/>
  <c r="H573" i="8"/>
  <c r="H570" i="8"/>
  <c r="H617" i="8"/>
  <c r="H588" i="8"/>
  <c r="H582" i="8"/>
  <c r="H614" i="8"/>
  <c r="H624" i="8"/>
  <c r="H632" i="8"/>
  <c r="H615" i="8"/>
  <c r="H599" i="8"/>
  <c r="H605" i="8"/>
  <c r="H603" i="8"/>
  <c r="H613" i="8"/>
  <c r="H567" i="8"/>
  <c r="H602" i="8"/>
  <c r="H586" i="8"/>
  <c r="H597" i="8"/>
  <c r="H598" i="8"/>
  <c r="H589" i="8"/>
  <c r="H580" i="8"/>
  <c r="H575" i="8"/>
  <c r="H608" i="8"/>
  <c r="H616" i="8"/>
  <c r="H568" i="8"/>
  <c r="H627" i="8"/>
  <c r="H620" i="8"/>
  <c r="H606" i="8"/>
  <c r="H619" i="8"/>
  <c r="H628" i="8"/>
  <c r="H638" i="8"/>
  <c r="H635" i="8"/>
  <c r="H566" i="8"/>
  <c r="H630" i="8"/>
  <c r="H633" i="8"/>
  <c r="H578" i="8"/>
  <c r="H634" i="8"/>
  <c r="H574" i="8"/>
  <c r="H577" i="8"/>
  <c r="H585" i="8"/>
  <c r="H604" i="8"/>
  <c r="H581" i="8"/>
  <c r="H587" i="8"/>
  <c r="H600" i="8"/>
  <c r="H629" i="8"/>
  <c r="H591" i="8"/>
  <c r="H572" i="8"/>
  <c r="H625" i="8"/>
  <c r="H579" i="8"/>
  <c r="H622" i="8"/>
  <c r="H596" i="8"/>
  <c r="H593" i="8"/>
  <c r="H592" i="8"/>
  <c r="H509" i="8"/>
  <c r="H491" i="8"/>
  <c r="H505" i="8"/>
  <c r="H524" i="8"/>
  <c r="H512" i="8"/>
  <c r="H504" i="8"/>
  <c r="H536" i="8"/>
  <c r="H550" i="8"/>
  <c r="H565" i="8"/>
  <c r="H529" i="8"/>
  <c r="H548" i="8"/>
  <c r="H534" i="8"/>
  <c r="H522" i="8"/>
  <c r="H546" i="8"/>
  <c r="H490" i="8"/>
  <c r="H547" i="8"/>
  <c r="H556" i="8"/>
  <c r="H538" i="8"/>
  <c r="H507" i="8"/>
  <c r="H545" i="8"/>
  <c r="H535" i="8"/>
  <c r="H499" i="8"/>
  <c r="H488" i="8"/>
  <c r="H527" i="8"/>
  <c r="H554" i="8"/>
  <c r="H530" i="8"/>
  <c r="H531" i="8"/>
  <c r="H503" i="8"/>
  <c r="H515" i="8"/>
  <c r="H495" i="8"/>
  <c r="H492" i="8"/>
  <c r="H500" i="8"/>
  <c r="H481" i="8"/>
  <c r="H553" i="8"/>
  <c r="H501" i="8"/>
  <c r="H540" i="8"/>
  <c r="H532" i="8"/>
  <c r="H560" i="8"/>
  <c r="H514" i="8"/>
  <c r="H506" i="8"/>
  <c r="H543" i="8"/>
  <c r="H549" i="8"/>
  <c r="H485" i="8"/>
  <c r="H542" i="8"/>
  <c r="H557" i="8"/>
  <c r="H489" i="8"/>
  <c r="H511" i="8"/>
  <c r="H562" i="8"/>
  <c r="H519" i="8"/>
  <c r="H494" i="8"/>
  <c r="H555" i="8"/>
  <c r="H541" i="8"/>
  <c r="H484" i="8"/>
  <c r="H558" i="8"/>
  <c r="H564" i="8"/>
  <c r="H520" i="8"/>
  <c r="H544" i="8"/>
  <c r="H533" i="8"/>
  <c r="H518" i="8"/>
  <c r="H498" i="8"/>
  <c r="H508" i="8"/>
  <c r="H563" i="8"/>
  <c r="H537" i="8"/>
  <c r="H510" i="8"/>
  <c r="H517" i="8"/>
  <c r="H551" i="8"/>
  <c r="H513" i="8"/>
  <c r="H496" i="8"/>
  <c r="H486" i="8"/>
  <c r="H539" i="8"/>
  <c r="H487" i="8"/>
  <c r="H526" i="8"/>
  <c r="H497" i="8"/>
  <c r="H523" i="8"/>
  <c r="H482" i="8"/>
  <c r="H478" i="8"/>
  <c r="H525" i="8"/>
  <c r="H483" i="8"/>
  <c r="H561" i="8"/>
  <c r="H479" i="8"/>
  <c r="H552" i="8"/>
  <c r="H480" i="8"/>
  <c r="H528" i="8"/>
  <c r="H521" i="8"/>
  <c r="H493" i="8"/>
  <c r="H516" i="8"/>
  <c r="H502" i="8"/>
  <c r="H559" i="8"/>
  <c r="H463" i="8"/>
  <c r="H469" i="8"/>
  <c r="H474" i="8"/>
  <c r="H473" i="8"/>
  <c r="H477" i="8"/>
  <c r="H462" i="8"/>
  <c r="H472" i="8"/>
  <c r="H466" i="8"/>
  <c r="H475" i="8"/>
  <c r="H468" i="8"/>
  <c r="H471" i="8"/>
  <c r="H465" i="8"/>
  <c r="H464" i="8"/>
  <c r="H476" i="8"/>
  <c r="H470" i="8"/>
  <c r="H467" i="8"/>
  <c r="H461" i="8"/>
  <c r="H440" i="8"/>
  <c r="H455" i="8"/>
  <c r="H444" i="8"/>
  <c r="H452" i="8"/>
  <c r="H433" i="8"/>
  <c r="H446" i="8"/>
  <c r="H432" i="8"/>
  <c r="H456" i="8"/>
  <c r="H430" i="8"/>
  <c r="H418" i="8"/>
  <c r="H451" i="8"/>
  <c r="H434" i="8"/>
  <c r="H457" i="8"/>
  <c r="H419" i="8"/>
  <c r="H448" i="8"/>
  <c r="H458" i="8"/>
  <c r="H436" i="8"/>
  <c r="H441" i="8"/>
  <c r="H454" i="8"/>
  <c r="H437" i="8"/>
  <c r="H439" i="8"/>
  <c r="H422" i="8"/>
  <c r="H421" i="8"/>
  <c r="H443" i="8"/>
  <c r="H424" i="8"/>
  <c r="H459" i="8"/>
  <c r="H453" i="8"/>
  <c r="H425" i="8"/>
  <c r="H435" i="8"/>
  <c r="H429" i="8"/>
  <c r="H442" i="8"/>
  <c r="H431" i="8"/>
  <c r="H428" i="8"/>
  <c r="H420" i="8"/>
  <c r="H426" i="8"/>
  <c r="H445" i="8"/>
  <c r="H438" i="8"/>
  <c r="H449" i="8"/>
  <c r="H423" i="8"/>
  <c r="H447" i="8"/>
  <c r="H450" i="8"/>
  <c r="H427" i="8"/>
  <c r="H460" i="8"/>
  <c r="H414" i="8"/>
  <c r="H417" i="8"/>
  <c r="H416" i="8"/>
  <c r="H415" i="8"/>
  <c r="H393" i="8"/>
  <c r="H407" i="8"/>
  <c r="H405" i="8"/>
  <c r="H412" i="8"/>
  <c r="H397" i="8"/>
  <c r="H410" i="8"/>
  <c r="H411" i="8"/>
  <c r="H396" i="8"/>
  <c r="H404" i="8"/>
  <c r="H395" i="8"/>
  <c r="H399" i="8"/>
  <c r="H408" i="8"/>
  <c r="H409" i="8"/>
  <c r="H406" i="8"/>
  <c r="H413" i="8"/>
  <c r="H394" i="8"/>
  <c r="H398" i="8"/>
  <c r="H400" i="8"/>
  <c r="H401" i="8"/>
  <c r="H402" i="8"/>
  <c r="H403" i="8"/>
  <c r="H358" i="8"/>
  <c r="H365" i="8"/>
  <c r="H359" i="8"/>
  <c r="H366" i="8"/>
  <c r="H360" i="8"/>
  <c r="H354" i="8"/>
  <c r="H377" i="8"/>
  <c r="H346" i="8"/>
  <c r="H345" i="8"/>
  <c r="H357" i="8"/>
  <c r="H356" i="8"/>
  <c r="H351" i="8"/>
  <c r="H387" i="8"/>
  <c r="H353" i="8"/>
  <c r="H384" i="8"/>
  <c r="H362" i="8"/>
  <c r="H389" i="8"/>
  <c r="H371" i="8"/>
  <c r="H378" i="8"/>
  <c r="H374" i="8"/>
  <c r="H350" i="8"/>
  <c r="H388" i="8"/>
  <c r="H373" i="8"/>
  <c r="H352" i="8"/>
  <c r="H369" i="8"/>
  <c r="H382" i="8"/>
  <c r="H367" i="8"/>
  <c r="H376" i="8"/>
  <c r="H380" i="8"/>
  <c r="H343" i="8"/>
  <c r="H361" i="8"/>
  <c r="H385" i="8"/>
  <c r="H368" i="8"/>
  <c r="H372" i="8"/>
  <c r="H379" i="8"/>
  <c r="H349" i="8"/>
  <c r="H355" i="8"/>
  <c r="H344" i="8"/>
  <c r="H363" i="8"/>
  <c r="H370" i="8"/>
  <c r="H392" i="8"/>
  <c r="H342" i="8"/>
  <c r="H383" i="8"/>
  <c r="H375" i="8"/>
  <c r="H348" i="8"/>
  <c r="H364" i="8"/>
  <c r="H386" i="8"/>
  <c r="H347" i="8"/>
  <c r="H381" i="8"/>
  <c r="H390" i="8"/>
  <c r="H391" i="8"/>
  <c r="H339" i="8"/>
  <c r="H335" i="8"/>
  <c r="H341" i="8"/>
  <c r="H337" i="8"/>
  <c r="H336" i="8"/>
  <c r="H338" i="8"/>
  <c r="H340" i="8"/>
  <c r="H267" i="8"/>
  <c r="H325" i="8"/>
  <c r="H282" i="8"/>
  <c r="H280" i="8"/>
  <c r="H279" i="8"/>
  <c r="H234" i="8"/>
  <c r="H316" i="8"/>
  <c r="H186" i="8"/>
  <c r="H272" i="8"/>
  <c r="H203" i="8"/>
  <c r="H189" i="8"/>
  <c r="H287" i="8"/>
  <c r="H253" i="8"/>
  <c r="H276" i="8"/>
  <c r="H269" i="8"/>
  <c r="H219" i="8"/>
  <c r="H241" i="8"/>
  <c r="H206" i="8"/>
  <c r="H277" i="8"/>
  <c r="H226" i="8"/>
  <c r="H243" i="8"/>
  <c r="H227" i="8"/>
  <c r="H295" i="8"/>
  <c r="H304" i="8"/>
  <c r="H225" i="8"/>
  <c r="H185" i="8"/>
  <c r="H214" i="8"/>
  <c r="H209" i="8"/>
  <c r="H210" i="8"/>
  <c r="H284" i="8"/>
  <c r="H332" i="8"/>
  <c r="H256" i="8"/>
  <c r="H320" i="8"/>
  <c r="H255" i="8"/>
  <c r="H240" i="8"/>
  <c r="H268" i="8"/>
  <c r="H327" i="8"/>
  <c r="H245" i="8"/>
  <c r="H187" i="8"/>
  <c r="H274" i="8"/>
  <c r="H246" i="8"/>
  <c r="H319" i="8"/>
  <c r="H258" i="8"/>
  <c r="H257" i="8"/>
  <c r="H289" i="8"/>
  <c r="H229" i="8"/>
  <c r="H239" i="8"/>
  <c r="H271" i="8"/>
  <c r="H301" i="8"/>
  <c r="H264" i="8"/>
  <c r="H205" i="8"/>
  <c r="H249" i="8"/>
  <c r="H221" i="8"/>
  <c r="H298" i="8"/>
  <c r="H314" i="8"/>
  <c r="H318" i="8"/>
  <c r="H236" i="8"/>
  <c r="H293" i="8"/>
  <c r="H290" i="8"/>
  <c r="H191" i="8"/>
  <c r="H248" i="8"/>
  <c r="H307" i="8"/>
  <c r="H317" i="8"/>
  <c r="H308" i="8"/>
  <c r="H231" i="8"/>
  <c r="H302" i="8"/>
  <c r="H266" i="8"/>
  <c r="H195" i="8"/>
  <c r="H197" i="8"/>
  <c r="H300" i="8"/>
  <c r="H328" i="8"/>
  <c r="H215" i="8"/>
  <c r="H305" i="8"/>
  <c r="H244" i="8"/>
  <c r="H270" i="8"/>
  <c r="H281" i="8"/>
  <c r="H331" i="8"/>
  <c r="H232" i="8"/>
  <c r="H296" i="8"/>
  <c r="H311" i="8"/>
  <c r="H252" i="8"/>
  <c r="H251" i="8"/>
  <c r="H326" i="8"/>
  <c r="H321" i="8"/>
  <c r="H278" i="8"/>
  <c r="H334" i="8"/>
  <c r="H288" i="8"/>
  <c r="H315" i="8"/>
  <c r="H216" i="8"/>
  <c r="H292" i="8"/>
  <c r="H196" i="8"/>
  <c r="H247" i="8"/>
  <c r="H324" i="8"/>
  <c r="H291" i="8"/>
  <c r="H220" i="8"/>
  <c r="H204" i="8"/>
  <c r="H286" i="8"/>
  <c r="H261" i="8"/>
  <c r="H199" i="8"/>
  <c r="H211" i="8"/>
  <c r="H201" i="8"/>
  <c r="H250" i="8"/>
  <c r="H285" i="8"/>
  <c r="H224" i="8"/>
  <c r="H262" i="8"/>
  <c r="H313" i="8"/>
  <c r="H322" i="8"/>
  <c r="H202" i="8"/>
  <c r="H303" i="8"/>
  <c r="H233" i="8"/>
  <c r="H333" i="8"/>
  <c r="H259" i="8"/>
  <c r="H235" i="8"/>
  <c r="H294" i="8"/>
  <c r="H273" i="8"/>
  <c r="H192" i="8"/>
  <c r="H184" i="8"/>
  <c r="H238" i="8"/>
  <c r="H297" i="8"/>
  <c r="H212" i="8"/>
  <c r="H217" i="8"/>
  <c r="H254" i="8"/>
  <c r="H275" i="8"/>
  <c r="H228" i="8"/>
  <c r="H213" i="8"/>
  <c r="H329" i="8"/>
  <c r="H263" i="8"/>
  <c r="H312" i="8"/>
  <c r="H260" i="8"/>
  <c r="H323" i="8"/>
  <c r="H299" i="8"/>
  <c r="H200" i="8"/>
  <c r="H242" i="8"/>
  <c r="H237" i="8"/>
  <c r="H222" i="8"/>
  <c r="H190" i="8"/>
  <c r="H194" i="8"/>
  <c r="H310" i="8"/>
  <c r="H265" i="8"/>
  <c r="H283" i="8"/>
  <c r="H188" i="8"/>
  <c r="H193" i="8"/>
  <c r="H208" i="8"/>
  <c r="H223" i="8"/>
  <c r="H306" i="8"/>
  <c r="H309" i="8"/>
  <c r="H198" i="8"/>
  <c r="H218" i="8"/>
  <c r="H330" i="8"/>
  <c r="H230" i="8"/>
  <c r="H207" i="8"/>
  <c r="H178" i="8"/>
  <c r="H183" i="8"/>
  <c r="H179" i="8"/>
  <c r="H176" i="8"/>
  <c r="H180" i="8"/>
  <c r="H182" i="8"/>
  <c r="H177" i="8"/>
  <c r="H181" i="8"/>
  <c r="H144" i="8"/>
  <c r="H170" i="8"/>
  <c r="H172" i="8"/>
  <c r="H152" i="8"/>
  <c r="H161" i="8"/>
  <c r="H167" i="8"/>
  <c r="H171" i="8"/>
  <c r="H147" i="8"/>
  <c r="H143" i="8"/>
  <c r="H155" i="8"/>
  <c r="H159" i="8"/>
  <c r="H164" i="8"/>
  <c r="H165" i="8"/>
  <c r="H163" i="8"/>
  <c r="H150" i="8"/>
  <c r="H153" i="8"/>
  <c r="H139" i="8"/>
  <c r="H141" i="8"/>
  <c r="H168" i="8"/>
  <c r="H154" i="8"/>
  <c r="H166" i="8"/>
  <c r="H142" i="8"/>
  <c r="H157" i="8"/>
  <c r="H148" i="8"/>
  <c r="H160" i="8"/>
  <c r="H138" i="8"/>
  <c r="H174" i="8"/>
  <c r="H162" i="8"/>
  <c r="H175" i="8"/>
  <c r="H145" i="8"/>
  <c r="H156" i="8"/>
  <c r="H169" i="8"/>
  <c r="H151" i="8"/>
  <c r="H149" i="8"/>
  <c r="H173" i="8"/>
  <c r="H140" i="8"/>
  <c r="H158" i="8"/>
  <c r="H146" i="8"/>
  <c r="H135" i="8"/>
  <c r="H133" i="8"/>
  <c r="H136" i="8"/>
  <c r="H137" i="8"/>
  <c r="H134" i="8"/>
  <c r="H127" i="8"/>
  <c r="H116" i="8"/>
  <c r="H122" i="8"/>
  <c r="H114" i="8"/>
  <c r="H126" i="8"/>
  <c r="H131" i="8"/>
  <c r="H117" i="8"/>
  <c r="H119" i="8"/>
  <c r="H123" i="8"/>
  <c r="H120" i="8"/>
  <c r="H132" i="8"/>
  <c r="H118" i="8"/>
  <c r="H130" i="8"/>
  <c r="H124" i="8"/>
  <c r="H121" i="8"/>
  <c r="H125" i="8"/>
  <c r="H115" i="8"/>
  <c r="H129" i="8"/>
  <c r="H128" i="8"/>
  <c r="H105" i="8"/>
  <c r="H110" i="8"/>
  <c r="H112" i="8"/>
  <c r="H113" i="8"/>
  <c r="H107" i="8"/>
  <c r="H109" i="8"/>
  <c r="H111" i="8"/>
  <c r="H108" i="8"/>
  <c r="H106" i="8"/>
  <c r="H101" i="8"/>
  <c r="H102" i="8"/>
  <c r="H104" i="8"/>
  <c r="H103" i="8"/>
  <c r="H97" i="8"/>
  <c r="H100" i="8"/>
  <c r="H99" i="8"/>
  <c r="H98" i="8"/>
  <c r="H42" i="8"/>
  <c r="H92" i="8"/>
  <c r="H47" i="8"/>
  <c r="H41" i="8"/>
  <c r="H53" i="8"/>
  <c r="H89" i="8"/>
  <c r="H76" i="8"/>
  <c r="H63" i="8"/>
  <c r="H94" i="8"/>
  <c r="H75" i="8"/>
  <c r="H65" i="8"/>
  <c r="H39" i="8"/>
  <c r="H43" i="8"/>
  <c r="H88" i="8"/>
  <c r="H70" i="8"/>
  <c r="H52" i="8"/>
  <c r="H91" i="8"/>
  <c r="H66" i="8"/>
  <c r="H57" i="8"/>
  <c r="H93" i="8"/>
  <c r="H86" i="8"/>
  <c r="H44" i="8"/>
  <c r="H84" i="8"/>
  <c r="H58" i="8"/>
  <c r="H59" i="8"/>
  <c r="H74" i="8"/>
  <c r="H80" i="8"/>
  <c r="H61" i="8"/>
  <c r="H83" i="8"/>
  <c r="H68" i="8"/>
  <c r="H69" i="8"/>
  <c r="H67" i="8"/>
  <c r="H46" i="8"/>
  <c r="H45" i="8"/>
  <c r="H71" i="8"/>
  <c r="H50" i="8"/>
  <c r="H48" i="8"/>
  <c r="H54" i="8"/>
  <c r="H96" i="8"/>
  <c r="H78" i="8"/>
  <c r="H49" i="8"/>
  <c r="H40" i="8"/>
  <c r="H77" i="8"/>
  <c r="H95" i="8"/>
  <c r="H90" i="8"/>
  <c r="H81" i="8"/>
  <c r="H51" i="8"/>
  <c r="H56" i="8"/>
  <c r="H82" i="8"/>
  <c r="H60" i="8"/>
  <c r="H79" i="8"/>
  <c r="H55" i="8"/>
  <c r="H85" i="8"/>
  <c r="H38" i="8"/>
  <c r="H87" i="8"/>
  <c r="H62" i="8"/>
  <c r="H64" i="8"/>
  <c r="H73" i="8"/>
  <c r="H72" i="8"/>
  <c r="H34" i="8"/>
  <c r="H36" i="8"/>
  <c r="H37" i="8"/>
  <c r="H35" i="8"/>
  <c r="H28" i="8"/>
  <c r="H26" i="8"/>
  <c r="H25" i="8"/>
  <c r="H31" i="8"/>
  <c r="H24" i="8"/>
  <c r="H29" i="8"/>
  <c r="H30" i="8"/>
  <c r="H33" i="8"/>
  <c r="H32" i="8"/>
  <c r="H27" i="8"/>
  <c r="H7" i="8"/>
  <c r="H19" i="8"/>
  <c r="H22" i="8"/>
  <c r="H15" i="8"/>
  <c r="H8" i="8"/>
  <c r="H20" i="8"/>
  <c r="H21" i="8"/>
  <c r="H14" i="8"/>
  <c r="H23" i="8"/>
  <c r="H12" i="8"/>
  <c r="H17" i="8"/>
  <c r="H10" i="8"/>
  <c r="H18" i="8"/>
  <c r="H16" i="8"/>
  <c r="H11" i="8"/>
  <c r="H9" i="8"/>
  <c r="H13" i="8"/>
  <c r="H4" i="8"/>
  <c r="H2" i="8"/>
  <c r="H3" i="8"/>
  <c r="H5" i="8"/>
  <c r="H6" i="8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7" i="6"/>
  <c r="C17" i="6"/>
  <c r="B17" i="6"/>
  <c r="E15" i="6"/>
  <c r="E14" i="6"/>
  <c r="E13" i="6"/>
  <c r="E12" i="6"/>
  <c r="E11" i="6"/>
  <c r="E10" i="6"/>
  <c r="E9" i="6"/>
  <c r="E8" i="6"/>
  <c r="E7" i="6"/>
  <c r="E6" i="6"/>
  <c r="E5" i="6"/>
  <c r="E4" i="6"/>
  <c r="F45" i="5"/>
  <c r="E45" i="5"/>
  <c r="F44" i="5"/>
  <c r="E44" i="5"/>
  <c r="F43" i="5"/>
  <c r="F42" i="5"/>
  <c r="F41" i="5"/>
  <c r="F40" i="5"/>
  <c r="E36" i="5"/>
  <c r="B36" i="5"/>
  <c r="G36" i="5" s="1"/>
  <c r="G31" i="5"/>
  <c r="E31" i="5"/>
  <c r="B31" i="5"/>
  <c r="E25" i="5"/>
  <c r="B25" i="5"/>
  <c r="G25" i="5" s="1"/>
  <c r="E19" i="5"/>
  <c r="B19" i="5"/>
  <c r="G19" i="5" s="1"/>
  <c r="G26" i="5" s="1"/>
  <c r="I13" i="5"/>
  <c r="L12" i="5"/>
  <c r="L10" i="5"/>
  <c r="L9" i="5"/>
  <c r="L11" i="5" s="1"/>
  <c r="G7" i="5"/>
  <c r="B7" i="5"/>
  <c r="D13" i="5" s="1"/>
  <c r="M6" i="5"/>
  <c r="G5" i="5"/>
  <c r="E5" i="5"/>
  <c r="I11" i="5" s="1"/>
  <c r="M3" i="5"/>
  <c r="I2" i="5"/>
  <c r="H212" i="4"/>
  <c r="H258" i="4"/>
  <c r="H72" i="4"/>
  <c r="H497" i="4"/>
  <c r="H567" i="4"/>
  <c r="H382" i="4"/>
  <c r="H24" i="4"/>
  <c r="H518" i="4"/>
  <c r="H458" i="4"/>
  <c r="H157" i="4"/>
  <c r="H411" i="4"/>
  <c r="H264" i="4"/>
  <c r="H656" i="4"/>
  <c r="H149" i="4"/>
  <c r="H252" i="4"/>
  <c r="H289" i="4"/>
  <c r="H637" i="4"/>
  <c r="H386" i="4"/>
  <c r="H549" i="4"/>
  <c r="H710" i="4"/>
  <c r="H160" i="4"/>
  <c r="H387" i="4"/>
  <c r="H359" i="4"/>
  <c r="H189" i="4"/>
  <c r="H577" i="4"/>
  <c r="H548" i="4"/>
  <c r="H327" i="4"/>
  <c r="H356" i="4"/>
  <c r="H297" i="4"/>
  <c r="H320" i="4"/>
  <c r="H633" i="4"/>
  <c r="H334" i="4"/>
  <c r="H241" i="4"/>
  <c r="H370" i="4"/>
  <c r="H569" i="4"/>
  <c r="H250" i="4"/>
  <c r="H513" i="4"/>
  <c r="H85" i="4"/>
  <c r="H58" i="4"/>
  <c r="H461" i="4"/>
  <c r="H593" i="4"/>
  <c r="H742" i="4"/>
  <c r="H56" i="4"/>
  <c r="H254" i="4"/>
  <c r="H524" i="4"/>
  <c r="H229" i="4"/>
  <c r="H144" i="4"/>
  <c r="H232" i="4"/>
  <c r="H626" i="4"/>
  <c r="H80" i="4"/>
  <c r="H452" i="4"/>
  <c r="H65" i="4"/>
  <c r="H366" i="4"/>
  <c r="H726" i="4"/>
  <c r="H276" i="4"/>
  <c r="H256" i="4"/>
  <c r="H346" i="4"/>
  <c r="H354" i="4"/>
  <c r="H355" i="4"/>
  <c r="H720" i="4"/>
  <c r="H375" i="4"/>
  <c r="H595" i="4"/>
  <c r="H627" i="4"/>
  <c r="H584" i="4"/>
  <c r="H191" i="4"/>
  <c r="H425" i="4"/>
  <c r="H618" i="4"/>
  <c r="H646" i="4"/>
  <c r="H305" i="4"/>
  <c r="H502" i="4"/>
  <c r="H132" i="4"/>
  <c r="H696" i="4"/>
  <c r="H239" i="4"/>
  <c r="H607" i="4"/>
  <c r="H501" i="4"/>
  <c r="H45" i="4"/>
  <c r="H466" i="4"/>
  <c r="H44" i="4"/>
  <c r="H435" i="4"/>
  <c r="H152" i="4"/>
  <c r="H385" i="4"/>
  <c r="H483" i="4"/>
  <c r="H594" i="4"/>
  <c r="H377" i="4"/>
  <c r="H287" i="4"/>
  <c r="H15" i="4"/>
  <c r="H237" i="4"/>
  <c r="H707" i="4"/>
  <c r="H473" i="4"/>
  <c r="H661" i="4"/>
  <c r="H597" i="4"/>
  <c r="H295" i="4"/>
  <c r="H510" i="4"/>
  <c r="H159" i="4"/>
  <c r="H257" i="4"/>
  <c r="H588" i="4"/>
  <c r="H162" i="4"/>
  <c r="H271" i="4"/>
  <c r="H150" i="4"/>
  <c r="H35" i="4"/>
  <c r="H478" i="4"/>
  <c r="H113" i="4"/>
  <c r="H409" i="4"/>
  <c r="H394" i="4"/>
  <c r="H284" i="4"/>
  <c r="H697" i="4"/>
  <c r="H430" i="4"/>
  <c r="H414" i="4"/>
  <c r="H494" i="4"/>
  <c r="H718" i="4"/>
  <c r="H21" i="4"/>
  <c r="H290" i="4"/>
  <c r="H427" i="4"/>
  <c r="H449" i="4"/>
  <c r="H407" i="4"/>
  <c r="H605" i="4"/>
  <c r="H169" i="4"/>
  <c r="H74" i="4"/>
  <c r="H547" i="4"/>
  <c r="H671" i="4"/>
  <c r="H322" i="4"/>
  <c r="H226" i="4"/>
  <c r="H589" i="4"/>
  <c r="H165" i="4"/>
  <c r="H6" i="4"/>
  <c r="H32" i="4"/>
  <c r="H11" i="4"/>
  <c r="H476" i="4"/>
  <c r="H205" i="4"/>
  <c r="H145" i="4"/>
  <c r="H456" i="4"/>
  <c r="H590" i="4"/>
  <c r="H672" i="4"/>
  <c r="H463" i="4"/>
  <c r="H317" i="4"/>
  <c r="H365" i="4"/>
  <c r="H348" i="4"/>
  <c r="H450" i="4"/>
  <c r="H3" i="4"/>
  <c r="H331" i="4"/>
  <c r="H184" i="4"/>
  <c r="H310" i="4"/>
  <c r="H312" i="4"/>
  <c r="H215" i="4"/>
  <c r="H126" i="4"/>
  <c r="H59" i="4"/>
  <c r="H413" i="4"/>
  <c r="H475" i="4"/>
  <c r="H5" i="4"/>
  <c r="H635" i="4"/>
  <c r="H520" i="4"/>
  <c r="H374" i="4"/>
  <c r="H505" i="4"/>
  <c r="H645" i="4"/>
  <c r="H735" i="4"/>
  <c r="H692" i="4"/>
  <c r="H2" i="4"/>
  <c r="H665" i="4"/>
  <c r="H680" i="4"/>
  <c r="H107" i="4"/>
  <c r="H682" i="4"/>
  <c r="H54" i="4"/>
  <c r="H82" i="4"/>
  <c r="H180" i="4"/>
  <c r="H363" i="4"/>
  <c r="H136" i="4"/>
  <c r="H199" i="4"/>
  <c r="H319" i="4"/>
  <c r="H651" i="4"/>
  <c r="H245" i="4"/>
  <c r="H26" i="4"/>
  <c r="H598" i="4"/>
  <c r="H120" i="4"/>
  <c r="H580" i="4"/>
  <c r="H296" i="4"/>
  <c r="H283" i="4"/>
  <c r="H269" i="4"/>
  <c r="H223" i="4"/>
  <c r="H104" i="4"/>
  <c r="H214" i="4"/>
  <c r="H335" i="4"/>
  <c r="H244" i="4"/>
  <c r="H206" i="4"/>
  <c r="H469" i="4"/>
  <c r="H634" i="4"/>
  <c r="H734" i="4"/>
  <c r="H364" i="4"/>
  <c r="H615" i="4"/>
  <c r="H405" i="4"/>
  <c r="H321" i="4"/>
  <c r="H610" i="4"/>
  <c r="H101" i="4"/>
  <c r="H613" i="4"/>
  <c r="H690" i="4"/>
  <c r="H481" i="4"/>
  <c r="H219" i="4"/>
  <c r="H608" i="4"/>
  <c r="H467" i="4"/>
  <c r="H168" i="4"/>
  <c r="H90" i="4"/>
  <c r="H343" i="4"/>
  <c r="H677" i="4"/>
  <c r="H380" i="4"/>
  <c r="H388" i="4"/>
  <c r="H197" i="4"/>
  <c r="H268" i="4"/>
  <c r="H119" i="4"/>
  <c r="H106" i="4"/>
  <c r="H177" i="4"/>
  <c r="H19" i="4"/>
  <c r="H676" i="4"/>
  <c r="H186" i="4"/>
  <c r="H551" i="4"/>
  <c r="H393" i="4"/>
  <c r="H711" i="4"/>
  <c r="H255" i="4"/>
  <c r="H217" i="4"/>
  <c r="H582" i="4"/>
  <c r="H617" i="4"/>
  <c r="H43" i="4"/>
  <c r="H570" i="4"/>
  <c r="H693" i="4"/>
  <c r="H96" i="4"/>
  <c r="H240" i="4"/>
  <c r="H719" i="4"/>
  <c r="H301" i="4"/>
  <c r="H114" i="4"/>
  <c r="H683" i="4"/>
  <c r="H558" i="4"/>
  <c r="H31" i="4"/>
  <c r="H695" i="4"/>
  <c r="H727" i="4"/>
  <c r="H306" i="4"/>
  <c r="H603" i="4"/>
  <c r="H400" i="4"/>
  <c r="H298" i="4"/>
  <c r="H155" i="4"/>
  <c r="H222" i="4"/>
  <c r="H723" i="4"/>
  <c r="H470" i="4"/>
  <c r="H224" i="4"/>
  <c r="H292" i="4"/>
  <c r="H636" i="4"/>
  <c r="H253" i="4"/>
  <c r="H125" i="4"/>
  <c r="H64" i="4"/>
  <c r="H543" i="4"/>
  <c r="H67" i="4"/>
  <c r="H342" i="4"/>
  <c r="H131" i="4"/>
  <c r="H326" i="4"/>
  <c r="H20" i="4"/>
  <c r="H12" i="4"/>
  <c r="H339" i="4"/>
  <c r="H22" i="4"/>
  <c r="H712" i="4"/>
  <c r="H13" i="4"/>
  <c r="H641" i="4"/>
  <c r="H17" i="4"/>
  <c r="H344" i="4"/>
  <c r="H315" i="4"/>
  <c r="H112" i="4"/>
  <c r="H282" i="4"/>
  <c r="H192" i="4"/>
  <c r="H701" i="4"/>
  <c r="H38" i="4"/>
  <c r="H236" i="4"/>
  <c r="H579" i="4"/>
  <c r="H515" i="4"/>
  <c r="H724" i="4"/>
  <c r="H37" i="4"/>
  <c r="H403" i="4"/>
  <c r="H173" i="4"/>
  <c r="H703" i="4"/>
  <c r="H234" i="4"/>
  <c r="H371" i="4"/>
  <c r="H151" i="4"/>
  <c r="H142" i="4"/>
  <c r="H705" i="4"/>
  <c r="H288" i="4"/>
  <c r="H193" i="4"/>
  <c r="H739" i="4"/>
  <c r="H402" i="4"/>
  <c r="H628" i="4"/>
  <c r="H471" i="4"/>
  <c r="H591" i="4"/>
  <c r="H266" i="4"/>
  <c r="H498" i="4"/>
  <c r="H260" i="4"/>
  <c r="H654" i="4"/>
  <c r="H216" i="4"/>
  <c r="H10" i="4"/>
  <c r="H571" i="4"/>
  <c r="H267" i="4"/>
  <c r="H660" i="4"/>
  <c r="H14" i="4"/>
  <c r="H506" i="4"/>
  <c r="H673" i="4"/>
  <c r="H303" i="4"/>
  <c r="H415" i="4"/>
  <c r="H602" i="4"/>
  <c r="H308" i="4"/>
  <c r="H399" i="4"/>
  <c r="H41" i="4"/>
  <c r="H29" i="4"/>
  <c r="H465" i="4"/>
  <c r="H52" i="4"/>
  <c r="H691" i="4"/>
  <c r="H600" i="4"/>
  <c r="H117" i="4"/>
  <c r="H275" i="4"/>
  <c r="H211" i="4"/>
  <c r="H424" i="4"/>
  <c r="H233" i="4"/>
  <c r="H188" i="4"/>
  <c r="H28" i="4"/>
  <c r="H130" i="4"/>
  <c r="H477" i="4"/>
  <c r="H311" i="4"/>
  <c r="H530" i="4"/>
  <c r="H49" i="4"/>
  <c r="H500" i="4"/>
  <c r="H557" i="4"/>
  <c r="H179" i="4"/>
  <c r="H732" i="4"/>
  <c r="H367" i="4"/>
  <c r="H688" i="4"/>
  <c r="H644" i="4"/>
  <c r="H441" i="4"/>
  <c r="H16" i="4"/>
  <c r="H429" i="4"/>
  <c r="H420" i="4"/>
  <c r="H621" i="4"/>
  <c r="H89" i="4"/>
  <c r="H504" i="4"/>
  <c r="H537" i="4"/>
  <c r="H83" i="4"/>
  <c r="H398" i="4"/>
  <c r="H66" i="4"/>
  <c r="H124" i="4"/>
  <c r="H459" i="4"/>
  <c r="H490" i="4"/>
  <c r="H423" i="4"/>
  <c r="H678" i="4"/>
  <c r="H27" i="4"/>
  <c r="H95" i="4"/>
  <c r="H220" i="4"/>
  <c r="H357" i="4"/>
  <c r="H384" i="4"/>
  <c r="H390" i="4"/>
  <c r="H313" i="4"/>
  <c r="H349" i="4"/>
  <c r="H316" i="4"/>
  <c r="H350" i="4"/>
  <c r="H325" i="4"/>
  <c r="H242" i="4"/>
  <c r="H545" i="4"/>
  <c r="H84" i="4"/>
  <c r="H79" i="4"/>
  <c r="H272" i="4"/>
  <c r="H262" i="4"/>
  <c r="H122" i="4"/>
  <c r="H643" i="4"/>
  <c r="H204" i="4"/>
  <c r="H609" i="4"/>
  <c r="H338" i="4"/>
  <c r="H670" i="4"/>
  <c r="H395" i="4"/>
  <c r="H552" i="4"/>
  <c r="H440" i="4"/>
  <c r="H102" i="4"/>
  <c r="H668" i="4"/>
  <c r="H408" i="4"/>
  <c r="H196" i="4"/>
  <c r="H372" i="4"/>
  <c r="H576" i="4"/>
  <c r="H368" i="4"/>
  <c r="H519" i="4"/>
  <c r="H559" i="4"/>
  <c r="H53" i="4"/>
  <c r="H332" i="4"/>
  <c r="H624" i="4"/>
  <c r="H369" i="4"/>
  <c r="H397" i="4"/>
  <c r="H555" i="4"/>
  <c r="H97" i="4"/>
  <c r="H249" i="4"/>
  <c r="H60" i="4"/>
  <c r="H345" i="4"/>
  <c r="H381" i="4"/>
  <c r="H708" i="4"/>
  <c r="H34" i="4"/>
  <c r="H585" i="4"/>
  <c r="H460" i="4"/>
  <c r="H93" i="4"/>
  <c r="H347" i="4"/>
  <c r="H638" i="4"/>
  <c r="H86" i="4"/>
  <c r="H560" i="4"/>
  <c r="H674" i="4"/>
  <c r="H700" i="4"/>
  <c r="H573" i="4"/>
  <c r="H7" i="4"/>
  <c r="H733" i="4"/>
  <c r="H277" i="4"/>
  <c r="H108" i="4"/>
  <c r="H300" i="4"/>
  <c r="H601" i="4"/>
  <c r="H426" i="4"/>
  <c r="H681" i="4"/>
  <c r="H472" i="4"/>
  <c r="H454" i="4"/>
  <c r="H451" i="4"/>
  <c r="H203" i="4"/>
  <c r="H630" i="4"/>
  <c r="H23" i="4"/>
  <c r="H439" i="4"/>
  <c r="H88" i="4"/>
  <c r="H40" i="4"/>
  <c r="H514" i="4"/>
  <c r="H330" i="4"/>
  <c r="H446" i="4"/>
  <c r="H434" i="4"/>
  <c r="H141" i="4"/>
  <c r="H247" i="4"/>
  <c r="H99" i="4"/>
  <c r="H447" i="4"/>
  <c r="H172" i="4"/>
  <c r="H274" i="4"/>
  <c r="H174" i="4"/>
  <c r="H529" i="4"/>
  <c r="H568" i="4"/>
  <c r="H171" i="4"/>
  <c r="H18" i="4"/>
  <c r="H135" i="4"/>
  <c r="H111" i="4"/>
  <c r="H115" i="4"/>
  <c r="H499" i="4"/>
  <c r="H722" i="4"/>
  <c r="H340" i="4"/>
  <c r="H647" i="4"/>
  <c r="H336" i="4"/>
  <c r="H246" i="4"/>
  <c r="H433" i="4"/>
  <c r="H687" i="4"/>
  <c r="H286" i="4"/>
  <c r="H30" i="4"/>
  <c r="H443" i="4"/>
  <c r="H293" i="4"/>
  <c r="H640" i="4"/>
  <c r="H358" i="4"/>
  <c r="H352" i="4"/>
  <c r="H517" i="4"/>
  <c r="H185" i="4"/>
  <c r="H238" i="4"/>
  <c r="H438" i="4"/>
  <c r="H562" i="4"/>
  <c r="H410" i="4"/>
  <c r="H94" i="4"/>
  <c r="H302" i="4"/>
  <c r="H161" i="4"/>
  <c r="H540" i="4"/>
  <c r="H616" i="4"/>
  <c r="H632" i="4"/>
  <c r="H218" i="4"/>
  <c r="H525" i="4"/>
  <c r="H521" i="4"/>
  <c r="H48" i="4"/>
  <c r="H299" i="4"/>
  <c r="H581" i="4"/>
  <c r="H631" i="4"/>
  <c r="H586" i="4"/>
  <c r="H190" i="4"/>
  <c r="H564" i="4"/>
  <c r="H422" i="4"/>
  <c r="H68" i="4"/>
  <c r="H70" i="4"/>
  <c r="H561" i="4"/>
  <c r="H699" i="4"/>
  <c r="H137" i="4"/>
  <c r="H575" i="4"/>
  <c r="H285" i="4"/>
  <c r="H436" i="4"/>
  <c r="H462" i="4"/>
  <c r="H714" i="4"/>
  <c r="H200" i="4"/>
  <c r="H533" i="4"/>
  <c r="H606" i="4"/>
  <c r="H324" i="4"/>
  <c r="H323" i="4"/>
  <c r="H684" i="4"/>
  <c r="H652" i="4"/>
  <c r="H448" i="4"/>
  <c r="H737" i="4"/>
  <c r="H516" i="4"/>
  <c r="H629" i="4"/>
  <c r="H138" i="4"/>
  <c r="H523" i="4"/>
  <c r="H69" i="4"/>
  <c r="H294" i="4"/>
  <c r="H669" i="4"/>
  <c r="H522" i="4"/>
  <c r="H148" i="4"/>
  <c r="H91" i="4"/>
  <c r="H512" i="4"/>
  <c r="H392" i="4"/>
  <c r="H73" i="4"/>
  <c r="H116" i="4"/>
  <c r="H78" i="4"/>
  <c r="H309" i="4"/>
  <c r="H503" i="4"/>
  <c r="H170" i="4"/>
  <c r="H401" i="4"/>
  <c r="H614" i="4"/>
  <c r="H653" i="4"/>
  <c r="H81" i="4"/>
  <c r="H565" i="4"/>
  <c r="H201" i="4"/>
  <c r="H725" i="4"/>
  <c r="H378" i="4"/>
  <c r="H209" i="4"/>
  <c r="H528" i="4"/>
  <c r="H442" i="4"/>
  <c r="H50" i="4"/>
  <c r="H8" i="4"/>
  <c r="H225" i="4"/>
  <c r="H534" i="4"/>
  <c r="H128" i="4"/>
  <c r="H139" i="4"/>
  <c r="H333" i="4"/>
  <c r="H445" i="4"/>
  <c r="H178" i="4"/>
  <c r="H134" i="4"/>
  <c r="H702" i="4"/>
  <c r="H406" i="4"/>
  <c r="H611" i="4"/>
  <c r="H389" i="4"/>
  <c r="H658" i="4"/>
  <c r="H544" i="4"/>
  <c r="H76" i="4"/>
  <c r="H259" i="4"/>
  <c r="H221" i="4"/>
  <c r="H164" i="4"/>
  <c r="H42" i="4"/>
  <c r="H55" i="4"/>
  <c r="H596" i="4"/>
  <c r="H421" i="4"/>
  <c r="H479" i="4"/>
  <c r="H36" i="4"/>
  <c r="H51" i="4"/>
  <c r="H109" i="4"/>
  <c r="H166" i="4"/>
  <c r="H578" i="4"/>
  <c r="H592" i="4"/>
  <c r="H71" i="4"/>
  <c r="H140" i="4"/>
  <c r="H704" i="4"/>
  <c r="H187" i="4"/>
  <c r="H100" i="4"/>
  <c r="H176" i="4"/>
  <c r="H667" i="4"/>
  <c r="H243" i="4"/>
  <c r="H63" i="4"/>
  <c r="H453" i="4"/>
  <c r="H583" i="4"/>
  <c r="H103" i="4"/>
  <c r="H553" i="4"/>
  <c r="H156" i="4"/>
  <c r="H666" i="4"/>
  <c r="H686" i="4"/>
  <c r="H351" i="4"/>
  <c r="H493" i="4"/>
  <c r="H599" i="4"/>
  <c r="H679" i="4"/>
  <c r="H228" i="4"/>
  <c r="H153" i="4"/>
  <c r="H396" i="4"/>
  <c r="H484" i="4"/>
  <c r="H556" i="4"/>
  <c r="H563" i="4"/>
  <c r="H508" i="4"/>
  <c r="H270" i="4"/>
  <c r="H376" i="4"/>
  <c r="H39" i="4"/>
  <c r="H123" i="4"/>
  <c r="H612" i="4"/>
  <c r="H383" i="4"/>
  <c r="H574" i="4"/>
  <c r="H127" i="4"/>
  <c r="H457" i="4"/>
  <c r="H235" i="4"/>
  <c r="H489" i="4"/>
  <c r="H4" i="4"/>
  <c r="H736" i="4"/>
  <c r="H496" i="4"/>
  <c r="H741" i="4"/>
  <c r="H194" i="4"/>
  <c r="H416" i="4"/>
  <c r="H620" i="4"/>
  <c r="H280" i="4"/>
  <c r="H265" i="4"/>
  <c r="H729" i="4"/>
  <c r="H98" i="4"/>
  <c r="H468" i="4"/>
  <c r="H195" i="4"/>
  <c r="H261" i="4"/>
  <c r="H33" i="4"/>
  <c r="H482" i="4"/>
  <c r="H550" i="4"/>
  <c r="H158" i="4"/>
  <c r="H511" i="4"/>
  <c r="H146" i="4"/>
  <c r="H418" i="4"/>
  <c r="H9" i="4"/>
  <c r="H488" i="4"/>
  <c r="H622" i="4"/>
  <c r="H183" i="4"/>
  <c r="H231" i="4"/>
  <c r="H428" i="4"/>
  <c r="H337" i="4"/>
  <c r="H728" i="4"/>
  <c r="H202" i="4"/>
  <c r="H572" i="4"/>
  <c r="H432" i="4"/>
  <c r="H391" i="4"/>
  <c r="H455" i="4"/>
  <c r="H25" i="4"/>
  <c r="H554" i="4"/>
  <c r="H526" i="4"/>
  <c r="H105" i="4"/>
  <c r="H362" i="4"/>
  <c r="H404" i="4"/>
  <c r="H492" i="4"/>
  <c r="H248" i="4"/>
  <c r="H307" i="4"/>
  <c r="H373" i="4"/>
  <c r="H291" i="4"/>
  <c r="H213" i="4"/>
  <c r="H361" i="4"/>
  <c r="H507" i="4"/>
  <c r="H685" i="4"/>
  <c r="H648" i="4"/>
  <c r="H133" i="4"/>
  <c r="H353" i="4"/>
  <c r="H278" i="4"/>
  <c r="H147" i="4"/>
  <c r="H129" i="4"/>
  <c r="H709" i="4"/>
  <c r="H198" i="4"/>
  <c r="H87" i="4"/>
  <c r="H273" i="4"/>
  <c r="H675" i="4"/>
  <c r="H536" i="4"/>
  <c r="H412" i="4"/>
  <c r="H716" i="4"/>
  <c r="H535" i="4"/>
  <c r="H419" i="4"/>
  <c r="H62" i="4"/>
  <c r="H143" i="4"/>
  <c r="H662" i="4"/>
  <c r="H480" i="4"/>
  <c r="H263" i="4"/>
  <c r="H698" i="4"/>
  <c r="H431" i="4"/>
  <c r="H318" i="4"/>
  <c r="H713" i="4"/>
  <c r="H649" i="4"/>
  <c r="H154" i="4"/>
  <c r="H625" i="4"/>
  <c r="H328" i="4"/>
  <c r="H329" i="4"/>
  <c r="H527" i="4"/>
  <c r="H566" i="4"/>
  <c r="H360" i="4"/>
  <c r="H623" i="4"/>
  <c r="H464" i="4"/>
  <c r="H474" i="4"/>
  <c r="H444" i="4"/>
  <c r="H175" i="4"/>
  <c r="H167" i="4"/>
  <c r="H486" i="4"/>
  <c r="H230" i="4"/>
  <c r="H208" i="4"/>
  <c r="H279" i="4"/>
  <c r="H740" i="4"/>
  <c r="H541" i="4"/>
  <c r="H210" i="4"/>
  <c r="H77" i="4"/>
  <c r="H538" i="4"/>
  <c r="H731" i="4"/>
  <c r="H689" i="4"/>
  <c r="H604" i="4"/>
  <c r="H251" i="4"/>
  <c r="H304" i="4"/>
  <c r="H619" i="4"/>
  <c r="H341" i="4"/>
  <c r="H546" i="4"/>
  <c r="H281" i="4"/>
  <c r="H642" i="4"/>
  <c r="H47" i="4"/>
  <c r="H655" i="4"/>
  <c r="H379" i="4"/>
  <c r="H417" i="4"/>
  <c r="H491" i="4"/>
  <c r="H487" i="4"/>
  <c r="H46" i="4"/>
  <c r="H118" i="4"/>
  <c r="H531" i="4"/>
  <c r="H61" i="4"/>
  <c r="H437" i="4"/>
  <c r="H181" i="4"/>
  <c r="H110" i="4"/>
  <c r="H663" i="4"/>
  <c r="H57" i="4"/>
  <c r="H485" i="4"/>
  <c r="H539" i="4"/>
  <c r="H738" i="4"/>
  <c r="H694" i="4"/>
  <c r="H207" i="4"/>
  <c r="H75" i="4"/>
  <c r="H664" i="4"/>
  <c r="H721" i="4"/>
  <c r="H587" i="4"/>
  <c r="H92" i="4"/>
  <c r="H715" i="4"/>
  <c r="H717" i="4"/>
  <c r="H542" i="4"/>
  <c r="H730" i="4"/>
  <c r="H495" i="4"/>
  <c r="H650" i="4"/>
  <c r="H227" i="4"/>
  <c r="H657" i="4"/>
  <c r="H639" i="4"/>
  <c r="H314" i="4"/>
  <c r="H121" i="4"/>
  <c r="H532" i="4"/>
  <c r="H509" i="4"/>
  <c r="H163" i="4"/>
  <c r="H182" i="4"/>
  <c r="H659" i="4"/>
  <c r="H706" i="4"/>
  <c r="K27" i="5" l="1"/>
  <c r="L27" i="5" s="1"/>
  <c r="E13" i="5"/>
  <c r="L19" i="5"/>
  <c r="L20" i="5" s="1"/>
  <c r="G37" i="5"/>
  <c r="I5" i="5"/>
  <c r="I7" i="5"/>
  <c r="B10" i="5"/>
  <c r="I3" i="5"/>
  <c r="I12" i="5"/>
  <c r="I14" i="5"/>
  <c r="E6" i="5"/>
  <c r="J2" i="5" s="1"/>
  <c r="I8" i="5"/>
  <c r="J8" i="5" s="1"/>
  <c r="I10" i="5"/>
  <c r="I6" i="5"/>
  <c r="I15" i="5"/>
  <c r="J15" i="5" s="1"/>
  <c r="E17" i="6"/>
  <c r="D19" i="6" s="1"/>
  <c r="I4" i="5"/>
  <c r="F9" i="5"/>
  <c r="F10" i="5" s="1"/>
  <c r="F11" i="5" s="1"/>
  <c r="B13" i="5"/>
  <c r="L23" i="5"/>
  <c r="L24" i="5" s="1"/>
  <c r="I9" i="5"/>
  <c r="I16" i="5"/>
  <c r="C19" i="6" l="1"/>
  <c r="J14" i="5"/>
  <c r="J11" i="5"/>
  <c r="J4" i="5"/>
  <c r="J12" i="5"/>
  <c r="B19" i="6"/>
  <c r="J13" i="5"/>
  <c r="J3" i="5"/>
  <c r="J7" i="5"/>
  <c r="J16" i="5"/>
  <c r="J6" i="5"/>
  <c r="J9" i="5"/>
  <c r="J10" i="5"/>
  <c r="J5" i="5"/>
</calcChain>
</file>

<file path=xl/sharedStrings.xml><?xml version="1.0" encoding="utf-8"?>
<sst xmlns="http://schemas.openxmlformats.org/spreadsheetml/2006/main" count="10649" uniqueCount="917">
  <si>
    <t>CA</t>
  </si>
  <si>
    <t>TX</t>
  </si>
  <si>
    <t>NY</t>
  </si>
  <si>
    <t>FL</t>
  </si>
  <si>
    <t>IL</t>
  </si>
  <si>
    <t>City</t>
  </si>
  <si>
    <t>Jan</t>
  </si>
  <si>
    <t>Feb</t>
  </si>
  <si>
    <t>Mar</t>
  </si>
  <si>
    <t>Jul</t>
  </si>
  <si>
    <t>Aug</t>
  </si>
  <si>
    <t>Sep</t>
  </si>
  <si>
    <t>Apr</t>
  </si>
  <si>
    <t>Oct</t>
  </si>
  <si>
    <t>May</t>
  </si>
  <si>
    <t>Nov</t>
  </si>
  <si>
    <t>Jun</t>
  </si>
  <si>
    <t>Dec</t>
  </si>
  <si>
    <t>Contact</t>
  </si>
  <si>
    <t>BAKER, MARK</t>
  </si>
  <si>
    <t>O'BRIEN, DONNA</t>
  </si>
  <si>
    <t>HANSEN, SHEILA</t>
  </si>
  <si>
    <t>FITZGERALD, JACKIE</t>
  </si>
  <si>
    <t>TIDWELL, LIESL</t>
  </si>
  <si>
    <t>EATON, JEFFREY</t>
  </si>
  <si>
    <t>CHAMBERS, KAREN</t>
  </si>
  <si>
    <t>PEREZ, BARNEY</t>
  </si>
  <si>
    <t>WATANUKI, CATHY</t>
  </si>
  <si>
    <t>PRIEM, GEORGE</t>
  </si>
  <si>
    <t>WAGNER, MAX</t>
  </si>
  <si>
    <t>KONOPKA, ROBERT</t>
  </si>
  <si>
    <t>NICHOLS, DON</t>
  </si>
  <si>
    <t>HARVEY, HARLON</t>
  </si>
  <si>
    <t>Employee Name</t>
  </si>
  <si>
    <t>Building</t>
  </si>
  <si>
    <t>Department</t>
  </si>
  <si>
    <t>SS#</t>
  </si>
  <si>
    <t>Phone</t>
  </si>
  <si>
    <t>Status</t>
  </si>
  <si>
    <t>Hire Date</t>
  </si>
  <si>
    <t>Years</t>
  </si>
  <si>
    <t>Benefits</t>
  </si>
  <si>
    <t>Job Rating</t>
  </si>
  <si>
    <t>Tax Rate</t>
  </si>
  <si>
    <t>Sales</t>
  </si>
  <si>
    <t>Weber, Larry</t>
  </si>
  <si>
    <t>Watson</t>
  </si>
  <si>
    <t>ADC</t>
  </si>
  <si>
    <t>Full Time</t>
  </si>
  <si>
    <t>M</t>
  </si>
  <si>
    <t>Taylor, Hector</t>
  </si>
  <si>
    <t>West</t>
  </si>
  <si>
    <t>Half-Time</t>
  </si>
  <si>
    <t>DM</t>
  </si>
  <si>
    <t>Duran, Brian</t>
  </si>
  <si>
    <t>Taft</t>
  </si>
  <si>
    <t>Hourly</t>
  </si>
  <si>
    <t>Dawson, Jonathan</t>
  </si>
  <si>
    <t>Contract</t>
  </si>
  <si>
    <t>Page, Lisa</t>
  </si>
  <si>
    <t>DMR</t>
  </si>
  <si>
    <t>Phillips, Liesl</t>
  </si>
  <si>
    <t>South</t>
  </si>
  <si>
    <t>Admin Training</t>
  </si>
  <si>
    <t>R</t>
  </si>
  <si>
    <t>Chase, Troy</t>
  </si>
  <si>
    <t>Main</t>
  </si>
  <si>
    <t>Holland, Donald</t>
  </si>
  <si>
    <t>Spencer, Boyd</t>
  </si>
  <si>
    <t>Tanner, Timothy</t>
  </si>
  <si>
    <t>Gallagher, Johnson</t>
  </si>
  <si>
    <t>Strickland, Rajean</t>
  </si>
  <si>
    <t>D</t>
  </si>
  <si>
    <t>Oconnor, Kent</t>
  </si>
  <si>
    <t>Wolf, Debbie</t>
  </si>
  <si>
    <t>Pratt, Erik</t>
  </si>
  <si>
    <t>North</t>
  </si>
  <si>
    <t>Wiggins, Frank</t>
  </si>
  <si>
    <t>White, Daniel</t>
  </si>
  <si>
    <t>Burton, Cam</t>
  </si>
  <si>
    <t>Rowe, Ken</t>
  </si>
  <si>
    <t>Wilkins, Jesse</t>
  </si>
  <si>
    <t>Todd, Steven</t>
  </si>
  <si>
    <t>Brewer, Ken</t>
  </si>
  <si>
    <t>Fleming, Irv</t>
  </si>
  <si>
    <t>Audit Services</t>
  </si>
  <si>
    <t>Walton, Benjamin</t>
  </si>
  <si>
    <t>Wyatt, Kelly</t>
  </si>
  <si>
    <t>Potter, Dawn</t>
  </si>
  <si>
    <t>Nguyen, Dennis</t>
  </si>
  <si>
    <t>Blair, Sperry</t>
  </si>
  <si>
    <t>Thornton, Charles</t>
  </si>
  <si>
    <t>Carroll, Lesa</t>
  </si>
  <si>
    <t>Dunn, Matthew</t>
  </si>
  <si>
    <t>McKenzie, Michelle</t>
  </si>
  <si>
    <t>Bond, John</t>
  </si>
  <si>
    <t>Compliance</t>
  </si>
  <si>
    <t>Phelps, Gretchen</t>
  </si>
  <si>
    <t>Chang, Gabriel</t>
  </si>
  <si>
    <t>Beck, Craig</t>
  </si>
  <si>
    <t>Nicholson, Lee</t>
  </si>
  <si>
    <t>Engineering/Maintenance</t>
  </si>
  <si>
    <t>Norris, Tamara</t>
  </si>
  <si>
    <t>Matthews, Diane</t>
  </si>
  <si>
    <t>Lawrence, Ronald</t>
  </si>
  <si>
    <t>Swanson, Vicki</t>
  </si>
  <si>
    <t>Becker, Gretchen</t>
  </si>
  <si>
    <t>Steele, Gerald</t>
  </si>
  <si>
    <t>Harmon, Paul</t>
  </si>
  <si>
    <t>Pruitt, Randy</t>
  </si>
  <si>
    <t>James, Lynn</t>
  </si>
  <si>
    <t>Sherman, Karin</t>
  </si>
  <si>
    <t>Hickman, John</t>
  </si>
  <si>
    <t>Goodman, Kuyler</t>
  </si>
  <si>
    <t>Schneider, Gay</t>
  </si>
  <si>
    <t>Wallace, Timothy</t>
  </si>
  <si>
    <t>Wolfe, Keith</t>
  </si>
  <si>
    <t>Porter, Rachel</t>
  </si>
  <si>
    <t>Briggs, Bryan</t>
  </si>
  <si>
    <t>Flowers, Kathleen</t>
  </si>
  <si>
    <t>Powers, Tia</t>
  </si>
  <si>
    <t>York, Steven</t>
  </si>
  <si>
    <t>Harding, Erin</t>
  </si>
  <si>
    <t>Fletcher, Brian</t>
  </si>
  <si>
    <t>Gardner, Anthony</t>
  </si>
  <si>
    <t>Nichols, Nathaniel</t>
  </si>
  <si>
    <t>Deleon, Jaquelyn</t>
  </si>
  <si>
    <t>Dorsey, Matthew</t>
  </si>
  <si>
    <t>Mendoza, Bobby</t>
  </si>
  <si>
    <t>Mullins, Angela</t>
  </si>
  <si>
    <t>Morgan, Patricia</t>
  </si>
  <si>
    <t>Simmons, Robert</t>
  </si>
  <si>
    <t>Kent, Angus</t>
  </si>
  <si>
    <t>Richardson, Debbie</t>
  </si>
  <si>
    <t>Perry, Christopher</t>
  </si>
  <si>
    <t>Huff, Erik</t>
  </si>
  <si>
    <t>Hudson, Lorna</t>
  </si>
  <si>
    <t>Simpson, Jimmy</t>
  </si>
  <si>
    <t>Cunningham, Denise</t>
  </si>
  <si>
    <t>Stone, Brian</t>
  </si>
  <si>
    <t>Wheeler, Meegan</t>
  </si>
  <si>
    <t>Hood, Renee</t>
  </si>
  <si>
    <t>McDonald, Debra</t>
  </si>
  <si>
    <t>Warren, Jean</t>
  </si>
  <si>
    <t>Griffith, Michelle</t>
  </si>
  <si>
    <t>Navarro, Marc</t>
  </si>
  <si>
    <t>Thompson, John</t>
  </si>
  <si>
    <t>Conway, Brett</t>
  </si>
  <si>
    <t>Booker, Judith</t>
  </si>
  <si>
    <t>May, Steve</t>
  </si>
  <si>
    <t>Pitts, Dana</t>
  </si>
  <si>
    <t>Whitehead, Carolyn</t>
  </si>
  <si>
    <t>Martinez, Kathleen</t>
  </si>
  <si>
    <t>Poole, Tracy</t>
  </si>
  <si>
    <t>Vance, Cheryl</t>
  </si>
  <si>
    <t>Hammond, Robert</t>
  </si>
  <si>
    <t>Bullock, Greg</t>
  </si>
  <si>
    <t>Farrell, Laura</t>
  </si>
  <si>
    <t>Weiss, Marisa</t>
  </si>
  <si>
    <t>Clayton, Gregory</t>
  </si>
  <si>
    <t>Cortez, Jack</t>
  </si>
  <si>
    <t>Engineering/Operations</t>
  </si>
  <si>
    <t>Hardin, Gregory</t>
  </si>
  <si>
    <t>Juarez, Neill</t>
  </si>
  <si>
    <t>Cohen, Bruce</t>
  </si>
  <si>
    <t>Stokes, Jonathan</t>
  </si>
  <si>
    <t>Wade, Kevin</t>
  </si>
  <si>
    <t>Pacheco, Therese</t>
  </si>
  <si>
    <t>Kerr, Mihaela</t>
  </si>
  <si>
    <t>Foley, Peter</t>
  </si>
  <si>
    <t>Environmental Health/Safety</t>
  </si>
  <si>
    <t>Hawkins, Douglas</t>
  </si>
  <si>
    <t>Landry, Linda</t>
  </si>
  <si>
    <t>Hill, Robin</t>
  </si>
  <si>
    <t>Gomez, Ed</t>
  </si>
  <si>
    <t>Norton, Bruce</t>
  </si>
  <si>
    <t>Malone, Daniel</t>
  </si>
  <si>
    <t>Kim, Deborah</t>
  </si>
  <si>
    <t>Carey, Andrea</t>
  </si>
  <si>
    <t>Perkins, Donald</t>
  </si>
  <si>
    <t>Executive Education</t>
  </si>
  <si>
    <t>Ray, ReAnnon</t>
  </si>
  <si>
    <t>Baker, Barney</t>
  </si>
  <si>
    <t>Molina, Michael</t>
  </si>
  <si>
    <t>Lloyd, John</t>
  </si>
  <si>
    <t>McDowell, Scott</t>
  </si>
  <si>
    <t>Roberson, Eileen</t>
  </si>
  <si>
    <t>Figueroa, Leonard</t>
  </si>
  <si>
    <t>Winters, Shaun</t>
  </si>
  <si>
    <t>Hutchinson, Robin</t>
  </si>
  <si>
    <t>McCoy, Preston</t>
  </si>
  <si>
    <t>Garner, Terry</t>
  </si>
  <si>
    <t>Durham, Troy</t>
  </si>
  <si>
    <t>Silva, Stephen</t>
  </si>
  <si>
    <t>Nixon, Randy</t>
  </si>
  <si>
    <t>Allison, Timothy</t>
  </si>
  <si>
    <t>Maxwell, Jill</t>
  </si>
  <si>
    <t>Copeland, Roger</t>
  </si>
  <si>
    <t>Park, Timothy</t>
  </si>
  <si>
    <t>Daniel, Robert</t>
  </si>
  <si>
    <t>International Clinical Safety</t>
  </si>
  <si>
    <t>Ramos, Jan</t>
  </si>
  <si>
    <t>Nelson, Shira</t>
  </si>
  <si>
    <t>Barnett, Brenda</t>
  </si>
  <si>
    <t>Gregory, Jon</t>
  </si>
  <si>
    <t>Evans, Rolin</t>
  </si>
  <si>
    <t>Logistics</t>
  </si>
  <si>
    <t>Morse, Michael</t>
  </si>
  <si>
    <t>Calhoun, Dac Vinh</t>
  </si>
  <si>
    <t>Wise, Ted</t>
  </si>
  <si>
    <t>Gross, Davin</t>
  </si>
  <si>
    <t>Hardy, Svetlana</t>
  </si>
  <si>
    <t>Shields, Robert</t>
  </si>
  <si>
    <t>Mathis, Shari</t>
  </si>
  <si>
    <t>Estrada, Joan</t>
  </si>
  <si>
    <t>Young, Benjamin</t>
  </si>
  <si>
    <t>Oliver, Francisco</t>
  </si>
  <si>
    <t>Woodward, Tim</t>
  </si>
  <si>
    <t>Adams, David</t>
  </si>
  <si>
    <t>Noble, Michael</t>
  </si>
  <si>
    <t>Gates, Anne</t>
  </si>
  <si>
    <t>Montgomery, Chris</t>
  </si>
  <si>
    <t>Clarke, Dennis</t>
  </si>
  <si>
    <t>Robertson, Nathan</t>
  </si>
  <si>
    <t>Lee, Charles</t>
  </si>
  <si>
    <t>Shaffer, Nobuko</t>
  </si>
  <si>
    <t>Chen, Jaime</t>
  </si>
  <si>
    <t>Bass, Justin</t>
  </si>
  <si>
    <t>Lara, Mark</t>
  </si>
  <si>
    <t>Hale, Deon</t>
  </si>
  <si>
    <t>Padilla, Christopher</t>
  </si>
  <si>
    <t>Rich, Brent</t>
  </si>
  <si>
    <t>Reese, Marc</t>
  </si>
  <si>
    <t>Newton, Leigh</t>
  </si>
  <si>
    <t>Lowe, Michelle</t>
  </si>
  <si>
    <t>Cummings, Jose</t>
  </si>
  <si>
    <t>Gallegos, Rick</t>
  </si>
  <si>
    <t>Vazquez, Kenneth</t>
  </si>
  <si>
    <t>Santos, Garret</t>
  </si>
  <si>
    <t>Nunez, Benning</t>
  </si>
  <si>
    <t>Jordan, Mark</t>
  </si>
  <si>
    <t>Wagner, Lynne</t>
  </si>
  <si>
    <t>Townsend, Jerry</t>
  </si>
  <si>
    <t>Curtis, Patrick</t>
  </si>
  <si>
    <t>Randolph, Kristin</t>
  </si>
  <si>
    <t>Major Mfg Projects</t>
  </si>
  <si>
    <t>Campos, Richard</t>
  </si>
  <si>
    <t>Romero, Randy</t>
  </si>
  <si>
    <t>Miranda, Elena</t>
  </si>
  <si>
    <t>Boone, Eric</t>
  </si>
  <si>
    <t>Gilmore, Terry</t>
  </si>
  <si>
    <t>Tran, Chad</t>
  </si>
  <si>
    <t>Douglas, Kenneth</t>
  </si>
  <si>
    <t>Camacho, Stephanie</t>
  </si>
  <si>
    <t>Manufacturing</t>
  </si>
  <si>
    <t>Elliott, Anthony</t>
  </si>
  <si>
    <t>Weaver, Eric</t>
  </si>
  <si>
    <t>Conley, Mark</t>
  </si>
  <si>
    <t>Bradley, David</t>
  </si>
  <si>
    <t>Ryan, Ryan</t>
  </si>
  <si>
    <t>Rodriguez, Scott</t>
  </si>
  <si>
    <t>Decker, Amy</t>
  </si>
  <si>
    <t>Carrillo, Robert</t>
  </si>
  <si>
    <t>Berry, Jacklyn</t>
  </si>
  <si>
    <t>Barron, Michael</t>
  </si>
  <si>
    <t>Nash, Mark</t>
  </si>
  <si>
    <t>McBride, Grazyna</t>
  </si>
  <si>
    <t>Sanders, Troy</t>
  </si>
  <si>
    <t>Blackburn, Kathryn</t>
  </si>
  <si>
    <t>Baxter, Teresa</t>
  </si>
  <si>
    <t>Day, David</t>
  </si>
  <si>
    <t>Frazier, Chris</t>
  </si>
  <si>
    <t>Greene, Alexander</t>
  </si>
  <si>
    <t>Bridges, Jeff</t>
  </si>
  <si>
    <t>Price, Diana</t>
  </si>
  <si>
    <t>Tate, Zachary</t>
  </si>
  <si>
    <t>Little, Steve</t>
  </si>
  <si>
    <t>Sexton, John</t>
  </si>
  <si>
    <t>Manning, John</t>
  </si>
  <si>
    <t>Watson, Christian</t>
  </si>
  <si>
    <t>Cole, Elbert</t>
  </si>
  <si>
    <t>Drake, Kyle</t>
  </si>
  <si>
    <t>Mercado, David</t>
  </si>
  <si>
    <t>Humphrey, Andrew</t>
  </si>
  <si>
    <t>Combs, Rick</t>
  </si>
  <si>
    <t>Clay, William</t>
  </si>
  <si>
    <t>Pittman, Bacardi</t>
  </si>
  <si>
    <t>Fuller, Brenda</t>
  </si>
  <si>
    <t>Allen, Thomas</t>
  </si>
  <si>
    <t>Benson, Troy</t>
  </si>
  <si>
    <t>Melton, Scott</t>
  </si>
  <si>
    <t>Peters, Robert</t>
  </si>
  <si>
    <t>Flores, Angela</t>
  </si>
  <si>
    <t>Larson, David</t>
  </si>
  <si>
    <t>Williamson, Sumed</t>
  </si>
  <si>
    <t>Fields, Cathy</t>
  </si>
  <si>
    <t>Richards, Richard</t>
  </si>
  <si>
    <t>Browning, Kathleen</t>
  </si>
  <si>
    <t>Summers, Harold</t>
  </si>
  <si>
    <t>Sharp, Janine</t>
  </si>
  <si>
    <t>Lyons, Brian</t>
  </si>
  <si>
    <t>Diaz, David</t>
  </si>
  <si>
    <t>Osborne, Bill</t>
  </si>
  <si>
    <t>Hobbs, Scott</t>
  </si>
  <si>
    <t>Brock, Ensley</t>
  </si>
  <si>
    <t>Chambers, Richard</t>
  </si>
  <si>
    <t>Brady, Traci</t>
  </si>
  <si>
    <t>Logan, Karen</t>
  </si>
  <si>
    <t>Parker, Carl</t>
  </si>
  <si>
    <t>Burns, Fiona</t>
  </si>
  <si>
    <t>Cox, Stephanie</t>
  </si>
  <si>
    <t>Pearson, Cassy</t>
  </si>
  <si>
    <t>Trujillo, Shawn</t>
  </si>
  <si>
    <t>Heath, Deborah</t>
  </si>
  <si>
    <t>Boyer, John</t>
  </si>
  <si>
    <t>Pena, Erik</t>
  </si>
  <si>
    <t>Colon, Donnie</t>
  </si>
  <si>
    <t>Sloan, Cindy</t>
  </si>
  <si>
    <t>Patel, Donald</t>
  </si>
  <si>
    <t>Wright, Brad</t>
  </si>
  <si>
    <t>Meyers, David</t>
  </si>
  <si>
    <t>Sullivan, Robert</t>
  </si>
  <si>
    <t>Vincent, Guy</t>
  </si>
  <si>
    <t>House, Paul</t>
  </si>
  <si>
    <t>Houston, Mark</t>
  </si>
  <si>
    <t>Schultz, Norman</t>
  </si>
  <si>
    <t>Pierce, Karen</t>
  </si>
  <si>
    <t>Fernandez, Marie</t>
  </si>
  <si>
    <t>Whitaker, Jessica</t>
  </si>
  <si>
    <t>Moran, Carol</t>
  </si>
  <si>
    <t>McKee, Michelle</t>
  </si>
  <si>
    <t>Harris, Brian</t>
  </si>
  <si>
    <t>Robinson, John</t>
  </si>
  <si>
    <t>Collins, Michael</t>
  </si>
  <si>
    <t>Washington, Phillip</t>
  </si>
  <si>
    <t>Rhodes, Brenda</t>
  </si>
  <si>
    <t>Bradford, Raymond</t>
  </si>
  <si>
    <t>Boyd, Debra</t>
  </si>
  <si>
    <t>McCall, Keith</t>
  </si>
  <si>
    <t>Richard, Karen</t>
  </si>
  <si>
    <t>English, David</t>
  </si>
  <si>
    <t>Roth, Tony</t>
  </si>
  <si>
    <t>Smith, Koleen</t>
  </si>
  <si>
    <t>Rojas, Charles</t>
  </si>
  <si>
    <t>Herman, Henrietta</t>
  </si>
  <si>
    <t>Bell, David</t>
  </si>
  <si>
    <t>Payne, Vicky</t>
  </si>
  <si>
    <t>Perez, Kim</t>
  </si>
  <si>
    <t>Francis, Todd</t>
  </si>
  <si>
    <t>Snow, Desiree</t>
  </si>
  <si>
    <t>Shelton, Donna</t>
  </si>
  <si>
    <t>Powell, Juli</t>
  </si>
  <si>
    <t>Davidson, Jaime</t>
  </si>
  <si>
    <t>Herring, Joanna</t>
  </si>
  <si>
    <t>Butler, Roy</t>
  </si>
  <si>
    <t>Marshall, Anita</t>
  </si>
  <si>
    <t>Rice, Diane</t>
  </si>
  <si>
    <t>McKinney, Chris</t>
  </si>
  <si>
    <t>Gibbs, Debra</t>
  </si>
  <si>
    <t>Eaton, Cris</t>
  </si>
  <si>
    <t>Patrick, Wendy</t>
  </si>
  <si>
    <t>Joseph, Christopher</t>
  </si>
  <si>
    <t>Kemp, Holly</t>
  </si>
  <si>
    <t>Stafford, Rhonda</t>
  </si>
  <si>
    <t>Haynes, Ernest</t>
  </si>
  <si>
    <t>Mendez, Max</t>
  </si>
  <si>
    <t>Barber, Robbie</t>
  </si>
  <si>
    <t>Harrison, Jonathan</t>
  </si>
  <si>
    <t>Walker, Mike</t>
  </si>
  <si>
    <t>McGee, Carol</t>
  </si>
  <si>
    <t>Glover, Eugene</t>
  </si>
  <si>
    <t>Hurst, Thomas</t>
  </si>
  <si>
    <t>Stewart, Elizabeth</t>
  </si>
  <si>
    <t>Jacobs, Florianne</t>
  </si>
  <si>
    <t>Wilkinson, Gregory</t>
  </si>
  <si>
    <t>Oneal, William</t>
  </si>
  <si>
    <t>Castro, Christopher</t>
  </si>
  <si>
    <t>Carson, Anthony</t>
  </si>
  <si>
    <t>Coleman, Roque</t>
  </si>
  <si>
    <t>Atkins, Kevin</t>
  </si>
  <si>
    <t>Dickerson, Lincoln</t>
  </si>
  <si>
    <t>Rios, Fredrick</t>
  </si>
  <si>
    <t>DR</t>
  </si>
  <si>
    <t>Petersen, Timothy</t>
  </si>
  <si>
    <t>Dominguez, Duane</t>
  </si>
  <si>
    <t>Hampton, Catherine</t>
  </si>
  <si>
    <t>Dixon, Richard</t>
  </si>
  <si>
    <t>Meyer, Charles</t>
  </si>
  <si>
    <t>Callahan, Marilyn</t>
  </si>
  <si>
    <t>Golden, Christine</t>
  </si>
  <si>
    <t>Conner, Mark</t>
  </si>
  <si>
    <t>McGuire, Rebecca</t>
  </si>
  <si>
    <t>Merritt, Kevin</t>
  </si>
  <si>
    <t>Huffman, Ignacio</t>
  </si>
  <si>
    <t>Parrish, Debra</t>
  </si>
  <si>
    <t>Bates, Verna</t>
  </si>
  <si>
    <t>Burgess, Cherie</t>
  </si>
  <si>
    <t>McLaughlin, Edward</t>
  </si>
  <si>
    <t>Ayers, Douglas</t>
  </si>
  <si>
    <t>Small, Athanasios</t>
  </si>
  <si>
    <t>Finley, James</t>
  </si>
  <si>
    <t>Miller, Jessica</t>
  </si>
  <si>
    <t>Mitchell, Shannon</t>
  </si>
  <si>
    <t>Moss, Chan</t>
  </si>
  <si>
    <t>Velasquez, Clint</t>
  </si>
  <si>
    <t>McConnell, Justin</t>
  </si>
  <si>
    <t>Savage, John</t>
  </si>
  <si>
    <t>Manufacturing Admin</t>
  </si>
  <si>
    <t>Hernandez, Glenn</t>
  </si>
  <si>
    <t>Carr, Susan</t>
  </si>
  <si>
    <t>Hanson, Dennis</t>
  </si>
  <si>
    <t>Wood, Larry</t>
  </si>
  <si>
    <t>Alexander, Charles</t>
  </si>
  <si>
    <t>Roberts, Jackie</t>
  </si>
  <si>
    <t>Waters, Alfred</t>
  </si>
  <si>
    <t>Operations</t>
  </si>
  <si>
    <t>Valdez, Ann</t>
  </si>
  <si>
    <t>Reynolds, Barbara</t>
  </si>
  <si>
    <t>Buckel, Patricia</t>
  </si>
  <si>
    <t>Spears, Melanie</t>
  </si>
  <si>
    <t>Johns, Chad</t>
  </si>
  <si>
    <t>Bush, Rena</t>
  </si>
  <si>
    <t>Moore, Robert</t>
  </si>
  <si>
    <t>Ross, Janice</t>
  </si>
  <si>
    <t>Barr, Jennifer</t>
  </si>
  <si>
    <t>Weeks, Troy</t>
  </si>
  <si>
    <t>Leach, Jingwen</t>
  </si>
  <si>
    <t>Jensen, Kristina</t>
  </si>
  <si>
    <t>Blevins, Carey</t>
  </si>
  <si>
    <t>Gonzales, David</t>
  </si>
  <si>
    <t>Caldwell, Pete</t>
  </si>
  <si>
    <t>Reed, Larry</t>
  </si>
  <si>
    <t>Lowery, Charles</t>
  </si>
  <si>
    <t>Koch, Danielle</t>
  </si>
  <si>
    <t>Simon, Sheila</t>
  </si>
  <si>
    <t>Hull, Jeanne</t>
  </si>
  <si>
    <t>Bishop, Juan</t>
  </si>
  <si>
    <t>Reyes, Mary</t>
  </si>
  <si>
    <t>Patton, Corey</t>
  </si>
  <si>
    <t>Knox, Lori</t>
  </si>
  <si>
    <t>Robles, Charles</t>
  </si>
  <si>
    <t>Lambert, Jody</t>
  </si>
  <si>
    <t>Everett, Dan</t>
  </si>
  <si>
    <t>Marquez, Thomas</t>
  </si>
  <si>
    <t>Trevino, Gary</t>
  </si>
  <si>
    <t>Campbell, Michael</t>
  </si>
  <si>
    <t>McLean, Richard</t>
  </si>
  <si>
    <t>Randall, Yvonne</t>
  </si>
  <si>
    <t>Love, Danny</t>
  </si>
  <si>
    <t>Tucker, James</t>
  </si>
  <si>
    <t>Ingram, Matt</t>
  </si>
  <si>
    <t>Sellers, William</t>
  </si>
  <si>
    <t>Fischer, David</t>
  </si>
  <si>
    <t>Stephens, Bonnie</t>
  </si>
  <si>
    <t>Chavez, Thomas</t>
  </si>
  <si>
    <t>Griffin, Debbi</t>
  </si>
  <si>
    <t>Hamilton, Theo</t>
  </si>
  <si>
    <t>Brooks, Richard</t>
  </si>
  <si>
    <t>Bryant, Douglas</t>
  </si>
  <si>
    <t>Prince, Robert</t>
  </si>
  <si>
    <t>Gill, Douglas</t>
  </si>
  <si>
    <t>Howard, Lisa</t>
  </si>
  <si>
    <t>Jones, John</t>
  </si>
  <si>
    <t>Holmes, Tito</t>
  </si>
  <si>
    <t>Johnston, Daniel</t>
  </si>
  <si>
    <t>Hogan, Daniel</t>
  </si>
  <si>
    <t>Livingston, Lynette</t>
  </si>
  <si>
    <t>Peptide Chemistry</t>
  </si>
  <si>
    <t>Leon, Emily</t>
  </si>
  <si>
    <t>Kelly, Icelita</t>
  </si>
  <si>
    <t>Franklin, Alicia</t>
  </si>
  <si>
    <t>Byrd, Asa</t>
  </si>
  <si>
    <t>Ball, Kirk</t>
  </si>
  <si>
    <t>Vaughn, Harlon</t>
  </si>
  <si>
    <t>McCarthy, Ryan</t>
  </si>
  <si>
    <t>Norman, Rita</t>
  </si>
  <si>
    <t>Moody, Matthew</t>
  </si>
  <si>
    <t>Christensen, Jill</t>
  </si>
  <si>
    <t>Bowers, Tammy</t>
  </si>
  <si>
    <t>Lucas, John</t>
  </si>
  <si>
    <t>Bryan, Thomas</t>
  </si>
  <si>
    <t>Pope, Duane</t>
  </si>
  <si>
    <t>Owen, Robert</t>
  </si>
  <si>
    <t>Burke, Michael</t>
  </si>
  <si>
    <t>Short, Timothy</t>
  </si>
  <si>
    <t>Maynard, Susan</t>
  </si>
  <si>
    <t>McCullough, Scott</t>
  </si>
  <si>
    <t>Arnold, Cole</t>
  </si>
  <si>
    <t>Medina, Warren</t>
  </si>
  <si>
    <t>Pharmacokinetics</t>
  </si>
  <si>
    <t>Stephenson, Matt</t>
  </si>
  <si>
    <t>Wall, John</t>
  </si>
  <si>
    <t>Knight, Denise</t>
  </si>
  <si>
    <t>Wong, Dennis</t>
  </si>
  <si>
    <t>Process Development</t>
  </si>
  <si>
    <t>Dudley, James</t>
  </si>
  <si>
    <t>Reeves, Greg</t>
  </si>
  <si>
    <t>Orr, Jennifer</t>
  </si>
  <si>
    <t>Bennett, Chris</t>
  </si>
  <si>
    <t>Peterson, Shaun</t>
  </si>
  <si>
    <t>Hodges, Lisa</t>
  </si>
  <si>
    <t>Murray, Rebecca</t>
  </si>
  <si>
    <t>Cline, Rebecca</t>
  </si>
  <si>
    <t>Ballard, Martin</t>
  </si>
  <si>
    <t>Ellis, Brenda</t>
  </si>
  <si>
    <t>Garrison, Chris</t>
  </si>
  <si>
    <t>McClain, Steven</t>
  </si>
  <si>
    <t>Floyd, Eric</t>
  </si>
  <si>
    <t>Hancock, Allen</t>
  </si>
  <si>
    <t>Chandler, Diane</t>
  </si>
  <si>
    <t>Saunders, Corey</t>
  </si>
  <si>
    <t>Walsh, Matthew</t>
  </si>
  <si>
    <t>Best, Lara</t>
  </si>
  <si>
    <t>Morris, Richelle</t>
  </si>
  <si>
    <t>Banks, Ryan</t>
  </si>
  <si>
    <t>Bauer, Chris</t>
  </si>
  <si>
    <t>Luna, Rodney</t>
  </si>
  <si>
    <t>Hines, Herb</t>
  </si>
  <si>
    <t>Sawyer, Catherine</t>
  </si>
  <si>
    <t>Mathews, Marcia</t>
  </si>
  <si>
    <t>Hess, Brian</t>
  </si>
  <si>
    <t>Underwood, Todd</t>
  </si>
  <si>
    <t>Pace, Joseph</t>
  </si>
  <si>
    <t>Anthony, Robert</t>
  </si>
  <si>
    <t>Terry, Karin</t>
  </si>
  <si>
    <t>Guerrero, Laura</t>
  </si>
  <si>
    <t>Robbins, Suzanne</t>
  </si>
  <si>
    <t>Alvarado, Sonia</t>
  </si>
  <si>
    <t>Fowler, John</t>
  </si>
  <si>
    <t>Sutton, Matthew</t>
  </si>
  <si>
    <t>Greer, Brian</t>
  </si>
  <si>
    <t>Olson, Melanie</t>
  </si>
  <si>
    <t>Guerra, Karen</t>
  </si>
  <si>
    <t>Russell, Mark</t>
  </si>
  <si>
    <t>Mosley, Michael</t>
  </si>
  <si>
    <t>Skinner, Jason</t>
  </si>
  <si>
    <t>Mack, Barry</t>
  </si>
  <si>
    <t>Yates, Doug</t>
  </si>
  <si>
    <t>Estes, Mary</t>
  </si>
  <si>
    <t>Professional Training Group</t>
  </si>
  <si>
    <t>Hartman, Michael</t>
  </si>
  <si>
    <t>Webb, Jim</t>
  </si>
  <si>
    <t>Contreras, Dean</t>
  </si>
  <si>
    <t>Cross, Marc</t>
  </si>
  <si>
    <t>Lamb, John</t>
  </si>
  <si>
    <t>Garza, Anthony</t>
  </si>
  <si>
    <t>Watts, Curtis</t>
  </si>
  <si>
    <t>Dodson, David</t>
  </si>
  <si>
    <t>Maldonado, Robert</t>
  </si>
  <si>
    <t>Bartlett, Julia</t>
  </si>
  <si>
    <t>Williams, Scott</t>
  </si>
  <si>
    <t>Parsons, Phillip</t>
  </si>
  <si>
    <t>Rodriquez, Denise</t>
  </si>
  <si>
    <t>Gentry, John</t>
  </si>
  <si>
    <t>Barton, Barry</t>
  </si>
  <si>
    <t>Watkins, Gary</t>
  </si>
  <si>
    <t>Project &amp; Contract Services</t>
  </si>
  <si>
    <t>Espinoza, Derrell</t>
  </si>
  <si>
    <t>Harper, Cynthia</t>
  </si>
  <si>
    <t>Carter, Allan</t>
  </si>
  <si>
    <t>Holloway, Chris</t>
  </si>
  <si>
    <t>Jennings, Gary</t>
  </si>
  <si>
    <t>Ashley, Michael</t>
  </si>
  <si>
    <t>Stanley, Eric</t>
  </si>
  <si>
    <t>Andrews, Diane</t>
  </si>
  <si>
    <t>West, Jeffrey</t>
  </si>
  <si>
    <t>Ayala, Polly</t>
  </si>
  <si>
    <t>Jackson, Eric</t>
  </si>
  <si>
    <t>Anderson, Teason</t>
  </si>
  <si>
    <t>Austin, William</t>
  </si>
  <si>
    <t>Howell, Douglas</t>
  </si>
  <si>
    <t>Cobb, Nicole</t>
  </si>
  <si>
    <t>Jefferson, Elaine</t>
  </si>
  <si>
    <t>Bowman, Michael</t>
  </si>
  <si>
    <t>Preston, Chris</t>
  </si>
  <si>
    <t>Booth, Raquel</t>
  </si>
  <si>
    <t>Christian, Melissa</t>
  </si>
  <si>
    <t>Gordon, Diane</t>
  </si>
  <si>
    <t>Soto, Christopher</t>
  </si>
  <si>
    <t>Hayes, Edward</t>
  </si>
  <si>
    <t>Frost, Adam</t>
  </si>
  <si>
    <t>Moses, Mark</t>
  </si>
  <si>
    <t>William, William</t>
  </si>
  <si>
    <t>Freeman, Dennis</t>
  </si>
  <si>
    <t>Curry, Hunyen</t>
  </si>
  <si>
    <t>Henson, Debra</t>
  </si>
  <si>
    <t>Lynch, Scott</t>
  </si>
  <si>
    <t>Schmidt, Michael</t>
  </si>
  <si>
    <t>Higgins, Angela</t>
  </si>
  <si>
    <t>Wilson, Jessica</t>
  </si>
  <si>
    <t>Ward, Williams</t>
  </si>
  <si>
    <t>Barker, Heidi</t>
  </si>
  <si>
    <t>Reid, Elizabeth</t>
  </si>
  <si>
    <t>Villarreal, Stephen</t>
  </si>
  <si>
    <t>Castillo, Sheri</t>
  </si>
  <si>
    <t>Herrera, Shawn</t>
  </si>
  <si>
    <t>Wiley, Gustavo</t>
  </si>
  <si>
    <t>Gilbert, Shannon</t>
  </si>
  <si>
    <t>Cain, Lon</t>
  </si>
  <si>
    <t>Walters, Ann</t>
  </si>
  <si>
    <t>Rivers, Douglas</t>
  </si>
  <si>
    <t>Bean, Deborah</t>
  </si>
  <si>
    <t>Shepherd, Annie</t>
  </si>
  <si>
    <t>Roman, Teri</t>
  </si>
  <si>
    <t>Fox, Ellen</t>
  </si>
  <si>
    <t>Grant, Leonard</t>
  </si>
  <si>
    <t>Wells, Carlos</t>
  </si>
  <si>
    <t>Long, Gary</t>
  </si>
  <si>
    <t>Ramsey, Nathaniel</t>
  </si>
  <si>
    <t>Edwards, Phillip</t>
  </si>
  <si>
    <t>Vargas, Bryant</t>
  </si>
  <si>
    <t>Atkinson, Danielle</t>
  </si>
  <si>
    <t>Doyle, Leslie</t>
  </si>
  <si>
    <t>Carlson, Jeremy</t>
  </si>
  <si>
    <t>Chapman, Jessica</t>
  </si>
  <si>
    <t>Gutierrez, Regina</t>
  </si>
  <si>
    <t>Farmer, Suzanne</t>
  </si>
  <si>
    <t>Lindsey, Deborah</t>
  </si>
  <si>
    <t>Lawson, Erin</t>
  </si>
  <si>
    <t>Vasquez, Michael</t>
  </si>
  <si>
    <t>Jenkins, Scott</t>
  </si>
  <si>
    <t>Burnett, Kevin</t>
  </si>
  <si>
    <t>Delgado, Dale</t>
  </si>
  <si>
    <t>Morrow, Richard</t>
  </si>
  <si>
    <t>Scott, Todd</t>
  </si>
  <si>
    <t>Frank, William</t>
  </si>
  <si>
    <t>Neal, Sally</t>
  </si>
  <si>
    <t>Walls, Brian</t>
  </si>
  <si>
    <t>Shannon, Kevin</t>
  </si>
  <si>
    <t>Cameron, John</t>
  </si>
  <si>
    <t>Serrano, Al</t>
  </si>
  <si>
    <t>Horn, George</t>
  </si>
  <si>
    <t>Mann, Lowell</t>
  </si>
  <si>
    <t>Shaw, Pat</t>
  </si>
  <si>
    <t>Kirby, Michael</t>
  </si>
  <si>
    <t>Woodard, Charles</t>
  </si>
  <si>
    <t>Solis, Daniel</t>
  </si>
  <si>
    <t>Morton, Brian</t>
  </si>
  <si>
    <t>Fitzgerald, George</t>
  </si>
  <si>
    <t>Glass, John</t>
  </si>
  <si>
    <t>Hunter, Lisa</t>
  </si>
  <si>
    <t>Ford, Matt</t>
  </si>
  <si>
    <t>Cannon, Jenny</t>
  </si>
  <si>
    <t>French, Robert</t>
  </si>
  <si>
    <t>Guzman, Don</t>
  </si>
  <si>
    <t>Quality Assurance</t>
  </si>
  <si>
    <t>Harrell, Cristin</t>
  </si>
  <si>
    <t>Henry, Craig</t>
  </si>
  <si>
    <t>Rogers, Colleen</t>
  </si>
  <si>
    <t>Charles, Jeffrey</t>
  </si>
  <si>
    <t>Santiago, Michael</t>
  </si>
  <si>
    <t>Baldwin, Ray</t>
  </si>
  <si>
    <t>Glenn, Christopher</t>
  </si>
  <si>
    <t>Strong, Lisa</t>
  </si>
  <si>
    <t>Hoover, Evangeline</t>
  </si>
  <si>
    <t>Ferguson, John</t>
  </si>
  <si>
    <t>Collier, Dean</t>
  </si>
  <si>
    <t>King, Taslim</t>
  </si>
  <si>
    <t>Duncan, George</t>
  </si>
  <si>
    <t>Bruce, Kevin</t>
  </si>
  <si>
    <t>Black, Cliff</t>
  </si>
  <si>
    <t>Velez, Letitia</t>
  </si>
  <si>
    <t>Carpenter, Ronald</t>
  </si>
  <si>
    <t>Vega, Alexandra</t>
  </si>
  <si>
    <t>Torres, Bruce</t>
  </si>
  <si>
    <t>Abbott, James</t>
  </si>
  <si>
    <t>Walter, Michael</t>
  </si>
  <si>
    <t>Woods, Marcus</t>
  </si>
  <si>
    <t>Stevens, Andrew</t>
  </si>
  <si>
    <t>Owens, Dwight</t>
  </si>
  <si>
    <t>Lane, Brandyn</t>
  </si>
  <si>
    <t>Paul, Michael</t>
  </si>
  <si>
    <t>Solomon, Michael</t>
  </si>
  <si>
    <t>Adkins, Michael</t>
  </si>
  <si>
    <t>Munoz, Michael</t>
  </si>
  <si>
    <t>Mason, Suzanne</t>
  </si>
  <si>
    <t>Blankenship, Roger</t>
  </si>
  <si>
    <t>Clark, William</t>
  </si>
  <si>
    <t>Foster, Blane</t>
  </si>
  <si>
    <t>Hoffman, Brian D</t>
  </si>
  <si>
    <t>Hodge, Craig</t>
  </si>
  <si>
    <t>Dyer, Carrie</t>
  </si>
  <si>
    <t>Hughes, Kevin</t>
  </si>
  <si>
    <t>Acosta, Robert</t>
  </si>
  <si>
    <t>Miles, Kenneth</t>
  </si>
  <si>
    <t>Johnson, Mary Jo</t>
  </si>
  <si>
    <t>Kirk, Chris</t>
  </si>
  <si>
    <t>Holt, Robert</t>
  </si>
  <si>
    <t>Moreno, Chris</t>
  </si>
  <si>
    <t>Tyler, Javier</t>
  </si>
  <si>
    <t>Rush, Lateef</t>
  </si>
  <si>
    <t>Monroe, Justin</t>
  </si>
  <si>
    <t>Cooper, Lisa</t>
  </si>
  <si>
    <t>Fisher, Maria</t>
  </si>
  <si>
    <t>Murphy, Jeff</t>
  </si>
  <si>
    <t>Alvarez, Steven</t>
  </si>
  <si>
    <t>Barnes, Grant</t>
  </si>
  <si>
    <t>Aguilar, Kevin</t>
  </si>
  <si>
    <t>Dean, Gayla</t>
  </si>
  <si>
    <t>Ruiz, Randall</t>
  </si>
  <si>
    <t>Gaines, Sheela</t>
  </si>
  <si>
    <t>Horton, Cleatis</t>
  </si>
  <si>
    <t>Turner, Ray</t>
  </si>
  <si>
    <t>Pugh, Lawrence</t>
  </si>
  <si>
    <t>Branch, Brady</t>
  </si>
  <si>
    <t>Dennis, Paul</t>
  </si>
  <si>
    <t>Schroeder, Bennet</t>
  </si>
  <si>
    <t>Marks, LaReina</t>
  </si>
  <si>
    <t>Middleton, Jen</t>
  </si>
  <si>
    <t>McCormick, Hsi</t>
  </si>
  <si>
    <t>Hatfield, Carl</t>
  </si>
  <si>
    <t>Avila, Jody</t>
  </si>
  <si>
    <t>Wilcox, Robert</t>
  </si>
  <si>
    <t>Obrien, Madelyn</t>
  </si>
  <si>
    <t>Massey, Mark</t>
  </si>
  <si>
    <t>McDaniel, Tamara</t>
  </si>
  <si>
    <t>Warner, Stephen</t>
  </si>
  <si>
    <t>Harrington, Aron</t>
  </si>
  <si>
    <t>Lopez, Stephen</t>
  </si>
  <si>
    <t>Quality Control</t>
  </si>
  <si>
    <t>Marsh, Cynthia</t>
  </si>
  <si>
    <t>Casey, Ronald</t>
  </si>
  <si>
    <t>Myers, Marc</t>
  </si>
  <si>
    <t>Barrett, John</t>
  </si>
  <si>
    <t>Crawford, Ronald</t>
  </si>
  <si>
    <t>Hall, Jenny</t>
  </si>
  <si>
    <t>Davis, Tonya</t>
  </si>
  <si>
    <t>Roy, Margarita</t>
  </si>
  <si>
    <t>Gray, Mark</t>
  </si>
  <si>
    <t>Daniels, Janet</t>
  </si>
  <si>
    <t>Palmer, Terry</t>
  </si>
  <si>
    <t>Henderson, Anthony</t>
  </si>
  <si>
    <t>Sandoval, James</t>
  </si>
  <si>
    <t>Thomas, Shannon</t>
  </si>
  <si>
    <t>Mueller, Philip</t>
  </si>
  <si>
    <t>Webster, David</t>
  </si>
  <si>
    <t>George, Jessica</t>
  </si>
  <si>
    <t>Armstrong, David</t>
  </si>
  <si>
    <t>Hart, Richard</t>
  </si>
  <si>
    <t>Larsen, Lara</t>
  </si>
  <si>
    <t>Salinas, Jon</t>
  </si>
  <si>
    <t>Newman, Aria</t>
  </si>
  <si>
    <t>Leonard, Paul</t>
  </si>
  <si>
    <t>Cruz, Janene</t>
  </si>
  <si>
    <t>McIntosh, Jeremy</t>
  </si>
  <si>
    <t>Beard, Sandi</t>
  </si>
  <si>
    <t>Morrison, Julie</t>
  </si>
  <si>
    <t>Beasley, Timothy</t>
  </si>
  <si>
    <t>Ortega, Jeffrey</t>
  </si>
  <si>
    <t>Schwartz, Joseph</t>
  </si>
  <si>
    <t>Gibson, Janet</t>
  </si>
  <si>
    <t>Ware, David</t>
  </si>
  <si>
    <t>Cochran, Andrea</t>
  </si>
  <si>
    <t>Ortiz, Cynthia</t>
  </si>
  <si>
    <t>Hicks, Monica</t>
  </si>
  <si>
    <t>Stevenson, Michael</t>
  </si>
  <si>
    <t>Sheppard, Curtis</t>
  </si>
  <si>
    <t>McClure, Gary</t>
  </si>
  <si>
    <t>Erickson, Ricky</t>
  </si>
  <si>
    <t>Rose, Mark</t>
  </si>
  <si>
    <t>Singleton, David</t>
  </si>
  <si>
    <t>Sanchez, Greg</t>
  </si>
  <si>
    <t>Lang, Dana</t>
  </si>
  <si>
    <t>Wilkerson, Claudia</t>
  </si>
  <si>
    <t>Keller, Jason</t>
  </si>
  <si>
    <t>Keith, Thomas</t>
  </si>
  <si>
    <t>Jimenez, Dominic</t>
  </si>
  <si>
    <t>Graves, Michael</t>
  </si>
  <si>
    <t>Hansen, Andrew</t>
  </si>
  <si>
    <t>Willis, Ralph</t>
  </si>
  <si>
    <t>Klein, Robert</t>
  </si>
  <si>
    <t>Bowen, Kes</t>
  </si>
  <si>
    <t>Mills, Melissa</t>
  </si>
  <si>
    <t>Brown, Donald</t>
  </si>
  <si>
    <t>Sims, Don</t>
  </si>
  <si>
    <t>Garrett, Chris</t>
  </si>
  <si>
    <t>Cook, Mark</t>
  </si>
  <si>
    <t>Garcia, Karen</t>
  </si>
  <si>
    <t>Pennington, Gary</t>
  </si>
  <si>
    <t>Graham, David</t>
  </si>
  <si>
    <t>Blackwell, Brandon</t>
  </si>
  <si>
    <t>Zimmerman, Julian</t>
  </si>
  <si>
    <t>Salazar, Ruben</t>
  </si>
  <si>
    <t>Morales, Linda</t>
  </si>
  <si>
    <t>Blake, Thomas</t>
  </si>
  <si>
    <t>Buchanan, Dennis</t>
  </si>
  <si>
    <t>Parks, Christopher</t>
  </si>
  <si>
    <t>Gonzalez, David</t>
  </si>
  <si>
    <t>Rivera, Timothy</t>
  </si>
  <si>
    <t>Kramer, Faye</t>
  </si>
  <si>
    <t>Giles, Kathleen</t>
  </si>
  <si>
    <t>Hunt, Norman</t>
  </si>
  <si>
    <t>Snyder, Duane</t>
  </si>
  <si>
    <t>Hopkins, Lisa</t>
  </si>
  <si>
    <t>Hensley, William</t>
  </si>
  <si>
    <t>Kelley, Nancy</t>
  </si>
  <si>
    <t>Hubbard, Sandra</t>
  </si>
  <si>
    <t>Quinn, Cinnamon</t>
  </si>
  <si>
    <t>Rodgers, Daniel</t>
  </si>
  <si>
    <t>Ellison, Melyssa</t>
  </si>
  <si>
    <t>Kennedy, Kimberly</t>
  </si>
  <si>
    <t>Lewis, Frederick</t>
  </si>
  <si>
    <t>Davenport, Troy</t>
  </si>
  <si>
    <t>Welch, Michael</t>
  </si>
  <si>
    <t>Ramirez, Keith</t>
  </si>
  <si>
    <t>Lester, Sherri</t>
  </si>
  <si>
    <t>Sparks, Terri</t>
  </si>
  <si>
    <t>Harvey, Michael</t>
  </si>
  <si>
    <t>Goodwin, April</t>
  </si>
  <si>
    <t>Craig, Alan</t>
  </si>
  <si>
    <t>Sweeney, Barbara</t>
  </si>
  <si>
    <t>Grimes, Jeffrey</t>
  </si>
  <si>
    <t>Martin, Terry</t>
  </si>
  <si>
    <t>Dalton, Carol</t>
  </si>
  <si>
    <t>Research Center</t>
  </si>
  <si>
    <t>Montoya, Lisa</t>
  </si>
  <si>
    <t>Patterson, Robert</t>
  </si>
  <si>
    <t>Bailey, Victor</t>
  </si>
  <si>
    <t>Leblanc, Jenny</t>
  </si>
  <si>
    <t>Riley, David</t>
  </si>
  <si>
    <t>Research/Development</t>
  </si>
  <si>
    <t>Olsen, Ewan</t>
  </si>
  <si>
    <t>Bradshaw, Sheryl</t>
  </si>
  <si>
    <t>Green, Kim</t>
  </si>
  <si>
    <t>Flynn, Melissa</t>
  </si>
  <si>
    <t>Weight / M ?</t>
  </si>
  <si>
    <t xml:space="preserve">  ~
  `</t>
  </si>
  <si>
    <t xml:space="preserve">% </t>
  </si>
  <si>
    <t>FOB</t>
  </si>
  <si>
    <t>C&amp;F</t>
  </si>
  <si>
    <t>Conversions</t>
  </si>
  <si>
    <t>Metric</t>
  </si>
  <si>
    <t>US</t>
  </si>
  <si>
    <t>Length (inches)  ?</t>
  </si>
  <si>
    <t>PRICE</t>
  </si>
  <si>
    <t>USD</t>
  </si>
  <si>
    <t>TL Cx</t>
  </si>
  <si>
    <t>cm</t>
  </si>
  <si>
    <t>inches</t>
  </si>
  <si>
    <t>Per pound price</t>
  </si>
  <si>
    <t>Freight ?</t>
  </si>
  <si>
    <t>Cntr cost</t>
  </si>
  <si>
    <t>Freight =</t>
  </si>
  <si>
    <t>Per unit freight cost</t>
  </si>
  <si>
    <t xml:space="preserve">Qty per 40' cntr = </t>
  </si>
  <si>
    <t>C&amp;F =</t>
  </si>
  <si>
    <t>Incl. freight</t>
  </si>
  <si>
    <t># of plts ?</t>
  </si>
  <si>
    <t>Load</t>
  </si>
  <si>
    <t>Qty ?</t>
  </si>
  <si>
    <t>Order Information</t>
  </si>
  <si>
    <t>Info</t>
  </si>
  <si>
    <t>TL's</t>
  </si>
  <si>
    <t>Px</t>
  </si>
  <si>
    <t>each</t>
  </si>
  <si>
    <t xml:space="preserve">Pieces / skid = </t>
  </si>
  <si>
    <t>Round</t>
  </si>
  <si>
    <t>Qty</t>
  </si>
  <si>
    <t>pcs</t>
  </si>
  <si>
    <t>Round QTY</t>
  </si>
  <si>
    <t>$ Amt</t>
  </si>
  <si>
    <t>Net</t>
  </si>
  <si>
    <t>Net Wt.</t>
  </si>
  <si>
    <t>Gros Wt.</t>
  </si>
  <si>
    <t>Gross</t>
  </si>
  <si>
    <t>Mixed/combination loads</t>
  </si>
  <si>
    <t>Weight A</t>
  </si>
  <si>
    <t>Weight B</t>
  </si>
  <si>
    <t>Wt/M ?</t>
  </si>
  <si>
    <t>Length ?</t>
  </si>
  <si>
    <t>Weights</t>
  </si>
  <si>
    <t xml:space="preserve">Net = </t>
  </si>
  <si>
    <t>Lbs</t>
  </si>
  <si>
    <t>(A+B)</t>
  </si>
  <si>
    <t>per piece</t>
  </si>
  <si>
    <t>per 1000</t>
  </si>
  <si>
    <t>Weight C</t>
  </si>
  <si>
    <t>Weight D</t>
  </si>
  <si>
    <t>enter pallet qty</t>
  </si>
  <si>
    <t>plts</t>
  </si>
  <si>
    <t>pcs per plt</t>
  </si>
  <si>
    <t>weight per plt</t>
  </si>
  <si>
    <t>(C+D)</t>
  </si>
  <si>
    <t xml:space="preserve">Total wt. </t>
  </si>
  <si>
    <t>Weight E</t>
  </si>
  <si>
    <t>Weight F</t>
  </si>
  <si>
    <t>TOTAL</t>
  </si>
  <si>
    <t>(E+F)</t>
  </si>
  <si>
    <t>Weight G</t>
  </si>
  <si>
    <t>Weight H</t>
  </si>
  <si>
    <t>(G+H)</t>
  </si>
  <si>
    <t>DiskDrives</t>
  </si>
  <si>
    <t>StorageSlots</t>
  </si>
  <si>
    <t>World-wide Sales - Millions of Dollars</t>
  </si>
  <si>
    <t>Domestic</t>
  </si>
  <si>
    <t>Europe</t>
  </si>
  <si>
    <t>Asia</t>
  </si>
  <si>
    <t>Total</t>
  </si>
  <si>
    <t>% of Total</t>
  </si>
  <si>
    <t>Current
Salary</t>
  </si>
  <si>
    <t>New
Salary</t>
  </si>
  <si>
    <t>Comp.</t>
  </si>
  <si>
    <t>New Comp.</t>
  </si>
  <si>
    <t>Median Comp.</t>
  </si>
  <si>
    <t>Date</t>
  </si>
  <si>
    <t>Desks</t>
  </si>
  <si>
    <t>Tables</t>
  </si>
  <si>
    <t>Chairs</t>
  </si>
  <si>
    <t xml:space="preserve">  FIER, MARILYN</t>
  </si>
  <si>
    <t>HENDRICKS,    ERIC</t>
  </si>
  <si>
    <t>MACDONALD,  MARK</t>
  </si>
  <si>
    <t xml:space="preserve">   CATALANO, ROBERT</t>
  </si>
  <si>
    <t>TODD-JONES, RYAN</t>
  </si>
  <si>
    <t>Code #</t>
  </si>
  <si>
    <t>Month</t>
  </si>
  <si>
    <t>Rate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</si>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</sst>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%;\(0.00%\)"/>
    <numFmt numFmtId="166" formatCode="_(* #,##0.0_);_(* \(#,##0.0\);_(* &quot;-&quot;??_);_(@_)"/>
    <numFmt numFmtId="167" formatCode="_(&quot;$&quot;* #,##0_);_(&quot;$&quot;* \(#,##0\);_(&quot;$&quot;* &quot;-&quot;??_);_(@_)"/>
    <numFmt numFmtId="168" formatCode="_(&quot;$&quot;* #,##0.0000_);_(&quot;$&quot;* \(#,##0.0000\);_(&quot;$&quot;* &quot;-&quot;??_);_(@_)"/>
    <numFmt numFmtId="169" formatCode="_(&quot;$&quot;* #,##0.000_);_(&quot;$&quot;* \(#,##0.000\);_(&quot;$&quot;* &quot;-&quot;??_);_(@_)"/>
    <numFmt numFmtId="170" formatCode="0.000"/>
    <numFmt numFmtId="171" formatCode="_(* #,##0.000_);_(* \(#,##0.000\);_(* &quot;-&quot;??_);_(@_)"/>
    <numFmt numFmtId="172" formatCode="&quot;$&quot;#,##0"/>
    <numFmt numFmtId="173" formatCode="0.0%"/>
    <numFmt numFmtId="174" formatCode="000\-00\-0000"/>
    <numFmt numFmtId="175" formatCode="[&lt;=9999999]###\-####;\(###\)\ ###\-####"/>
  </numFmts>
  <fonts count="17" x14ac:knownFonts="1">
    <font>
      <sz val="11"/>
      <color theme="1"/>
      <name val="Century Gothic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sz val="10"/>
      <name val="MS Sans Serif"/>
      <family val="2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11"/>
      <name val="Century Gothic"/>
      <family val="2"/>
      <scheme val="minor"/>
    </font>
    <font>
      <b/>
      <sz val="11"/>
      <name val="Century Gothic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i/>
      <sz val="11"/>
      <color indexed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40" fontId="6" fillId="0" borderId="0" applyFont="0" applyFill="0" applyBorder="0" applyAlignment="0" applyProtection="0"/>
  </cellStyleXfs>
  <cellXfs count="192">
    <xf numFmtId="0" fontId="0" fillId="0" borderId="0" xfId="0"/>
    <xf numFmtId="0" fontId="2" fillId="0" borderId="0" xfId="1" applyFont="1" applyProtection="1">
      <protection locked="0"/>
    </xf>
    <xf numFmtId="0" fontId="2" fillId="0" borderId="0" xfId="2" applyNumberFormat="1" applyFont="1" applyProtection="1">
      <protection locked="0"/>
    </xf>
    <xf numFmtId="164" fontId="2" fillId="0" borderId="0" xfId="2" applyNumberFormat="1" applyFont="1" applyProtection="1">
      <protection locked="0"/>
    </xf>
    <xf numFmtId="164" fontId="2" fillId="0" borderId="0" xfId="2" applyNumberFormat="1" applyFont="1" applyAlignment="1" applyProtection="1">
      <protection locked="0"/>
    </xf>
    <xf numFmtId="0" fontId="2" fillId="0" borderId="0" xfId="1" applyNumberFormat="1" applyFont="1" applyProtection="1">
      <protection locked="0"/>
    </xf>
    <xf numFmtId="0" fontId="4" fillId="0" borderId="0" xfId="1" applyFont="1"/>
    <xf numFmtId="0" fontId="4" fillId="0" borderId="0" xfId="1" applyFont="1" applyProtection="1"/>
    <xf numFmtId="0" fontId="5" fillId="2" borderId="1" xfId="1" applyFont="1" applyFill="1" applyBorder="1" applyAlignment="1" applyProtection="1">
      <alignment horizontal="left" vertical="top"/>
      <protection locked="0"/>
    </xf>
    <xf numFmtId="0" fontId="5" fillId="2" borderId="1" xfId="1" applyFont="1" applyFill="1" applyBorder="1" applyAlignment="1" applyProtection="1">
      <alignment horizontal="center" vertical="top"/>
      <protection locked="0"/>
    </xf>
    <xf numFmtId="0" fontId="5" fillId="2" borderId="1" xfId="1" applyFont="1" applyFill="1" applyBorder="1" applyAlignment="1" applyProtection="1">
      <alignment vertical="top"/>
      <protection locked="0"/>
    </xf>
    <xf numFmtId="0" fontId="5" fillId="2" borderId="1" xfId="1" applyNumberFormat="1" applyFont="1" applyFill="1" applyBorder="1" applyAlignment="1" applyProtection="1">
      <alignment horizontal="center" vertical="top"/>
      <protection locked="0"/>
    </xf>
    <xf numFmtId="0" fontId="5" fillId="2" borderId="1" xfId="1" applyNumberFormat="1" applyFont="1" applyFill="1" applyBorder="1" applyAlignment="1" applyProtection="1">
      <alignment vertical="top"/>
      <protection locked="0"/>
    </xf>
    <xf numFmtId="165" fontId="5" fillId="0" borderId="0" xfId="3" applyNumberFormat="1" applyFont="1" applyFill="1" applyBorder="1" applyAlignment="1" applyProtection="1">
      <alignment vertical="top" wrapText="1"/>
      <protection locked="0"/>
    </xf>
    <xf numFmtId="0" fontId="2" fillId="0" borderId="0" xfId="1" applyFont="1" applyFill="1" applyProtection="1">
      <protection locked="0"/>
    </xf>
    <xf numFmtId="0" fontId="2" fillId="0" borderId="0" xfId="1" applyFont="1" applyFill="1" applyAlignment="1" applyProtection="1">
      <alignment horizontal="center"/>
      <protection locked="0"/>
    </xf>
    <xf numFmtId="0" fontId="2" fillId="0" borderId="0" xfId="1" applyNumberFormat="1" applyFont="1" applyFill="1" applyAlignment="1" applyProtection="1">
      <alignment horizontal="right"/>
      <protection locked="0"/>
    </xf>
    <xf numFmtId="164" fontId="2" fillId="0" borderId="0" xfId="2" applyNumberFormat="1" applyFont="1" applyFill="1" applyProtection="1"/>
    <xf numFmtId="164" fontId="2" fillId="0" borderId="0" xfId="2" applyNumberFormat="1" applyFont="1" applyFill="1" applyAlignmen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164" fontId="2" fillId="0" borderId="0" xfId="2" applyNumberFormat="1" applyFont="1" applyProtection="1"/>
    <xf numFmtId="0" fontId="2" fillId="0" borderId="0" xfId="3" applyNumberFormat="1" applyFont="1" applyProtection="1">
      <protection locked="0"/>
    </xf>
    <xf numFmtId="0" fontId="2" fillId="0" borderId="0" xfId="1" applyNumberFormat="1" applyFont="1" applyBorder="1" applyProtection="1">
      <protection locked="0"/>
    </xf>
    <xf numFmtId="9" fontId="2" fillId="0" borderId="0" xfId="3" applyFont="1" applyProtection="1">
      <protection locked="0"/>
    </xf>
    <xf numFmtId="0" fontId="2" fillId="0" borderId="0" xfId="3" applyNumberFormat="1" applyFont="1" applyBorder="1" applyProtection="1">
      <protection locked="0"/>
    </xf>
    <xf numFmtId="0" fontId="2" fillId="0" borderId="0" xfId="1" applyNumberFormat="1" applyFont="1" applyAlignment="1" applyProtection="1">
      <alignment horizontal="right"/>
      <protection locked="0"/>
    </xf>
    <xf numFmtId="0" fontId="2" fillId="0" borderId="0" xfId="2" applyNumberFormat="1" applyFont="1" applyBorder="1" applyProtection="1">
      <protection locked="0"/>
    </xf>
    <xf numFmtId="164" fontId="2" fillId="0" borderId="0" xfId="2" applyNumberFormat="1" applyFont="1" applyFill="1" applyBorder="1" applyProtection="1"/>
    <xf numFmtId="164" fontId="2" fillId="0" borderId="0" xfId="2" applyNumberFormat="1" applyFont="1" applyBorder="1" applyProtection="1">
      <protection locked="0"/>
    </xf>
    <xf numFmtId="0" fontId="2" fillId="0" borderId="0" xfId="1" applyFont="1" applyFill="1" applyProtection="1"/>
    <xf numFmtId="0" fontId="4" fillId="0" borderId="0" xfId="1" applyFont="1" applyFill="1" applyBorder="1"/>
    <xf numFmtId="0" fontId="4" fillId="0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wrapText="1"/>
    </xf>
    <xf numFmtId="0" fontId="4" fillId="0" borderId="0" xfId="1" applyNumberFormat="1" applyFont="1" applyFill="1" applyBorder="1"/>
    <xf numFmtId="167" fontId="4" fillId="0" borderId="0" xfId="4" applyNumberFormat="1" applyFont="1" applyFill="1" applyBorder="1"/>
    <xf numFmtId="168" fontId="4" fillId="0" borderId="0" xfId="1" applyNumberFormat="1" applyFont="1" applyFill="1" applyBorder="1" applyAlignment="1">
      <alignment horizontal="center"/>
    </xf>
    <xf numFmtId="167" fontId="4" fillId="0" borderId="0" xfId="1" applyNumberFormat="1" applyFont="1" applyFill="1" applyBorder="1"/>
    <xf numFmtId="168" fontId="4" fillId="0" borderId="0" xfId="4" applyNumberFormat="1" applyFont="1" applyFill="1" applyBorder="1"/>
    <xf numFmtId="169" fontId="4" fillId="0" borderId="0" xfId="4" applyNumberFormat="1" applyFont="1" applyFill="1" applyBorder="1"/>
    <xf numFmtId="2" fontId="4" fillId="0" borderId="2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169" fontId="4" fillId="0" borderId="0" xfId="4" applyNumberFormat="1" applyFont="1" applyFill="1" applyBorder="1" applyAlignment="1">
      <alignment horizontal="center"/>
    </xf>
    <xf numFmtId="0" fontId="4" fillId="0" borderId="0" xfId="1" applyFont="1" applyFill="1" applyBorder="1" applyAlignment="1">
      <alignment horizontal="right"/>
    </xf>
    <xf numFmtId="167" fontId="4" fillId="0" borderId="0" xfId="4" applyNumberFormat="1" applyFont="1" applyFill="1" applyBorder="1" applyAlignment="1">
      <alignment horizontal="center"/>
    </xf>
    <xf numFmtId="167" fontId="4" fillId="0" borderId="0" xfId="4" applyNumberFormat="1" applyFont="1" applyFill="1" applyBorder="1" applyAlignment="1">
      <alignment horizontal="right"/>
    </xf>
    <xf numFmtId="169" fontId="4" fillId="0" borderId="0" xfId="1" applyNumberFormat="1" applyFont="1" applyFill="1" applyBorder="1"/>
    <xf numFmtId="170" fontId="4" fillId="0" borderId="0" xfId="1" applyNumberFormat="1" applyFont="1" applyFill="1" applyBorder="1" applyAlignment="1">
      <alignment horizontal="left"/>
    </xf>
    <xf numFmtId="164" fontId="4" fillId="0" borderId="0" xfId="2" applyNumberFormat="1" applyFont="1" applyFill="1" applyBorder="1" applyAlignment="1">
      <alignment horizontal="center"/>
    </xf>
    <xf numFmtId="170" fontId="4" fillId="0" borderId="0" xfId="1" applyNumberFormat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right"/>
    </xf>
    <xf numFmtId="43" fontId="4" fillId="0" borderId="0" xfId="1" applyNumberFormat="1" applyFont="1" applyFill="1" applyBorder="1" applyAlignment="1">
      <alignment horizontal="right"/>
    </xf>
    <xf numFmtId="43" fontId="4" fillId="0" borderId="0" xfId="2" applyNumberFormat="1" applyFont="1" applyFill="1" applyBorder="1" applyAlignment="1">
      <alignment horizontal="center"/>
    </xf>
    <xf numFmtId="43" fontId="4" fillId="0" borderId="0" xfId="1" applyNumberFormat="1" applyFont="1" applyFill="1" applyBorder="1"/>
    <xf numFmtId="164" fontId="4" fillId="0" borderId="0" xfId="1" applyNumberFormat="1" applyFont="1" applyFill="1" applyBorder="1"/>
    <xf numFmtId="0" fontId="4" fillId="0" borderId="0" xfId="1" applyFont="1" applyFill="1" applyBorder="1" applyAlignment="1">
      <alignment horizontal="left"/>
    </xf>
    <xf numFmtId="164" fontId="4" fillId="0" borderId="0" xfId="2" applyNumberFormat="1" applyFont="1" applyFill="1" applyBorder="1" applyAlignment="1">
      <alignment horizontal="left"/>
    </xf>
    <xf numFmtId="164" fontId="4" fillId="0" borderId="0" xfId="2" applyNumberFormat="1" applyFont="1" applyFill="1" applyBorder="1"/>
    <xf numFmtId="0" fontId="3" fillId="0" borderId="0" xfId="1" applyFont="1" applyFill="1" applyBorder="1"/>
    <xf numFmtId="168" fontId="4" fillId="0" borderId="0" xfId="1" applyNumberFormat="1" applyFont="1" applyFill="1" applyBorder="1"/>
    <xf numFmtId="0" fontId="4" fillId="0" borderId="3" xfId="1" applyFont="1" applyFill="1" applyBorder="1"/>
    <xf numFmtId="0" fontId="4" fillId="0" borderId="4" xfId="1" applyFont="1" applyFill="1" applyBorder="1" applyAlignment="1">
      <alignment horizontal="center"/>
    </xf>
    <xf numFmtId="0" fontId="4" fillId="0" borderId="4" xfId="1" applyFont="1" applyFill="1" applyBorder="1"/>
    <xf numFmtId="0" fontId="4" fillId="0" borderId="5" xfId="1" applyFont="1" applyFill="1" applyBorder="1"/>
    <xf numFmtId="0" fontId="4" fillId="0" borderId="6" xfId="1" applyFont="1" applyFill="1" applyBorder="1"/>
    <xf numFmtId="171" fontId="4" fillId="0" borderId="0" xfId="2" applyNumberFormat="1" applyFont="1" applyFill="1" applyBorder="1" applyAlignment="1">
      <alignment horizontal="right"/>
    </xf>
    <xf numFmtId="0" fontId="4" fillId="0" borderId="7" xfId="1" applyFont="1" applyFill="1" applyBorder="1"/>
    <xf numFmtId="0" fontId="4" fillId="0" borderId="6" xfId="1" applyFont="1" applyFill="1" applyBorder="1" applyAlignment="1">
      <alignment horizontal="left"/>
    </xf>
    <xf numFmtId="164" fontId="4" fillId="0" borderId="0" xfId="1" applyNumberFormat="1" applyFont="1" applyFill="1" applyBorder="1" applyAlignment="1">
      <alignment horizontal="right"/>
    </xf>
    <xf numFmtId="0" fontId="4" fillId="0" borderId="8" xfId="1" applyFont="1" applyFill="1" applyBorder="1" applyAlignment="1">
      <alignment horizontal="left"/>
    </xf>
    <xf numFmtId="0" fontId="4" fillId="0" borderId="9" xfId="1" applyFont="1" applyFill="1" applyBorder="1" applyAlignment="1">
      <alignment horizontal="center"/>
    </xf>
    <xf numFmtId="164" fontId="4" fillId="0" borderId="9" xfId="1" applyNumberFormat="1" applyFont="1" applyFill="1" applyBorder="1" applyAlignment="1">
      <alignment horizontal="right"/>
    </xf>
    <xf numFmtId="0" fontId="4" fillId="0" borderId="10" xfId="1" applyFont="1" applyFill="1" applyBorder="1"/>
    <xf numFmtId="164" fontId="3" fillId="0" borderId="0" xfId="1" applyNumberFormat="1" applyFont="1" applyFill="1" applyBorder="1"/>
    <xf numFmtId="0" fontId="3" fillId="0" borderId="0" xfId="1" applyFont="1" applyFill="1" applyBorder="1" applyAlignment="1">
      <alignment horizontal="center"/>
    </xf>
    <xf numFmtId="164" fontId="3" fillId="0" borderId="11" xfId="1" applyNumberFormat="1" applyFont="1" applyFill="1" applyBorder="1"/>
    <xf numFmtId="0" fontId="4" fillId="0" borderId="0" xfId="1" applyFont="1" applyFill="1" applyAlignment="1"/>
    <xf numFmtId="0" fontId="3" fillId="0" borderId="0" xfId="1" applyFont="1" applyFill="1" applyBorder="1" applyAlignment="1"/>
    <xf numFmtId="172" fontId="4" fillId="0" borderId="0" xfId="1" applyNumberFormat="1" applyFont="1" applyFill="1" applyBorder="1" applyAlignment="1"/>
    <xf numFmtId="0" fontId="3" fillId="0" borderId="0" xfId="1" applyFont="1" applyFill="1" applyBorder="1" applyAlignment="1">
      <alignment vertical="center"/>
    </xf>
    <xf numFmtId="172" fontId="4" fillId="0" borderId="0" xfId="1" applyNumberFormat="1" applyFont="1" applyFill="1" applyBorder="1" applyAlignment="1">
      <alignment vertical="center"/>
    </xf>
    <xf numFmtId="0" fontId="3" fillId="0" borderId="12" xfId="1" applyFont="1" applyFill="1" applyBorder="1" applyAlignment="1"/>
    <xf numFmtId="3" fontId="4" fillId="0" borderId="0" xfId="1" applyNumberFormat="1" applyFont="1" applyFill="1" applyBorder="1" applyAlignment="1"/>
    <xf numFmtId="6" fontId="3" fillId="0" borderId="0" xfId="1" applyNumberFormat="1" applyFont="1" applyFill="1" applyBorder="1" applyAlignment="1"/>
    <xf numFmtId="0" fontId="4" fillId="0" borderId="0" xfId="1" applyFont="1" applyFill="1" applyBorder="1" applyAlignment="1"/>
    <xf numFmtId="6" fontId="4" fillId="0" borderId="0" xfId="1" applyNumberFormat="1" applyFont="1" applyFill="1" applyBorder="1" applyAlignment="1"/>
    <xf numFmtId="172" fontId="3" fillId="0" borderId="0" xfId="1" applyNumberFormat="1" applyFont="1" applyFill="1" applyBorder="1" applyAlignment="1"/>
    <xf numFmtId="0" fontId="7" fillId="0" borderId="0" xfId="5" applyFont="1" applyBorder="1" applyAlignment="1"/>
    <xf numFmtId="0" fontId="8" fillId="0" borderId="0" xfId="5" applyFont="1"/>
    <xf numFmtId="3" fontId="8" fillId="0" borderId="0" xfId="6" applyNumberFormat="1" applyFont="1" applyFill="1"/>
    <xf numFmtId="0" fontId="9" fillId="0" borderId="0" xfId="5" applyFont="1" applyAlignment="1">
      <alignment horizontal="right"/>
    </xf>
    <xf numFmtId="0" fontId="9" fillId="0" borderId="0" xfId="5" applyFont="1"/>
    <xf numFmtId="173" fontId="8" fillId="0" borderId="0" xfId="5" applyNumberFormat="1" applyFont="1" applyFill="1"/>
    <xf numFmtId="3" fontId="8" fillId="0" borderId="0" xfId="5" applyNumberFormat="1" applyFont="1"/>
    <xf numFmtId="0" fontId="8" fillId="0" borderId="0" xfId="5" applyFont="1" applyFill="1"/>
    <xf numFmtId="10" fontId="8" fillId="0" borderId="0" xfId="5" applyNumberFormat="1" applyFont="1" applyFill="1"/>
    <xf numFmtId="40" fontId="8" fillId="0" borderId="0" xfId="6" applyFont="1" applyFill="1"/>
    <xf numFmtId="0" fontId="10" fillId="0" borderId="0" xfId="1" applyFont="1" applyAlignment="1" applyProtection="1">
      <protection locked="0"/>
    </xf>
    <xf numFmtId="0" fontId="10" fillId="0" borderId="0" xfId="1" applyFont="1" applyProtection="1">
      <protection locked="0"/>
    </xf>
    <xf numFmtId="0" fontId="10" fillId="0" borderId="0" xfId="1" applyFont="1"/>
    <xf numFmtId="0" fontId="10" fillId="0" borderId="0" xfId="2" applyNumberFormat="1" applyFont="1" applyProtection="1">
      <protection locked="0"/>
    </xf>
    <xf numFmtId="164" fontId="10" fillId="0" borderId="0" xfId="2" applyNumberFormat="1" applyFont="1" applyProtection="1">
      <protection locked="0"/>
    </xf>
    <xf numFmtId="0" fontId="10" fillId="0" borderId="0" xfId="1" applyNumberFormat="1" applyFont="1" applyProtection="1">
      <protection locked="0"/>
    </xf>
    <xf numFmtId="3" fontId="10" fillId="0" borderId="0" xfId="1" applyNumberFormat="1" applyFont="1"/>
    <xf numFmtId="0" fontId="11" fillId="3" borderId="0" xfId="1" applyFont="1" applyFill="1" applyAlignment="1" applyProtection="1">
      <protection locked="0"/>
    </xf>
    <xf numFmtId="0" fontId="11" fillId="3" borderId="0" xfId="1" applyFont="1" applyFill="1" applyAlignment="1" applyProtection="1">
      <alignment horizontal="right"/>
      <protection locked="0"/>
    </xf>
    <xf numFmtId="164" fontId="11" fillId="3" borderId="0" xfId="2" applyNumberFormat="1" applyFont="1" applyFill="1" applyAlignment="1" applyProtection="1">
      <protection locked="0"/>
    </xf>
    <xf numFmtId="0" fontId="11" fillId="4" borderId="0" xfId="1" applyFont="1" applyFill="1" applyProtection="1">
      <protection locked="0"/>
    </xf>
    <xf numFmtId="0" fontId="11" fillId="4" borderId="0" xfId="1" applyFont="1" applyFill="1" applyAlignment="1" applyProtection="1">
      <alignment horizontal="right"/>
      <protection locked="0"/>
    </xf>
    <xf numFmtId="14" fontId="2" fillId="0" borderId="0" xfId="1" applyNumberFormat="1" applyFont="1" applyProtection="1">
      <protection locked="0"/>
    </xf>
    <xf numFmtId="0" fontId="5" fillId="2" borderId="1" xfId="1" applyNumberFormat="1" applyFont="1" applyFill="1" applyBorder="1" applyAlignment="1" applyProtection="1">
      <alignment horizontal="right" vertical="top"/>
      <protection locked="0"/>
    </xf>
    <xf numFmtId="0" fontId="5" fillId="2" borderId="1" xfId="1" applyNumberFormat="1" applyFont="1" applyFill="1" applyBorder="1" applyAlignment="1" applyProtection="1">
      <alignment horizontal="right" vertical="top"/>
    </xf>
    <xf numFmtId="0" fontId="5" fillId="2" borderId="1" xfId="2" applyNumberFormat="1" applyFont="1" applyFill="1" applyBorder="1" applyAlignment="1" applyProtection="1">
      <alignment horizontal="right" vertical="top"/>
    </xf>
    <xf numFmtId="0" fontId="12" fillId="0" borderId="0" xfId="0" applyFont="1"/>
    <xf numFmtId="0" fontId="14" fillId="2" borderId="1" xfId="1" applyFont="1" applyFill="1" applyBorder="1" applyAlignment="1" applyProtection="1">
      <alignment horizontal="left" vertical="top"/>
      <protection locked="0"/>
    </xf>
    <xf numFmtId="0" fontId="14" fillId="2" borderId="1" xfId="1" applyFont="1" applyFill="1" applyBorder="1" applyAlignment="1" applyProtection="1">
      <alignment horizontal="center" vertical="top"/>
      <protection locked="0"/>
    </xf>
    <xf numFmtId="0" fontId="14" fillId="2" borderId="1" xfId="1" applyFont="1" applyFill="1" applyBorder="1" applyAlignment="1" applyProtection="1">
      <alignment vertical="top"/>
      <protection locked="0"/>
    </xf>
    <xf numFmtId="0" fontId="14" fillId="2" borderId="1" xfId="1" applyNumberFormat="1" applyFont="1" applyFill="1" applyBorder="1" applyAlignment="1" applyProtection="1">
      <alignment horizontal="center" vertical="top"/>
      <protection locked="0"/>
    </xf>
    <xf numFmtId="0" fontId="14" fillId="2" borderId="1" xfId="1" applyNumberFormat="1" applyFont="1" applyFill="1" applyBorder="1" applyAlignment="1" applyProtection="1">
      <alignment horizontal="right" vertical="top"/>
      <protection locked="0"/>
    </xf>
    <xf numFmtId="0" fontId="14" fillId="2" borderId="1" xfId="1" applyNumberFormat="1" applyFont="1" applyFill="1" applyBorder="1" applyAlignment="1" applyProtection="1">
      <alignment horizontal="right" vertical="top"/>
    </xf>
    <xf numFmtId="0" fontId="14" fillId="2" borderId="1" xfId="1" applyNumberFormat="1" applyFont="1" applyFill="1" applyBorder="1" applyAlignment="1" applyProtection="1">
      <alignment vertical="top"/>
      <protection locked="0"/>
    </xf>
    <xf numFmtId="0" fontId="14" fillId="2" borderId="1" xfId="2" applyNumberFormat="1" applyFont="1" applyFill="1" applyBorder="1" applyAlignment="1" applyProtection="1">
      <alignment horizontal="right" vertical="top"/>
      <protection locked="0"/>
    </xf>
    <xf numFmtId="165" fontId="14" fillId="0" borderId="0" xfId="3" applyNumberFormat="1" applyFont="1" applyFill="1" applyBorder="1" applyAlignment="1" applyProtection="1">
      <alignment vertical="top" wrapText="1"/>
      <protection locked="0"/>
    </xf>
    <xf numFmtId="0" fontId="15" fillId="0" borderId="0" xfId="1" applyFont="1" applyProtection="1">
      <protection locked="0"/>
    </xf>
    <xf numFmtId="0" fontId="15" fillId="0" borderId="0" xfId="1" applyFont="1" applyFill="1" applyProtection="1">
      <protection locked="0"/>
    </xf>
    <xf numFmtId="0" fontId="15" fillId="0" borderId="0" xfId="1" applyFont="1" applyFill="1" applyAlignment="1" applyProtection="1">
      <alignment horizontal="center"/>
      <protection locked="0"/>
    </xf>
    <xf numFmtId="0" fontId="15" fillId="0" borderId="0" xfId="1" applyNumberFormat="1" applyFont="1" applyFill="1" applyAlignment="1" applyProtection="1">
      <alignment horizontal="right"/>
      <protection locked="0"/>
    </xf>
    <xf numFmtId="14" fontId="15" fillId="0" borderId="0" xfId="1" applyNumberFormat="1" applyFont="1" applyProtection="1">
      <protection locked="0"/>
    </xf>
    <xf numFmtId="164" fontId="15" fillId="0" borderId="0" xfId="2" applyNumberFormat="1" applyFont="1" applyFill="1" applyProtection="1"/>
    <xf numFmtId="164" fontId="15" fillId="0" borderId="0" xfId="2" applyNumberFormat="1" applyFont="1" applyProtection="1">
      <protection locked="0"/>
    </xf>
    <xf numFmtId="164" fontId="15" fillId="0" borderId="0" xfId="2" applyNumberFormat="1" applyFont="1" applyFill="1" applyAlignment="1" applyProtection="1">
      <protection locked="0"/>
    </xf>
    <xf numFmtId="0" fontId="15" fillId="0" borderId="0" xfId="1" applyFont="1" applyAlignment="1" applyProtection="1">
      <alignment horizontal="center"/>
      <protection locked="0"/>
    </xf>
    <xf numFmtId="164" fontId="15" fillId="0" borderId="0" xfId="2" applyNumberFormat="1" applyFont="1" applyProtection="1"/>
    <xf numFmtId="164" fontId="15" fillId="0" borderId="0" xfId="2" applyNumberFormat="1" applyFont="1" applyAlignment="1" applyProtection="1">
      <protection locked="0"/>
    </xf>
    <xf numFmtId="0" fontId="15" fillId="0" borderId="0" xfId="1" applyNumberFormat="1" applyFont="1" applyProtection="1">
      <protection locked="0"/>
    </xf>
    <xf numFmtId="0" fontId="15" fillId="0" borderId="0" xfId="1" applyNumberFormat="1" applyFont="1" applyAlignment="1" applyProtection="1">
      <alignment horizontal="right"/>
      <protection locked="0"/>
    </xf>
    <xf numFmtId="164" fontId="15" fillId="0" borderId="0" xfId="2" applyNumberFormat="1" applyFont="1" applyFill="1" applyBorder="1" applyProtection="1"/>
    <xf numFmtId="164" fontId="15" fillId="0" borderId="0" xfId="2" applyNumberFormat="1" applyFont="1" applyBorder="1" applyProtection="1">
      <protection locked="0"/>
    </xf>
    <xf numFmtId="0" fontId="15" fillId="0" borderId="0" xfId="1" applyFont="1" applyFill="1" applyProtection="1"/>
    <xf numFmtId="3" fontId="3" fillId="5" borderId="0" xfId="1" applyNumberFormat="1" applyFont="1" applyFill="1" applyAlignment="1">
      <alignment horizontal="right" wrapText="1"/>
    </xf>
    <xf numFmtId="10" fontId="3" fillId="5" borderId="0" xfId="1" applyNumberFormat="1" applyFont="1" applyFill="1"/>
    <xf numFmtId="3" fontId="4" fillId="0" borderId="0" xfId="1" applyNumberFormat="1" applyFont="1"/>
    <xf numFmtId="3" fontId="3" fillId="5" borderId="0" xfId="1" applyNumberFormat="1" applyFont="1" applyFill="1" applyAlignment="1">
      <alignment horizontal="left" vertical="center" wrapText="1"/>
    </xf>
    <xf numFmtId="0" fontId="5" fillId="2" borderId="1" xfId="2" applyNumberFormat="1" applyFont="1" applyFill="1" applyBorder="1" applyAlignment="1" applyProtection="1">
      <alignment horizontal="right" vertical="top"/>
      <protection locked="0"/>
    </xf>
    <xf numFmtId="9" fontId="2" fillId="0" borderId="0" xfId="1" applyNumberFormat="1" applyFont="1" applyProtection="1">
      <protection locked="0"/>
    </xf>
    <xf numFmtId="0" fontId="14" fillId="2" borderId="1" xfId="1" applyFont="1" applyFill="1" applyBorder="1" applyAlignment="1" applyProtection="1">
      <alignment horizontal="left" vertical="center"/>
      <protection locked="0"/>
    </xf>
    <xf numFmtId="0" fontId="14" fillId="2" borderId="1" xfId="1" applyFont="1" applyFill="1" applyBorder="1" applyAlignment="1" applyProtection="1">
      <alignment horizontal="center" vertical="center"/>
      <protection locked="0"/>
    </xf>
    <xf numFmtId="0" fontId="14" fillId="2" borderId="1" xfId="1" applyFont="1" applyFill="1" applyBorder="1" applyAlignment="1" applyProtection="1">
      <alignment vertical="center"/>
      <protection locked="0"/>
    </xf>
    <xf numFmtId="174" fontId="14" fillId="2" borderId="1" xfId="1" applyNumberFormat="1" applyFont="1" applyFill="1" applyBorder="1" applyAlignment="1" applyProtection="1">
      <alignment horizontal="center" vertical="center"/>
      <protection locked="0"/>
    </xf>
    <xf numFmtId="175" fontId="14" fillId="2" borderId="1" xfId="1" applyNumberFormat="1" applyFont="1" applyFill="1" applyBorder="1" applyAlignment="1" applyProtection="1">
      <alignment horizontal="center" vertical="center"/>
      <protection locked="0"/>
    </xf>
    <xf numFmtId="0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2" borderId="1" xfId="1" applyNumberFormat="1" applyFont="1" applyFill="1" applyBorder="1" applyAlignment="1" applyProtection="1">
      <alignment horizontal="right" vertical="center"/>
    </xf>
    <xf numFmtId="0" fontId="14" fillId="2" borderId="1" xfId="1" applyNumberFormat="1" applyFont="1" applyFill="1" applyBorder="1" applyAlignment="1" applyProtection="1">
      <alignment vertical="center"/>
      <protection locked="0"/>
    </xf>
    <xf numFmtId="0" fontId="14" fillId="2" borderId="1" xfId="2" applyNumberFormat="1" applyFont="1" applyFill="1" applyBorder="1" applyAlignment="1" applyProtection="1">
      <alignment horizontal="right" vertical="center"/>
      <protection locked="0"/>
    </xf>
    <xf numFmtId="0" fontId="14" fillId="2" borderId="1" xfId="1" applyNumberFormat="1" applyFont="1" applyFill="1" applyBorder="1" applyAlignment="1" applyProtection="1">
      <alignment horizontal="center" vertical="center"/>
      <protection locked="0"/>
    </xf>
    <xf numFmtId="0" fontId="14" fillId="2" borderId="1" xfId="2" applyNumberFormat="1" applyFont="1" applyFill="1" applyBorder="1" applyAlignment="1" applyProtection="1">
      <alignment horizontal="right" vertical="center"/>
    </xf>
    <xf numFmtId="165" fontId="14" fillId="0" borderId="0" xfId="3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>
      <alignment vertical="center"/>
    </xf>
    <xf numFmtId="0" fontId="15" fillId="0" borderId="0" xfId="1" applyFont="1" applyAlignment="1" applyProtection="1">
      <alignment vertical="center"/>
      <protection locked="0"/>
    </xf>
    <xf numFmtId="0" fontId="15" fillId="0" borderId="0" xfId="1" applyFont="1" applyFill="1" applyAlignment="1" applyProtection="1">
      <alignment vertical="center"/>
      <protection locked="0"/>
    </xf>
    <xf numFmtId="0" fontId="16" fillId="0" borderId="0" xfId="1" applyFont="1" applyAlignment="1" applyProtection="1">
      <alignment vertical="center"/>
      <protection locked="0"/>
    </xf>
    <xf numFmtId="0" fontId="16" fillId="0" borderId="0" xfId="1" applyFont="1" applyAlignment="1" applyProtection="1">
      <alignment horizontal="right" vertical="center"/>
      <protection locked="0"/>
    </xf>
    <xf numFmtId="0" fontId="15" fillId="0" borderId="0" xfId="1" applyFont="1" applyAlignment="1" applyProtection="1">
      <alignment horizontal="right" vertical="center"/>
      <protection locked="0"/>
    </xf>
    <xf numFmtId="0" fontId="15" fillId="0" borderId="0" xfId="1" applyFont="1" applyFill="1" applyAlignment="1" applyProtection="1">
      <alignment horizontal="center" vertical="center"/>
      <protection locked="0"/>
    </xf>
    <xf numFmtId="174" fontId="15" fillId="0" borderId="0" xfId="1" applyNumberFormat="1" applyFont="1" applyFill="1" applyAlignment="1" applyProtection="1">
      <alignment horizontal="right" vertical="center"/>
      <protection locked="0"/>
    </xf>
    <xf numFmtId="175" fontId="15" fillId="0" borderId="0" xfId="1" applyNumberFormat="1" applyFont="1" applyFill="1" applyAlignment="1" applyProtection="1">
      <alignment horizontal="right" vertical="center"/>
      <protection locked="0"/>
    </xf>
    <xf numFmtId="14" fontId="15" fillId="0" borderId="0" xfId="1" applyNumberFormat="1" applyFont="1" applyAlignment="1" applyProtection="1">
      <alignment vertical="center"/>
      <protection locked="0"/>
    </xf>
    <xf numFmtId="164" fontId="15" fillId="0" borderId="0" xfId="2" applyNumberFormat="1" applyFont="1" applyFill="1" applyAlignment="1" applyProtection="1">
      <alignment vertical="center"/>
    </xf>
    <xf numFmtId="164" fontId="15" fillId="0" borderId="0" xfId="2" applyNumberFormat="1" applyFont="1" applyAlignment="1" applyProtection="1">
      <alignment vertical="center"/>
      <protection locked="0"/>
    </xf>
    <xf numFmtId="164" fontId="15" fillId="0" borderId="0" xfId="2" applyNumberFormat="1" applyFont="1" applyFill="1" applyAlignment="1" applyProtection="1">
      <alignment vertical="center"/>
      <protection locked="0"/>
    </xf>
    <xf numFmtId="0" fontId="15" fillId="0" borderId="0" xfId="1" applyFont="1" applyAlignment="1" applyProtection="1">
      <alignment horizontal="center" vertical="center"/>
      <protection locked="0"/>
    </xf>
    <xf numFmtId="9" fontId="15" fillId="0" borderId="0" xfId="3" applyFont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15" fillId="0" borderId="0" xfId="2" applyNumberFormat="1" applyFont="1" applyAlignment="1" applyProtection="1">
      <alignment vertical="center"/>
      <protection locked="0"/>
    </xf>
    <xf numFmtId="0" fontId="15" fillId="0" borderId="0" xfId="3" applyNumberFormat="1" applyFont="1" applyAlignment="1" applyProtection="1">
      <alignment vertical="center"/>
      <protection locked="0"/>
    </xf>
    <xf numFmtId="0" fontId="15" fillId="0" borderId="0" xfId="3" applyNumberFormat="1" applyFont="1" applyBorder="1" applyAlignment="1" applyProtection="1">
      <alignment vertical="center"/>
      <protection locked="0"/>
    </xf>
    <xf numFmtId="0" fontId="15" fillId="0" borderId="0" xfId="1" applyNumberFormat="1" applyFont="1" applyAlignment="1" applyProtection="1">
      <alignment vertical="center"/>
      <protection locked="0"/>
    </xf>
    <xf numFmtId="0" fontId="15" fillId="0" borderId="0" xfId="1" applyNumberFormat="1" applyFont="1" applyBorder="1" applyAlignment="1" applyProtection="1">
      <alignment vertical="center"/>
      <protection locked="0"/>
    </xf>
    <xf numFmtId="164" fontId="15" fillId="0" borderId="0" xfId="2" applyNumberFormat="1" applyFont="1" applyAlignment="1" applyProtection="1">
      <alignment vertical="center"/>
    </xf>
    <xf numFmtId="166" fontId="15" fillId="0" borderId="0" xfId="2" applyNumberFormat="1" applyFont="1" applyAlignment="1" applyProtection="1">
      <alignment vertical="center"/>
      <protection locked="0"/>
    </xf>
    <xf numFmtId="43" fontId="15" fillId="0" borderId="0" xfId="2" applyFont="1" applyAlignment="1" applyProtection="1">
      <alignment vertical="center"/>
      <protection locked="0"/>
    </xf>
    <xf numFmtId="174" fontId="15" fillId="0" borderId="0" xfId="1" applyNumberFormat="1" applyFont="1" applyAlignment="1" applyProtection="1">
      <alignment horizontal="right" vertical="center"/>
      <protection locked="0"/>
    </xf>
    <xf numFmtId="175" fontId="15" fillId="0" borderId="0" xfId="1" applyNumberFormat="1" applyFont="1" applyAlignment="1" applyProtection="1">
      <alignment horizontal="right" vertical="center"/>
      <protection locked="0"/>
    </xf>
    <xf numFmtId="164" fontId="15" fillId="0" borderId="0" xfId="1" applyNumberFormat="1" applyFont="1" applyAlignment="1" applyProtection="1">
      <alignment vertical="center"/>
      <protection locked="0"/>
    </xf>
    <xf numFmtId="0" fontId="15" fillId="0" borderId="0" xfId="2" applyNumberFormat="1" applyFont="1" applyBorder="1" applyAlignment="1" applyProtection="1">
      <alignment vertical="center"/>
      <protection locked="0"/>
    </xf>
    <xf numFmtId="164" fontId="15" fillId="0" borderId="0" xfId="2" applyNumberFormat="1" applyFont="1" applyFill="1" applyBorder="1" applyAlignment="1" applyProtection="1">
      <alignment vertical="center"/>
    </xf>
    <xf numFmtId="164" fontId="15" fillId="0" borderId="0" xfId="2" applyNumberFormat="1" applyFont="1" applyBorder="1" applyAlignment="1" applyProtection="1">
      <alignment vertical="center"/>
      <protection locked="0"/>
    </xf>
    <xf numFmtId="174" fontId="15" fillId="0" borderId="0" xfId="1" applyNumberFormat="1" applyFont="1" applyAlignment="1" applyProtection="1">
      <alignment vertical="center"/>
      <protection locked="0"/>
    </xf>
    <xf numFmtId="175" fontId="15" fillId="0" borderId="0" xfId="1" applyNumberFormat="1" applyFont="1" applyAlignment="1" applyProtection="1">
      <alignment vertical="center"/>
      <protection locked="0"/>
    </xf>
    <xf numFmtId="0" fontId="15" fillId="0" borderId="0" xfId="1" applyFont="1" applyFill="1" applyAlignment="1" applyProtection="1">
      <alignment vertical="center"/>
    </xf>
    <xf numFmtId="0" fontId="2" fillId="6" borderId="0" xfId="1" applyFont="1" applyFill="1" applyAlignment="1" applyProtection="1">
      <alignment horizontal="right"/>
      <protection locked="0"/>
    </xf>
    <xf numFmtId="0" fontId="2" fillId="6" borderId="0" xfId="1" applyFont="1" applyFill="1" applyProtection="1">
      <protection locked="0"/>
    </xf>
    <xf numFmtId="0" fontId="7" fillId="0" borderId="4" xfId="5" applyFont="1" applyBorder="1" applyAlignment="1">
      <alignment horizontal="center"/>
    </xf>
  </cellXfs>
  <cellStyles count="7">
    <cellStyle name="Comma 2" xfId="2"/>
    <cellStyle name="Comma_Chartdata" xfId="6"/>
    <cellStyle name="Currency 2" xfId="4"/>
    <cellStyle name="Normal" xfId="0" builtinId="0"/>
    <cellStyle name="Normal 2" xfId="1"/>
    <cellStyle name="Normal_Chartdata" xfId="5"/>
    <cellStyle name="Percent 2" xfId="3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numFmt numFmtId="164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numFmt numFmtId="19" formatCode="m/d/yy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numFmt numFmtId="0" formatCode="General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numFmt numFmtId="0" formatCode="General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protection locked="0" hidden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ChartData!$B$3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ChartData!$A$4:$A$15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ChartData!$B$4:$B$15</c:f>
              <c:numCache>
                <c:formatCode>#,##0</c:formatCode>
                <c:ptCount val="12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  <c:pt idx="6" formatCode="General">
                  <c:v>190</c:v>
                </c:pt>
                <c:pt idx="7" formatCode="General">
                  <c:v>210</c:v>
                </c:pt>
                <c:pt idx="8" formatCode="General">
                  <c:v>160</c:v>
                </c:pt>
                <c:pt idx="9" formatCode="General">
                  <c:v>210</c:v>
                </c:pt>
                <c:pt idx="10" formatCode="General">
                  <c:v>250</c:v>
                </c:pt>
                <c:pt idx="11">
                  <c:v>300</c:v>
                </c:pt>
              </c:numCache>
            </c:numRef>
          </c:val>
        </c:ser>
        <c:ser>
          <c:idx val="1"/>
          <c:order val="1"/>
          <c:tx>
            <c:strRef>
              <c:f>ChartData!$C$3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ChartData!$A$4:$A$15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ChartData!$C$4:$C$15</c:f>
              <c:numCache>
                <c:formatCode>#,##0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  <c:pt idx="6" formatCode="General">
                  <c:v>120</c:v>
                </c:pt>
                <c:pt idx="7" formatCode="General">
                  <c:v>130</c:v>
                </c:pt>
                <c:pt idx="8" formatCode="General">
                  <c:v>140</c:v>
                </c:pt>
                <c:pt idx="9" formatCode="General">
                  <c:v>130</c:v>
                </c:pt>
                <c:pt idx="10" formatCode="General">
                  <c:v>125</c:v>
                </c:pt>
                <c:pt idx="11">
                  <c:v>135</c:v>
                </c:pt>
              </c:numCache>
            </c:numRef>
          </c:val>
        </c:ser>
        <c:ser>
          <c:idx val="2"/>
          <c:order val="2"/>
          <c:tx>
            <c:strRef>
              <c:f>ChartData!$D$3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ChartData!$A$4:$A$15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ChartData!$D$4:$D$15</c:f>
              <c:numCache>
                <c:formatCode>#,##0</c:formatCode>
                <c:ptCount val="12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140</c:v>
                </c:pt>
                <c:pt idx="5">
                  <c:v>130</c:v>
                </c:pt>
                <c:pt idx="6" formatCode="General">
                  <c:v>145</c:v>
                </c:pt>
                <c:pt idx="7" formatCode="General">
                  <c:v>160</c:v>
                </c:pt>
                <c:pt idx="8" formatCode="General">
                  <c:v>185</c:v>
                </c:pt>
                <c:pt idx="9" formatCode="General">
                  <c:v>180</c:v>
                </c:pt>
                <c:pt idx="10" formatCode="General">
                  <c:v>190</c:v>
                </c:pt>
                <c:pt idx="11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19215896"/>
        <c:axId val="319217856"/>
      </c:barChart>
      <c:catAx>
        <c:axId val="319215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19217856"/>
        <c:crosses val="autoZero"/>
        <c:auto val="1"/>
        <c:lblAlgn val="ctr"/>
        <c:lblOffset val="100"/>
        <c:noMultiLvlLbl val="0"/>
      </c:catAx>
      <c:valAx>
        <c:axId val="319217856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31921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ChartData!$B$3</c:f>
              <c:strCache>
                <c:ptCount val="1"/>
                <c:pt idx="0">
                  <c:v>Domestic</c:v>
                </c:pt>
              </c:strCache>
            </c:strRef>
          </c:tx>
          <c:marker>
            <c:symbol val="diamond"/>
            <c:size val="5"/>
          </c:marker>
          <c:cat>
            <c:strRef>
              <c:f>ChartData!$A$4:$A$15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ChartData!$B$4:$B$15</c:f>
              <c:numCache>
                <c:formatCode>#,##0</c:formatCode>
                <c:ptCount val="12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  <c:pt idx="6" formatCode="General">
                  <c:v>190</c:v>
                </c:pt>
                <c:pt idx="7" formatCode="General">
                  <c:v>210</c:v>
                </c:pt>
                <c:pt idx="8" formatCode="General">
                  <c:v>160</c:v>
                </c:pt>
                <c:pt idx="9" formatCode="General">
                  <c:v>210</c:v>
                </c:pt>
                <c:pt idx="10" formatCode="General">
                  <c:v>250</c:v>
                </c:pt>
                <c:pt idx="11">
                  <c:v>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ChartData!$C$3</c:f>
              <c:strCache>
                <c:ptCount val="1"/>
                <c:pt idx="0">
                  <c:v>Europe</c:v>
                </c:pt>
              </c:strCache>
            </c:strRef>
          </c:tx>
          <c:marker>
            <c:symbol val="square"/>
            <c:size val="5"/>
          </c:marker>
          <c:cat>
            <c:strRef>
              <c:f>ChartData!$A$4:$A$15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ChartData!$C$4:$C$15</c:f>
              <c:numCache>
                <c:formatCode>#,##0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  <c:pt idx="6" formatCode="General">
                  <c:v>120</c:v>
                </c:pt>
                <c:pt idx="7" formatCode="General">
                  <c:v>130</c:v>
                </c:pt>
                <c:pt idx="8" formatCode="General">
                  <c:v>140</c:v>
                </c:pt>
                <c:pt idx="9" formatCode="General">
                  <c:v>130</c:v>
                </c:pt>
                <c:pt idx="10" formatCode="General">
                  <c:v>125</c:v>
                </c:pt>
                <c:pt idx="11">
                  <c:v>135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ChartData!$D$3</c:f>
              <c:strCache>
                <c:ptCount val="1"/>
                <c:pt idx="0">
                  <c:v>Asia</c:v>
                </c:pt>
              </c:strCache>
            </c:strRef>
          </c:tx>
          <c:marker>
            <c:symbol val="triangle"/>
            <c:size val="5"/>
          </c:marker>
          <c:cat>
            <c:strRef>
              <c:f>ChartData!$A$4:$A$15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ChartData!$D$4:$D$15</c:f>
              <c:numCache>
                <c:formatCode>#,##0</c:formatCode>
                <c:ptCount val="12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140</c:v>
                </c:pt>
                <c:pt idx="5">
                  <c:v>130</c:v>
                </c:pt>
                <c:pt idx="6" formatCode="General">
                  <c:v>145</c:v>
                </c:pt>
                <c:pt idx="7" formatCode="General">
                  <c:v>160</c:v>
                </c:pt>
                <c:pt idx="8" formatCode="General">
                  <c:v>185</c:v>
                </c:pt>
                <c:pt idx="9" formatCode="General">
                  <c:v>180</c:v>
                </c:pt>
                <c:pt idx="10" formatCode="General">
                  <c:v>190</c:v>
                </c:pt>
                <c:pt idx="11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217072"/>
        <c:axId val="319217464"/>
      </c:lineChart>
      <c:catAx>
        <c:axId val="31921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9217464"/>
        <c:crosses val="autoZero"/>
        <c:auto val="1"/>
        <c:lblAlgn val="ctr"/>
        <c:lblOffset val="100"/>
        <c:noMultiLvlLbl val="0"/>
      </c:catAx>
      <c:valAx>
        <c:axId val="3192174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1921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28574</xdr:rowOff>
    </xdr:from>
    <xdr:to>
      <xdr:col>5</xdr:col>
      <xdr:colOff>1047749</xdr:colOff>
      <xdr:row>3</xdr:row>
      <xdr:rowOff>171450</xdr:rowOff>
    </xdr:to>
    <xdr:sp macro="" textlink="">
      <xdr:nvSpPr>
        <xdr:cNvPr id="2" name="TextBox 1"/>
        <xdr:cNvSpPr txBox="1"/>
      </xdr:nvSpPr>
      <xdr:spPr>
        <a:xfrm>
          <a:off x="4791075" y="28574"/>
          <a:ext cx="876299" cy="123825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>
              <a:latin typeface="Calibri" panose="020F0502020204030204" pitchFamily="34" charset="0"/>
            </a:rPr>
            <a:t>~</a:t>
          </a:r>
        </a:p>
        <a:p>
          <a:pPr algn="ctr"/>
          <a:r>
            <a:rPr lang="en-US" sz="3600">
              <a:latin typeface="Calibri" panose="020F0502020204030204" pitchFamily="34" charset="0"/>
            </a:rPr>
            <a:t>`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253365</xdr:colOff>
      <xdr:row>0</xdr:row>
      <xdr:rowOff>0</xdr:rowOff>
    </xdr:from>
    <xdr:to>
      <xdr:col>13</xdr:col>
      <xdr:colOff>586740</xdr:colOff>
      <xdr:row>15</xdr:row>
      <xdr:rowOff>5715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564424</xdr:colOff>
      <xdr:row>0</xdr:row>
      <xdr:rowOff>0</xdr:rowOff>
    </xdr:from>
    <xdr:to>
      <xdr:col>22</xdr:col>
      <xdr:colOff>133894</xdr:colOff>
      <xdr:row>14</xdr:row>
      <xdr:rowOff>106679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0</xdr:colOff>
      <xdr:row>16</xdr:row>
      <xdr:rowOff>0</xdr:rowOff>
    </xdr:from>
    <xdr:to>
      <xdr:col>23</xdr:col>
      <xdr:colOff>452062</xdr:colOff>
      <xdr:row>32</xdr:row>
      <xdr:rowOff>1927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944100" y="3076575"/>
          <a:ext cx="4566862" cy="2745127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  <a:reflection blurRad="6350" stA="50000" endA="300" endPos="90000" dir="5400000" sy="-100000" algn="bl" rotWithShape="0"/>
        </a:effectLst>
        <a:scene3d>
          <a:camera prst="perspectiveContrastingLeftFacing">
            <a:rot lat="540000" lon="2100000" rev="0"/>
          </a:camera>
          <a:lightRig rig="soft" dir="t"/>
        </a:scene3d>
        <a:sp3d contourW="12700" prstMaterial="matte">
          <a:bevelT w="63500" h="50800"/>
          <a:contourClr>
            <a:srgbClr val="C0C0C0"/>
          </a:contourClr>
        </a:sp3d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K742" totalsRowShown="0">
  <autoFilter ref="A1:K742"/>
  <tableColumns count="11">
    <tableColumn id="1" name="Employee Name" dataDxfId="10" dataCellStyle="Normal 2"/>
    <tableColumn id="2" name="Building" dataDxfId="9" dataCellStyle="Normal 2"/>
    <tableColumn id="3" name="Department" dataDxfId="8" dataCellStyle="Normal 2"/>
    <tableColumn id="4" name="SS#" dataDxfId="7" dataCellStyle="Normal 2"/>
    <tableColumn id="5" name="Phone" dataDxfId="6" dataCellStyle="Normal 2"/>
    <tableColumn id="6" name="Status" dataDxfId="5" dataCellStyle="Normal 2"/>
    <tableColumn id="7" name="Hire Date" dataDxfId="4" dataCellStyle="Normal 2"/>
    <tableColumn id="8" name="Years" dataDxfId="3" dataCellStyle="Comma 2">
      <calculatedColumnFormula>DATEDIF(G2,TODAY(),"Y")</calculatedColumnFormula>
    </tableColumn>
    <tableColumn id="9" name="Benefits" dataDxfId="2" dataCellStyle="Comma 2"/>
    <tableColumn id="10" name="Comp." dataDxfId="1" dataCellStyle="Comma 2"/>
    <tableColumn id="11" name="Job Rating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V9"/>
  <sheetViews>
    <sheetView tabSelected="1" zoomScale="160" zoomScaleNormal="160" workbookViewId="0"/>
  </sheetViews>
  <sheetFormatPr defaultRowHeight="16.5" x14ac:dyDescent="0.3"/>
  <cols>
    <col min="1" max="1" width="5" style="98" customWidth="1"/>
    <col min="2" max="2" width="3.75" style="98" customWidth="1"/>
    <col min="3" max="3" width="2.875" style="98" customWidth="1"/>
    <col min="4" max="4" width="3.375" style="98" customWidth="1"/>
    <col min="5" max="6" width="2.875" style="98" customWidth="1"/>
    <col min="7" max="7" width="4.625" style="98" customWidth="1"/>
    <col min="8" max="8" width="6.25" style="98" customWidth="1"/>
    <col min="9" max="9" width="3.75" style="98" customWidth="1"/>
    <col min="10" max="10" width="2.875" style="98" customWidth="1"/>
    <col min="11" max="11" width="3.375" style="98" customWidth="1"/>
    <col min="12" max="13" width="2.875" style="98" customWidth="1"/>
    <col min="14" max="14" width="3.5" style="98" customWidth="1"/>
    <col min="15" max="15" width="5.75" style="98" customWidth="1"/>
    <col min="16" max="16" width="9.625" style="98" customWidth="1"/>
    <col min="17" max="17" width="5.25" style="98" bestFit="1" customWidth="1"/>
    <col min="18" max="18" width="6.125" style="98" bestFit="1" customWidth="1"/>
    <col min="19" max="20" width="6.625" style="98" bestFit="1" customWidth="1"/>
    <col min="21" max="21" width="7.625" style="102" customWidth="1"/>
    <col min="22" max="22" width="7.5" style="102" customWidth="1"/>
    <col min="23" max="23" width="6" style="98" customWidth="1"/>
    <col min="24" max="16384" width="9" style="98"/>
  </cols>
  <sheetData>
    <row r="1" spans="1:22" x14ac:dyDescent="0.3">
      <c r="A1" s="96" t="s">
        <v>916</v>
      </c>
      <c r="B1" s="104" t="s">
        <v>0</v>
      </c>
      <c r="C1" s="104" t="s">
        <v>1</v>
      </c>
      <c r="D1" s="104" t="s">
        <v>2</v>
      </c>
      <c r="E1" s="104" t="s">
        <v>3</v>
      </c>
      <c r="F1" s="104" t="s">
        <v>4</v>
      </c>
      <c r="G1" s="97"/>
      <c r="H1" s="96"/>
      <c r="I1" s="104" t="s">
        <v>0</v>
      </c>
      <c r="J1" s="104" t="s">
        <v>1</v>
      </c>
      <c r="K1" s="104" t="s">
        <v>2</v>
      </c>
      <c r="L1" s="104" t="s">
        <v>3</v>
      </c>
      <c r="M1" s="104" t="s">
        <v>4</v>
      </c>
      <c r="N1" s="97"/>
      <c r="O1" s="97"/>
      <c r="P1" s="106" t="s">
        <v>5</v>
      </c>
      <c r="Q1" s="107" t="s">
        <v>904</v>
      </c>
      <c r="R1" s="107" t="s">
        <v>905</v>
      </c>
      <c r="S1" s="107" t="s">
        <v>906</v>
      </c>
      <c r="T1" s="107" t="s">
        <v>907</v>
      </c>
      <c r="U1" s="98"/>
      <c r="V1" s="98"/>
    </row>
    <row r="2" spans="1:22" x14ac:dyDescent="0.3">
      <c r="A2" s="103" t="s">
        <v>6</v>
      </c>
      <c r="B2" s="99">
        <v>46</v>
      </c>
      <c r="C2" s="99">
        <v>54</v>
      </c>
      <c r="D2" s="99">
        <v>51</v>
      </c>
      <c r="E2" s="99">
        <v>63</v>
      </c>
      <c r="F2" s="99">
        <v>63</v>
      </c>
      <c r="G2" s="100"/>
      <c r="H2" s="105" t="s">
        <v>9</v>
      </c>
      <c r="I2" s="99">
        <v>45</v>
      </c>
      <c r="J2" s="99">
        <v>47</v>
      </c>
      <c r="K2" s="99">
        <v>35</v>
      </c>
      <c r="L2" s="99">
        <v>49</v>
      </c>
      <c r="M2" s="99">
        <v>37</v>
      </c>
      <c r="N2" s="97"/>
      <c r="O2" s="97"/>
      <c r="P2" s="97"/>
      <c r="Q2" s="97"/>
      <c r="U2" s="98"/>
      <c r="V2" s="98"/>
    </row>
    <row r="3" spans="1:22" x14ac:dyDescent="0.3">
      <c r="A3" s="103" t="s">
        <v>7</v>
      </c>
      <c r="B3" s="99">
        <v>49</v>
      </c>
      <c r="C3" s="99">
        <v>52</v>
      </c>
      <c r="D3" s="99">
        <v>50</v>
      </c>
      <c r="E3" s="99">
        <v>63</v>
      </c>
      <c r="F3" s="99">
        <v>55</v>
      </c>
      <c r="G3" s="100"/>
      <c r="H3" s="105" t="s">
        <v>10</v>
      </c>
      <c r="I3" s="99">
        <v>39</v>
      </c>
      <c r="J3" s="99">
        <v>35</v>
      </c>
      <c r="K3" s="99">
        <v>45</v>
      </c>
      <c r="L3" s="99">
        <v>34</v>
      </c>
      <c r="M3" s="99">
        <v>30</v>
      </c>
      <c r="N3" s="97"/>
      <c r="O3" s="97"/>
      <c r="P3" s="97"/>
      <c r="Q3" s="97"/>
      <c r="U3" s="98"/>
      <c r="V3" s="98"/>
    </row>
    <row r="4" spans="1:22" x14ac:dyDescent="0.3">
      <c r="A4" s="103" t="s">
        <v>8</v>
      </c>
      <c r="B4" s="101">
        <v>46</v>
      </c>
      <c r="C4" s="101">
        <v>50</v>
      </c>
      <c r="D4" s="101">
        <v>52</v>
      </c>
      <c r="E4" s="101">
        <v>61</v>
      </c>
      <c r="F4" s="101">
        <v>54</v>
      </c>
      <c r="G4" s="97"/>
      <c r="H4" s="105" t="s">
        <v>11</v>
      </c>
      <c r="I4" s="101">
        <v>41</v>
      </c>
      <c r="J4" s="101">
        <v>37</v>
      </c>
      <c r="K4" s="101">
        <v>47</v>
      </c>
      <c r="L4" s="101">
        <v>39</v>
      </c>
      <c r="M4" s="101">
        <v>33</v>
      </c>
      <c r="N4" s="97"/>
      <c r="O4" s="97"/>
      <c r="P4" s="97"/>
      <c r="Q4" s="97"/>
      <c r="U4" s="98"/>
      <c r="V4" s="98"/>
    </row>
    <row r="5" spans="1:22" x14ac:dyDescent="0.3">
      <c r="A5" s="103" t="s">
        <v>12</v>
      </c>
      <c r="B5" s="99">
        <v>49</v>
      </c>
      <c r="C5" s="99">
        <v>61</v>
      </c>
      <c r="D5" s="99">
        <v>58</v>
      </c>
      <c r="E5" s="99">
        <v>63</v>
      </c>
      <c r="F5" s="99">
        <v>62</v>
      </c>
      <c r="G5" s="100"/>
      <c r="H5" s="105" t="s">
        <v>13</v>
      </c>
      <c r="I5" s="99">
        <v>46</v>
      </c>
      <c r="J5" s="99">
        <v>40</v>
      </c>
      <c r="K5" s="99">
        <v>45</v>
      </c>
      <c r="L5" s="99">
        <v>45</v>
      </c>
      <c r="M5" s="99">
        <v>37</v>
      </c>
      <c r="N5" s="97"/>
      <c r="O5" s="97"/>
      <c r="P5" s="97"/>
      <c r="Q5" s="97"/>
      <c r="U5" s="98"/>
      <c r="V5" s="98"/>
    </row>
    <row r="6" spans="1:22" x14ac:dyDescent="0.3">
      <c r="A6" s="103" t="s">
        <v>14</v>
      </c>
      <c r="B6" s="99">
        <v>44</v>
      </c>
      <c r="C6" s="99">
        <v>64</v>
      </c>
      <c r="D6" s="99">
        <v>57</v>
      </c>
      <c r="E6" s="99">
        <v>56</v>
      </c>
      <c r="F6" s="99">
        <v>47</v>
      </c>
      <c r="G6" s="100"/>
      <c r="H6" s="105" t="s">
        <v>15</v>
      </c>
      <c r="I6" s="99">
        <v>38</v>
      </c>
      <c r="J6" s="99">
        <v>39</v>
      </c>
      <c r="K6" s="99">
        <v>42</v>
      </c>
      <c r="L6" s="99">
        <v>40</v>
      </c>
      <c r="M6" s="99">
        <v>43</v>
      </c>
      <c r="N6" s="97"/>
      <c r="O6" s="97"/>
      <c r="P6" s="97"/>
      <c r="Q6" s="97"/>
      <c r="U6" s="98"/>
      <c r="V6" s="98"/>
    </row>
    <row r="7" spans="1:22" x14ac:dyDescent="0.3">
      <c r="A7" s="103" t="s">
        <v>16</v>
      </c>
      <c r="B7" s="99">
        <v>57</v>
      </c>
      <c r="C7" s="99">
        <v>52</v>
      </c>
      <c r="D7" s="99">
        <v>58</v>
      </c>
      <c r="E7" s="99">
        <v>58</v>
      </c>
      <c r="F7" s="99">
        <v>53</v>
      </c>
      <c r="G7" s="100"/>
      <c r="H7" s="105" t="s">
        <v>17</v>
      </c>
      <c r="I7" s="99">
        <v>30</v>
      </c>
      <c r="J7" s="99">
        <v>47</v>
      </c>
      <c r="K7" s="99">
        <v>46</v>
      </c>
      <c r="L7" s="99">
        <v>42</v>
      </c>
      <c r="M7" s="99">
        <v>34</v>
      </c>
      <c r="N7" s="97"/>
      <c r="O7" s="97"/>
      <c r="P7" s="97"/>
      <c r="Q7" s="97"/>
      <c r="U7" s="98"/>
      <c r="V7" s="98"/>
    </row>
    <row r="8" spans="1:22" x14ac:dyDescent="0.3">
      <c r="U8" s="98"/>
      <c r="V8" s="98"/>
    </row>
    <row r="9" spans="1:22" x14ac:dyDescent="0.3">
      <c r="U9" s="98"/>
      <c r="V9" s="9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00B0F0"/>
  </sheetPr>
  <dimension ref="A1:E75"/>
  <sheetViews>
    <sheetView zoomScale="160" zoomScaleNormal="160" workbookViewId="0">
      <selection activeCell="A2" sqref="A2"/>
    </sheetView>
  </sheetViews>
  <sheetFormatPr defaultColWidth="9" defaultRowHeight="15" x14ac:dyDescent="0.25"/>
  <cols>
    <col min="1" max="1" width="19" style="6" customWidth="1"/>
    <col min="2" max="2" width="17" style="6" customWidth="1"/>
    <col min="3" max="16384" width="9" style="6"/>
  </cols>
  <sheetData>
    <row r="1" spans="1:5" ht="30" x14ac:dyDescent="0.25">
      <c r="A1" s="141" t="s">
        <v>18</v>
      </c>
      <c r="B1" s="141" t="s">
        <v>18</v>
      </c>
      <c r="C1" s="138" t="s">
        <v>899</v>
      </c>
      <c r="D1" s="138" t="s">
        <v>900</v>
      </c>
      <c r="E1" s="139">
        <v>2.53E-2</v>
      </c>
    </row>
    <row r="2" spans="1:5" x14ac:dyDescent="0.25">
      <c r="A2" s="7" t="s">
        <v>19</v>
      </c>
      <c r="B2" s="6" t="str">
        <f>TRIM(PROPER(A2))</f>
        <v>Baker, Mark</v>
      </c>
      <c r="C2" s="140">
        <v>55805</v>
      </c>
      <c r="D2" s="140">
        <f t="shared" ref="D2:D20" si="0">ROUND(C2*$E$1+C2,0)</f>
        <v>57217</v>
      </c>
    </row>
    <row r="3" spans="1:5" x14ac:dyDescent="0.25">
      <c r="A3" s="7" t="s">
        <v>911</v>
      </c>
      <c r="B3" s="6" t="str">
        <f t="shared" ref="B3:B20" si="1">TRIM(PROPER(A3))</f>
        <v>Catalano, Robert</v>
      </c>
      <c r="C3" s="140">
        <v>98728</v>
      </c>
      <c r="D3" s="140">
        <f t="shared" si="0"/>
        <v>101226</v>
      </c>
    </row>
    <row r="4" spans="1:5" x14ac:dyDescent="0.25">
      <c r="A4" s="7" t="s">
        <v>20</v>
      </c>
      <c r="B4" s="6" t="str">
        <f t="shared" si="1"/>
        <v>O'Brien, Donna</v>
      </c>
      <c r="C4" s="140">
        <v>113923</v>
      </c>
      <c r="D4" s="140">
        <f t="shared" si="0"/>
        <v>116805</v>
      </c>
    </row>
    <row r="5" spans="1:5" x14ac:dyDescent="0.25">
      <c r="A5" s="7" t="s">
        <v>21</v>
      </c>
      <c r="B5" s="6" t="str">
        <f t="shared" si="1"/>
        <v>Hansen, Sheila</v>
      </c>
      <c r="C5" s="140">
        <v>115348</v>
      </c>
      <c r="D5" s="140">
        <f t="shared" si="0"/>
        <v>118266</v>
      </c>
    </row>
    <row r="6" spans="1:5" x14ac:dyDescent="0.25">
      <c r="A6" s="7" t="s">
        <v>908</v>
      </c>
      <c r="B6" s="6" t="str">
        <f t="shared" si="1"/>
        <v>Fier, Marilyn</v>
      </c>
      <c r="C6" s="140">
        <v>92503</v>
      </c>
      <c r="D6" s="140">
        <f t="shared" si="0"/>
        <v>94843</v>
      </c>
    </row>
    <row r="7" spans="1:5" x14ac:dyDescent="0.25">
      <c r="A7" s="7" t="s">
        <v>910</v>
      </c>
      <c r="B7" s="6" t="str">
        <f t="shared" si="1"/>
        <v>Macdonald, Mark</v>
      </c>
      <c r="C7" s="140">
        <v>74980</v>
      </c>
      <c r="D7" s="140">
        <f t="shared" si="0"/>
        <v>76877</v>
      </c>
    </row>
    <row r="8" spans="1:5" x14ac:dyDescent="0.25">
      <c r="A8" s="7" t="s">
        <v>909</v>
      </c>
      <c r="B8" s="6" t="str">
        <f t="shared" si="1"/>
        <v>Hendricks, Eric</v>
      </c>
      <c r="C8" s="140">
        <v>63893</v>
      </c>
      <c r="D8" s="140">
        <f t="shared" si="0"/>
        <v>65509</v>
      </c>
    </row>
    <row r="9" spans="1:5" x14ac:dyDescent="0.25">
      <c r="A9" s="7" t="s">
        <v>912</v>
      </c>
      <c r="B9" s="6" t="str">
        <f t="shared" si="1"/>
        <v>Todd-Jones, Ryan</v>
      </c>
      <c r="C9" s="140">
        <v>96051</v>
      </c>
      <c r="D9" s="140">
        <f t="shared" si="0"/>
        <v>98481</v>
      </c>
    </row>
    <row r="10" spans="1:5" x14ac:dyDescent="0.25">
      <c r="A10" s="7" t="s">
        <v>22</v>
      </c>
      <c r="B10" s="6" t="str">
        <f t="shared" si="1"/>
        <v>Fitzgerald, Jackie</v>
      </c>
      <c r="C10" s="140">
        <v>112571</v>
      </c>
      <c r="D10" s="140">
        <f t="shared" si="0"/>
        <v>115419</v>
      </c>
    </row>
    <row r="11" spans="1:5" x14ac:dyDescent="0.25">
      <c r="A11" s="7" t="s">
        <v>23</v>
      </c>
      <c r="B11" s="6" t="str">
        <f t="shared" si="1"/>
        <v>Tidwell, Liesl</v>
      </c>
      <c r="C11" s="140">
        <v>97852</v>
      </c>
      <c r="D11" s="140">
        <f t="shared" si="0"/>
        <v>100328</v>
      </c>
    </row>
    <row r="12" spans="1:5" x14ac:dyDescent="0.25">
      <c r="A12" s="7" t="s">
        <v>24</v>
      </c>
      <c r="B12" s="6" t="str">
        <f t="shared" si="1"/>
        <v>Eaton, Jeffrey</v>
      </c>
      <c r="C12" s="140">
        <v>106920</v>
      </c>
      <c r="D12" s="140">
        <f t="shared" si="0"/>
        <v>109625</v>
      </c>
    </row>
    <row r="13" spans="1:5" x14ac:dyDescent="0.25">
      <c r="A13" s="7" t="s">
        <v>25</v>
      </c>
      <c r="B13" s="6" t="str">
        <f t="shared" si="1"/>
        <v>Chambers, Karen</v>
      </c>
      <c r="C13" s="140">
        <v>75064</v>
      </c>
      <c r="D13" s="140">
        <f t="shared" si="0"/>
        <v>76963</v>
      </c>
    </row>
    <row r="14" spans="1:5" x14ac:dyDescent="0.25">
      <c r="A14" s="7" t="s">
        <v>26</v>
      </c>
      <c r="B14" s="6" t="str">
        <f t="shared" si="1"/>
        <v>Perez, Barney</v>
      </c>
      <c r="C14" s="140">
        <v>65950</v>
      </c>
      <c r="D14" s="140">
        <f t="shared" si="0"/>
        <v>67619</v>
      </c>
    </row>
    <row r="15" spans="1:5" x14ac:dyDescent="0.25">
      <c r="A15" s="7" t="s">
        <v>27</v>
      </c>
      <c r="B15" s="6" t="str">
        <f t="shared" si="1"/>
        <v>Watanuki, Cathy</v>
      </c>
      <c r="C15" s="140">
        <v>87227</v>
      </c>
      <c r="D15" s="140">
        <f t="shared" si="0"/>
        <v>89434</v>
      </c>
    </row>
    <row r="16" spans="1:5" x14ac:dyDescent="0.25">
      <c r="A16" s="7" t="s">
        <v>28</v>
      </c>
      <c r="B16" s="6" t="str">
        <f t="shared" si="1"/>
        <v>Priem, George</v>
      </c>
      <c r="C16" s="140">
        <v>103028</v>
      </c>
      <c r="D16" s="140">
        <f t="shared" si="0"/>
        <v>105635</v>
      </c>
    </row>
    <row r="17" spans="1:4" x14ac:dyDescent="0.25">
      <c r="A17" s="7" t="s">
        <v>29</v>
      </c>
      <c r="B17" s="6" t="str">
        <f t="shared" si="1"/>
        <v>Wagner, Max</v>
      </c>
      <c r="C17" s="140">
        <v>84860</v>
      </c>
      <c r="D17" s="140">
        <f t="shared" si="0"/>
        <v>87007</v>
      </c>
    </row>
    <row r="18" spans="1:4" x14ac:dyDescent="0.25">
      <c r="A18" s="7" t="s">
        <v>30</v>
      </c>
      <c r="B18" s="6" t="str">
        <f t="shared" si="1"/>
        <v>Konopka, Robert</v>
      </c>
      <c r="C18" s="140">
        <v>97256</v>
      </c>
      <c r="D18" s="140">
        <f t="shared" si="0"/>
        <v>99717</v>
      </c>
    </row>
    <row r="19" spans="1:4" x14ac:dyDescent="0.25">
      <c r="A19" s="7" t="s">
        <v>31</v>
      </c>
      <c r="B19" s="6" t="str">
        <f t="shared" si="1"/>
        <v>Nichols, Don</v>
      </c>
      <c r="C19" s="140">
        <v>102027</v>
      </c>
      <c r="D19" s="140">
        <f t="shared" si="0"/>
        <v>104608</v>
      </c>
    </row>
    <row r="20" spans="1:4" x14ac:dyDescent="0.25">
      <c r="A20" s="7" t="s">
        <v>32</v>
      </c>
      <c r="B20" s="6" t="str">
        <f t="shared" si="1"/>
        <v>Harvey, Harlon</v>
      </c>
      <c r="C20" s="140">
        <v>61339</v>
      </c>
      <c r="D20" s="140">
        <f t="shared" si="0"/>
        <v>62891</v>
      </c>
    </row>
    <row r="21" spans="1:4" x14ac:dyDescent="0.25">
      <c r="C21" s="140"/>
      <c r="D21" s="140"/>
    </row>
    <row r="22" spans="1:4" x14ac:dyDescent="0.25">
      <c r="C22" s="140"/>
      <c r="D22" s="140"/>
    </row>
    <row r="23" spans="1:4" x14ac:dyDescent="0.25">
      <c r="C23" s="140"/>
      <c r="D23" s="140"/>
    </row>
    <row r="24" spans="1:4" x14ac:dyDescent="0.25">
      <c r="A24" s="7"/>
      <c r="C24" s="140"/>
      <c r="D24" s="140"/>
    </row>
    <row r="25" spans="1:4" x14ac:dyDescent="0.25">
      <c r="A25" s="7"/>
      <c r="C25" s="140"/>
      <c r="D25" s="140"/>
    </row>
    <row r="26" spans="1:4" x14ac:dyDescent="0.25">
      <c r="A26" s="7"/>
      <c r="C26" s="140"/>
      <c r="D26" s="140"/>
    </row>
    <row r="27" spans="1:4" x14ac:dyDescent="0.25">
      <c r="A27" s="7"/>
      <c r="C27" s="140"/>
      <c r="D27" s="140"/>
    </row>
    <row r="28" spans="1:4" x14ac:dyDescent="0.25">
      <c r="A28" s="7"/>
      <c r="C28" s="140"/>
      <c r="D28" s="140"/>
    </row>
    <row r="29" spans="1:4" x14ac:dyDescent="0.25">
      <c r="A29" s="7"/>
      <c r="C29" s="140"/>
      <c r="D29" s="140"/>
    </row>
    <row r="30" spans="1:4" x14ac:dyDescent="0.25">
      <c r="A30" s="7"/>
      <c r="C30" s="140"/>
      <c r="D30" s="140"/>
    </row>
    <row r="31" spans="1:4" x14ac:dyDescent="0.25">
      <c r="A31" s="7"/>
      <c r="C31" s="140"/>
      <c r="D31" s="140"/>
    </row>
    <row r="32" spans="1:4" x14ac:dyDescent="0.25">
      <c r="A32" s="7"/>
      <c r="C32" s="140"/>
      <c r="D32" s="140"/>
    </row>
    <row r="33" spans="1:4" x14ac:dyDescent="0.25">
      <c r="A33" s="7"/>
      <c r="C33" s="140"/>
      <c r="D33" s="140"/>
    </row>
    <row r="34" spans="1:4" x14ac:dyDescent="0.25">
      <c r="A34" s="7"/>
      <c r="C34" s="140"/>
      <c r="D34" s="140"/>
    </row>
    <row r="35" spans="1:4" x14ac:dyDescent="0.25">
      <c r="A35" s="7"/>
      <c r="C35" s="140"/>
      <c r="D35" s="140"/>
    </row>
    <row r="36" spans="1:4" x14ac:dyDescent="0.25">
      <c r="A36" s="7"/>
      <c r="C36" s="140"/>
      <c r="D36" s="140"/>
    </row>
    <row r="37" spans="1:4" x14ac:dyDescent="0.25">
      <c r="A37" s="7"/>
      <c r="C37" s="140"/>
      <c r="D37" s="140"/>
    </row>
    <row r="38" spans="1:4" x14ac:dyDescent="0.25">
      <c r="A38" s="7"/>
      <c r="C38" s="140"/>
      <c r="D38" s="140"/>
    </row>
    <row r="39" spans="1:4" x14ac:dyDescent="0.25">
      <c r="A39" s="7"/>
      <c r="C39" s="140"/>
      <c r="D39" s="140"/>
    </row>
    <row r="40" spans="1:4" x14ac:dyDescent="0.25">
      <c r="A40" s="7"/>
      <c r="C40" s="140"/>
      <c r="D40" s="140"/>
    </row>
    <row r="41" spans="1:4" x14ac:dyDescent="0.25">
      <c r="A41" s="7"/>
      <c r="C41" s="140"/>
      <c r="D41" s="140"/>
    </row>
    <row r="42" spans="1:4" x14ac:dyDescent="0.25">
      <c r="A42" s="7"/>
      <c r="C42" s="140"/>
      <c r="D42" s="140"/>
    </row>
    <row r="43" spans="1:4" x14ac:dyDescent="0.25">
      <c r="C43" s="140"/>
      <c r="D43" s="140"/>
    </row>
    <row r="44" spans="1:4" x14ac:dyDescent="0.25">
      <c r="C44" s="140"/>
      <c r="D44" s="140"/>
    </row>
    <row r="45" spans="1:4" x14ac:dyDescent="0.25">
      <c r="C45" s="140"/>
      <c r="D45" s="140"/>
    </row>
    <row r="46" spans="1:4" x14ac:dyDescent="0.25">
      <c r="C46" s="140"/>
      <c r="D46" s="140"/>
    </row>
    <row r="47" spans="1:4" x14ac:dyDescent="0.25">
      <c r="C47" s="140"/>
      <c r="D47" s="140"/>
    </row>
    <row r="48" spans="1:4" x14ac:dyDescent="0.25">
      <c r="C48" s="140"/>
      <c r="D48" s="140"/>
    </row>
    <row r="49" spans="3:4" x14ac:dyDescent="0.25">
      <c r="C49" s="140"/>
      <c r="D49" s="140"/>
    </row>
    <row r="50" spans="3:4" x14ac:dyDescent="0.25">
      <c r="C50" s="140"/>
      <c r="D50" s="140"/>
    </row>
    <row r="51" spans="3:4" x14ac:dyDescent="0.25">
      <c r="C51" s="140"/>
      <c r="D51" s="140"/>
    </row>
    <row r="52" spans="3:4" x14ac:dyDescent="0.25">
      <c r="C52" s="140"/>
      <c r="D52" s="140"/>
    </row>
    <row r="53" spans="3:4" x14ac:dyDescent="0.25">
      <c r="C53" s="140"/>
      <c r="D53" s="140"/>
    </row>
    <row r="54" spans="3:4" x14ac:dyDescent="0.25">
      <c r="C54" s="140"/>
      <c r="D54" s="140"/>
    </row>
    <row r="55" spans="3:4" x14ac:dyDescent="0.25">
      <c r="C55" s="140"/>
      <c r="D55" s="140"/>
    </row>
    <row r="56" spans="3:4" x14ac:dyDescent="0.25">
      <c r="C56" s="140"/>
      <c r="D56" s="140"/>
    </row>
    <row r="57" spans="3:4" x14ac:dyDescent="0.25">
      <c r="C57" s="140"/>
      <c r="D57" s="140"/>
    </row>
    <row r="58" spans="3:4" x14ac:dyDescent="0.25">
      <c r="C58" s="140"/>
      <c r="D58" s="140"/>
    </row>
    <row r="59" spans="3:4" x14ac:dyDescent="0.25">
      <c r="C59" s="140"/>
      <c r="D59" s="140"/>
    </row>
    <row r="60" spans="3:4" x14ac:dyDescent="0.25">
      <c r="C60" s="140"/>
      <c r="D60" s="140"/>
    </row>
    <row r="61" spans="3:4" x14ac:dyDescent="0.25">
      <c r="C61" s="140"/>
      <c r="D61" s="140"/>
    </row>
    <row r="62" spans="3:4" x14ac:dyDescent="0.25">
      <c r="C62" s="140"/>
      <c r="D62" s="140"/>
    </row>
    <row r="63" spans="3:4" x14ac:dyDescent="0.25">
      <c r="C63" s="140"/>
      <c r="D63" s="140"/>
    </row>
    <row r="64" spans="3:4" x14ac:dyDescent="0.25">
      <c r="C64" s="140"/>
      <c r="D64" s="140"/>
    </row>
    <row r="65" spans="3:4" x14ac:dyDescent="0.25">
      <c r="C65" s="140"/>
      <c r="D65" s="140"/>
    </row>
    <row r="66" spans="3:4" x14ac:dyDescent="0.25">
      <c r="C66" s="140"/>
      <c r="D66" s="140"/>
    </row>
    <row r="67" spans="3:4" x14ac:dyDescent="0.25">
      <c r="C67" s="140"/>
      <c r="D67" s="140"/>
    </row>
    <row r="68" spans="3:4" x14ac:dyDescent="0.25">
      <c r="C68" s="140"/>
      <c r="D68" s="140"/>
    </row>
    <row r="69" spans="3:4" x14ac:dyDescent="0.25">
      <c r="C69" s="140"/>
      <c r="D69" s="140"/>
    </row>
    <row r="70" spans="3:4" x14ac:dyDescent="0.25">
      <c r="C70" s="140"/>
      <c r="D70" s="140"/>
    </row>
    <row r="71" spans="3:4" x14ac:dyDescent="0.25">
      <c r="C71" s="140"/>
      <c r="D71" s="140"/>
    </row>
    <row r="72" spans="3:4" x14ac:dyDescent="0.25">
      <c r="C72" s="140"/>
      <c r="D72" s="140"/>
    </row>
    <row r="73" spans="3:4" x14ac:dyDescent="0.25">
      <c r="C73" s="140"/>
      <c r="D73" s="140"/>
    </row>
    <row r="74" spans="3:4" x14ac:dyDescent="0.25">
      <c r="C74" s="140"/>
      <c r="D74" s="140"/>
    </row>
    <row r="75" spans="3:4" x14ac:dyDescent="0.25">
      <c r="C75" s="140"/>
      <c r="D75" s="140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indexed="11"/>
    <pageSetUpPr autoPageBreaks="0"/>
  </sheetPr>
  <dimension ref="A1:S742"/>
  <sheetViews>
    <sheetView topLeftCell="I1" zoomScale="220" zoomScaleNormal="220" zoomScaleSheetLayoutView="100" workbookViewId="0">
      <selection activeCell="L2" sqref="L2"/>
    </sheetView>
  </sheetViews>
  <sheetFormatPr defaultColWidth="19.75" defaultRowHeight="12.75" x14ac:dyDescent="0.2"/>
  <cols>
    <col min="1" max="1" width="15" style="1" customWidth="1"/>
    <col min="2" max="2" width="6.375" style="19" customWidth="1"/>
    <col min="3" max="3" width="20.75" style="1" customWidth="1"/>
    <col min="4" max="4" width="8.75" style="5" customWidth="1"/>
    <col min="5" max="5" width="9.625" style="5" customWidth="1"/>
    <col min="6" max="6" width="7.5" style="1" customWidth="1"/>
    <col min="7" max="7" width="9.25" style="108" customWidth="1"/>
    <col min="8" max="8" width="4.625" style="29" customWidth="1"/>
    <col min="9" max="9" width="6.625" style="1" customWidth="1"/>
    <col min="10" max="10" width="7.75" style="1" customWidth="1"/>
    <col min="11" max="11" width="7.5" style="4" customWidth="1"/>
    <col min="12" max="12" width="9.875" style="20" customWidth="1"/>
    <col min="13" max="13" width="6.625" style="5" customWidth="1"/>
    <col min="14" max="14" width="5" style="1" customWidth="1"/>
    <col min="15" max="15" width="7.375" style="1" customWidth="1"/>
    <col min="16" max="16" width="7.125" style="1" customWidth="1"/>
    <col min="17" max="17" width="5.375" style="1" bestFit="1" customWidth="1"/>
    <col min="18" max="18" width="9" style="1" customWidth="1"/>
    <col min="19" max="19" width="7" style="1" customWidth="1"/>
    <col min="20" max="16384" width="19.75" style="1"/>
  </cols>
  <sheetData>
    <row r="1" spans="1:19" x14ac:dyDescent="0.2">
      <c r="A1" s="8" t="s">
        <v>33</v>
      </c>
      <c r="B1" s="9" t="s">
        <v>34</v>
      </c>
      <c r="C1" s="10" t="s">
        <v>35</v>
      </c>
      <c r="D1" s="11" t="s">
        <v>36</v>
      </c>
      <c r="E1" s="11" t="s">
        <v>37</v>
      </c>
      <c r="F1" s="10" t="s">
        <v>38</v>
      </c>
      <c r="G1" s="109" t="s">
        <v>39</v>
      </c>
      <c r="H1" s="110" t="s">
        <v>40</v>
      </c>
      <c r="I1" s="12" t="s">
        <v>41</v>
      </c>
      <c r="J1" s="11" t="s">
        <v>42</v>
      </c>
      <c r="K1" s="142" t="s">
        <v>901</v>
      </c>
      <c r="L1" s="111" t="s">
        <v>902</v>
      </c>
      <c r="M1" s="12" t="s">
        <v>43</v>
      </c>
      <c r="N1" s="13">
        <v>3.73E-2</v>
      </c>
      <c r="O1" s="13"/>
      <c r="Q1" s="189" t="s">
        <v>913</v>
      </c>
      <c r="R1" s="190" t="s">
        <v>914</v>
      </c>
      <c r="S1" s="190" t="s">
        <v>915</v>
      </c>
    </row>
    <row r="2" spans="1:19" x14ac:dyDescent="0.2">
      <c r="A2" s="1" t="s">
        <v>665</v>
      </c>
      <c r="B2" s="15" t="s">
        <v>76</v>
      </c>
      <c r="C2" s="1" t="s">
        <v>645</v>
      </c>
      <c r="D2" s="25">
        <v>337411408</v>
      </c>
      <c r="E2" s="25">
        <v>3034729409</v>
      </c>
      <c r="F2" s="1" t="s">
        <v>48</v>
      </c>
      <c r="G2" s="108">
        <v>37582</v>
      </c>
      <c r="H2" s="17">
        <f t="shared" ref="H2:H65" ca="1" si="0">DATEDIF(G2,TODAY(),"Y")</f>
        <v>11</v>
      </c>
      <c r="I2" s="3" t="s">
        <v>60</v>
      </c>
      <c r="J2" s="19">
        <v>4</v>
      </c>
      <c r="K2" s="18">
        <v>45112</v>
      </c>
      <c r="L2" s="18">
        <f>ROUND(K2*$N$1+K2,0)</f>
        <v>46795</v>
      </c>
      <c r="Q2" s="1">
        <v>51762</v>
      </c>
      <c r="S2" s="143"/>
    </row>
    <row r="3" spans="1:19" x14ac:dyDescent="0.2">
      <c r="A3" s="1" t="s">
        <v>683</v>
      </c>
      <c r="B3" s="15" t="s">
        <v>66</v>
      </c>
      <c r="C3" s="1" t="s">
        <v>645</v>
      </c>
      <c r="D3" s="25">
        <v>709234421</v>
      </c>
      <c r="E3" s="25">
        <v>7193838954</v>
      </c>
      <c r="F3" s="1" t="s">
        <v>48</v>
      </c>
      <c r="G3" s="108">
        <v>35810</v>
      </c>
      <c r="H3" s="17">
        <f t="shared" ca="1" si="0"/>
        <v>16</v>
      </c>
      <c r="I3" s="3" t="s">
        <v>60</v>
      </c>
      <c r="J3" s="19">
        <v>5</v>
      </c>
      <c r="K3" s="18">
        <v>46800</v>
      </c>
      <c r="L3" s="18"/>
      <c r="Q3" s="1">
        <v>23263</v>
      </c>
      <c r="S3" s="143"/>
    </row>
    <row r="4" spans="1:19" x14ac:dyDescent="0.2">
      <c r="A4" s="1" t="s">
        <v>218</v>
      </c>
      <c r="B4" s="15" t="s">
        <v>66</v>
      </c>
      <c r="C4" s="1" t="s">
        <v>206</v>
      </c>
      <c r="D4" s="25">
        <v>707553376</v>
      </c>
      <c r="E4" s="25">
        <v>9704194193</v>
      </c>
      <c r="F4" s="1" t="s">
        <v>48</v>
      </c>
      <c r="G4" s="108">
        <v>36140</v>
      </c>
      <c r="H4" s="17">
        <f t="shared" ca="1" si="0"/>
        <v>15</v>
      </c>
      <c r="I4" s="3" t="s">
        <v>72</v>
      </c>
      <c r="J4" s="19">
        <v>3</v>
      </c>
      <c r="K4" s="18">
        <v>59112</v>
      </c>
      <c r="L4" s="18"/>
      <c r="Q4" s="1">
        <v>90185</v>
      </c>
      <c r="S4" s="143"/>
    </row>
    <row r="5" spans="1:19" x14ac:dyDescent="0.2">
      <c r="A5" s="1" t="s">
        <v>673</v>
      </c>
      <c r="B5" s="15" t="s">
        <v>76</v>
      </c>
      <c r="C5" s="1" t="s">
        <v>645</v>
      </c>
      <c r="D5" s="25">
        <v>420739404</v>
      </c>
      <c r="E5" s="25">
        <v>3037785583</v>
      </c>
      <c r="F5" s="1" t="s">
        <v>48</v>
      </c>
      <c r="G5" s="108">
        <v>34325</v>
      </c>
      <c r="H5" s="17">
        <f t="shared" ca="1" si="0"/>
        <v>20</v>
      </c>
      <c r="I5" s="3" t="s">
        <v>64</v>
      </c>
      <c r="J5" s="19">
        <v>1</v>
      </c>
      <c r="K5" s="18">
        <v>29808</v>
      </c>
      <c r="L5" s="18"/>
      <c r="Q5" s="1">
        <v>13012</v>
      </c>
      <c r="S5" s="143"/>
    </row>
    <row r="6" spans="1:19" x14ac:dyDescent="0.2">
      <c r="A6" s="1" t="s">
        <v>697</v>
      </c>
      <c r="B6" s="15" t="s">
        <v>51</v>
      </c>
      <c r="C6" s="1" t="s">
        <v>645</v>
      </c>
      <c r="D6" s="25">
        <v>512404764</v>
      </c>
      <c r="E6" s="25">
        <v>5053976775</v>
      </c>
      <c r="F6" s="1" t="s">
        <v>48</v>
      </c>
      <c r="G6" s="108">
        <v>37346</v>
      </c>
      <c r="H6" s="17">
        <f t="shared" ca="1" si="0"/>
        <v>12</v>
      </c>
      <c r="I6" s="3" t="s">
        <v>64</v>
      </c>
      <c r="J6" s="19">
        <v>3</v>
      </c>
      <c r="K6" s="18">
        <v>46800</v>
      </c>
      <c r="L6" s="18"/>
      <c r="Q6" s="1">
        <v>93967</v>
      </c>
      <c r="S6" s="143"/>
    </row>
    <row r="7" spans="1:19" x14ac:dyDescent="0.2">
      <c r="A7" s="1" t="s">
        <v>412</v>
      </c>
      <c r="B7" s="15" t="s">
        <v>51</v>
      </c>
      <c r="C7" s="1" t="s">
        <v>407</v>
      </c>
      <c r="D7" s="25">
        <v>292006053</v>
      </c>
      <c r="E7" s="25">
        <v>7197045091</v>
      </c>
      <c r="F7" s="1" t="s">
        <v>58</v>
      </c>
      <c r="G7" s="108">
        <v>37821</v>
      </c>
      <c r="H7" s="17">
        <f t="shared" ca="1" si="0"/>
        <v>10</v>
      </c>
      <c r="I7" s="3"/>
      <c r="J7" s="19">
        <v>4</v>
      </c>
      <c r="K7" s="18">
        <v>89400</v>
      </c>
      <c r="L7" s="18"/>
      <c r="Q7" s="1">
        <v>74425</v>
      </c>
      <c r="S7" s="143"/>
    </row>
    <row r="8" spans="1:19" x14ac:dyDescent="0.2">
      <c r="A8" s="1" t="s">
        <v>288</v>
      </c>
      <c r="B8" s="15" t="s">
        <v>66</v>
      </c>
      <c r="C8" s="1" t="s">
        <v>254</v>
      </c>
      <c r="D8" s="25">
        <v>501523688</v>
      </c>
      <c r="E8" s="25">
        <v>3038560698</v>
      </c>
      <c r="F8" s="1" t="s">
        <v>48</v>
      </c>
      <c r="G8" s="108">
        <v>36576</v>
      </c>
      <c r="H8" s="17">
        <f t="shared" ca="1" si="0"/>
        <v>14</v>
      </c>
      <c r="I8" s="3" t="s">
        <v>60</v>
      </c>
      <c r="J8" s="19">
        <v>2</v>
      </c>
      <c r="K8" s="18">
        <v>95676</v>
      </c>
      <c r="L8" s="18"/>
      <c r="Q8" s="1">
        <v>18619</v>
      </c>
      <c r="S8" s="143"/>
    </row>
    <row r="9" spans="1:19" x14ac:dyDescent="0.2">
      <c r="A9" s="1" t="s">
        <v>195</v>
      </c>
      <c r="B9" s="15" t="s">
        <v>66</v>
      </c>
      <c r="C9" s="1" t="s">
        <v>180</v>
      </c>
      <c r="D9" s="25">
        <v>690374765</v>
      </c>
      <c r="E9" s="25">
        <v>5055786813</v>
      </c>
      <c r="F9" s="1" t="s">
        <v>48</v>
      </c>
      <c r="G9" s="108">
        <v>34669</v>
      </c>
      <c r="H9" s="17">
        <f t="shared" ca="1" si="0"/>
        <v>19</v>
      </c>
      <c r="I9" s="3" t="s">
        <v>49</v>
      </c>
      <c r="J9" s="19">
        <v>5</v>
      </c>
      <c r="K9" s="18">
        <v>99000</v>
      </c>
      <c r="L9" s="18"/>
      <c r="Q9" s="1">
        <v>94360</v>
      </c>
      <c r="S9" s="143"/>
    </row>
    <row r="10" spans="1:19" x14ac:dyDescent="0.2">
      <c r="A10" s="1" t="s">
        <v>527</v>
      </c>
      <c r="B10" s="15" t="s">
        <v>66</v>
      </c>
      <c r="C10" s="1" t="s">
        <v>494</v>
      </c>
      <c r="D10" s="25">
        <v>290385638</v>
      </c>
      <c r="E10" s="25">
        <v>9704518022</v>
      </c>
      <c r="F10" s="1" t="s">
        <v>52</v>
      </c>
      <c r="G10" s="108">
        <v>34558</v>
      </c>
      <c r="H10" s="17">
        <f t="shared" ca="1" si="0"/>
        <v>19</v>
      </c>
      <c r="I10" s="3" t="s">
        <v>53</v>
      </c>
      <c r="J10" s="19">
        <v>4</v>
      </c>
      <c r="K10" s="18">
        <v>42054</v>
      </c>
      <c r="L10" s="18"/>
      <c r="Q10" s="1">
        <v>42102</v>
      </c>
      <c r="S10" s="143"/>
    </row>
    <row r="11" spans="1:19" x14ac:dyDescent="0.2">
      <c r="A11" s="1" t="s">
        <v>695</v>
      </c>
      <c r="B11" s="15" t="s">
        <v>55</v>
      </c>
      <c r="C11" s="1" t="s">
        <v>645</v>
      </c>
      <c r="D11" s="25">
        <v>265993407</v>
      </c>
      <c r="E11" s="25">
        <v>3033558443</v>
      </c>
      <c r="F11" s="1" t="s">
        <v>58</v>
      </c>
      <c r="G11" s="108">
        <v>34338</v>
      </c>
      <c r="H11" s="17">
        <f t="shared" ca="1" si="0"/>
        <v>20</v>
      </c>
      <c r="I11" s="3"/>
      <c r="J11" s="19">
        <v>2</v>
      </c>
      <c r="K11" s="18">
        <v>107340</v>
      </c>
      <c r="L11" s="18"/>
      <c r="Q11" s="1">
        <v>80382</v>
      </c>
      <c r="S11" s="143"/>
    </row>
    <row r="12" spans="1:19" x14ac:dyDescent="0.2">
      <c r="A12" s="1" t="s">
        <v>568</v>
      </c>
      <c r="B12" s="15" t="s">
        <v>46</v>
      </c>
      <c r="C12" s="1" t="s">
        <v>556</v>
      </c>
      <c r="D12" s="25">
        <v>239847790</v>
      </c>
      <c r="E12" s="25">
        <v>9704045531</v>
      </c>
      <c r="F12" s="1" t="s">
        <v>58</v>
      </c>
      <c r="G12" s="108">
        <v>37431</v>
      </c>
      <c r="H12" s="17">
        <f t="shared" ca="1" si="0"/>
        <v>12</v>
      </c>
      <c r="I12" s="3"/>
      <c r="J12" s="19">
        <v>5</v>
      </c>
      <c r="K12" s="18">
        <v>85560</v>
      </c>
      <c r="L12" s="18"/>
      <c r="Q12" s="1">
        <v>24902</v>
      </c>
      <c r="S12" s="143"/>
    </row>
    <row r="13" spans="1:19" x14ac:dyDescent="0.2">
      <c r="A13" s="1" t="s">
        <v>564</v>
      </c>
      <c r="B13" s="15" t="s">
        <v>76</v>
      </c>
      <c r="C13" s="1" t="s">
        <v>556</v>
      </c>
      <c r="D13" s="25">
        <v>699386024</v>
      </c>
      <c r="E13" s="25">
        <v>7195842116</v>
      </c>
      <c r="F13" s="1" t="s">
        <v>56</v>
      </c>
      <c r="G13" s="108">
        <v>37084</v>
      </c>
      <c r="H13" s="17">
        <f t="shared" ca="1" si="0"/>
        <v>12</v>
      </c>
      <c r="I13" s="3"/>
      <c r="J13" s="19">
        <v>3</v>
      </c>
      <c r="K13" s="18">
        <v>20026</v>
      </c>
      <c r="L13" s="18"/>
      <c r="Q13" s="1">
        <v>60845</v>
      </c>
      <c r="S13" s="143"/>
    </row>
    <row r="14" spans="1:19" x14ac:dyDescent="0.2">
      <c r="A14" s="1" t="s">
        <v>523</v>
      </c>
      <c r="B14" s="15" t="s">
        <v>46</v>
      </c>
      <c r="C14" s="1" t="s">
        <v>494</v>
      </c>
      <c r="D14" s="25">
        <v>851400058</v>
      </c>
      <c r="E14" s="25">
        <v>5056012031</v>
      </c>
      <c r="F14" s="1" t="s">
        <v>52</v>
      </c>
      <c r="G14" s="108">
        <v>41449</v>
      </c>
      <c r="H14" s="17">
        <f t="shared" ca="1" si="0"/>
        <v>1</v>
      </c>
      <c r="I14" s="3" t="s">
        <v>60</v>
      </c>
      <c r="J14" s="19">
        <v>1</v>
      </c>
      <c r="K14" s="18">
        <v>20310</v>
      </c>
      <c r="L14" s="18"/>
    </row>
    <row r="15" spans="1:19" x14ac:dyDescent="0.2">
      <c r="A15" s="1" t="s">
        <v>737</v>
      </c>
      <c r="B15" s="15" t="s">
        <v>76</v>
      </c>
      <c r="C15" s="1" t="s">
        <v>719</v>
      </c>
      <c r="D15" s="25">
        <v>695198896</v>
      </c>
      <c r="E15" s="25">
        <v>9703533906</v>
      </c>
      <c r="F15" s="1" t="s">
        <v>58</v>
      </c>
      <c r="G15" s="108">
        <v>36882</v>
      </c>
      <c r="H15" s="17">
        <f t="shared" ca="1" si="0"/>
        <v>13</v>
      </c>
      <c r="I15" s="3"/>
      <c r="J15" s="19">
        <v>3</v>
      </c>
      <c r="K15" s="18">
        <v>54036</v>
      </c>
      <c r="L15" s="18"/>
    </row>
    <row r="16" spans="1:19" x14ac:dyDescent="0.2">
      <c r="A16" s="1" t="s">
        <v>487</v>
      </c>
      <c r="B16" s="15" t="s">
        <v>76</v>
      </c>
      <c r="C16" s="1" t="s">
        <v>467</v>
      </c>
      <c r="D16" s="25">
        <v>414905182</v>
      </c>
      <c r="E16" s="25">
        <v>3033820411</v>
      </c>
      <c r="F16" s="1" t="s">
        <v>48</v>
      </c>
      <c r="G16" s="108">
        <v>36177</v>
      </c>
      <c r="H16" s="17">
        <f t="shared" ca="1" si="0"/>
        <v>15</v>
      </c>
      <c r="I16" s="3" t="s">
        <v>64</v>
      </c>
      <c r="J16" s="19">
        <v>5</v>
      </c>
      <c r="K16" s="18">
        <v>27432</v>
      </c>
      <c r="L16" s="18"/>
    </row>
    <row r="17" spans="1:12" x14ac:dyDescent="0.2">
      <c r="A17" s="1" t="s">
        <v>562</v>
      </c>
      <c r="B17" s="15" t="s">
        <v>76</v>
      </c>
      <c r="C17" s="1" t="s">
        <v>556</v>
      </c>
      <c r="D17" s="25">
        <v>449987941</v>
      </c>
      <c r="E17" s="25">
        <v>5058742282</v>
      </c>
      <c r="F17" s="1" t="s">
        <v>48</v>
      </c>
      <c r="G17" s="108">
        <v>41533</v>
      </c>
      <c r="H17" s="17">
        <f t="shared" ca="1" si="0"/>
        <v>0</v>
      </c>
      <c r="I17" s="3" t="s">
        <v>49</v>
      </c>
      <c r="J17" s="19">
        <v>1</v>
      </c>
      <c r="K17" s="18">
        <v>75847</v>
      </c>
      <c r="L17" s="18"/>
    </row>
    <row r="18" spans="1:12" x14ac:dyDescent="0.2">
      <c r="A18" s="1" t="s">
        <v>379</v>
      </c>
      <c r="B18" s="15" t="s">
        <v>76</v>
      </c>
      <c r="C18" s="1" t="s">
        <v>254</v>
      </c>
      <c r="D18" s="25">
        <v>722630791</v>
      </c>
      <c r="E18" s="25">
        <v>9702263363</v>
      </c>
      <c r="F18" s="1" t="s">
        <v>56</v>
      </c>
      <c r="G18" s="108">
        <v>37038</v>
      </c>
      <c r="H18" s="17">
        <f t="shared" ca="1" si="0"/>
        <v>13</v>
      </c>
      <c r="I18" s="3"/>
      <c r="J18" s="19">
        <v>3</v>
      </c>
      <c r="K18" s="18">
        <v>10685</v>
      </c>
      <c r="L18" s="18"/>
    </row>
    <row r="19" spans="1:12" x14ac:dyDescent="0.2">
      <c r="A19" s="1" t="s">
        <v>611</v>
      </c>
      <c r="B19" s="15" t="s">
        <v>76</v>
      </c>
      <c r="C19" s="1" t="s">
        <v>556</v>
      </c>
      <c r="D19" s="25">
        <v>945160038</v>
      </c>
      <c r="E19" s="25">
        <v>5057909707</v>
      </c>
      <c r="F19" s="1" t="s">
        <v>48</v>
      </c>
      <c r="G19" s="108">
        <v>38757</v>
      </c>
      <c r="H19" s="17">
        <f t="shared" ca="1" si="0"/>
        <v>8</v>
      </c>
      <c r="I19" s="3" t="s">
        <v>53</v>
      </c>
      <c r="J19" s="19">
        <v>3</v>
      </c>
      <c r="K19" s="18">
        <v>28272</v>
      </c>
      <c r="L19" s="18"/>
    </row>
    <row r="20" spans="1:12" x14ac:dyDescent="0.2">
      <c r="A20" s="1" t="s">
        <v>569</v>
      </c>
      <c r="B20" s="15" t="s">
        <v>66</v>
      </c>
      <c r="C20" s="1" t="s">
        <v>556</v>
      </c>
      <c r="D20" s="25">
        <v>313358310</v>
      </c>
      <c r="E20" s="25">
        <v>3035442791</v>
      </c>
      <c r="F20" s="1" t="s">
        <v>48</v>
      </c>
      <c r="G20" s="108">
        <v>35278</v>
      </c>
      <c r="H20" s="17">
        <f t="shared" ca="1" si="0"/>
        <v>17</v>
      </c>
      <c r="I20" s="3" t="s">
        <v>60</v>
      </c>
      <c r="J20" s="19">
        <v>2</v>
      </c>
      <c r="K20" s="18">
        <v>75226</v>
      </c>
      <c r="L20" s="18"/>
    </row>
    <row r="21" spans="1:12" x14ac:dyDescent="0.2">
      <c r="A21" s="1" t="s">
        <v>711</v>
      </c>
      <c r="B21" s="15" t="s">
        <v>66</v>
      </c>
      <c r="C21" s="1" t="s">
        <v>645</v>
      </c>
      <c r="D21" s="25">
        <v>412159105</v>
      </c>
      <c r="E21" s="25">
        <v>7198252392</v>
      </c>
      <c r="F21" s="1" t="s">
        <v>56</v>
      </c>
      <c r="G21" s="108">
        <v>36458</v>
      </c>
      <c r="H21" s="17">
        <f t="shared" ca="1" si="0"/>
        <v>14</v>
      </c>
      <c r="I21" s="3"/>
      <c r="J21" s="19">
        <v>4</v>
      </c>
      <c r="K21" s="18">
        <v>40210</v>
      </c>
      <c r="L21" s="18"/>
    </row>
    <row r="22" spans="1:12" x14ac:dyDescent="0.2">
      <c r="A22" s="1" t="s">
        <v>566</v>
      </c>
      <c r="B22" s="15" t="s">
        <v>66</v>
      </c>
      <c r="C22" s="1" t="s">
        <v>556</v>
      </c>
      <c r="D22" s="25">
        <v>558903229</v>
      </c>
      <c r="E22" s="25">
        <v>5055699651</v>
      </c>
      <c r="F22" s="1" t="s">
        <v>48</v>
      </c>
      <c r="G22" s="108">
        <v>35117</v>
      </c>
      <c r="H22" s="17">
        <f t="shared" ca="1" si="0"/>
        <v>18</v>
      </c>
      <c r="I22" s="3" t="s">
        <v>60</v>
      </c>
      <c r="J22" s="19">
        <v>4</v>
      </c>
      <c r="K22" s="18">
        <v>27984</v>
      </c>
      <c r="L22" s="18"/>
    </row>
    <row r="23" spans="1:12" x14ac:dyDescent="0.2">
      <c r="A23" s="1" t="s">
        <v>398</v>
      </c>
      <c r="B23" s="15" t="s">
        <v>66</v>
      </c>
      <c r="C23" s="1" t="s">
        <v>254</v>
      </c>
      <c r="D23" s="25">
        <v>592631929</v>
      </c>
      <c r="E23" s="25">
        <v>5053922629</v>
      </c>
      <c r="F23" s="1" t="s">
        <v>58</v>
      </c>
      <c r="G23" s="108">
        <v>36405</v>
      </c>
      <c r="H23" s="17">
        <f t="shared" ca="1" si="0"/>
        <v>14</v>
      </c>
      <c r="I23" s="3"/>
      <c r="J23" s="19">
        <v>4</v>
      </c>
      <c r="K23" s="18">
        <v>63528</v>
      </c>
      <c r="L23" s="18"/>
    </row>
    <row r="24" spans="1:12" x14ac:dyDescent="0.2">
      <c r="A24" s="1" t="s">
        <v>817</v>
      </c>
      <c r="B24" s="15" t="s">
        <v>46</v>
      </c>
      <c r="C24" s="1" t="s">
        <v>814</v>
      </c>
      <c r="D24" s="25">
        <v>443926890</v>
      </c>
      <c r="E24" s="25">
        <v>5054411859</v>
      </c>
      <c r="F24" s="1" t="s">
        <v>48</v>
      </c>
      <c r="G24" s="108">
        <v>38740</v>
      </c>
      <c r="H24" s="17">
        <f t="shared" ca="1" si="0"/>
        <v>8</v>
      </c>
      <c r="I24" s="3" t="s">
        <v>64</v>
      </c>
      <c r="J24" s="19">
        <v>5</v>
      </c>
      <c r="K24" s="18">
        <v>51360</v>
      </c>
      <c r="L24" s="18"/>
    </row>
    <row r="25" spans="1:12" x14ac:dyDescent="0.2">
      <c r="A25" s="1" t="s">
        <v>182</v>
      </c>
      <c r="B25" s="15" t="s">
        <v>55</v>
      </c>
      <c r="C25" s="1" t="s">
        <v>180</v>
      </c>
      <c r="D25" s="25">
        <v>938508346</v>
      </c>
      <c r="E25" s="25">
        <v>3036738901</v>
      </c>
      <c r="F25" s="1" t="s">
        <v>58</v>
      </c>
      <c r="G25" s="108">
        <v>34301</v>
      </c>
      <c r="H25" s="17">
        <f t="shared" ca="1" si="0"/>
        <v>20</v>
      </c>
      <c r="I25" s="3"/>
      <c r="J25" s="19">
        <v>2</v>
      </c>
      <c r="K25" s="18">
        <v>96060</v>
      </c>
      <c r="L25" s="18"/>
    </row>
    <row r="26" spans="1:12" x14ac:dyDescent="0.2">
      <c r="A26" s="1" t="s">
        <v>651</v>
      </c>
      <c r="B26" s="15" t="s">
        <v>46</v>
      </c>
      <c r="C26" s="1" t="s">
        <v>645</v>
      </c>
      <c r="D26" s="25">
        <v>889210902</v>
      </c>
      <c r="E26" s="25">
        <v>3037422559</v>
      </c>
      <c r="F26" s="1" t="s">
        <v>48</v>
      </c>
      <c r="G26" s="108">
        <v>37570</v>
      </c>
      <c r="H26" s="17">
        <f t="shared" ca="1" si="0"/>
        <v>11</v>
      </c>
      <c r="I26" s="3" t="s">
        <v>64</v>
      </c>
      <c r="J26" s="19">
        <v>3</v>
      </c>
      <c r="K26" s="18">
        <v>57900</v>
      </c>
      <c r="L26" s="18"/>
    </row>
    <row r="27" spans="1:12" x14ac:dyDescent="0.2">
      <c r="A27" s="1" t="s">
        <v>472</v>
      </c>
      <c r="B27" s="15" t="s">
        <v>76</v>
      </c>
      <c r="C27" s="1" t="s">
        <v>467</v>
      </c>
      <c r="D27" s="25">
        <v>802700229</v>
      </c>
      <c r="E27" s="25">
        <v>5054264889</v>
      </c>
      <c r="F27" s="1" t="s">
        <v>48</v>
      </c>
      <c r="G27" s="108">
        <v>34960</v>
      </c>
      <c r="H27" s="17">
        <f t="shared" ca="1" si="0"/>
        <v>18</v>
      </c>
      <c r="I27" s="3" t="s">
        <v>53</v>
      </c>
      <c r="J27" s="19">
        <v>1</v>
      </c>
      <c r="K27" s="18">
        <v>105576</v>
      </c>
      <c r="L27" s="18"/>
    </row>
    <row r="28" spans="1:12" x14ac:dyDescent="0.2">
      <c r="A28" s="1" t="s">
        <v>503</v>
      </c>
      <c r="B28" s="15" t="s">
        <v>62</v>
      </c>
      <c r="C28" s="1" t="s">
        <v>494</v>
      </c>
      <c r="D28" s="25">
        <v>542214575</v>
      </c>
      <c r="E28" s="25">
        <v>9702172913</v>
      </c>
      <c r="F28" s="1" t="s">
        <v>48</v>
      </c>
      <c r="G28" s="108">
        <v>35758</v>
      </c>
      <c r="H28" s="17">
        <f t="shared" ca="1" si="0"/>
        <v>16</v>
      </c>
      <c r="I28" s="3" t="s">
        <v>60</v>
      </c>
      <c r="J28" s="19">
        <v>3</v>
      </c>
      <c r="K28" s="18">
        <v>104436</v>
      </c>
      <c r="L28" s="18"/>
    </row>
    <row r="29" spans="1:12" x14ac:dyDescent="0.2">
      <c r="A29" s="1" t="s">
        <v>514</v>
      </c>
      <c r="B29" s="15" t="s">
        <v>66</v>
      </c>
      <c r="C29" s="1" t="s">
        <v>494</v>
      </c>
      <c r="D29" s="25">
        <v>272714784</v>
      </c>
      <c r="E29" s="25">
        <v>9701162663</v>
      </c>
      <c r="F29" s="1" t="s">
        <v>56</v>
      </c>
      <c r="G29" s="108">
        <v>38767</v>
      </c>
      <c r="H29" s="17">
        <f t="shared" ca="1" si="0"/>
        <v>8</v>
      </c>
      <c r="I29" s="3"/>
      <c r="J29" s="19">
        <v>2</v>
      </c>
      <c r="K29" s="18">
        <v>25978</v>
      </c>
      <c r="L29" s="18"/>
    </row>
    <row r="30" spans="1:12" x14ac:dyDescent="0.2">
      <c r="A30" s="1" t="s">
        <v>366</v>
      </c>
      <c r="B30" s="15" t="s">
        <v>76</v>
      </c>
      <c r="C30" s="1" t="s">
        <v>254</v>
      </c>
      <c r="D30" s="25">
        <v>319449613</v>
      </c>
      <c r="E30" s="25">
        <v>5053454032</v>
      </c>
      <c r="F30" s="1" t="s">
        <v>48</v>
      </c>
      <c r="G30" s="108">
        <v>37388</v>
      </c>
      <c r="H30" s="17">
        <f t="shared" ca="1" si="0"/>
        <v>12</v>
      </c>
      <c r="I30" s="3" t="s">
        <v>49</v>
      </c>
      <c r="J30" s="19">
        <v>2</v>
      </c>
      <c r="K30" s="18">
        <v>45312</v>
      </c>
      <c r="L30" s="18"/>
    </row>
    <row r="31" spans="1:12" x14ac:dyDescent="0.2">
      <c r="A31" s="1" t="s">
        <v>591</v>
      </c>
      <c r="B31" s="15" t="s">
        <v>51</v>
      </c>
      <c r="C31" s="1" t="s">
        <v>556</v>
      </c>
      <c r="D31" s="25">
        <v>991221095</v>
      </c>
      <c r="E31" s="25">
        <v>7194630903</v>
      </c>
      <c r="F31" s="1" t="s">
        <v>48</v>
      </c>
      <c r="G31" s="108">
        <v>36207</v>
      </c>
      <c r="H31" s="17">
        <f t="shared" ca="1" si="0"/>
        <v>15</v>
      </c>
      <c r="I31" s="3" t="s">
        <v>72</v>
      </c>
      <c r="J31" s="19">
        <v>2</v>
      </c>
      <c r="K31" s="18">
        <v>35712</v>
      </c>
      <c r="L31" s="18"/>
    </row>
    <row r="32" spans="1:12" x14ac:dyDescent="0.2">
      <c r="A32" s="1" t="s">
        <v>696</v>
      </c>
      <c r="B32" s="15" t="s">
        <v>66</v>
      </c>
      <c r="C32" s="1" t="s">
        <v>645</v>
      </c>
      <c r="D32" s="25">
        <v>843632637</v>
      </c>
      <c r="E32" s="25">
        <v>5058545681</v>
      </c>
      <c r="F32" s="1" t="s">
        <v>56</v>
      </c>
      <c r="G32" s="108">
        <v>36917</v>
      </c>
      <c r="H32" s="17">
        <f t="shared" ca="1" si="0"/>
        <v>13</v>
      </c>
      <c r="I32" s="3"/>
      <c r="J32" s="19">
        <v>5</v>
      </c>
      <c r="K32" s="18">
        <v>15403</v>
      </c>
      <c r="L32" s="18"/>
    </row>
    <row r="33" spans="1:15" x14ac:dyDescent="0.2">
      <c r="A33" s="1" t="s">
        <v>203</v>
      </c>
      <c r="B33" s="15" t="s">
        <v>76</v>
      </c>
      <c r="C33" s="1" t="s">
        <v>200</v>
      </c>
      <c r="D33" s="25">
        <v>850210766</v>
      </c>
      <c r="E33" s="25">
        <v>5057838614</v>
      </c>
      <c r="F33" s="1" t="s">
        <v>48</v>
      </c>
      <c r="G33" s="108">
        <v>39643</v>
      </c>
      <c r="H33" s="17">
        <f t="shared" ca="1" si="0"/>
        <v>5</v>
      </c>
      <c r="I33" s="3" t="s">
        <v>60</v>
      </c>
      <c r="J33" s="19">
        <v>5</v>
      </c>
      <c r="K33" s="18">
        <v>56820</v>
      </c>
      <c r="L33" s="18"/>
    </row>
    <row r="34" spans="1:15" x14ac:dyDescent="0.2">
      <c r="A34" s="1" t="s">
        <v>424</v>
      </c>
      <c r="B34" s="15" t="s">
        <v>76</v>
      </c>
      <c r="C34" s="1" t="s">
        <v>415</v>
      </c>
      <c r="D34" s="25">
        <v>567266382</v>
      </c>
      <c r="E34" s="25">
        <v>5051683770</v>
      </c>
      <c r="F34" s="1" t="s">
        <v>48</v>
      </c>
      <c r="G34" s="108">
        <v>37172</v>
      </c>
      <c r="H34" s="17">
        <f t="shared" ca="1" si="0"/>
        <v>12</v>
      </c>
      <c r="I34" s="3" t="s">
        <v>72</v>
      </c>
      <c r="J34" s="19">
        <v>1</v>
      </c>
      <c r="K34" s="18">
        <v>59724</v>
      </c>
      <c r="L34" s="18"/>
    </row>
    <row r="35" spans="1:15" x14ac:dyDescent="0.2">
      <c r="A35" s="1" t="s">
        <v>723</v>
      </c>
      <c r="B35" s="15" t="s">
        <v>76</v>
      </c>
      <c r="C35" s="1" t="s">
        <v>719</v>
      </c>
      <c r="D35" s="25">
        <v>380304349</v>
      </c>
      <c r="E35" s="25">
        <v>7196129939</v>
      </c>
      <c r="F35" s="1" t="s">
        <v>48</v>
      </c>
      <c r="G35" s="108">
        <v>37605</v>
      </c>
      <c r="H35" s="17">
        <f t="shared" ca="1" si="0"/>
        <v>11</v>
      </c>
      <c r="I35" s="3" t="s">
        <v>64</v>
      </c>
      <c r="J35" s="19">
        <v>1</v>
      </c>
      <c r="K35" s="18">
        <v>42552</v>
      </c>
      <c r="L35" s="18"/>
    </row>
    <row r="36" spans="1:15" x14ac:dyDescent="0.2">
      <c r="A36" s="1" t="s">
        <v>264</v>
      </c>
      <c r="B36" s="15" t="s">
        <v>51</v>
      </c>
      <c r="C36" s="1" t="s">
        <v>254</v>
      </c>
      <c r="D36" s="25">
        <v>865073824</v>
      </c>
      <c r="E36" s="25">
        <v>9704785979</v>
      </c>
      <c r="F36" s="1" t="s">
        <v>48</v>
      </c>
      <c r="G36" s="108">
        <v>35597</v>
      </c>
      <c r="H36" s="17">
        <f t="shared" ca="1" si="0"/>
        <v>17</v>
      </c>
      <c r="I36" s="3" t="s">
        <v>72</v>
      </c>
      <c r="J36" s="19">
        <v>3</v>
      </c>
      <c r="K36" s="18">
        <v>41376</v>
      </c>
      <c r="L36" s="18"/>
    </row>
    <row r="37" spans="1:15" x14ac:dyDescent="0.2">
      <c r="A37" s="1" t="s">
        <v>549</v>
      </c>
      <c r="B37" s="15" t="s">
        <v>46</v>
      </c>
      <c r="C37" s="1" t="s">
        <v>539</v>
      </c>
      <c r="D37" s="25">
        <v>834061135</v>
      </c>
      <c r="E37" s="25">
        <v>9708472270</v>
      </c>
      <c r="F37" s="1" t="s">
        <v>48</v>
      </c>
      <c r="G37" s="108">
        <v>34569</v>
      </c>
      <c r="H37" s="17">
        <f t="shared" ca="1" si="0"/>
        <v>19</v>
      </c>
      <c r="I37" s="3" t="s">
        <v>49</v>
      </c>
      <c r="J37" s="19">
        <v>2</v>
      </c>
      <c r="K37" s="18">
        <v>53472</v>
      </c>
      <c r="L37" s="18"/>
    </row>
    <row r="38" spans="1:15" x14ac:dyDescent="0.2">
      <c r="A38" s="1" t="s">
        <v>554</v>
      </c>
      <c r="B38" s="15" t="s">
        <v>76</v>
      </c>
      <c r="C38" s="1" t="s">
        <v>539</v>
      </c>
      <c r="D38" s="25">
        <v>198564686</v>
      </c>
      <c r="E38" s="25">
        <v>5053355100</v>
      </c>
      <c r="F38" s="1" t="s">
        <v>48</v>
      </c>
      <c r="G38" s="108">
        <v>34302</v>
      </c>
      <c r="H38" s="17">
        <f t="shared" ca="1" si="0"/>
        <v>20</v>
      </c>
      <c r="I38" s="3" t="s">
        <v>60</v>
      </c>
      <c r="J38" s="19">
        <v>1</v>
      </c>
      <c r="K38" s="18">
        <v>86076</v>
      </c>
      <c r="L38" s="18"/>
    </row>
    <row r="39" spans="1:15" x14ac:dyDescent="0.2">
      <c r="A39" s="1" t="s">
        <v>227</v>
      </c>
      <c r="B39" s="15" t="s">
        <v>76</v>
      </c>
      <c r="C39" s="1" t="s">
        <v>206</v>
      </c>
      <c r="D39" s="25">
        <v>575648597</v>
      </c>
      <c r="E39" s="25">
        <v>5058865267</v>
      </c>
      <c r="F39" s="1" t="s">
        <v>58</v>
      </c>
      <c r="G39" s="108">
        <v>38697</v>
      </c>
      <c r="H39" s="17">
        <f t="shared" ca="1" si="0"/>
        <v>8</v>
      </c>
      <c r="I39" s="3"/>
      <c r="J39" s="19">
        <v>5</v>
      </c>
      <c r="K39" s="18">
        <v>38364</v>
      </c>
      <c r="L39" s="18"/>
    </row>
    <row r="40" spans="1:15" x14ac:dyDescent="0.2">
      <c r="A40" s="1" t="s">
        <v>395</v>
      </c>
      <c r="B40" s="15" t="s">
        <v>76</v>
      </c>
      <c r="C40" s="1" t="s">
        <v>254</v>
      </c>
      <c r="D40" s="25">
        <v>894030119</v>
      </c>
      <c r="E40" s="25">
        <v>3038652588</v>
      </c>
      <c r="F40" s="1" t="s">
        <v>48</v>
      </c>
      <c r="G40" s="108">
        <v>38124</v>
      </c>
      <c r="H40" s="17">
        <f t="shared" ca="1" si="0"/>
        <v>10</v>
      </c>
      <c r="I40" s="3" t="s">
        <v>53</v>
      </c>
      <c r="J40" s="19">
        <v>5</v>
      </c>
      <c r="K40" s="18">
        <v>79212</v>
      </c>
      <c r="L40" s="18"/>
    </row>
    <row r="41" spans="1:15" x14ac:dyDescent="0.2">
      <c r="A41" s="1" t="s">
        <v>515</v>
      </c>
      <c r="B41" s="15" t="s">
        <v>51</v>
      </c>
      <c r="C41" s="1" t="s">
        <v>494</v>
      </c>
      <c r="D41" s="25">
        <v>972791650</v>
      </c>
      <c r="E41" s="25">
        <v>7195236892</v>
      </c>
      <c r="F41" s="1" t="s">
        <v>52</v>
      </c>
      <c r="G41" s="108">
        <v>38526</v>
      </c>
      <c r="H41" s="17">
        <f t="shared" ca="1" si="0"/>
        <v>9</v>
      </c>
      <c r="I41" s="3" t="s">
        <v>60</v>
      </c>
      <c r="J41" s="19">
        <v>5</v>
      </c>
      <c r="K41" s="18">
        <v>40572</v>
      </c>
      <c r="L41" s="18"/>
    </row>
    <row r="42" spans="1:15" x14ac:dyDescent="0.2">
      <c r="A42" s="1" t="s">
        <v>269</v>
      </c>
      <c r="B42" s="15" t="s">
        <v>55</v>
      </c>
      <c r="C42" s="1" t="s">
        <v>254</v>
      </c>
      <c r="D42" s="25">
        <v>100679868</v>
      </c>
      <c r="E42" s="25">
        <v>5058082183</v>
      </c>
      <c r="F42" s="1" t="s">
        <v>52</v>
      </c>
      <c r="G42" s="108">
        <v>36863</v>
      </c>
      <c r="H42" s="17">
        <f t="shared" ca="1" si="0"/>
        <v>13</v>
      </c>
      <c r="I42" s="3" t="s">
        <v>60</v>
      </c>
      <c r="J42" s="19">
        <v>5</v>
      </c>
      <c r="K42" s="18">
        <v>58602</v>
      </c>
      <c r="L42" s="18"/>
    </row>
    <row r="43" spans="1:15" x14ac:dyDescent="0.2">
      <c r="A43" s="1" t="s">
        <v>601</v>
      </c>
      <c r="B43" s="15" t="s">
        <v>66</v>
      </c>
      <c r="C43" s="1" t="s">
        <v>556</v>
      </c>
      <c r="D43" s="25">
        <v>214291610</v>
      </c>
      <c r="E43" s="25">
        <v>9703858464</v>
      </c>
      <c r="F43" s="1" t="s">
        <v>48</v>
      </c>
      <c r="G43" s="108">
        <v>36275</v>
      </c>
      <c r="H43" s="17">
        <f t="shared" ca="1" si="0"/>
        <v>15</v>
      </c>
      <c r="I43" s="3" t="s">
        <v>60</v>
      </c>
      <c r="J43" s="19">
        <v>2</v>
      </c>
      <c r="K43" s="18">
        <v>56808</v>
      </c>
      <c r="L43" s="18"/>
    </row>
    <row r="44" spans="1:15" x14ac:dyDescent="0.2">
      <c r="A44" s="1" t="s">
        <v>745</v>
      </c>
      <c r="B44" s="15" t="s">
        <v>46</v>
      </c>
      <c r="C44" s="1" t="s">
        <v>719</v>
      </c>
      <c r="D44" s="25">
        <v>758001890</v>
      </c>
      <c r="E44" s="25">
        <v>7191202348</v>
      </c>
      <c r="F44" s="1" t="s">
        <v>52</v>
      </c>
      <c r="G44" s="108">
        <v>36353</v>
      </c>
      <c r="H44" s="17">
        <f t="shared" ca="1" si="0"/>
        <v>14</v>
      </c>
      <c r="I44" s="3" t="s">
        <v>64</v>
      </c>
      <c r="J44" s="19">
        <v>2</v>
      </c>
      <c r="K44" s="18">
        <v>45726</v>
      </c>
      <c r="L44" s="18"/>
    </row>
    <row r="45" spans="1:15" x14ac:dyDescent="0.2">
      <c r="A45" s="1" t="s">
        <v>747</v>
      </c>
      <c r="B45" s="15" t="s">
        <v>76</v>
      </c>
      <c r="C45" s="1" t="s">
        <v>719</v>
      </c>
      <c r="D45" s="25">
        <v>163350417</v>
      </c>
      <c r="E45" s="25">
        <v>9706466230</v>
      </c>
      <c r="F45" s="1" t="s">
        <v>48</v>
      </c>
      <c r="G45" s="108">
        <v>37728</v>
      </c>
      <c r="H45" s="17">
        <f t="shared" ca="1" si="0"/>
        <v>11</v>
      </c>
      <c r="I45" s="3" t="s">
        <v>53</v>
      </c>
      <c r="J45" s="19">
        <v>5</v>
      </c>
      <c r="K45" s="18">
        <v>78384</v>
      </c>
      <c r="L45" s="18"/>
    </row>
    <row r="46" spans="1:15" x14ac:dyDescent="0.2">
      <c r="A46" s="1" t="s">
        <v>99</v>
      </c>
      <c r="B46" s="15" t="s">
        <v>76</v>
      </c>
      <c r="C46" s="1" t="s">
        <v>96</v>
      </c>
      <c r="D46" s="25">
        <v>682791418</v>
      </c>
      <c r="E46" s="25">
        <v>3034603155</v>
      </c>
      <c r="F46" s="1" t="s">
        <v>48</v>
      </c>
      <c r="G46" s="108">
        <v>34769</v>
      </c>
      <c r="H46" s="17">
        <f t="shared" ca="1" si="0"/>
        <v>19</v>
      </c>
      <c r="I46" s="3" t="s">
        <v>60</v>
      </c>
      <c r="J46" s="19">
        <v>3</v>
      </c>
      <c r="K46" s="18">
        <v>55464</v>
      </c>
      <c r="L46" s="18"/>
      <c r="M46" s="26"/>
      <c r="N46" s="5"/>
      <c r="O46" s="5"/>
    </row>
    <row r="47" spans="1:15" x14ac:dyDescent="0.2">
      <c r="A47" s="1" t="s">
        <v>106</v>
      </c>
      <c r="B47" s="15" t="s">
        <v>51</v>
      </c>
      <c r="C47" s="1" t="s">
        <v>101</v>
      </c>
      <c r="D47" s="25">
        <v>365117800</v>
      </c>
      <c r="E47" s="25">
        <v>7194125146</v>
      </c>
      <c r="F47" s="1" t="s">
        <v>48</v>
      </c>
      <c r="G47" s="108">
        <v>39016</v>
      </c>
      <c r="H47" s="17">
        <f t="shared" ca="1" si="0"/>
        <v>7</v>
      </c>
      <c r="I47" s="3" t="s">
        <v>60</v>
      </c>
      <c r="J47" s="19">
        <v>5</v>
      </c>
      <c r="K47" s="18">
        <v>80268</v>
      </c>
      <c r="L47" s="18"/>
    </row>
    <row r="48" spans="1:15" x14ac:dyDescent="0.2">
      <c r="A48" s="1" t="s">
        <v>345</v>
      </c>
      <c r="B48" s="15" t="s">
        <v>62</v>
      </c>
      <c r="C48" s="1" t="s">
        <v>254</v>
      </c>
      <c r="D48" s="25">
        <v>647552282</v>
      </c>
      <c r="E48" s="25">
        <v>3033392642</v>
      </c>
      <c r="F48" s="1" t="s">
        <v>58</v>
      </c>
      <c r="G48" s="108">
        <v>35321</v>
      </c>
      <c r="H48" s="17">
        <f t="shared" ca="1" si="0"/>
        <v>17</v>
      </c>
      <c r="I48" s="3"/>
      <c r="J48" s="19">
        <v>3</v>
      </c>
      <c r="K48" s="18">
        <v>42552</v>
      </c>
      <c r="L48" s="18"/>
    </row>
    <row r="49" spans="1:13" x14ac:dyDescent="0.2">
      <c r="A49" s="1" t="s">
        <v>498</v>
      </c>
      <c r="B49" s="15" t="s">
        <v>55</v>
      </c>
      <c r="C49" s="1" t="s">
        <v>494</v>
      </c>
      <c r="D49" s="25">
        <v>551132018</v>
      </c>
      <c r="E49" s="25">
        <v>5055796953</v>
      </c>
      <c r="F49" s="1" t="s">
        <v>48</v>
      </c>
      <c r="G49" s="108">
        <v>41426</v>
      </c>
      <c r="H49" s="17">
        <f t="shared" ca="1" si="0"/>
        <v>1</v>
      </c>
      <c r="I49" s="3" t="s">
        <v>60</v>
      </c>
      <c r="J49" s="19">
        <v>4</v>
      </c>
      <c r="K49" s="18">
        <v>80208</v>
      </c>
      <c r="L49" s="18"/>
    </row>
    <row r="50" spans="1:13" x14ac:dyDescent="0.2">
      <c r="A50" s="1" t="s">
        <v>289</v>
      </c>
      <c r="B50" s="15" t="s">
        <v>46</v>
      </c>
      <c r="C50" s="1" t="s">
        <v>254</v>
      </c>
      <c r="D50" s="25">
        <v>906321388</v>
      </c>
      <c r="E50" s="25">
        <v>3037919826</v>
      </c>
      <c r="F50" s="1" t="s">
        <v>58</v>
      </c>
      <c r="G50" s="108">
        <v>36416</v>
      </c>
      <c r="H50" s="17">
        <f t="shared" ca="1" si="0"/>
        <v>14</v>
      </c>
      <c r="I50" s="3"/>
      <c r="J50" s="19">
        <v>5</v>
      </c>
      <c r="K50" s="18">
        <v>33912</v>
      </c>
      <c r="L50" s="18"/>
    </row>
    <row r="51" spans="1:13" x14ac:dyDescent="0.2">
      <c r="A51" s="1" t="s">
        <v>263</v>
      </c>
      <c r="B51" s="15" t="s">
        <v>55</v>
      </c>
      <c r="C51" s="1" t="s">
        <v>254</v>
      </c>
      <c r="D51" s="25">
        <v>884025623</v>
      </c>
      <c r="E51" s="25">
        <v>3031280865</v>
      </c>
      <c r="F51" s="1" t="s">
        <v>58</v>
      </c>
      <c r="G51" s="108">
        <v>35087</v>
      </c>
      <c r="H51" s="17">
        <f t="shared" ca="1" si="0"/>
        <v>18</v>
      </c>
      <c r="I51" s="3"/>
      <c r="J51" s="19">
        <v>4</v>
      </c>
      <c r="K51" s="18">
        <v>77316</v>
      </c>
      <c r="L51" s="18"/>
    </row>
    <row r="52" spans="1:13" x14ac:dyDescent="0.2">
      <c r="A52" s="1" t="s">
        <v>512</v>
      </c>
      <c r="B52" s="15" t="s">
        <v>66</v>
      </c>
      <c r="C52" s="1" t="s">
        <v>494</v>
      </c>
      <c r="D52" s="25">
        <v>972086665</v>
      </c>
      <c r="E52" s="25">
        <v>9706007063</v>
      </c>
      <c r="F52" s="1" t="s">
        <v>48</v>
      </c>
      <c r="G52" s="108">
        <v>39283</v>
      </c>
      <c r="H52" s="17">
        <f t="shared" ca="1" si="0"/>
        <v>6</v>
      </c>
      <c r="I52" s="3" t="s">
        <v>64</v>
      </c>
      <c r="J52" s="19">
        <v>3</v>
      </c>
      <c r="K52" s="18">
        <v>103440</v>
      </c>
      <c r="L52" s="18"/>
    </row>
    <row r="53" spans="1:13" x14ac:dyDescent="0.2">
      <c r="A53" s="1" t="s">
        <v>436</v>
      </c>
      <c r="B53" s="15" t="s">
        <v>76</v>
      </c>
      <c r="C53" s="1" t="s">
        <v>415</v>
      </c>
      <c r="D53" s="25">
        <v>364404060</v>
      </c>
      <c r="E53" s="25">
        <v>7197722509</v>
      </c>
      <c r="F53" s="1" t="s">
        <v>52</v>
      </c>
      <c r="G53" s="108">
        <v>39418</v>
      </c>
      <c r="H53" s="17">
        <f t="shared" ca="1" si="0"/>
        <v>6</v>
      </c>
      <c r="I53" s="3" t="s">
        <v>60</v>
      </c>
      <c r="J53" s="19">
        <v>5</v>
      </c>
      <c r="K53" s="18">
        <v>37506</v>
      </c>
      <c r="L53" s="18"/>
    </row>
    <row r="54" spans="1:13" x14ac:dyDescent="0.2">
      <c r="A54" s="1" t="s">
        <v>660</v>
      </c>
      <c r="B54" s="15" t="s">
        <v>46</v>
      </c>
      <c r="C54" s="1" t="s">
        <v>645</v>
      </c>
      <c r="D54" s="25">
        <v>313648228</v>
      </c>
      <c r="E54" s="25">
        <v>9704998145</v>
      </c>
      <c r="F54" s="1" t="s">
        <v>48</v>
      </c>
      <c r="G54" s="108">
        <v>38681</v>
      </c>
      <c r="H54" s="17">
        <f t="shared" ca="1" si="0"/>
        <v>8</v>
      </c>
      <c r="I54" s="3" t="s">
        <v>64</v>
      </c>
      <c r="J54" s="19">
        <v>5</v>
      </c>
      <c r="K54" s="18">
        <v>98988</v>
      </c>
      <c r="L54" s="18"/>
    </row>
    <row r="55" spans="1:13" x14ac:dyDescent="0.2">
      <c r="A55" s="1" t="s">
        <v>268</v>
      </c>
      <c r="B55" s="15" t="s">
        <v>51</v>
      </c>
      <c r="C55" s="1" t="s">
        <v>254</v>
      </c>
      <c r="D55" s="25">
        <v>318068637</v>
      </c>
      <c r="E55" s="25">
        <v>7193709408</v>
      </c>
      <c r="F55" s="1" t="s">
        <v>58</v>
      </c>
      <c r="G55" s="108">
        <v>40594</v>
      </c>
      <c r="H55" s="17">
        <f t="shared" ca="1" si="0"/>
        <v>3</v>
      </c>
      <c r="I55" s="3"/>
      <c r="J55" s="19">
        <v>4</v>
      </c>
      <c r="K55" s="18">
        <v>75336</v>
      </c>
      <c r="L55" s="18"/>
    </row>
    <row r="56" spans="1:13" x14ac:dyDescent="0.2">
      <c r="A56" s="1" t="s">
        <v>780</v>
      </c>
      <c r="B56" s="15" t="s">
        <v>51</v>
      </c>
      <c r="C56" s="1" t="s">
        <v>719</v>
      </c>
      <c r="D56" s="25">
        <v>247422007</v>
      </c>
      <c r="E56" s="25">
        <v>9708012440</v>
      </c>
      <c r="F56" s="1" t="s">
        <v>58</v>
      </c>
      <c r="G56" s="108">
        <v>37249</v>
      </c>
      <c r="H56" s="17">
        <f t="shared" ca="1" si="0"/>
        <v>12</v>
      </c>
      <c r="I56" s="3"/>
      <c r="J56" s="19">
        <v>2</v>
      </c>
      <c r="K56" s="18">
        <v>69900</v>
      </c>
      <c r="L56" s="18"/>
    </row>
    <row r="57" spans="1:13" x14ac:dyDescent="0.2">
      <c r="A57" s="1" t="s">
        <v>90</v>
      </c>
      <c r="B57" s="15" t="s">
        <v>51</v>
      </c>
      <c r="C57" s="1" t="s">
        <v>85</v>
      </c>
      <c r="D57" s="25">
        <v>460412180</v>
      </c>
      <c r="E57" s="25">
        <v>7196822349</v>
      </c>
      <c r="F57" s="1" t="s">
        <v>48</v>
      </c>
      <c r="G57" s="108">
        <v>41162</v>
      </c>
      <c r="H57" s="17">
        <f t="shared" ca="1" si="0"/>
        <v>1</v>
      </c>
      <c r="I57" s="3" t="s">
        <v>53</v>
      </c>
      <c r="J57" s="19">
        <v>3</v>
      </c>
      <c r="K57" s="18">
        <v>61416</v>
      </c>
      <c r="L57" s="18"/>
      <c r="M57" s="22"/>
    </row>
    <row r="58" spans="1:13" x14ac:dyDescent="0.2">
      <c r="A58" s="1" t="s">
        <v>784</v>
      </c>
      <c r="B58" s="15" t="s">
        <v>62</v>
      </c>
      <c r="C58" s="1" t="s">
        <v>719</v>
      </c>
      <c r="D58" s="25">
        <v>426812736</v>
      </c>
      <c r="E58" s="25">
        <v>5058399625</v>
      </c>
      <c r="F58" s="1" t="s">
        <v>58</v>
      </c>
      <c r="G58" s="108">
        <v>35215</v>
      </c>
      <c r="H58" s="17">
        <f t="shared" ca="1" si="0"/>
        <v>18</v>
      </c>
      <c r="I58" s="3"/>
      <c r="J58" s="19">
        <v>3</v>
      </c>
      <c r="K58" s="18">
        <v>42288</v>
      </c>
      <c r="L58" s="18"/>
    </row>
    <row r="59" spans="1:13" x14ac:dyDescent="0.2">
      <c r="A59" s="1" t="s">
        <v>676</v>
      </c>
      <c r="B59" s="15" t="s">
        <v>76</v>
      </c>
      <c r="C59" s="1" t="s">
        <v>645</v>
      </c>
      <c r="D59" s="25">
        <v>110726520</v>
      </c>
      <c r="E59" s="25">
        <v>5057963782</v>
      </c>
      <c r="F59" s="1" t="s">
        <v>48</v>
      </c>
      <c r="G59" s="108">
        <v>36553</v>
      </c>
      <c r="H59" s="17">
        <f t="shared" ca="1" si="0"/>
        <v>14</v>
      </c>
      <c r="I59" s="3" t="s">
        <v>60</v>
      </c>
      <c r="J59" s="19">
        <v>4</v>
      </c>
      <c r="K59" s="18">
        <v>94452</v>
      </c>
      <c r="L59" s="18"/>
    </row>
    <row r="60" spans="1:13" x14ac:dyDescent="0.2">
      <c r="A60" s="1" t="s">
        <v>428</v>
      </c>
      <c r="B60" s="15" t="s">
        <v>55</v>
      </c>
      <c r="C60" s="1" t="s">
        <v>415</v>
      </c>
      <c r="D60" s="25">
        <v>634954970</v>
      </c>
      <c r="E60" s="25">
        <v>3034900864</v>
      </c>
      <c r="F60" s="1" t="s">
        <v>48</v>
      </c>
      <c r="G60" s="108">
        <v>36338</v>
      </c>
      <c r="H60" s="17">
        <f t="shared" ca="1" si="0"/>
        <v>15</v>
      </c>
      <c r="I60" s="3" t="s">
        <v>60</v>
      </c>
      <c r="J60" s="19">
        <v>4</v>
      </c>
      <c r="K60" s="18">
        <v>69072</v>
      </c>
      <c r="L60" s="18"/>
    </row>
    <row r="61" spans="1:13" x14ac:dyDescent="0.2">
      <c r="A61" s="1" t="s">
        <v>95</v>
      </c>
      <c r="B61" s="15" t="s">
        <v>76</v>
      </c>
      <c r="C61" s="1" t="s">
        <v>96</v>
      </c>
      <c r="D61" s="25">
        <v>534034571</v>
      </c>
      <c r="E61" s="25">
        <v>5056169135</v>
      </c>
      <c r="F61" s="1" t="s">
        <v>52</v>
      </c>
      <c r="G61" s="108">
        <v>40473</v>
      </c>
      <c r="H61" s="17">
        <f t="shared" ca="1" si="0"/>
        <v>3</v>
      </c>
      <c r="I61" s="3" t="s">
        <v>49</v>
      </c>
      <c r="J61" s="19">
        <v>3</v>
      </c>
      <c r="K61" s="18">
        <v>55314</v>
      </c>
      <c r="L61" s="18"/>
    </row>
    <row r="62" spans="1:13" x14ac:dyDescent="0.2">
      <c r="A62" s="1" t="s">
        <v>148</v>
      </c>
      <c r="B62" s="15" t="s">
        <v>51</v>
      </c>
      <c r="C62" s="1" t="s">
        <v>101</v>
      </c>
      <c r="D62" s="25">
        <v>580960042</v>
      </c>
      <c r="E62" s="25">
        <v>5057528456</v>
      </c>
      <c r="F62" s="1" t="s">
        <v>58</v>
      </c>
      <c r="G62" s="108">
        <v>40096</v>
      </c>
      <c r="H62" s="17">
        <f t="shared" ca="1" si="0"/>
        <v>4</v>
      </c>
      <c r="I62" s="3"/>
      <c r="J62" s="19">
        <v>4</v>
      </c>
      <c r="K62" s="18">
        <v>74580</v>
      </c>
      <c r="L62" s="18"/>
    </row>
    <row r="63" spans="1:13" x14ac:dyDescent="0.2">
      <c r="A63" s="1" t="s">
        <v>249</v>
      </c>
      <c r="B63" s="15" t="s">
        <v>55</v>
      </c>
      <c r="C63" s="1" t="s">
        <v>245</v>
      </c>
      <c r="D63" s="25">
        <v>117896630</v>
      </c>
      <c r="E63" s="25">
        <v>5057173558</v>
      </c>
      <c r="F63" s="1" t="s">
        <v>58</v>
      </c>
      <c r="G63" s="108">
        <v>41319</v>
      </c>
      <c r="H63" s="17">
        <f t="shared" ca="1" si="0"/>
        <v>1</v>
      </c>
      <c r="I63" s="3" t="s">
        <v>49</v>
      </c>
      <c r="J63" s="19">
        <v>4</v>
      </c>
      <c r="K63" s="18">
        <v>85428</v>
      </c>
      <c r="L63" s="18"/>
    </row>
    <row r="64" spans="1:13" x14ac:dyDescent="0.2">
      <c r="A64" s="1" t="s">
        <v>575</v>
      </c>
      <c r="B64" s="15" t="s">
        <v>51</v>
      </c>
      <c r="C64" s="1" t="s">
        <v>556</v>
      </c>
      <c r="D64" s="25">
        <v>525699951</v>
      </c>
      <c r="E64" s="25">
        <v>5058400261</v>
      </c>
      <c r="F64" s="1" t="s">
        <v>56</v>
      </c>
      <c r="G64" s="108">
        <v>37002</v>
      </c>
      <c r="H64" s="17">
        <f t="shared" ca="1" si="0"/>
        <v>13</v>
      </c>
      <c r="I64" s="3"/>
      <c r="J64" s="19">
        <v>5</v>
      </c>
      <c r="K64" s="18">
        <v>17198</v>
      </c>
      <c r="L64" s="18"/>
    </row>
    <row r="65" spans="1:13" x14ac:dyDescent="0.2">
      <c r="A65" s="1" t="s">
        <v>771</v>
      </c>
      <c r="B65" s="15" t="s">
        <v>51</v>
      </c>
      <c r="C65" s="1" t="s">
        <v>719</v>
      </c>
      <c r="D65" s="25">
        <v>741258203</v>
      </c>
      <c r="E65" s="25">
        <v>3035157707</v>
      </c>
      <c r="F65" s="1" t="s">
        <v>58</v>
      </c>
      <c r="G65" s="108">
        <v>34845</v>
      </c>
      <c r="H65" s="17">
        <f t="shared" ca="1" si="0"/>
        <v>19</v>
      </c>
      <c r="I65" s="3"/>
      <c r="J65" s="19">
        <v>4</v>
      </c>
      <c r="K65" s="18">
        <v>70954</v>
      </c>
      <c r="L65" s="18"/>
    </row>
    <row r="66" spans="1:13" x14ac:dyDescent="0.2">
      <c r="A66" s="1" t="s">
        <v>478</v>
      </c>
      <c r="B66" s="15" t="s">
        <v>62</v>
      </c>
      <c r="C66" s="1" t="s">
        <v>467</v>
      </c>
      <c r="D66" s="25">
        <v>303641529</v>
      </c>
      <c r="E66" s="25">
        <v>9706753698</v>
      </c>
      <c r="F66" s="1" t="s">
        <v>52</v>
      </c>
      <c r="G66" s="108">
        <v>36206</v>
      </c>
      <c r="H66" s="17">
        <f t="shared" ref="H66:H129" ca="1" si="1">DATEDIF(G66,TODAY(),"Y")</f>
        <v>15</v>
      </c>
      <c r="I66" s="3" t="s">
        <v>60</v>
      </c>
      <c r="J66" s="19">
        <v>4</v>
      </c>
      <c r="K66" s="18">
        <v>59286</v>
      </c>
      <c r="L66" s="18"/>
    </row>
    <row r="67" spans="1:13" x14ac:dyDescent="0.2">
      <c r="A67" s="1" t="s">
        <v>573</v>
      </c>
      <c r="B67" s="15" t="s">
        <v>51</v>
      </c>
      <c r="C67" s="1" t="s">
        <v>556</v>
      </c>
      <c r="D67" s="25">
        <v>106686151</v>
      </c>
      <c r="E67" s="25">
        <v>7191246633</v>
      </c>
      <c r="F67" s="1" t="s">
        <v>58</v>
      </c>
      <c r="G67" s="108">
        <v>37142</v>
      </c>
      <c r="H67" s="17">
        <f t="shared" ca="1" si="1"/>
        <v>12</v>
      </c>
      <c r="I67" s="3"/>
      <c r="J67" s="19">
        <v>1</v>
      </c>
      <c r="K67" s="18">
        <v>57024</v>
      </c>
      <c r="L67" s="18"/>
    </row>
    <row r="68" spans="1:13" x14ac:dyDescent="0.2">
      <c r="A68" s="1" t="s">
        <v>337</v>
      </c>
      <c r="B68" s="15" t="s">
        <v>76</v>
      </c>
      <c r="C68" s="1" t="s">
        <v>254</v>
      </c>
      <c r="D68" s="25">
        <v>356242235</v>
      </c>
      <c r="E68" s="25">
        <v>5051667727</v>
      </c>
      <c r="F68" s="1" t="s">
        <v>52</v>
      </c>
      <c r="G68" s="108">
        <v>37660</v>
      </c>
      <c r="H68" s="17">
        <f t="shared" ca="1" si="1"/>
        <v>11</v>
      </c>
      <c r="I68" s="3" t="s">
        <v>64</v>
      </c>
      <c r="J68" s="19">
        <v>3</v>
      </c>
      <c r="K68" s="18">
        <v>56052</v>
      </c>
      <c r="L68" s="18"/>
    </row>
    <row r="69" spans="1:13" x14ac:dyDescent="0.2">
      <c r="A69" s="1" t="s">
        <v>314</v>
      </c>
      <c r="B69" s="15" t="s">
        <v>51</v>
      </c>
      <c r="C69" s="1" t="s">
        <v>254</v>
      </c>
      <c r="D69" s="25">
        <v>612295735</v>
      </c>
      <c r="E69" s="25">
        <v>3035228292</v>
      </c>
      <c r="F69" s="1" t="s">
        <v>48</v>
      </c>
      <c r="G69" s="108">
        <v>36567</v>
      </c>
      <c r="H69" s="17">
        <f t="shared" ca="1" si="1"/>
        <v>14</v>
      </c>
      <c r="I69" s="3" t="s">
        <v>64</v>
      </c>
      <c r="J69" s="19">
        <v>5</v>
      </c>
      <c r="K69" s="18">
        <v>87773</v>
      </c>
      <c r="L69" s="18"/>
    </row>
    <row r="70" spans="1:13" x14ac:dyDescent="0.2">
      <c r="A70" s="1" t="s">
        <v>336</v>
      </c>
      <c r="B70" s="15" t="s">
        <v>76</v>
      </c>
      <c r="C70" s="1" t="s">
        <v>254</v>
      </c>
      <c r="D70" s="25">
        <v>725801036</v>
      </c>
      <c r="E70" s="25">
        <v>9705089157</v>
      </c>
      <c r="F70" s="1" t="s">
        <v>58</v>
      </c>
      <c r="G70" s="108">
        <v>37028</v>
      </c>
      <c r="H70" s="17">
        <f t="shared" ca="1" si="1"/>
        <v>13</v>
      </c>
      <c r="I70" s="3"/>
      <c r="J70" s="19">
        <v>5</v>
      </c>
      <c r="K70" s="18">
        <v>86052</v>
      </c>
      <c r="L70" s="18"/>
    </row>
    <row r="71" spans="1:13" x14ac:dyDescent="0.2">
      <c r="A71" s="1" t="s">
        <v>258</v>
      </c>
      <c r="B71" s="15" t="s">
        <v>66</v>
      </c>
      <c r="C71" s="1" t="s">
        <v>254</v>
      </c>
      <c r="D71" s="25">
        <v>415299442</v>
      </c>
      <c r="E71" s="25">
        <v>7191408985</v>
      </c>
      <c r="F71" s="1" t="s">
        <v>48</v>
      </c>
      <c r="G71" s="108">
        <v>40752</v>
      </c>
      <c r="H71" s="17">
        <f t="shared" ca="1" si="1"/>
        <v>2</v>
      </c>
      <c r="I71" s="3" t="s">
        <v>60</v>
      </c>
      <c r="J71" s="19">
        <v>3</v>
      </c>
      <c r="K71" s="18">
        <v>83184</v>
      </c>
      <c r="L71" s="18"/>
    </row>
    <row r="72" spans="1:13" x14ac:dyDescent="0.2">
      <c r="A72" s="1" t="s">
        <v>822</v>
      </c>
      <c r="B72" s="15" t="s">
        <v>76</v>
      </c>
      <c r="C72" s="1" t="s">
        <v>820</v>
      </c>
      <c r="D72" s="25">
        <v>978092408</v>
      </c>
      <c r="E72" s="25">
        <v>7191888279</v>
      </c>
      <c r="F72" s="1" t="s">
        <v>58</v>
      </c>
      <c r="G72" s="108">
        <v>35581</v>
      </c>
      <c r="H72" s="17">
        <f t="shared" ca="1" si="1"/>
        <v>17</v>
      </c>
      <c r="I72" s="3"/>
      <c r="J72" s="19">
        <v>5</v>
      </c>
      <c r="K72" s="18">
        <v>77664</v>
      </c>
      <c r="L72" s="18"/>
    </row>
    <row r="73" spans="1:13" x14ac:dyDescent="0.2">
      <c r="A73" s="1" t="s">
        <v>306</v>
      </c>
      <c r="B73" s="15" t="s">
        <v>66</v>
      </c>
      <c r="C73" s="1" t="s">
        <v>254</v>
      </c>
      <c r="D73" s="25">
        <v>387517948</v>
      </c>
      <c r="E73" s="25">
        <v>9708213594</v>
      </c>
      <c r="F73" s="1" t="s">
        <v>48</v>
      </c>
      <c r="G73" s="108">
        <v>41690</v>
      </c>
      <c r="H73" s="17">
        <f t="shared" ca="1" si="1"/>
        <v>0</v>
      </c>
      <c r="I73" s="3" t="s">
        <v>60</v>
      </c>
      <c r="J73" s="19">
        <v>3</v>
      </c>
      <c r="K73" s="18">
        <v>56928</v>
      </c>
      <c r="L73" s="18"/>
    </row>
    <row r="74" spans="1:13" x14ac:dyDescent="0.2">
      <c r="A74" s="1" t="s">
        <v>704</v>
      </c>
      <c r="B74" s="15" t="s">
        <v>76</v>
      </c>
      <c r="C74" s="1" t="s">
        <v>645</v>
      </c>
      <c r="D74" s="25">
        <v>932553359</v>
      </c>
      <c r="E74" s="25">
        <v>3032376215</v>
      </c>
      <c r="F74" s="1" t="s">
        <v>58</v>
      </c>
      <c r="G74" s="108">
        <v>40776</v>
      </c>
      <c r="H74" s="17">
        <f t="shared" ca="1" si="1"/>
        <v>2</v>
      </c>
      <c r="I74" s="3"/>
      <c r="J74" s="19">
        <v>5</v>
      </c>
      <c r="K74" s="18">
        <v>51984</v>
      </c>
      <c r="L74" s="18"/>
    </row>
    <row r="75" spans="1:13" x14ac:dyDescent="0.2">
      <c r="A75" s="14" t="s">
        <v>83</v>
      </c>
      <c r="B75" s="15" t="s">
        <v>66</v>
      </c>
      <c r="C75" s="14" t="s">
        <v>63</v>
      </c>
      <c r="D75" s="16">
        <v>535539723</v>
      </c>
      <c r="E75" s="16">
        <v>7193492633</v>
      </c>
      <c r="F75" s="14" t="s">
        <v>52</v>
      </c>
      <c r="G75" s="108">
        <v>34530</v>
      </c>
      <c r="H75" s="17">
        <f t="shared" ca="1" si="1"/>
        <v>19</v>
      </c>
      <c r="I75" s="3" t="s">
        <v>53</v>
      </c>
      <c r="J75" s="19">
        <v>1</v>
      </c>
      <c r="K75" s="18">
        <v>36534</v>
      </c>
      <c r="L75" s="18"/>
      <c r="M75" s="21"/>
    </row>
    <row r="76" spans="1:13" x14ac:dyDescent="0.2">
      <c r="A76" s="1" t="s">
        <v>273</v>
      </c>
      <c r="B76" s="15" t="s">
        <v>51</v>
      </c>
      <c r="C76" s="1" t="s">
        <v>254</v>
      </c>
      <c r="D76" s="25">
        <v>466947318</v>
      </c>
      <c r="E76" s="25">
        <v>3031765611</v>
      </c>
      <c r="F76" s="1" t="s">
        <v>48</v>
      </c>
      <c r="G76" s="108">
        <v>41634</v>
      </c>
      <c r="H76" s="17">
        <f t="shared" ca="1" si="1"/>
        <v>0</v>
      </c>
      <c r="I76" s="3" t="s">
        <v>60</v>
      </c>
      <c r="J76" s="19">
        <v>2</v>
      </c>
      <c r="K76" s="18">
        <v>52584</v>
      </c>
      <c r="L76" s="18"/>
    </row>
    <row r="77" spans="1:13" x14ac:dyDescent="0.2">
      <c r="A77" s="1" t="s">
        <v>118</v>
      </c>
      <c r="B77" s="15" t="s">
        <v>66</v>
      </c>
      <c r="C77" s="1" t="s">
        <v>101</v>
      </c>
      <c r="D77" s="25">
        <v>981106829</v>
      </c>
      <c r="E77" s="25">
        <v>5056196095</v>
      </c>
      <c r="F77" s="1" t="s">
        <v>58</v>
      </c>
      <c r="G77" s="108">
        <v>36904</v>
      </c>
      <c r="H77" s="17">
        <f t="shared" ca="1" si="1"/>
        <v>13</v>
      </c>
      <c r="I77" s="3"/>
      <c r="J77" s="19">
        <v>5</v>
      </c>
      <c r="K77" s="18">
        <v>102576</v>
      </c>
      <c r="L77" s="18"/>
    </row>
    <row r="78" spans="1:13" x14ac:dyDescent="0.2">
      <c r="A78" s="1" t="s">
        <v>304</v>
      </c>
      <c r="B78" s="15" t="s">
        <v>55</v>
      </c>
      <c r="C78" s="1" t="s">
        <v>254</v>
      </c>
      <c r="D78" s="25">
        <v>682907379</v>
      </c>
      <c r="E78" s="25">
        <v>7191854525</v>
      </c>
      <c r="F78" s="1" t="s">
        <v>48</v>
      </c>
      <c r="G78" s="108">
        <v>36367</v>
      </c>
      <c r="H78" s="17">
        <f t="shared" ca="1" si="1"/>
        <v>14</v>
      </c>
      <c r="I78" s="3" t="s">
        <v>49</v>
      </c>
      <c r="J78" s="19">
        <v>5</v>
      </c>
      <c r="K78" s="18">
        <v>47424</v>
      </c>
      <c r="L78" s="18"/>
    </row>
    <row r="79" spans="1:13" x14ac:dyDescent="0.2">
      <c r="A79" s="1" t="s">
        <v>457</v>
      </c>
      <c r="B79" s="15" t="s">
        <v>51</v>
      </c>
      <c r="C79" s="1" t="s">
        <v>415</v>
      </c>
      <c r="D79" s="25">
        <v>980960186</v>
      </c>
      <c r="E79" s="25">
        <v>5051517218</v>
      </c>
      <c r="F79" s="1" t="s">
        <v>52</v>
      </c>
      <c r="G79" s="108">
        <v>40154</v>
      </c>
      <c r="H79" s="17">
        <f t="shared" ca="1" si="1"/>
        <v>4</v>
      </c>
      <c r="I79" s="3" t="s">
        <v>64</v>
      </c>
      <c r="J79" s="19">
        <v>5</v>
      </c>
      <c r="K79" s="18">
        <v>57246</v>
      </c>
      <c r="L79" s="18"/>
    </row>
    <row r="80" spans="1:13" x14ac:dyDescent="0.2">
      <c r="A80" s="1" t="s">
        <v>773</v>
      </c>
      <c r="B80" s="15" t="s">
        <v>76</v>
      </c>
      <c r="C80" s="1" t="s">
        <v>719</v>
      </c>
      <c r="D80" s="25">
        <v>101829876</v>
      </c>
      <c r="E80" s="25">
        <v>7192552565</v>
      </c>
      <c r="F80" s="1" t="s">
        <v>56</v>
      </c>
      <c r="G80" s="108">
        <v>36303</v>
      </c>
      <c r="H80" s="17">
        <f t="shared" ca="1" si="1"/>
        <v>15</v>
      </c>
      <c r="I80" s="3"/>
      <c r="J80" s="19">
        <v>3</v>
      </c>
      <c r="K80" s="18">
        <v>40502</v>
      </c>
      <c r="L80" s="18"/>
    </row>
    <row r="81" spans="1:15" x14ac:dyDescent="0.2">
      <c r="A81" s="1" t="s">
        <v>297</v>
      </c>
      <c r="B81" s="15" t="s">
        <v>62</v>
      </c>
      <c r="C81" s="1" t="s">
        <v>254</v>
      </c>
      <c r="D81" s="25">
        <v>826450563</v>
      </c>
      <c r="E81" s="25">
        <v>9706607355</v>
      </c>
      <c r="F81" s="1" t="s">
        <v>58</v>
      </c>
      <c r="G81" s="108">
        <v>37760</v>
      </c>
      <c r="H81" s="17">
        <f t="shared" ca="1" si="1"/>
        <v>11</v>
      </c>
      <c r="I81" s="3"/>
      <c r="J81" s="19">
        <v>3</v>
      </c>
      <c r="K81" s="18">
        <v>69312</v>
      </c>
      <c r="L81" s="18"/>
    </row>
    <row r="82" spans="1:15" x14ac:dyDescent="0.2">
      <c r="A82" s="1" t="s">
        <v>659</v>
      </c>
      <c r="B82" s="15" t="s">
        <v>66</v>
      </c>
      <c r="C82" s="1" t="s">
        <v>645</v>
      </c>
      <c r="D82" s="25">
        <v>705186668</v>
      </c>
      <c r="E82" s="25">
        <v>9703922813</v>
      </c>
      <c r="F82" s="1" t="s">
        <v>56</v>
      </c>
      <c r="G82" s="108">
        <v>35236</v>
      </c>
      <c r="H82" s="17">
        <f t="shared" ca="1" si="1"/>
        <v>18</v>
      </c>
      <c r="I82" s="3"/>
      <c r="J82" s="19">
        <v>5</v>
      </c>
      <c r="K82" s="18">
        <v>31781</v>
      </c>
      <c r="L82" s="18"/>
    </row>
    <row r="83" spans="1:15" x14ac:dyDescent="0.2">
      <c r="A83" s="1" t="s">
        <v>480</v>
      </c>
      <c r="B83" s="15" t="s">
        <v>62</v>
      </c>
      <c r="C83" s="1" t="s">
        <v>467</v>
      </c>
      <c r="D83" s="25">
        <v>478004556</v>
      </c>
      <c r="E83" s="25">
        <v>7193891189</v>
      </c>
      <c r="F83" s="1" t="s">
        <v>48</v>
      </c>
      <c r="G83" s="108">
        <v>41589</v>
      </c>
      <c r="H83" s="17">
        <f t="shared" ca="1" si="1"/>
        <v>0</v>
      </c>
      <c r="I83" s="3" t="s">
        <v>72</v>
      </c>
      <c r="J83" s="19">
        <v>2</v>
      </c>
      <c r="K83" s="18">
        <v>74616</v>
      </c>
      <c r="L83" s="18"/>
    </row>
    <row r="84" spans="1:15" x14ac:dyDescent="0.2">
      <c r="A84" s="1" t="s">
        <v>458</v>
      </c>
      <c r="B84" s="15" t="s">
        <v>76</v>
      </c>
      <c r="C84" s="1" t="s">
        <v>415</v>
      </c>
      <c r="D84" s="25">
        <v>424800509</v>
      </c>
      <c r="E84" s="25">
        <v>9703986051</v>
      </c>
      <c r="F84" s="1" t="s">
        <v>48</v>
      </c>
      <c r="G84" s="108">
        <v>37519</v>
      </c>
      <c r="H84" s="17">
        <f t="shared" ca="1" si="1"/>
        <v>11</v>
      </c>
      <c r="I84" s="3" t="s">
        <v>60</v>
      </c>
      <c r="J84" s="19">
        <v>3</v>
      </c>
      <c r="K84" s="18">
        <v>53064</v>
      </c>
      <c r="L84" s="18"/>
    </row>
    <row r="85" spans="1:15" x14ac:dyDescent="0.2">
      <c r="A85" s="1" t="s">
        <v>785</v>
      </c>
      <c r="B85" s="15" t="s">
        <v>76</v>
      </c>
      <c r="C85" s="1" t="s">
        <v>719</v>
      </c>
      <c r="D85" s="25">
        <v>324069262</v>
      </c>
      <c r="E85" s="25">
        <v>3035459665</v>
      </c>
      <c r="F85" s="1" t="s">
        <v>58</v>
      </c>
      <c r="G85" s="108">
        <v>35590</v>
      </c>
      <c r="H85" s="17">
        <f t="shared" ca="1" si="1"/>
        <v>17</v>
      </c>
      <c r="I85" s="3"/>
      <c r="J85" s="19">
        <v>1</v>
      </c>
      <c r="K85" s="18">
        <v>54126</v>
      </c>
      <c r="L85" s="18"/>
    </row>
    <row r="86" spans="1:15" x14ac:dyDescent="0.2">
      <c r="A86" s="1" t="s">
        <v>418</v>
      </c>
      <c r="B86" s="15" t="s">
        <v>55</v>
      </c>
      <c r="C86" s="1" t="s">
        <v>415</v>
      </c>
      <c r="D86" s="25">
        <v>159415552</v>
      </c>
      <c r="E86" s="25">
        <v>7194221208</v>
      </c>
      <c r="F86" s="1" t="s">
        <v>48</v>
      </c>
      <c r="G86" s="108">
        <v>34821</v>
      </c>
      <c r="H86" s="17">
        <f t="shared" ca="1" si="1"/>
        <v>19</v>
      </c>
      <c r="I86" s="3" t="s">
        <v>53</v>
      </c>
      <c r="J86" s="19">
        <v>1</v>
      </c>
      <c r="K86" s="18">
        <v>88716</v>
      </c>
      <c r="L86" s="18"/>
    </row>
    <row r="87" spans="1:15" x14ac:dyDescent="0.2">
      <c r="A87" s="1" t="s">
        <v>156</v>
      </c>
      <c r="B87" s="15" t="s">
        <v>76</v>
      </c>
      <c r="C87" s="1" t="s">
        <v>101</v>
      </c>
      <c r="D87" s="25">
        <v>260815239</v>
      </c>
      <c r="E87" s="25">
        <v>9703040292</v>
      </c>
      <c r="F87" s="1" t="s">
        <v>56</v>
      </c>
      <c r="G87" s="108">
        <v>34676</v>
      </c>
      <c r="H87" s="17">
        <f t="shared" ca="1" si="1"/>
        <v>19</v>
      </c>
      <c r="I87" s="3"/>
      <c r="J87" s="19">
        <v>3</v>
      </c>
      <c r="K87" s="18">
        <v>17482</v>
      </c>
      <c r="L87" s="18"/>
      <c r="N87" s="5"/>
      <c r="O87" s="5"/>
    </row>
    <row r="88" spans="1:15" x14ac:dyDescent="0.2">
      <c r="A88" s="1" t="s">
        <v>396</v>
      </c>
      <c r="B88" s="15" t="s">
        <v>76</v>
      </c>
      <c r="C88" s="1" t="s">
        <v>254</v>
      </c>
      <c r="D88" s="25">
        <v>618535019</v>
      </c>
      <c r="E88" s="25">
        <v>5053695179</v>
      </c>
      <c r="F88" s="1" t="s">
        <v>48</v>
      </c>
      <c r="G88" s="108">
        <v>36988</v>
      </c>
      <c r="H88" s="17">
        <f t="shared" ca="1" si="1"/>
        <v>13</v>
      </c>
      <c r="I88" s="3" t="s">
        <v>64</v>
      </c>
      <c r="J88" s="19">
        <v>5</v>
      </c>
      <c r="K88" s="18">
        <v>107688</v>
      </c>
      <c r="L88" s="18"/>
    </row>
    <row r="89" spans="1:15" x14ac:dyDescent="0.2">
      <c r="A89" s="1" t="s">
        <v>483</v>
      </c>
      <c r="B89" s="15" t="s">
        <v>55</v>
      </c>
      <c r="C89" s="1" t="s">
        <v>467</v>
      </c>
      <c r="D89" s="25">
        <v>859204644</v>
      </c>
      <c r="E89" s="25">
        <v>9701617913</v>
      </c>
      <c r="F89" s="1" t="s">
        <v>58</v>
      </c>
      <c r="G89" s="108">
        <v>36780</v>
      </c>
      <c r="H89" s="17">
        <f t="shared" ca="1" si="1"/>
        <v>13</v>
      </c>
      <c r="I89" s="3"/>
      <c r="J89" s="19">
        <v>4</v>
      </c>
      <c r="K89" s="18">
        <v>103764</v>
      </c>
      <c r="L89" s="18"/>
    </row>
    <row r="90" spans="1:15" x14ac:dyDescent="0.2">
      <c r="A90" s="1" t="s">
        <v>621</v>
      </c>
      <c r="B90" s="15" t="s">
        <v>66</v>
      </c>
      <c r="C90" s="1" t="s">
        <v>556</v>
      </c>
      <c r="D90" s="25">
        <v>728567428</v>
      </c>
      <c r="E90" s="25">
        <v>9701957923</v>
      </c>
      <c r="F90" s="1" t="s">
        <v>48</v>
      </c>
      <c r="G90" s="108">
        <v>41680</v>
      </c>
      <c r="H90" s="17">
        <f t="shared" ca="1" si="1"/>
        <v>0</v>
      </c>
      <c r="I90" s="3" t="s">
        <v>72</v>
      </c>
      <c r="J90" s="19">
        <v>1</v>
      </c>
      <c r="K90" s="18">
        <v>103800</v>
      </c>
      <c r="L90" s="18"/>
    </row>
    <row r="91" spans="1:15" x14ac:dyDescent="0.2">
      <c r="A91" s="1" t="s">
        <v>309</v>
      </c>
      <c r="B91" s="15" t="s">
        <v>66</v>
      </c>
      <c r="C91" s="1" t="s">
        <v>254</v>
      </c>
      <c r="D91" s="25">
        <v>665773893</v>
      </c>
      <c r="E91" s="25">
        <v>9708857217</v>
      </c>
      <c r="F91" s="1" t="s">
        <v>56</v>
      </c>
      <c r="G91" s="108">
        <v>41630</v>
      </c>
      <c r="H91" s="17">
        <f t="shared" ca="1" si="1"/>
        <v>0</v>
      </c>
      <c r="I91" s="3"/>
      <c r="J91" s="19">
        <v>4</v>
      </c>
      <c r="K91" s="18">
        <v>34109</v>
      </c>
      <c r="L91" s="18"/>
    </row>
    <row r="92" spans="1:15" x14ac:dyDescent="0.2">
      <c r="A92" s="14" t="s">
        <v>79</v>
      </c>
      <c r="B92" s="15" t="s">
        <v>51</v>
      </c>
      <c r="C92" s="14" t="s">
        <v>63</v>
      </c>
      <c r="D92" s="16">
        <v>297852686</v>
      </c>
      <c r="E92" s="16">
        <v>7195832994</v>
      </c>
      <c r="F92" s="14" t="s">
        <v>48</v>
      </c>
      <c r="G92" s="108">
        <v>40760</v>
      </c>
      <c r="H92" s="17">
        <f t="shared" ca="1" si="1"/>
        <v>2</v>
      </c>
      <c r="I92" s="3" t="s">
        <v>72</v>
      </c>
      <c r="J92" s="19">
        <v>5</v>
      </c>
      <c r="K92" s="18">
        <v>69948</v>
      </c>
      <c r="L92" s="18"/>
      <c r="M92" s="21"/>
    </row>
    <row r="93" spans="1:15" x14ac:dyDescent="0.2">
      <c r="A93" s="1" t="s">
        <v>421</v>
      </c>
      <c r="B93" s="15" t="s">
        <v>62</v>
      </c>
      <c r="C93" s="1" t="s">
        <v>415</v>
      </c>
      <c r="D93" s="25">
        <v>991764142</v>
      </c>
      <c r="E93" s="25">
        <v>9702490678</v>
      </c>
      <c r="F93" s="1" t="s">
        <v>58</v>
      </c>
      <c r="G93" s="108">
        <v>36003</v>
      </c>
      <c r="H93" s="17">
        <f t="shared" ca="1" si="1"/>
        <v>15</v>
      </c>
      <c r="I93" s="3"/>
      <c r="J93" s="19">
        <v>5</v>
      </c>
      <c r="K93" s="18">
        <v>98316</v>
      </c>
      <c r="L93" s="18"/>
    </row>
    <row r="94" spans="1:15" x14ac:dyDescent="0.2">
      <c r="A94" s="1" t="s">
        <v>354</v>
      </c>
      <c r="B94" s="15" t="s">
        <v>55</v>
      </c>
      <c r="C94" s="1" t="s">
        <v>254</v>
      </c>
      <c r="D94" s="25">
        <v>923123594</v>
      </c>
      <c r="E94" s="25">
        <v>5058669137</v>
      </c>
      <c r="F94" s="1" t="s">
        <v>48</v>
      </c>
      <c r="G94" s="108">
        <v>37254</v>
      </c>
      <c r="H94" s="17">
        <f t="shared" ca="1" si="1"/>
        <v>12</v>
      </c>
      <c r="I94" s="3" t="s">
        <v>72</v>
      </c>
      <c r="J94" s="19">
        <v>2</v>
      </c>
      <c r="K94" s="18">
        <v>97680</v>
      </c>
      <c r="L94" s="18"/>
    </row>
    <row r="95" spans="1:15" x14ac:dyDescent="0.2">
      <c r="A95" s="1" t="s">
        <v>471</v>
      </c>
      <c r="B95" s="15" t="s">
        <v>46</v>
      </c>
      <c r="C95" s="1" t="s">
        <v>467</v>
      </c>
      <c r="D95" s="25">
        <v>917195248</v>
      </c>
      <c r="E95" s="25">
        <v>9704605984</v>
      </c>
      <c r="F95" s="1" t="s">
        <v>56</v>
      </c>
      <c r="G95" s="108">
        <v>38883</v>
      </c>
      <c r="H95" s="17">
        <f t="shared" ca="1" si="1"/>
        <v>8</v>
      </c>
      <c r="I95" s="3"/>
      <c r="J95" s="19">
        <v>2</v>
      </c>
      <c r="K95" s="18">
        <v>13253</v>
      </c>
      <c r="L95" s="18"/>
    </row>
    <row r="96" spans="1:15" x14ac:dyDescent="0.2">
      <c r="A96" s="1" t="s">
        <v>598</v>
      </c>
      <c r="B96" s="15" t="s">
        <v>76</v>
      </c>
      <c r="C96" s="1" t="s">
        <v>556</v>
      </c>
      <c r="D96" s="25">
        <v>967035612</v>
      </c>
      <c r="E96" s="25">
        <v>3038842613</v>
      </c>
      <c r="F96" s="1" t="s">
        <v>48</v>
      </c>
      <c r="G96" s="108">
        <v>35205</v>
      </c>
      <c r="H96" s="17">
        <f t="shared" ca="1" si="1"/>
        <v>18</v>
      </c>
      <c r="I96" s="3" t="s">
        <v>72</v>
      </c>
      <c r="J96" s="19">
        <v>3</v>
      </c>
      <c r="K96" s="18">
        <v>76128</v>
      </c>
      <c r="L96" s="18"/>
    </row>
    <row r="97" spans="1:15" x14ac:dyDescent="0.2">
      <c r="A97" s="1" t="s">
        <v>430</v>
      </c>
      <c r="B97" s="15" t="s">
        <v>66</v>
      </c>
      <c r="C97" s="1" t="s">
        <v>415</v>
      </c>
      <c r="D97" s="25">
        <v>796685092</v>
      </c>
      <c r="E97" s="25">
        <v>7197469217</v>
      </c>
      <c r="F97" s="1" t="s">
        <v>48</v>
      </c>
      <c r="G97" s="108">
        <v>37512</v>
      </c>
      <c r="H97" s="17">
        <f t="shared" ca="1" si="1"/>
        <v>11</v>
      </c>
      <c r="I97" s="3" t="s">
        <v>64</v>
      </c>
      <c r="J97" s="19">
        <v>5</v>
      </c>
      <c r="K97" s="18">
        <v>52152</v>
      </c>
      <c r="L97" s="18"/>
    </row>
    <row r="98" spans="1:15" x14ac:dyDescent="0.2">
      <c r="A98" s="1" t="s">
        <v>208</v>
      </c>
      <c r="B98" s="15" t="s">
        <v>76</v>
      </c>
      <c r="C98" s="1" t="s">
        <v>206</v>
      </c>
      <c r="D98" s="25">
        <v>425598783</v>
      </c>
      <c r="E98" s="25">
        <v>7191559081</v>
      </c>
      <c r="F98" s="1" t="s">
        <v>52</v>
      </c>
      <c r="G98" s="108">
        <v>36126</v>
      </c>
      <c r="H98" s="17">
        <f t="shared" ca="1" si="1"/>
        <v>15</v>
      </c>
      <c r="I98" s="3" t="s">
        <v>72</v>
      </c>
      <c r="J98" s="19">
        <v>3</v>
      </c>
      <c r="K98" s="18">
        <v>25464</v>
      </c>
      <c r="L98" s="18"/>
    </row>
    <row r="99" spans="1:15" x14ac:dyDescent="0.2">
      <c r="A99" s="1" t="s">
        <v>388</v>
      </c>
      <c r="B99" s="15" t="s">
        <v>62</v>
      </c>
      <c r="C99" s="1" t="s">
        <v>254</v>
      </c>
      <c r="D99" s="25">
        <v>487810878</v>
      </c>
      <c r="E99" s="25">
        <v>7194555389</v>
      </c>
      <c r="F99" s="1" t="s">
        <v>48</v>
      </c>
      <c r="G99" s="108">
        <v>35124</v>
      </c>
      <c r="H99" s="17">
        <f t="shared" ca="1" si="1"/>
        <v>18</v>
      </c>
      <c r="I99" s="3" t="s">
        <v>64</v>
      </c>
      <c r="J99" s="19">
        <v>4</v>
      </c>
      <c r="K99" s="18">
        <v>27996</v>
      </c>
      <c r="L99" s="18"/>
    </row>
    <row r="100" spans="1:15" x14ac:dyDescent="0.2">
      <c r="A100" s="1" t="s">
        <v>253</v>
      </c>
      <c r="B100" s="15" t="s">
        <v>46</v>
      </c>
      <c r="C100" s="1" t="s">
        <v>254</v>
      </c>
      <c r="D100" s="25">
        <v>165917010</v>
      </c>
      <c r="E100" s="25">
        <v>7197038033</v>
      </c>
      <c r="F100" s="1" t="s">
        <v>58</v>
      </c>
      <c r="G100" s="108">
        <v>35727</v>
      </c>
      <c r="H100" s="17">
        <f t="shared" ca="1" si="1"/>
        <v>16</v>
      </c>
      <c r="I100" s="3"/>
      <c r="J100" s="19">
        <v>3</v>
      </c>
      <c r="K100" s="18">
        <v>96828</v>
      </c>
      <c r="L100" s="18"/>
    </row>
    <row r="101" spans="1:15" x14ac:dyDescent="0.2">
      <c r="A101" s="1" t="s">
        <v>629</v>
      </c>
      <c r="B101" s="15" t="s">
        <v>76</v>
      </c>
      <c r="C101" s="1" t="s">
        <v>556</v>
      </c>
      <c r="D101" s="25">
        <v>938723321</v>
      </c>
      <c r="E101" s="25">
        <v>9706456972</v>
      </c>
      <c r="F101" s="1" t="s">
        <v>58</v>
      </c>
      <c r="G101" s="108">
        <v>37843</v>
      </c>
      <c r="H101" s="17">
        <f t="shared" ca="1" si="1"/>
        <v>10</v>
      </c>
      <c r="I101" s="3"/>
      <c r="J101" s="19">
        <v>4</v>
      </c>
      <c r="K101" s="18">
        <v>107568</v>
      </c>
      <c r="L101" s="18"/>
    </row>
    <row r="102" spans="1:15" x14ac:dyDescent="0.2">
      <c r="A102" s="1" t="s">
        <v>445</v>
      </c>
      <c r="B102" s="15" t="s">
        <v>51</v>
      </c>
      <c r="C102" s="1" t="s">
        <v>415</v>
      </c>
      <c r="D102" s="25">
        <v>422929693</v>
      </c>
      <c r="E102" s="25">
        <v>3031487375</v>
      </c>
      <c r="F102" s="1" t="s">
        <v>48</v>
      </c>
      <c r="G102" s="108">
        <v>37718</v>
      </c>
      <c r="H102" s="17">
        <f t="shared" ca="1" si="1"/>
        <v>11</v>
      </c>
      <c r="I102" s="3" t="s">
        <v>64</v>
      </c>
      <c r="J102" s="19">
        <v>4</v>
      </c>
      <c r="K102" s="18">
        <v>62988</v>
      </c>
      <c r="L102" s="18"/>
    </row>
    <row r="103" spans="1:15" x14ac:dyDescent="0.2">
      <c r="A103" s="1" t="s">
        <v>246</v>
      </c>
      <c r="B103" s="15" t="s">
        <v>66</v>
      </c>
      <c r="C103" s="1" t="s">
        <v>245</v>
      </c>
      <c r="D103" s="25">
        <v>351268538</v>
      </c>
      <c r="E103" s="25">
        <v>9705610944</v>
      </c>
      <c r="F103" s="1" t="s">
        <v>56</v>
      </c>
      <c r="G103" s="108">
        <v>37575</v>
      </c>
      <c r="H103" s="17">
        <f t="shared" ca="1" si="1"/>
        <v>11</v>
      </c>
      <c r="I103" s="3" t="s">
        <v>64</v>
      </c>
      <c r="J103" s="19">
        <v>5</v>
      </c>
      <c r="K103" s="18">
        <v>74232</v>
      </c>
      <c r="L103" s="18"/>
    </row>
    <row r="104" spans="1:15" x14ac:dyDescent="0.2">
      <c r="A104" s="1" t="s">
        <v>642</v>
      </c>
      <c r="B104" s="15" t="s">
        <v>51</v>
      </c>
      <c r="C104" s="1" t="s">
        <v>556</v>
      </c>
      <c r="D104" s="25">
        <v>502200672</v>
      </c>
      <c r="E104" s="25">
        <v>3037925201</v>
      </c>
      <c r="F104" s="1" t="s">
        <v>58</v>
      </c>
      <c r="G104" s="108">
        <v>41466</v>
      </c>
      <c r="H104" s="17">
        <f t="shared" ca="1" si="1"/>
        <v>0</v>
      </c>
      <c r="I104" s="3"/>
      <c r="J104" s="19">
        <v>4</v>
      </c>
      <c r="K104" s="18">
        <v>69216</v>
      </c>
      <c r="L104" s="18"/>
    </row>
    <row r="105" spans="1:15" x14ac:dyDescent="0.2">
      <c r="A105" s="1" t="s">
        <v>178</v>
      </c>
      <c r="B105" s="15" t="s">
        <v>76</v>
      </c>
      <c r="C105" s="1" t="s">
        <v>170</v>
      </c>
      <c r="D105" s="25">
        <v>124203063</v>
      </c>
      <c r="E105" s="25">
        <v>3032229885</v>
      </c>
      <c r="F105" s="1" t="s">
        <v>52</v>
      </c>
      <c r="G105" s="108">
        <v>41628</v>
      </c>
      <c r="H105" s="17">
        <f t="shared" ca="1" si="1"/>
        <v>0</v>
      </c>
      <c r="I105" s="3" t="s">
        <v>64</v>
      </c>
      <c r="J105" s="19">
        <v>4</v>
      </c>
      <c r="K105" s="18">
        <v>12624</v>
      </c>
      <c r="L105" s="18"/>
      <c r="N105" s="5"/>
      <c r="O105" s="5"/>
    </row>
    <row r="106" spans="1:15" x14ac:dyDescent="0.2">
      <c r="A106" s="1" t="s">
        <v>613</v>
      </c>
      <c r="B106" s="15" t="s">
        <v>66</v>
      </c>
      <c r="C106" s="1" t="s">
        <v>556</v>
      </c>
      <c r="D106" s="25">
        <v>924942231</v>
      </c>
      <c r="E106" s="25">
        <v>7193279828</v>
      </c>
      <c r="F106" s="1" t="s">
        <v>52</v>
      </c>
      <c r="G106" s="108">
        <v>41222</v>
      </c>
      <c r="H106" s="17">
        <f t="shared" ca="1" si="1"/>
        <v>1</v>
      </c>
      <c r="I106" s="3" t="s">
        <v>72</v>
      </c>
      <c r="J106" s="19">
        <v>5</v>
      </c>
      <c r="K106" s="18">
        <v>30294</v>
      </c>
      <c r="L106" s="18"/>
    </row>
    <row r="107" spans="1:15" x14ac:dyDescent="0.2">
      <c r="A107" s="1" t="s">
        <v>662</v>
      </c>
      <c r="B107" s="15" t="s">
        <v>46</v>
      </c>
      <c r="C107" s="1" t="s">
        <v>645</v>
      </c>
      <c r="D107" s="25">
        <v>733881041</v>
      </c>
      <c r="E107" s="25">
        <v>3034072342</v>
      </c>
      <c r="F107" s="1" t="s">
        <v>56</v>
      </c>
      <c r="G107" s="108">
        <v>37613</v>
      </c>
      <c r="H107" s="17">
        <f t="shared" ca="1" si="1"/>
        <v>11</v>
      </c>
      <c r="I107" s="3"/>
      <c r="J107" s="19">
        <v>4</v>
      </c>
      <c r="K107" s="18">
        <v>18662</v>
      </c>
      <c r="L107" s="18"/>
    </row>
    <row r="108" spans="1:15" x14ac:dyDescent="0.2">
      <c r="A108" s="1" t="s">
        <v>409</v>
      </c>
      <c r="B108" s="15" t="s">
        <v>62</v>
      </c>
      <c r="C108" s="1" t="s">
        <v>407</v>
      </c>
      <c r="D108" s="25">
        <v>742946482</v>
      </c>
      <c r="E108" s="25">
        <v>7197077326</v>
      </c>
      <c r="F108" s="1" t="s">
        <v>48</v>
      </c>
      <c r="G108" s="108">
        <v>34888</v>
      </c>
      <c r="H108" s="17">
        <f t="shared" ca="1" si="1"/>
        <v>19</v>
      </c>
      <c r="I108" s="3" t="s">
        <v>60</v>
      </c>
      <c r="J108" s="19">
        <v>3</v>
      </c>
      <c r="K108" s="18">
        <v>46992</v>
      </c>
      <c r="L108" s="18"/>
    </row>
    <row r="109" spans="1:15" x14ac:dyDescent="0.2">
      <c r="A109" s="1" t="s">
        <v>262</v>
      </c>
      <c r="B109" s="15" t="s">
        <v>76</v>
      </c>
      <c r="C109" s="1" t="s">
        <v>254</v>
      </c>
      <c r="D109" s="25">
        <v>337370590</v>
      </c>
      <c r="E109" s="25">
        <v>7197046530</v>
      </c>
      <c r="F109" s="1" t="s">
        <v>58</v>
      </c>
      <c r="G109" s="108">
        <v>39100</v>
      </c>
      <c r="H109" s="17">
        <f t="shared" ca="1" si="1"/>
        <v>7</v>
      </c>
      <c r="I109" s="3"/>
      <c r="J109" s="19">
        <v>2</v>
      </c>
      <c r="K109" s="18">
        <v>68892</v>
      </c>
      <c r="L109" s="18"/>
    </row>
    <row r="110" spans="1:15" x14ac:dyDescent="0.2">
      <c r="A110" s="1" t="s">
        <v>92</v>
      </c>
      <c r="B110" s="15" t="s">
        <v>51</v>
      </c>
      <c r="C110" s="1" t="s">
        <v>85</v>
      </c>
      <c r="D110" s="25">
        <v>515543972</v>
      </c>
      <c r="E110" s="25">
        <v>3033539483</v>
      </c>
      <c r="F110" s="1" t="s">
        <v>48</v>
      </c>
      <c r="G110" s="108">
        <v>37675</v>
      </c>
      <c r="H110" s="17">
        <f t="shared" ca="1" si="1"/>
        <v>11</v>
      </c>
      <c r="I110" s="3" t="s">
        <v>49</v>
      </c>
      <c r="J110" s="19">
        <v>1</v>
      </c>
      <c r="K110" s="18">
        <v>67728</v>
      </c>
      <c r="L110" s="18"/>
    </row>
    <row r="111" spans="1:15" x14ac:dyDescent="0.2">
      <c r="A111" s="1" t="s">
        <v>377</v>
      </c>
      <c r="B111" s="15" t="s">
        <v>51</v>
      </c>
      <c r="C111" s="1" t="s">
        <v>254</v>
      </c>
      <c r="D111" s="25">
        <v>354619285</v>
      </c>
      <c r="E111" s="25">
        <v>5056657361</v>
      </c>
      <c r="F111" s="1" t="s">
        <v>48</v>
      </c>
      <c r="G111" s="108">
        <v>37178</v>
      </c>
      <c r="H111" s="17">
        <f t="shared" ca="1" si="1"/>
        <v>12</v>
      </c>
      <c r="I111" s="3" t="s">
        <v>53</v>
      </c>
      <c r="J111" s="19">
        <v>2</v>
      </c>
      <c r="K111" s="18">
        <v>27192</v>
      </c>
      <c r="L111" s="18"/>
    </row>
    <row r="112" spans="1:15" x14ac:dyDescent="0.2">
      <c r="A112" s="1" t="s">
        <v>559</v>
      </c>
      <c r="B112" s="15" t="s">
        <v>66</v>
      </c>
      <c r="C112" s="1" t="s">
        <v>556</v>
      </c>
      <c r="D112" s="25">
        <v>978154935</v>
      </c>
      <c r="E112" s="25">
        <v>9701384592</v>
      </c>
      <c r="F112" s="1" t="s">
        <v>48</v>
      </c>
      <c r="G112" s="108">
        <v>37251</v>
      </c>
      <c r="H112" s="17">
        <f t="shared" ca="1" si="1"/>
        <v>12</v>
      </c>
      <c r="I112" s="3" t="s">
        <v>49</v>
      </c>
      <c r="J112" s="19">
        <v>5</v>
      </c>
      <c r="K112" s="18">
        <v>55632</v>
      </c>
      <c r="L112" s="18"/>
    </row>
    <row r="113" spans="1:17" x14ac:dyDescent="0.2">
      <c r="A113" s="1" t="s">
        <v>721</v>
      </c>
      <c r="B113" s="15" t="s">
        <v>55</v>
      </c>
      <c r="C113" s="1" t="s">
        <v>719</v>
      </c>
      <c r="D113" s="25">
        <v>995590510</v>
      </c>
      <c r="E113" s="25">
        <v>9701838930</v>
      </c>
      <c r="F113" s="1" t="s">
        <v>58</v>
      </c>
      <c r="G113" s="108">
        <v>41694</v>
      </c>
      <c r="H113" s="17">
        <f t="shared" ca="1" si="1"/>
        <v>0</v>
      </c>
      <c r="I113" s="3"/>
      <c r="J113" s="19">
        <v>4</v>
      </c>
      <c r="K113" s="18">
        <v>51588</v>
      </c>
      <c r="L113" s="18"/>
    </row>
    <row r="114" spans="1:17" x14ac:dyDescent="0.2">
      <c r="A114" s="1" t="s">
        <v>594</v>
      </c>
      <c r="B114" s="15" t="s">
        <v>55</v>
      </c>
      <c r="C114" s="1" t="s">
        <v>556</v>
      </c>
      <c r="D114" s="25">
        <v>698472533</v>
      </c>
      <c r="E114" s="25">
        <v>7192917217</v>
      </c>
      <c r="F114" s="1" t="s">
        <v>58</v>
      </c>
      <c r="G114" s="108">
        <v>36755</v>
      </c>
      <c r="H114" s="17">
        <f t="shared" ca="1" si="1"/>
        <v>13</v>
      </c>
      <c r="I114" s="3"/>
      <c r="J114" s="19">
        <v>2</v>
      </c>
      <c r="K114" s="18">
        <v>43476</v>
      </c>
      <c r="L114" s="18"/>
    </row>
    <row r="115" spans="1:17" x14ac:dyDescent="0.2">
      <c r="A115" s="1" t="s">
        <v>376</v>
      </c>
      <c r="B115" s="15" t="s">
        <v>66</v>
      </c>
      <c r="C115" s="1" t="s">
        <v>254</v>
      </c>
      <c r="D115" s="25">
        <v>806508287</v>
      </c>
      <c r="E115" s="25">
        <v>7198801464</v>
      </c>
      <c r="F115" s="1" t="s">
        <v>48</v>
      </c>
      <c r="G115" s="108">
        <v>34687</v>
      </c>
      <c r="H115" s="17">
        <f t="shared" ca="1" si="1"/>
        <v>19</v>
      </c>
      <c r="I115" s="3" t="s">
        <v>60</v>
      </c>
      <c r="J115" s="19">
        <v>4</v>
      </c>
      <c r="K115" s="18">
        <v>63528</v>
      </c>
      <c r="L115" s="18"/>
    </row>
    <row r="116" spans="1:17" x14ac:dyDescent="0.2">
      <c r="A116" s="1" t="s">
        <v>305</v>
      </c>
      <c r="B116" s="15" t="s">
        <v>66</v>
      </c>
      <c r="C116" s="1" t="s">
        <v>254</v>
      </c>
      <c r="D116" s="25">
        <v>332289257</v>
      </c>
      <c r="E116" s="25">
        <v>9708367725</v>
      </c>
      <c r="F116" s="1" t="s">
        <v>58</v>
      </c>
      <c r="G116" s="108">
        <v>37048</v>
      </c>
      <c r="H116" s="17">
        <f t="shared" ca="1" si="1"/>
        <v>13</v>
      </c>
      <c r="I116" s="3"/>
      <c r="J116" s="19">
        <v>5</v>
      </c>
      <c r="K116" s="18">
        <v>81912</v>
      </c>
      <c r="L116" s="18"/>
    </row>
    <row r="117" spans="1:17" x14ac:dyDescent="0.2">
      <c r="A117" s="1" t="s">
        <v>509</v>
      </c>
      <c r="B117" s="15" t="s">
        <v>66</v>
      </c>
      <c r="C117" s="1" t="s">
        <v>494</v>
      </c>
      <c r="D117" s="25">
        <v>948252103</v>
      </c>
      <c r="E117" s="25">
        <v>5057430732</v>
      </c>
      <c r="F117" s="1" t="s">
        <v>56</v>
      </c>
      <c r="G117" s="108">
        <v>37385</v>
      </c>
      <c r="H117" s="17">
        <f t="shared" ca="1" si="1"/>
        <v>12</v>
      </c>
      <c r="I117" s="3"/>
      <c r="J117" s="19">
        <v>1</v>
      </c>
      <c r="K117" s="18">
        <v>47717</v>
      </c>
      <c r="L117" s="18"/>
    </row>
    <row r="118" spans="1:17" x14ac:dyDescent="0.2">
      <c r="A118" s="1" t="s">
        <v>98</v>
      </c>
      <c r="B118" s="15" t="s">
        <v>66</v>
      </c>
      <c r="C118" s="1" t="s">
        <v>96</v>
      </c>
      <c r="D118" s="25">
        <v>601942708</v>
      </c>
      <c r="E118" s="25">
        <v>9708085402</v>
      </c>
      <c r="F118" s="1" t="s">
        <v>52</v>
      </c>
      <c r="G118" s="108">
        <v>41208</v>
      </c>
      <c r="H118" s="17">
        <f t="shared" ca="1" si="1"/>
        <v>1</v>
      </c>
      <c r="I118" s="3" t="s">
        <v>64</v>
      </c>
      <c r="J118" s="19">
        <v>1</v>
      </c>
      <c r="K118" s="18">
        <v>34416</v>
      </c>
      <c r="L118" s="18"/>
    </row>
    <row r="119" spans="1:17" x14ac:dyDescent="0.2">
      <c r="A119" s="1" t="s">
        <v>614</v>
      </c>
      <c r="B119" s="15" t="s">
        <v>76</v>
      </c>
      <c r="C119" s="1" t="s">
        <v>556</v>
      </c>
      <c r="D119" s="25">
        <v>349174221</v>
      </c>
      <c r="E119" s="25">
        <v>3031220758</v>
      </c>
      <c r="F119" s="1" t="s">
        <v>52</v>
      </c>
      <c r="G119" s="108">
        <v>37140</v>
      </c>
      <c r="H119" s="17">
        <f t="shared" ca="1" si="1"/>
        <v>12</v>
      </c>
      <c r="I119" s="3" t="s">
        <v>53</v>
      </c>
      <c r="J119" s="19">
        <v>5</v>
      </c>
      <c r="K119" s="18">
        <v>54900</v>
      </c>
      <c r="L119" s="18"/>
    </row>
    <row r="120" spans="1:17" x14ac:dyDescent="0.2">
      <c r="A120" s="1" t="s">
        <v>649</v>
      </c>
      <c r="B120" s="15" t="s">
        <v>55</v>
      </c>
      <c r="C120" s="1" t="s">
        <v>645</v>
      </c>
      <c r="D120" s="25">
        <v>462461365</v>
      </c>
      <c r="E120" s="25">
        <v>9707126482</v>
      </c>
      <c r="F120" s="1" t="s">
        <v>48</v>
      </c>
      <c r="G120" s="108">
        <v>35077</v>
      </c>
      <c r="H120" s="17">
        <f t="shared" ca="1" si="1"/>
        <v>18</v>
      </c>
      <c r="I120" s="3" t="s">
        <v>64</v>
      </c>
      <c r="J120" s="19">
        <v>2</v>
      </c>
      <c r="K120" s="18">
        <v>54132</v>
      </c>
      <c r="L120" s="18"/>
    </row>
    <row r="121" spans="1:17" x14ac:dyDescent="0.2">
      <c r="A121" s="14" t="s">
        <v>65</v>
      </c>
      <c r="B121" s="15" t="s">
        <v>66</v>
      </c>
      <c r="C121" s="14" t="s">
        <v>63</v>
      </c>
      <c r="D121" s="16">
        <v>638271383</v>
      </c>
      <c r="E121" s="16">
        <v>3031641031</v>
      </c>
      <c r="F121" s="14" t="s">
        <v>48</v>
      </c>
      <c r="G121" s="108">
        <v>39198</v>
      </c>
      <c r="H121" s="17">
        <f t="shared" ca="1" si="1"/>
        <v>7</v>
      </c>
      <c r="I121" s="3" t="s">
        <v>60</v>
      </c>
      <c r="J121" s="19">
        <v>4</v>
      </c>
      <c r="K121" s="18">
        <v>59220</v>
      </c>
      <c r="L121" s="18"/>
    </row>
    <row r="122" spans="1:17" x14ac:dyDescent="0.2">
      <c r="A122" s="1" t="s">
        <v>454</v>
      </c>
      <c r="B122" s="15" t="s">
        <v>66</v>
      </c>
      <c r="C122" s="1" t="s">
        <v>415</v>
      </c>
      <c r="D122" s="25">
        <v>597641409</v>
      </c>
      <c r="E122" s="25">
        <v>3036201509</v>
      </c>
      <c r="F122" s="1" t="s">
        <v>48</v>
      </c>
      <c r="G122" s="108">
        <v>36913</v>
      </c>
      <c r="H122" s="17">
        <f t="shared" ca="1" si="1"/>
        <v>13</v>
      </c>
      <c r="I122" s="3" t="s">
        <v>64</v>
      </c>
      <c r="J122" s="19">
        <v>3</v>
      </c>
      <c r="K122" s="18">
        <v>98532</v>
      </c>
      <c r="L122" s="18"/>
    </row>
    <row r="123" spans="1:17" x14ac:dyDescent="0.2">
      <c r="A123" s="1" t="s">
        <v>226</v>
      </c>
      <c r="B123" s="15" t="s">
        <v>55</v>
      </c>
      <c r="C123" s="1" t="s">
        <v>206</v>
      </c>
      <c r="D123" s="25">
        <v>212136062</v>
      </c>
      <c r="E123" s="25">
        <v>7197226463</v>
      </c>
      <c r="F123" s="1" t="s">
        <v>48</v>
      </c>
      <c r="G123" s="108">
        <v>37138</v>
      </c>
      <c r="H123" s="17">
        <f t="shared" ca="1" si="1"/>
        <v>12</v>
      </c>
      <c r="I123" s="3" t="s">
        <v>64</v>
      </c>
      <c r="J123" s="19">
        <v>2</v>
      </c>
      <c r="K123" s="18">
        <v>98880</v>
      </c>
      <c r="L123" s="18"/>
    </row>
    <row r="124" spans="1:17" x14ac:dyDescent="0.2">
      <c r="A124" s="1" t="s">
        <v>477</v>
      </c>
      <c r="B124" s="15" t="s">
        <v>66</v>
      </c>
      <c r="C124" s="1" t="s">
        <v>467</v>
      </c>
      <c r="D124" s="25">
        <v>788832967</v>
      </c>
      <c r="E124" s="25">
        <v>9701919147</v>
      </c>
      <c r="F124" s="1" t="s">
        <v>56</v>
      </c>
      <c r="G124" s="108">
        <v>36437</v>
      </c>
      <c r="H124" s="17">
        <f t="shared" ca="1" si="1"/>
        <v>14</v>
      </c>
      <c r="I124" s="3"/>
      <c r="J124" s="19">
        <v>3</v>
      </c>
      <c r="K124" s="18">
        <v>42374</v>
      </c>
      <c r="L124" s="18"/>
    </row>
    <row r="125" spans="1:17" x14ac:dyDescent="0.2">
      <c r="A125" s="1" t="s">
        <v>576</v>
      </c>
      <c r="B125" s="15" t="s">
        <v>51</v>
      </c>
      <c r="C125" s="1" t="s">
        <v>556</v>
      </c>
      <c r="D125" s="25">
        <v>151277827</v>
      </c>
      <c r="E125" s="25">
        <v>9707179128</v>
      </c>
      <c r="F125" s="1" t="s">
        <v>48</v>
      </c>
      <c r="G125" s="108">
        <v>40955</v>
      </c>
      <c r="H125" s="17">
        <f t="shared" ca="1" si="1"/>
        <v>2</v>
      </c>
      <c r="I125" s="3" t="s">
        <v>60</v>
      </c>
      <c r="J125" s="19">
        <v>3</v>
      </c>
      <c r="K125" s="18">
        <v>29748</v>
      </c>
      <c r="L125" s="18"/>
    </row>
    <row r="126" spans="1:17" x14ac:dyDescent="0.2">
      <c r="A126" s="1" t="s">
        <v>677</v>
      </c>
      <c r="B126" s="15" t="s">
        <v>76</v>
      </c>
      <c r="C126" s="1" t="s">
        <v>645</v>
      </c>
      <c r="D126" s="25">
        <v>983047016</v>
      </c>
      <c r="E126" s="25">
        <v>7198451642</v>
      </c>
      <c r="F126" s="1" t="s">
        <v>58</v>
      </c>
      <c r="G126" s="108">
        <v>39849</v>
      </c>
      <c r="H126" s="17">
        <f t="shared" ca="1" si="1"/>
        <v>5</v>
      </c>
      <c r="I126" s="3"/>
      <c r="J126" s="19">
        <v>2</v>
      </c>
      <c r="K126" s="18">
        <v>103116</v>
      </c>
      <c r="L126" s="18"/>
    </row>
    <row r="127" spans="1:17" x14ac:dyDescent="0.2">
      <c r="A127" s="1" t="s">
        <v>222</v>
      </c>
      <c r="B127" s="15" t="s">
        <v>62</v>
      </c>
      <c r="C127" s="1" t="s">
        <v>206</v>
      </c>
      <c r="D127" s="25">
        <v>291841866</v>
      </c>
      <c r="E127" s="25">
        <v>3031534053</v>
      </c>
      <c r="F127" s="1" t="s">
        <v>48</v>
      </c>
      <c r="G127" s="108">
        <v>34928</v>
      </c>
      <c r="H127" s="17">
        <f t="shared" ca="1" si="1"/>
        <v>18</v>
      </c>
      <c r="I127" s="3" t="s">
        <v>60</v>
      </c>
      <c r="J127" s="19">
        <v>3</v>
      </c>
      <c r="K127" s="18">
        <v>77412</v>
      </c>
      <c r="L127" s="18"/>
    </row>
    <row r="128" spans="1:17" s="20" customFormat="1" x14ac:dyDescent="0.2">
      <c r="A128" s="1" t="s">
        <v>285</v>
      </c>
      <c r="B128" s="15" t="s">
        <v>46</v>
      </c>
      <c r="C128" s="1" t="s">
        <v>254</v>
      </c>
      <c r="D128" s="25">
        <v>143534593</v>
      </c>
      <c r="E128" s="25">
        <v>3037172882</v>
      </c>
      <c r="F128" s="1" t="s">
        <v>58</v>
      </c>
      <c r="G128" s="108">
        <v>38876</v>
      </c>
      <c r="H128" s="17">
        <f t="shared" ca="1" si="1"/>
        <v>8</v>
      </c>
      <c r="I128" s="3"/>
      <c r="J128" s="19">
        <v>1</v>
      </c>
      <c r="K128" s="18">
        <v>90504</v>
      </c>
      <c r="L128" s="18"/>
      <c r="M128" s="5"/>
      <c r="N128" s="1"/>
      <c r="O128" s="1"/>
      <c r="P128" s="1"/>
      <c r="Q128" s="1"/>
    </row>
    <row r="129" spans="1:17" s="20" customFormat="1" x14ac:dyDescent="0.2">
      <c r="A129" s="1" t="s">
        <v>159</v>
      </c>
      <c r="B129" s="15" t="s">
        <v>76</v>
      </c>
      <c r="C129" s="1" t="s">
        <v>101</v>
      </c>
      <c r="D129" s="25">
        <v>334574480</v>
      </c>
      <c r="E129" s="25">
        <v>9705165289</v>
      </c>
      <c r="F129" s="1" t="s">
        <v>48</v>
      </c>
      <c r="G129" s="108">
        <v>37562</v>
      </c>
      <c r="H129" s="17">
        <f t="shared" ca="1" si="1"/>
        <v>11</v>
      </c>
      <c r="I129" s="3" t="s">
        <v>64</v>
      </c>
      <c r="J129" s="19">
        <v>1</v>
      </c>
      <c r="K129" s="18">
        <v>38520</v>
      </c>
      <c r="L129" s="18"/>
      <c r="M129" s="2"/>
      <c r="N129" s="5"/>
      <c r="O129" s="5"/>
      <c r="P129" s="1"/>
      <c r="Q129" s="1"/>
    </row>
    <row r="130" spans="1:17" s="20" customFormat="1" x14ac:dyDescent="0.2">
      <c r="A130" s="1" t="s">
        <v>502</v>
      </c>
      <c r="B130" s="15" t="s">
        <v>51</v>
      </c>
      <c r="C130" s="1" t="s">
        <v>494</v>
      </c>
      <c r="D130" s="25">
        <v>869524136</v>
      </c>
      <c r="E130" s="25">
        <v>3033640748</v>
      </c>
      <c r="F130" s="1" t="s">
        <v>48</v>
      </c>
      <c r="G130" s="108">
        <v>36395</v>
      </c>
      <c r="H130" s="17">
        <f t="shared" ref="H130:H193" ca="1" si="2">DATEDIF(G130,TODAY(),"Y")</f>
        <v>14</v>
      </c>
      <c r="I130" s="3" t="s">
        <v>64</v>
      </c>
      <c r="J130" s="19">
        <v>1</v>
      </c>
      <c r="K130" s="18">
        <v>52092</v>
      </c>
      <c r="L130" s="18"/>
      <c r="M130" s="5"/>
      <c r="N130" s="1"/>
      <c r="O130" s="1"/>
      <c r="P130" s="1"/>
      <c r="Q130" s="1"/>
    </row>
    <row r="131" spans="1:17" s="20" customFormat="1" x14ac:dyDescent="0.2">
      <c r="A131" s="1" t="s">
        <v>571</v>
      </c>
      <c r="B131" s="15" t="s">
        <v>76</v>
      </c>
      <c r="C131" s="1" t="s">
        <v>556</v>
      </c>
      <c r="D131" s="25">
        <v>963000861</v>
      </c>
      <c r="E131" s="25">
        <v>7192792063</v>
      </c>
      <c r="F131" s="1" t="s">
        <v>58</v>
      </c>
      <c r="G131" s="108">
        <v>36202</v>
      </c>
      <c r="H131" s="17">
        <f t="shared" ca="1" si="2"/>
        <v>15</v>
      </c>
      <c r="I131" s="3"/>
      <c r="J131" s="19">
        <v>1</v>
      </c>
      <c r="K131" s="18">
        <v>87828</v>
      </c>
      <c r="L131" s="18"/>
      <c r="M131" s="5"/>
      <c r="N131" s="1"/>
      <c r="O131" s="1"/>
      <c r="P131" s="1"/>
      <c r="Q131" s="1"/>
    </row>
    <row r="132" spans="1:17" s="20" customFormat="1" x14ac:dyDescent="0.2">
      <c r="A132" s="1" t="s">
        <v>752</v>
      </c>
      <c r="B132" s="15" t="s">
        <v>76</v>
      </c>
      <c r="C132" s="1" t="s">
        <v>719</v>
      </c>
      <c r="D132" s="25">
        <v>771110153</v>
      </c>
      <c r="E132" s="25">
        <v>3036799516</v>
      </c>
      <c r="F132" s="1" t="s">
        <v>48</v>
      </c>
      <c r="G132" s="108">
        <v>40339</v>
      </c>
      <c r="H132" s="17">
        <f t="shared" ca="1" si="2"/>
        <v>4</v>
      </c>
      <c r="I132" s="3" t="s">
        <v>60</v>
      </c>
      <c r="J132" s="19">
        <v>3</v>
      </c>
      <c r="K132" s="18">
        <v>29976</v>
      </c>
      <c r="L132" s="18"/>
      <c r="M132" s="5"/>
      <c r="N132" s="1"/>
      <c r="O132" s="1"/>
      <c r="P132" s="1"/>
      <c r="Q132" s="1"/>
    </row>
    <row r="133" spans="1:17" s="20" customFormat="1" x14ac:dyDescent="0.2">
      <c r="A133" s="1" t="s">
        <v>164</v>
      </c>
      <c r="B133" s="15" t="s">
        <v>55</v>
      </c>
      <c r="C133" s="1" t="s">
        <v>161</v>
      </c>
      <c r="D133" s="25">
        <v>640301378</v>
      </c>
      <c r="E133" s="25">
        <v>9704663056</v>
      </c>
      <c r="F133" s="1" t="s">
        <v>52</v>
      </c>
      <c r="G133" s="108">
        <v>41561</v>
      </c>
      <c r="H133" s="17">
        <f t="shared" ca="1" si="2"/>
        <v>0</v>
      </c>
      <c r="I133" s="3" t="s">
        <v>64</v>
      </c>
      <c r="J133" s="19">
        <v>2</v>
      </c>
      <c r="K133" s="18">
        <v>55476</v>
      </c>
      <c r="L133" s="18"/>
      <c r="M133" s="2"/>
      <c r="N133" s="5"/>
      <c r="O133" s="5"/>
      <c r="P133" s="1"/>
      <c r="Q133" s="1"/>
    </row>
    <row r="134" spans="1:17" s="20" customFormat="1" x14ac:dyDescent="0.2">
      <c r="A134" s="1" t="s">
        <v>280</v>
      </c>
      <c r="B134" s="15" t="s">
        <v>62</v>
      </c>
      <c r="C134" s="1" t="s">
        <v>254</v>
      </c>
      <c r="D134" s="25">
        <v>396727504</v>
      </c>
      <c r="E134" s="25">
        <v>9703204992</v>
      </c>
      <c r="F134" s="1" t="s">
        <v>58</v>
      </c>
      <c r="G134" s="108">
        <v>37656</v>
      </c>
      <c r="H134" s="17">
        <f t="shared" ca="1" si="2"/>
        <v>11</v>
      </c>
      <c r="I134" s="3"/>
      <c r="J134" s="19">
        <v>2</v>
      </c>
      <c r="K134" s="18">
        <v>50208</v>
      </c>
      <c r="L134" s="18"/>
      <c r="M134" s="5"/>
      <c r="N134" s="1"/>
      <c r="O134" s="1"/>
      <c r="P134" s="1"/>
      <c r="Q134" s="1"/>
    </row>
    <row r="135" spans="1:17" s="20" customFormat="1" x14ac:dyDescent="0.2">
      <c r="A135" s="1" t="s">
        <v>378</v>
      </c>
      <c r="B135" s="15" t="s">
        <v>76</v>
      </c>
      <c r="C135" s="1" t="s">
        <v>254</v>
      </c>
      <c r="D135" s="25">
        <v>561737107</v>
      </c>
      <c r="E135" s="25">
        <v>7198294156</v>
      </c>
      <c r="F135" s="1" t="s">
        <v>48</v>
      </c>
      <c r="G135" s="108">
        <v>36080</v>
      </c>
      <c r="H135" s="17">
        <f t="shared" ca="1" si="2"/>
        <v>15</v>
      </c>
      <c r="I135" s="3" t="s">
        <v>64</v>
      </c>
      <c r="J135" s="19">
        <v>5</v>
      </c>
      <c r="K135" s="18">
        <v>87686</v>
      </c>
      <c r="L135" s="18"/>
      <c r="M135" s="5"/>
      <c r="N135" s="1"/>
      <c r="O135" s="1"/>
      <c r="P135" s="1"/>
      <c r="Q135" s="1"/>
    </row>
    <row r="136" spans="1:17" s="20" customFormat="1" x14ac:dyDescent="0.2">
      <c r="A136" s="1" t="s">
        <v>656</v>
      </c>
      <c r="B136" s="15" t="s">
        <v>76</v>
      </c>
      <c r="C136" s="1" t="s">
        <v>645</v>
      </c>
      <c r="D136" s="25">
        <v>489667166</v>
      </c>
      <c r="E136" s="25">
        <v>5052238881</v>
      </c>
      <c r="F136" s="1" t="s">
        <v>48</v>
      </c>
      <c r="G136" s="108">
        <v>37463</v>
      </c>
      <c r="H136" s="17">
        <f t="shared" ca="1" si="2"/>
        <v>11</v>
      </c>
      <c r="I136" s="3" t="s">
        <v>53</v>
      </c>
      <c r="J136" s="19">
        <v>5</v>
      </c>
      <c r="K136" s="18">
        <v>55056</v>
      </c>
      <c r="L136" s="18"/>
      <c r="M136" s="5"/>
      <c r="N136" s="1"/>
      <c r="O136" s="1"/>
      <c r="P136" s="1"/>
      <c r="Q136" s="1"/>
    </row>
    <row r="137" spans="1:17" s="20" customFormat="1" x14ac:dyDescent="0.2">
      <c r="A137" s="1" t="s">
        <v>333</v>
      </c>
      <c r="B137" s="15" t="s">
        <v>51</v>
      </c>
      <c r="C137" s="1" t="s">
        <v>254</v>
      </c>
      <c r="D137" s="25">
        <v>470935648</v>
      </c>
      <c r="E137" s="25">
        <v>7192053579</v>
      </c>
      <c r="F137" s="1" t="s">
        <v>58</v>
      </c>
      <c r="G137" s="108">
        <v>39593</v>
      </c>
      <c r="H137" s="17">
        <f t="shared" ca="1" si="2"/>
        <v>6</v>
      </c>
      <c r="I137" s="3"/>
      <c r="J137" s="19">
        <v>1</v>
      </c>
      <c r="K137" s="18">
        <v>47616</v>
      </c>
      <c r="L137" s="18"/>
      <c r="M137" s="5"/>
      <c r="N137" s="1"/>
      <c r="O137" s="1"/>
      <c r="P137" s="1"/>
      <c r="Q137" s="1"/>
    </row>
    <row r="138" spans="1:17" s="20" customFormat="1" x14ac:dyDescent="0.2">
      <c r="A138" s="1" t="s">
        <v>316</v>
      </c>
      <c r="B138" s="15" t="s">
        <v>76</v>
      </c>
      <c r="C138" s="1" t="s">
        <v>254</v>
      </c>
      <c r="D138" s="25">
        <v>337943008</v>
      </c>
      <c r="E138" s="25">
        <v>7191257896</v>
      </c>
      <c r="F138" s="1" t="s">
        <v>48</v>
      </c>
      <c r="G138" s="108">
        <v>38450</v>
      </c>
      <c r="H138" s="17">
        <f t="shared" ca="1" si="2"/>
        <v>9</v>
      </c>
      <c r="I138" s="3" t="s">
        <v>60</v>
      </c>
      <c r="J138" s="19">
        <v>3</v>
      </c>
      <c r="K138" s="18">
        <v>34764</v>
      </c>
      <c r="L138" s="18"/>
      <c r="M138" s="5"/>
      <c r="N138" s="1"/>
      <c r="O138" s="1"/>
      <c r="P138" s="1"/>
      <c r="Q138" s="1"/>
    </row>
    <row r="139" spans="1:17" s="20" customFormat="1" x14ac:dyDescent="0.2">
      <c r="A139" s="1" t="s">
        <v>284</v>
      </c>
      <c r="B139" s="15" t="s">
        <v>66</v>
      </c>
      <c r="C139" s="1" t="s">
        <v>254</v>
      </c>
      <c r="D139" s="25">
        <v>220781349</v>
      </c>
      <c r="E139" s="25">
        <v>5055185281</v>
      </c>
      <c r="F139" s="1" t="s">
        <v>58</v>
      </c>
      <c r="G139" s="108">
        <v>35205</v>
      </c>
      <c r="H139" s="17">
        <f t="shared" ca="1" si="2"/>
        <v>18</v>
      </c>
      <c r="I139" s="3"/>
      <c r="J139" s="19">
        <v>5</v>
      </c>
      <c r="K139" s="18">
        <v>54924</v>
      </c>
      <c r="L139" s="18"/>
      <c r="M139" s="5"/>
      <c r="N139" s="1"/>
      <c r="O139" s="1"/>
      <c r="P139" s="1"/>
      <c r="Q139" s="1"/>
    </row>
    <row r="140" spans="1:17" s="20" customFormat="1" x14ac:dyDescent="0.2">
      <c r="A140" s="1" t="s">
        <v>257</v>
      </c>
      <c r="B140" s="15" t="s">
        <v>62</v>
      </c>
      <c r="C140" s="1" t="s">
        <v>254</v>
      </c>
      <c r="D140" s="25">
        <v>620336005</v>
      </c>
      <c r="E140" s="25">
        <v>9706422185</v>
      </c>
      <c r="F140" s="1" t="s">
        <v>48</v>
      </c>
      <c r="G140" s="108">
        <v>39433</v>
      </c>
      <c r="H140" s="17">
        <f t="shared" ca="1" si="2"/>
        <v>6</v>
      </c>
      <c r="I140" s="3" t="s">
        <v>60</v>
      </c>
      <c r="J140" s="19">
        <v>3</v>
      </c>
      <c r="K140" s="18">
        <v>49272</v>
      </c>
      <c r="L140" s="18"/>
      <c r="M140" s="5"/>
      <c r="N140" s="1"/>
      <c r="O140" s="1"/>
      <c r="P140" s="1"/>
      <c r="Q140" s="1"/>
    </row>
    <row r="141" spans="1:17" s="20" customFormat="1" x14ac:dyDescent="0.2">
      <c r="A141" s="1" t="s">
        <v>390</v>
      </c>
      <c r="B141" s="15" t="s">
        <v>51</v>
      </c>
      <c r="C141" s="1" t="s">
        <v>254</v>
      </c>
      <c r="D141" s="25">
        <v>436778229</v>
      </c>
      <c r="E141" s="25">
        <v>3035871924</v>
      </c>
      <c r="F141" s="1" t="s">
        <v>58</v>
      </c>
      <c r="G141" s="108">
        <v>40878</v>
      </c>
      <c r="H141" s="17">
        <f t="shared" ca="1" si="2"/>
        <v>2</v>
      </c>
      <c r="I141" s="3"/>
      <c r="J141" s="19">
        <v>5</v>
      </c>
      <c r="K141" s="18">
        <v>72048</v>
      </c>
      <c r="L141" s="18"/>
      <c r="M141" s="5"/>
      <c r="N141" s="1"/>
      <c r="O141" s="1"/>
      <c r="P141" s="1"/>
      <c r="Q141" s="1"/>
    </row>
    <row r="142" spans="1:17" s="20" customFormat="1" x14ac:dyDescent="0.2">
      <c r="A142" s="1" t="s">
        <v>542</v>
      </c>
      <c r="B142" s="15" t="s">
        <v>66</v>
      </c>
      <c r="C142" s="1" t="s">
        <v>539</v>
      </c>
      <c r="D142" s="25">
        <v>763518183</v>
      </c>
      <c r="E142" s="25">
        <v>7192581491</v>
      </c>
      <c r="F142" s="1" t="s">
        <v>48</v>
      </c>
      <c r="G142" s="108">
        <v>34496</v>
      </c>
      <c r="H142" s="17">
        <f t="shared" ca="1" si="2"/>
        <v>20</v>
      </c>
      <c r="I142" s="3" t="s">
        <v>60</v>
      </c>
      <c r="J142" s="19">
        <v>5</v>
      </c>
      <c r="K142" s="18">
        <v>83280</v>
      </c>
      <c r="L142" s="18"/>
      <c r="M142" s="5"/>
      <c r="N142" s="1"/>
      <c r="O142" s="1"/>
      <c r="P142" s="1"/>
      <c r="Q142" s="1"/>
    </row>
    <row r="143" spans="1:17" s="20" customFormat="1" x14ac:dyDescent="0.2">
      <c r="A143" s="1" t="s">
        <v>147</v>
      </c>
      <c r="B143" s="15" t="s">
        <v>62</v>
      </c>
      <c r="C143" s="1" t="s">
        <v>101</v>
      </c>
      <c r="D143" s="25">
        <v>163292583</v>
      </c>
      <c r="E143" s="25">
        <v>9702005810</v>
      </c>
      <c r="F143" s="1" t="s">
        <v>58</v>
      </c>
      <c r="G143" s="108">
        <v>37094</v>
      </c>
      <c r="H143" s="17">
        <f t="shared" ca="1" si="2"/>
        <v>12</v>
      </c>
      <c r="I143" s="3"/>
      <c r="J143" s="19">
        <v>3</v>
      </c>
      <c r="K143" s="18">
        <v>36408</v>
      </c>
      <c r="L143" s="18"/>
      <c r="M143" s="5"/>
      <c r="N143" s="1"/>
      <c r="O143" s="1"/>
      <c r="P143" s="1"/>
      <c r="Q143" s="1"/>
    </row>
    <row r="144" spans="1:17" x14ac:dyDescent="0.2">
      <c r="A144" s="1" t="s">
        <v>776</v>
      </c>
      <c r="B144" s="15" t="s">
        <v>46</v>
      </c>
      <c r="C144" s="1" t="s">
        <v>719</v>
      </c>
      <c r="D144" s="25">
        <v>147683641</v>
      </c>
      <c r="E144" s="25">
        <v>7191657646</v>
      </c>
      <c r="F144" s="1" t="s">
        <v>58</v>
      </c>
      <c r="G144" s="108">
        <v>41390</v>
      </c>
      <c r="H144" s="17">
        <f t="shared" ca="1" si="2"/>
        <v>1</v>
      </c>
      <c r="I144" s="3"/>
      <c r="J144" s="19">
        <v>1</v>
      </c>
      <c r="K144" s="18">
        <v>56736</v>
      </c>
      <c r="L144" s="18"/>
    </row>
    <row r="145" spans="1:13" x14ac:dyDescent="0.2">
      <c r="A145" s="1" t="s">
        <v>692</v>
      </c>
      <c r="B145" s="15" t="s">
        <v>76</v>
      </c>
      <c r="C145" s="1" t="s">
        <v>645</v>
      </c>
      <c r="D145" s="25">
        <v>826508763</v>
      </c>
      <c r="E145" s="25">
        <v>7196801348</v>
      </c>
      <c r="F145" s="1" t="s">
        <v>48</v>
      </c>
      <c r="G145" s="108">
        <v>40801</v>
      </c>
      <c r="H145" s="17">
        <f t="shared" ca="1" si="2"/>
        <v>2</v>
      </c>
      <c r="I145" s="3" t="s">
        <v>64</v>
      </c>
      <c r="J145" s="19">
        <v>5</v>
      </c>
      <c r="K145" s="18">
        <v>35196</v>
      </c>
      <c r="L145" s="18"/>
    </row>
    <row r="146" spans="1:13" x14ac:dyDescent="0.2">
      <c r="A146" s="1" t="s">
        <v>197</v>
      </c>
      <c r="B146" s="15" t="s">
        <v>46</v>
      </c>
      <c r="C146" s="1" t="s">
        <v>180</v>
      </c>
      <c r="D146" s="25">
        <v>707882019</v>
      </c>
      <c r="E146" s="25">
        <v>3033373445</v>
      </c>
      <c r="F146" s="1" t="s">
        <v>58</v>
      </c>
      <c r="G146" s="108">
        <v>37398</v>
      </c>
      <c r="H146" s="17">
        <f t="shared" ca="1" si="2"/>
        <v>12</v>
      </c>
      <c r="I146" s="3"/>
      <c r="J146" s="19">
        <v>4</v>
      </c>
      <c r="K146" s="18">
        <v>104364</v>
      </c>
      <c r="L146" s="18"/>
    </row>
    <row r="147" spans="1:13" x14ac:dyDescent="0.2">
      <c r="A147" s="1" t="s">
        <v>160</v>
      </c>
      <c r="B147" s="15" t="s">
        <v>66</v>
      </c>
      <c r="C147" s="1" t="s">
        <v>161</v>
      </c>
      <c r="D147" s="25">
        <v>759350847</v>
      </c>
      <c r="E147" s="25">
        <v>7197474942</v>
      </c>
      <c r="F147" s="1" t="s">
        <v>48</v>
      </c>
      <c r="G147" s="108">
        <v>39453</v>
      </c>
      <c r="H147" s="17">
        <f t="shared" ca="1" si="2"/>
        <v>6</v>
      </c>
      <c r="I147" s="3" t="s">
        <v>60</v>
      </c>
      <c r="J147" s="19">
        <v>4</v>
      </c>
      <c r="K147" s="18">
        <v>43956</v>
      </c>
      <c r="L147" s="18"/>
    </row>
    <row r="148" spans="1:13" x14ac:dyDescent="0.2">
      <c r="A148" s="1" t="s">
        <v>310</v>
      </c>
      <c r="B148" s="15" t="s">
        <v>46</v>
      </c>
      <c r="C148" s="1" t="s">
        <v>254</v>
      </c>
      <c r="D148" s="25">
        <v>292993080</v>
      </c>
      <c r="E148" s="25">
        <v>5055085320</v>
      </c>
      <c r="F148" s="1" t="s">
        <v>48</v>
      </c>
      <c r="G148" s="108">
        <v>40511</v>
      </c>
      <c r="H148" s="17">
        <f t="shared" ca="1" si="2"/>
        <v>3</v>
      </c>
      <c r="I148" s="3" t="s">
        <v>64</v>
      </c>
      <c r="J148" s="19">
        <v>4</v>
      </c>
      <c r="K148" s="18">
        <v>71304</v>
      </c>
      <c r="L148" s="18"/>
    </row>
    <row r="149" spans="1:13" x14ac:dyDescent="0.2">
      <c r="A149" s="1" t="s">
        <v>809</v>
      </c>
      <c r="B149" s="15" t="s">
        <v>66</v>
      </c>
      <c r="C149" s="1" t="s">
        <v>719</v>
      </c>
      <c r="D149" s="25">
        <v>918436287</v>
      </c>
      <c r="E149" s="25">
        <v>5058238755</v>
      </c>
      <c r="F149" s="1" t="s">
        <v>58</v>
      </c>
      <c r="G149" s="108">
        <v>34249</v>
      </c>
      <c r="H149" s="17">
        <f t="shared" ca="1" si="2"/>
        <v>20</v>
      </c>
      <c r="I149" s="3"/>
      <c r="J149" s="19">
        <v>5</v>
      </c>
      <c r="K149" s="18">
        <v>76332</v>
      </c>
      <c r="L149" s="18"/>
    </row>
    <row r="150" spans="1:13" x14ac:dyDescent="0.2">
      <c r="A150" s="1" t="s">
        <v>724</v>
      </c>
      <c r="B150" s="15" t="s">
        <v>76</v>
      </c>
      <c r="C150" s="1" t="s">
        <v>719</v>
      </c>
      <c r="D150" s="25">
        <v>249416723</v>
      </c>
      <c r="E150" s="25">
        <v>3031628807</v>
      </c>
      <c r="F150" s="1" t="s">
        <v>48</v>
      </c>
      <c r="G150" s="108">
        <v>37081</v>
      </c>
      <c r="H150" s="17">
        <f t="shared" ca="1" si="2"/>
        <v>13</v>
      </c>
      <c r="I150" s="3" t="s">
        <v>53</v>
      </c>
      <c r="J150" s="19">
        <v>5</v>
      </c>
      <c r="K150" s="18">
        <v>77364</v>
      </c>
      <c r="L150" s="18"/>
    </row>
    <row r="151" spans="1:13" x14ac:dyDescent="0.2">
      <c r="A151" s="1" t="s">
        <v>543</v>
      </c>
      <c r="B151" s="15" t="s">
        <v>76</v>
      </c>
      <c r="C151" s="1" t="s">
        <v>539</v>
      </c>
      <c r="D151" s="25">
        <v>285295419</v>
      </c>
      <c r="E151" s="25">
        <v>5057904981</v>
      </c>
      <c r="F151" s="1" t="s">
        <v>56</v>
      </c>
      <c r="G151" s="108">
        <v>34214</v>
      </c>
      <c r="H151" s="17">
        <f t="shared" ca="1" si="2"/>
        <v>20</v>
      </c>
      <c r="I151" s="3"/>
      <c r="J151" s="19">
        <v>4</v>
      </c>
      <c r="K151" s="18">
        <v>39878</v>
      </c>
      <c r="L151" s="18"/>
    </row>
    <row r="152" spans="1:13" x14ac:dyDescent="0.2">
      <c r="A152" s="1" t="s">
        <v>743</v>
      </c>
      <c r="B152" s="15" t="s">
        <v>62</v>
      </c>
      <c r="C152" s="1" t="s">
        <v>719</v>
      </c>
      <c r="D152" s="25">
        <v>658842625</v>
      </c>
      <c r="E152" s="25">
        <v>7193788281</v>
      </c>
      <c r="F152" s="1" t="s">
        <v>52</v>
      </c>
      <c r="G152" s="108">
        <v>37109</v>
      </c>
      <c r="H152" s="17">
        <f t="shared" ca="1" si="2"/>
        <v>12</v>
      </c>
      <c r="I152" s="3" t="s">
        <v>72</v>
      </c>
      <c r="J152" s="19">
        <v>5</v>
      </c>
      <c r="K152" s="18">
        <v>55326</v>
      </c>
      <c r="L152" s="18"/>
    </row>
    <row r="153" spans="1:13" x14ac:dyDescent="0.2">
      <c r="A153" s="1" t="s">
        <v>235</v>
      </c>
      <c r="B153" s="15" t="s">
        <v>66</v>
      </c>
      <c r="C153" s="1" t="s">
        <v>206</v>
      </c>
      <c r="D153" s="25">
        <v>736688620</v>
      </c>
      <c r="E153" s="25">
        <v>9704562999</v>
      </c>
      <c r="F153" s="1" t="s">
        <v>52</v>
      </c>
      <c r="G153" s="108">
        <v>40824</v>
      </c>
      <c r="H153" s="17">
        <f t="shared" ca="1" si="2"/>
        <v>2</v>
      </c>
      <c r="I153" s="3" t="s">
        <v>60</v>
      </c>
      <c r="J153" s="19">
        <v>5</v>
      </c>
      <c r="K153" s="18">
        <v>47418</v>
      </c>
      <c r="L153" s="18"/>
    </row>
    <row r="154" spans="1:13" x14ac:dyDescent="0.2">
      <c r="A154" s="1" t="s">
        <v>138</v>
      </c>
      <c r="B154" s="15" t="s">
        <v>66</v>
      </c>
      <c r="C154" s="1" t="s">
        <v>101</v>
      </c>
      <c r="D154" s="25">
        <v>923665952</v>
      </c>
      <c r="E154" s="25">
        <v>9705295649</v>
      </c>
      <c r="F154" s="1" t="s">
        <v>48</v>
      </c>
      <c r="G154" s="108">
        <v>36142</v>
      </c>
      <c r="H154" s="17">
        <f t="shared" ca="1" si="2"/>
        <v>15</v>
      </c>
      <c r="I154" s="3" t="s">
        <v>49</v>
      </c>
      <c r="J154" s="19">
        <v>5</v>
      </c>
      <c r="K154" s="18">
        <v>92820</v>
      </c>
      <c r="L154" s="18"/>
      <c r="M154" s="22"/>
    </row>
    <row r="155" spans="1:13" x14ac:dyDescent="0.2">
      <c r="A155" s="1" t="s">
        <v>584</v>
      </c>
      <c r="B155" s="15" t="s">
        <v>66</v>
      </c>
      <c r="C155" s="1" t="s">
        <v>556</v>
      </c>
      <c r="D155" s="25">
        <v>209846975</v>
      </c>
      <c r="E155" s="25">
        <v>3032639452</v>
      </c>
      <c r="F155" s="1" t="s">
        <v>52</v>
      </c>
      <c r="G155" s="108">
        <v>38305</v>
      </c>
      <c r="H155" s="17">
        <f t="shared" ca="1" si="2"/>
        <v>9</v>
      </c>
      <c r="I155" s="3" t="s">
        <v>72</v>
      </c>
      <c r="J155" s="19">
        <v>4</v>
      </c>
      <c r="K155" s="18">
        <v>15054</v>
      </c>
      <c r="L155" s="18"/>
    </row>
    <row r="156" spans="1:13" x14ac:dyDescent="0.2">
      <c r="A156" s="1" t="s">
        <v>243</v>
      </c>
      <c r="B156" s="15" t="s">
        <v>76</v>
      </c>
      <c r="C156" s="1" t="s">
        <v>206</v>
      </c>
      <c r="D156" s="25">
        <v>393051351</v>
      </c>
      <c r="E156" s="25">
        <v>9707508998</v>
      </c>
      <c r="F156" s="1" t="s">
        <v>52</v>
      </c>
      <c r="G156" s="108">
        <v>36242</v>
      </c>
      <c r="H156" s="17">
        <f t="shared" ca="1" si="2"/>
        <v>15</v>
      </c>
      <c r="I156" s="3" t="s">
        <v>72</v>
      </c>
      <c r="J156" s="19">
        <v>2</v>
      </c>
      <c r="K156" s="18">
        <v>39402</v>
      </c>
      <c r="L156" s="18"/>
    </row>
    <row r="157" spans="1:13" x14ac:dyDescent="0.2">
      <c r="A157" s="1" t="s">
        <v>813</v>
      </c>
      <c r="B157" s="15" t="s">
        <v>51</v>
      </c>
      <c r="C157" s="1" t="s">
        <v>814</v>
      </c>
      <c r="D157" s="25">
        <v>776823797</v>
      </c>
      <c r="E157" s="25">
        <v>7193482736</v>
      </c>
      <c r="F157" s="1" t="s">
        <v>58</v>
      </c>
      <c r="G157" s="108">
        <v>34443</v>
      </c>
      <c r="H157" s="17">
        <f t="shared" ca="1" si="2"/>
        <v>20</v>
      </c>
      <c r="I157" s="3"/>
      <c r="J157" s="19">
        <v>4</v>
      </c>
      <c r="K157" s="18">
        <v>102612</v>
      </c>
      <c r="L157" s="18"/>
    </row>
    <row r="158" spans="1:13" x14ac:dyDescent="0.2">
      <c r="A158" s="1" t="s">
        <v>199</v>
      </c>
      <c r="B158" s="15" t="s">
        <v>76</v>
      </c>
      <c r="C158" s="1" t="s">
        <v>200</v>
      </c>
      <c r="D158" s="25">
        <v>699053064</v>
      </c>
      <c r="E158" s="25">
        <v>9701299076</v>
      </c>
      <c r="F158" s="1" t="s">
        <v>58</v>
      </c>
      <c r="G158" s="108">
        <v>39583</v>
      </c>
      <c r="H158" s="17">
        <f t="shared" ca="1" si="2"/>
        <v>6</v>
      </c>
      <c r="I158" s="3"/>
      <c r="J158" s="19">
        <v>2</v>
      </c>
      <c r="K158" s="18">
        <v>72072</v>
      </c>
      <c r="L158" s="18"/>
    </row>
    <row r="159" spans="1:13" x14ac:dyDescent="0.2">
      <c r="A159" s="1" t="s">
        <v>729</v>
      </c>
      <c r="B159" s="15" t="s">
        <v>76</v>
      </c>
      <c r="C159" s="1" t="s">
        <v>719</v>
      </c>
      <c r="D159" s="25">
        <v>800685434</v>
      </c>
      <c r="E159" s="25">
        <v>3035821616</v>
      </c>
      <c r="F159" s="1" t="s">
        <v>48</v>
      </c>
      <c r="G159" s="108">
        <v>38012</v>
      </c>
      <c r="H159" s="17">
        <f t="shared" ca="1" si="2"/>
        <v>10</v>
      </c>
      <c r="I159" s="3" t="s">
        <v>72</v>
      </c>
      <c r="J159" s="19">
        <v>1</v>
      </c>
      <c r="K159" s="18">
        <v>59916</v>
      </c>
      <c r="L159" s="18"/>
    </row>
    <row r="160" spans="1:13" x14ac:dyDescent="0.2">
      <c r="A160" s="1" t="s">
        <v>802</v>
      </c>
      <c r="B160" s="15" t="s">
        <v>76</v>
      </c>
      <c r="C160" s="1" t="s">
        <v>719</v>
      </c>
      <c r="D160" s="25">
        <v>177324163</v>
      </c>
      <c r="E160" s="25">
        <v>7197091949</v>
      </c>
      <c r="F160" s="1" t="s">
        <v>48</v>
      </c>
      <c r="G160" s="108">
        <v>38866</v>
      </c>
      <c r="H160" s="17">
        <f t="shared" ca="1" si="2"/>
        <v>8</v>
      </c>
      <c r="I160" s="3" t="s">
        <v>64</v>
      </c>
      <c r="J160" s="19">
        <v>3</v>
      </c>
      <c r="K160" s="18">
        <v>57612</v>
      </c>
      <c r="L160" s="18"/>
    </row>
    <row r="161" spans="1:17" x14ac:dyDescent="0.2">
      <c r="A161" s="1" t="s">
        <v>352</v>
      </c>
      <c r="B161" s="15" t="s">
        <v>46</v>
      </c>
      <c r="C161" s="1" t="s">
        <v>254</v>
      </c>
      <c r="D161" s="25">
        <v>378189642</v>
      </c>
      <c r="E161" s="25">
        <v>5056228199</v>
      </c>
      <c r="F161" s="1" t="s">
        <v>58</v>
      </c>
      <c r="G161" s="108">
        <v>38955</v>
      </c>
      <c r="H161" s="17">
        <f t="shared" ca="1" si="2"/>
        <v>7</v>
      </c>
      <c r="I161" s="3"/>
      <c r="J161" s="19">
        <v>5</v>
      </c>
      <c r="K161" s="18">
        <v>77064</v>
      </c>
      <c r="L161" s="18"/>
    </row>
    <row r="162" spans="1:17" x14ac:dyDescent="0.2">
      <c r="A162" s="1" t="s">
        <v>726</v>
      </c>
      <c r="B162" s="15" t="s">
        <v>66</v>
      </c>
      <c r="C162" s="1" t="s">
        <v>719</v>
      </c>
      <c r="D162" s="25">
        <v>693214759</v>
      </c>
      <c r="E162" s="25">
        <v>7192683895</v>
      </c>
      <c r="F162" s="1" t="s">
        <v>48</v>
      </c>
      <c r="G162" s="108">
        <v>34862</v>
      </c>
      <c r="H162" s="17">
        <f t="shared" ca="1" si="2"/>
        <v>19</v>
      </c>
      <c r="I162" s="3" t="s">
        <v>53</v>
      </c>
      <c r="J162" s="19">
        <v>3</v>
      </c>
      <c r="K162" s="18">
        <v>75336</v>
      </c>
      <c r="L162" s="18"/>
    </row>
    <row r="163" spans="1:17" x14ac:dyDescent="0.2">
      <c r="A163" s="14" t="s">
        <v>57</v>
      </c>
      <c r="B163" s="15" t="s">
        <v>51</v>
      </c>
      <c r="C163" s="14" t="s">
        <v>47</v>
      </c>
      <c r="D163" s="16">
        <v>948195711</v>
      </c>
      <c r="E163" s="16">
        <v>7193539786</v>
      </c>
      <c r="F163" s="14" t="s">
        <v>58</v>
      </c>
      <c r="G163" s="108">
        <v>40203</v>
      </c>
      <c r="H163" s="17">
        <f t="shared" ca="1" si="2"/>
        <v>4</v>
      </c>
      <c r="I163" s="3"/>
      <c r="J163" s="19">
        <v>5</v>
      </c>
      <c r="K163" s="18">
        <v>51048</v>
      </c>
      <c r="L163" s="18"/>
      <c r="M163" s="23"/>
    </row>
    <row r="164" spans="1:17" x14ac:dyDescent="0.2">
      <c r="A164" s="1" t="s">
        <v>270</v>
      </c>
      <c r="B164" s="15" t="s">
        <v>66</v>
      </c>
      <c r="C164" s="1" t="s">
        <v>254</v>
      </c>
      <c r="D164" s="25">
        <v>708108747</v>
      </c>
      <c r="E164" s="25">
        <v>5052520526</v>
      </c>
      <c r="F164" s="1" t="s">
        <v>48</v>
      </c>
      <c r="G164" s="108">
        <v>38999</v>
      </c>
      <c r="H164" s="17">
        <f t="shared" ca="1" si="2"/>
        <v>7</v>
      </c>
      <c r="I164" s="3" t="s">
        <v>60</v>
      </c>
      <c r="J164" s="19">
        <v>3</v>
      </c>
      <c r="K164" s="18">
        <v>90211</v>
      </c>
      <c r="L164" s="18"/>
    </row>
    <row r="165" spans="1:17" x14ac:dyDescent="0.2">
      <c r="A165" s="1" t="s">
        <v>698</v>
      </c>
      <c r="B165" s="15" t="s">
        <v>76</v>
      </c>
      <c r="C165" s="1" t="s">
        <v>645</v>
      </c>
      <c r="D165" s="25">
        <v>135633006</v>
      </c>
      <c r="E165" s="25">
        <v>9706732103</v>
      </c>
      <c r="F165" s="1" t="s">
        <v>58</v>
      </c>
      <c r="G165" s="108">
        <v>37535</v>
      </c>
      <c r="H165" s="17">
        <f t="shared" ca="1" si="2"/>
        <v>11</v>
      </c>
      <c r="I165" s="3"/>
      <c r="J165" s="19">
        <v>4</v>
      </c>
      <c r="K165" s="18">
        <v>65808</v>
      </c>
      <c r="L165" s="18"/>
    </row>
    <row r="166" spans="1:17" x14ac:dyDescent="0.2">
      <c r="A166" s="1" t="s">
        <v>261</v>
      </c>
      <c r="B166" s="15" t="s">
        <v>62</v>
      </c>
      <c r="C166" s="1" t="s">
        <v>254</v>
      </c>
      <c r="D166" s="25">
        <v>504914685</v>
      </c>
      <c r="E166" s="25">
        <v>9705250630</v>
      </c>
      <c r="F166" s="1" t="s">
        <v>48</v>
      </c>
      <c r="G166" s="108">
        <v>37140</v>
      </c>
      <c r="H166" s="17">
        <f t="shared" ca="1" si="2"/>
        <v>12</v>
      </c>
      <c r="I166" s="3" t="s">
        <v>60</v>
      </c>
      <c r="J166" s="19">
        <v>4</v>
      </c>
      <c r="K166" s="18">
        <v>39852</v>
      </c>
      <c r="L166" s="18"/>
    </row>
    <row r="167" spans="1:17" x14ac:dyDescent="0.2">
      <c r="A167" s="1" t="s">
        <v>126</v>
      </c>
      <c r="B167" s="15" t="s">
        <v>76</v>
      </c>
      <c r="C167" s="1" t="s">
        <v>101</v>
      </c>
      <c r="D167" s="25">
        <v>905675120</v>
      </c>
      <c r="E167" s="25">
        <v>3032526124</v>
      </c>
      <c r="F167" s="1" t="s">
        <v>48</v>
      </c>
      <c r="G167" s="108">
        <v>36263</v>
      </c>
      <c r="H167" s="17">
        <f t="shared" ca="1" si="2"/>
        <v>15</v>
      </c>
      <c r="I167" s="3" t="s">
        <v>49</v>
      </c>
      <c r="J167" s="19">
        <v>3</v>
      </c>
      <c r="K167" s="18">
        <v>93096</v>
      </c>
      <c r="L167" s="18"/>
    </row>
    <row r="168" spans="1:17" x14ac:dyDescent="0.2">
      <c r="A168" s="1" t="s">
        <v>622</v>
      </c>
      <c r="B168" s="15" t="s">
        <v>76</v>
      </c>
      <c r="C168" s="1" t="s">
        <v>556</v>
      </c>
      <c r="D168" s="25">
        <v>953109212</v>
      </c>
      <c r="E168" s="25">
        <v>9701664940</v>
      </c>
      <c r="F168" s="1" t="s">
        <v>48</v>
      </c>
      <c r="G168" s="108">
        <v>41494</v>
      </c>
      <c r="H168" s="17">
        <f t="shared" ca="1" si="2"/>
        <v>0</v>
      </c>
      <c r="I168" s="3" t="s">
        <v>49</v>
      </c>
      <c r="J168" s="19">
        <v>4</v>
      </c>
      <c r="K168" s="18">
        <v>70980</v>
      </c>
      <c r="L168" s="18"/>
    </row>
    <row r="169" spans="1:17" x14ac:dyDescent="0.2">
      <c r="A169" s="1" t="s">
        <v>705</v>
      </c>
      <c r="B169" s="15" t="s">
        <v>66</v>
      </c>
      <c r="C169" s="1" t="s">
        <v>645</v>
      </c>
      <c r="D169" s="25">
        <v>548704405</v>
      </c>
      <c r="E169" s="25">
        <v>7196458440</v>
      </c>
      <c r="F169" s="1" t="s">
        <v>58</v>
      </c>
      <c r="G169" s="108">
        <v>37462</v>
      </c>
      <c r="H169" s="17">
        <f t="shared" ca="1" si="2"/>
        <v>11</v>
      </c>
      <c r="I169" s="3"/>
      <c r="J169" s="19">
        <v>4</v>
      </c>
      <c r="K169" s="18">
        <v>72960</v>
      </c>
      <c r="L169" s="18"/>
    </row>
    <row r="170" spans="1:17" x14ac:dyDescent="0.2">
      <c r="A170" s="1" t="s">
        <v>301</v>
      </c>
      <c r="B170" s="15" t="s">
        <v>66</v>
      </c>
      <c r="C170" s="1" t="s">
        <v>254</v>
      </c>
      <c r="D170" s="25">
        <v>384454025</v>
      </c>
      <c r="E170" s="25">
        <v>7192064219</v>
      </c>
      <c r="F170" s="1" t="s">
        <v>58</v>
      </c>
      <c r="G170" s="108">
        <v>37511</v>
      </c>
      <c r="H170" s="17">
        <f t="shared" ca="1" si="2"/>
        <v>11</v>
      </c>
      <c r="I170" s="3"/>
      <c r="J170" s="19">
        <v>4</v>
      </c>
      <c r="K170" s="18">
        <v>28572</v>
      </c>
      <c r="L170" s="18"/>
    </row>
    <row r="171" spans="1:17" x14ac:dyDescent="0.2">
      <c r="A171" s="1" t="s">
        <v>380</v>
      </c>
      <c r="B171" s="15" t="s">
        <v>76</v>
      </c>
      <c r="C171" s="1" t="s">
        <v>254</v>
      </c>
      <c r="D171" s="25">
        <v>167058119</v>
      </c>
      <c r="E171" s="25">
        <v>3037237007</v>
      </c>
      <c r="F171" s="1" t="s">
        <v>56</v>
      </c>
      <c r="G171" s="108">
        <v>38786</v>
      </c>
      <c r="H171" s="17">
        <f t="shared" ca="1" si="2"/>
        <v>8</v>
      </c>
      <c r="I171" s="3"/>
      <c r="J171" s="19">
        <v>1</v>
      </c>
      <c r="K171" s="18">
        <v>10670</v>
      </c>
      <c r="L171" s="18"/>
    </row>
    <row r="172" spans="1:17" x14ac:dyDescent="0.2">
      <c r="A172" s="1" t="s">
        <v>386</v>
      </c>
      <c r="B172" s="15" t="s">
        <v>51</v>
      </c>
      <c r="C172" s="1" t="s">
        <v>254</v>
      </c>
      <c r="D172" s="25">
        <v>405396173</v>
      </c>
      <c r="E172" s="25">
        <v>5051777060</v>
      </c>
      <c r="F172" s="1" t="s">
        <v>48</v>
      </c>
      <c r="G172" s="108">
        <v>39789</v>
      </c>
      <c r="H172" s="17">
        <f t="shared" ca="1" si="2"/>
        <v>5</v>
      </c>
      <c r="I172" s="3" t="s">
        <v>72</v>
      </c>
      <c r="J172" s="19">
        <v>4</v>
      </c>
      <c r="K172" s="18">
        <v>82452</v>
      </c>
      <c r="L172" s="18"/>
    </row>
    <row r="173" spans="1:17" x14ac:dyDescent="0.2">
      <c r="A173" s="1" t="s">
        <v>547</v>
      </c>
      <c r="B173" s="15" t="s">
        <v>76</v>
      </c>
      <c r="C173" s="1" t="s">
        <v>539</v>
      </c>
      <c r="D173" s="25">
        <v>852430023</v>
      </c>
      <c r="E173" s="25">
        <v>9705506190</v>
      </c>
      <c r="F173" s="1" t="s">
        <v>52</v>
      </c>
      <c r="G173" s="108">
        <v>34168</v>
      </c>
      <c r="H173" s="17">
        <f t="shared" ca="1" si="2"/>
        <v>20</v>
      </c>
      <c r="I173" s="3" t="s">
        <v>49</v>
      </c>
      <c r="J173" s="19">
        <v>1</v>
      </c>
      <c r="K173" s="18">
        <v>29778</v>
      </c>
      <c r="L173" s="18"/>
    </row>
    <row r="174" spans="1:17" x14ac:dyDescent="0.2">
      <c r="A174" s="1" t="s">
        <v>384</v>
      </c>
      <c r="B174" s="15" t="s">
        <v>76</v>
      </c>
      <c r="C174" s="1" t="s">
        <v>254</v>
      </c>
      <c r="D174" s="25">
        <v>399060898</v>
      </c>
      <c r="E174" s="25">
        <v>9705197037</v>
      </c>
      <c r="F174" s="1" t="s">
        <v>58</v>
      </c>
      <c r="G174" s="108">
        <v>39377</v>
      </c>
      <c r="H174" s="17">
        <f t="shared" ca="1" si="2"/>
        <v>6</v>
      </c>
      <c r="I174" s="3"/>
      <c r="J174" s="19">
        <v>4</v>
      </c>
      <c r="K174" s="18">
        <v>45576</v>
      </c>
      <c r="L174" s="18"/>
    </row>
    <row r="175" spans="1:17" x14ac:dyDescent="0.2">
      <c r="A175" s="1" t="s">
        <v>127</v>
      </c>
      <c r="B175" s="15" t="s">
        <v>66</v>
      </c>
      <c r="C175" s="1" t="s">
        <v>101</v>
      </c>
      <c r="D175" s="25">
        <v>242099349</v>
      </c>
      <c r="E175" s="25">
        <v>5056576057</v>
      </c>
      <c r="F175" s="1" t="s">
        <v>48</v>
      </c>
      <c r="G175" s="108">
        <v>41557</v>
      </c>
      <c r="H175" s="17">
        <f t="shared" ca="1" si="2"/>
        <v>0</v>
      </c>
      <c r="I175" s="3" t="s">
        <v>49</v>
      </c>
      <c r="J175" s="19">
        <v>3</v>
      </c>
      <c r="K175" s="18">
        <v>93384</v>
      </c>
      <c r="L175" s="18"/>
    </row>
    <row r="176" spans="1:17" s="20" customFormat="1" x14ac:dyDescent="0.2">
      <c r="A176" s="1" t="s">
        <v>252</v>
      </c>
      <c r="B176" s="15" t="s">
        <v>76</v>
      </c>
      <c r="C176" s="1" t="s">
        <v>245</v>
      </c>
      <c r="D176" s="25">
        <v>771953685</v>
      </c>
      <c r="E176" s="25">
        <v>3036739978</v>
      </c>
      <c r="F176" s="1" t="s">
        <v>56</v>
      </c>
      <c r="G176" s="108">
        <v>39002</v>
      </c>
      <c r="H176" s="17">
        <f t="shared" ca="1" si="2"/>
        <v>7</v>
      </c>
      <c r="I176" s="3" t="s">
        <v>60</v>
      </c>
      <c r="J176" s="19">
        <v>5</v>
      </c>
      <c r="K176" s="18">
        <v>102156</v>
      </c>
      <c r="L176" s="18"/>
      <c r="M176" s="5"/>
      <c r="N176" s="1"/>
      <c r="O176" s="1"/>
      <c r="P176" s="1"/>
      <c r="Q176" s="1"/>
    </row>
    <row r="177" spans="1:17" s="20" customFormat="1" x14ac:dyDescent="0.2">
      <c r="A177" s="1" t="s">
        <v>612</v>
      </c>
      <c r="B177" s="15" t="s">
        <v>55</v>
      </c>
      <c r="C177" s="1" t="s">
        <v>556</v>
      </c>
      <c r="D177" s="25">
        <v>265323292</v>
      </c>
      <c r="E177" s="25">
        <v>3032939413</v>
      </c>
      <c r="F177" s="1" t="s">
        <v>48</v>
      </c>
      <c r="G177" s="108">
        <v>37192</v>
      </c>
      <c r="H177" s="17">
        <f t="shared" ca="1" si="2"/>
        <v>12</v>
      </c>
      <c r="I177" s="3" t="s">
        <v>64</v>
      </c>
      <c r="J177" s="19">
        <v>4</v>
      </c>
      <c r="K177" s="18">
        <v>54000</v>
      </c>
      <c r="L177" s="18"/>
      <c r="M177" s="5"/>
      <c r="N177" s="1"/>
      <c r="O177" s="1"/>
      <c r="P177" s="1"/>
      <c r="Q177" s="1"/>
    </row>
    <row r="178" spans="1:17" s="20" customFormat="1" x14ac:dyDescent="0.2">
      <c r="A178" s="1" t="s">
        <v>281</v>
      </c>
      <c r="B178" s="15" t="s">
        <v>62</v>
      </c>
      <c r="C178" s="1" t="s">
        <v>254</v>
      </c>
      <c r="D178" s="25">
        <v>575270646</v>
      </c>
      <c r="E178" s="25">
        <v>5057819805</v>
      </c>
      <c r="F178" s="1" t="s">
        <v>48</v>
      </c>
      <c r="G178" s="108">
        <v>40404</v>
      </c>
      <c r="H178" s="17">
        <f t="shared" ca="1" si="2"/>
        <v>3</v>
      </c>
      <c r="I178" s="3" t="s">
        <v>60</v>
      </c>
      <c r="J178" s="19">
        <v>2</v>
      </c>
      <c r="K178" s="18">
        <v>55464</v>
      </c>
      <c r="L178" s="18"/>
      <c r="M178" s="5"/>
      <c r="N178" s="1"/>
      <c r="O178" s="1"/>
      <c r="P178" s="1"/>
      <c r="Q178" s="1"/>
    </row>
    <row r="179" spans="1:17" s="20" customFormat="1" x14ac:dyDescent="0.2">
      <c r="A179" s="1" t="s">
        <v>495</v>
      </c>
      <c r="B179" s="15" t="s">
        <v>62</v>
      </c>
      <c r="C179" s="1" t="s">
        <v>494</v>
      </c>
      <c r="D179" s="25">
        <v>213741822</v>
      </c>
      <c r="E179" s="25">
        <v>3031780498</v>
      </c>
      <c r="F179" s="1" t="s">
        <v>58</v>
      </c>
      <c r="G179" s="108">
        <v>36977</v>
      </c>
      <c r="H179" s="17">
        <f t="shared" ca="1" si="2"/>
        <v>13</v>
      </c>
      <c r="I179" s="3"/>
      <c r="J179" s="19">
        <v>4</v>
      </c>
      <c r="K179" s="18">
        <v>75996</v>
      </c>
      <c r="L179" s="18"/>
      <c r="M179" s="5"/>
      <c r="N179" s="1"/>
      <c r="O179" s="1"/>
      <c r="P179" s="1"/>
      <c r="Q179" s="1"/>
    </row>
    <row r="180" spans="1:17" s="20" customFormat="1" x14ac:dyDescent="0.2">
      <c r="A180" s="1" t="s">
        <v>658</v>
      </c>
      <c r="B180" s="15" t="s">
        <v>76</v>
      </c>
      <c r="C180" s="1" t="s">
        <v>645</v>
      </c>
      <c r="D180" s="25">
        <v>100703382</v>
      </c>
      <c r="E180" s="25">
        <v>5055157047</v>
      </c>
      <c r="F180" s="1" t="s">
        <v>48</v>
      </c>
      <c r="G180" s="108">
        <v>35216</v>
      </c>
      <c r="H180" s="17">
        <f t="shared" ca="1" si="2"/>
        <v>18</v>
      </c>
      <c r="I180" s="3" t="s">
        <v>60</v>
      </c>
      <c r="J180" s="19">
        <v>4</v>
      </c>
      <c r="K180" s="18">
        <v>65040</v>
      </c>
      <c r="L180" s="18"/>
      <c r="M180" s="5"/>
      <c r="N180" s="1"/>
      <c r="O180" s="1"/>
      <c r="P180" s="1"/>
      <c r="Q180" s="1"/>
    </row>
    <row r="181" spans="1:17" s="20" customFormat="1" x14ac:dyDescent="0.2">
      <c r="A181" s="1" t="s">
        <v>93</v>
      </c>
      <c r="B181" s="15" t="s">
        <v>76</v>
      </c>
      <c r="C181" s="1" t="s">
        <v>85</v>
      </c>
      <c r="D181" s="25">
        <v>533976888</v>
      </c>
      <c r="E181" s="25">
        <v>7192572783</v>
      </c>
      <c r="F181" s="1" t="s">
        <v>48</v>
      </c>
      <c r="G181" s="108">
        <v>37270</v>
      </c>
      <c r="H181" s="17">
        <f t="shared" ca="1" si="2"/>
        <v>12</v>
      </c>
      <c r="I181" s="3" t="s">
        <v>72</v>
      </c>
      <c r="J181" s="19">
        <v>1</v>
      </c>
      <c r="K181" s="18">
        <v>57420</v>
      </c>
      <c r="L181" s="18"/>
      <c r="M181" s="5"/>
      <c r="N181" s="1"/>
      <c r="O181" s="1"/>
      <c r="P181" s="1"/>
      <c r="Q181" s="1"/>
    </row>
    <row r="182" spans="1:17" s="20" customFormat="1" x14ac:dyDescent="0.2">
      <c r="A182" s="14" t="s">
        <v>54</v>
      </c>
      <c r="B182" s="15" t="s">
        <v>55</v>
      </c>
      <c r="C182" s="14" t="s">
        <v>47</v>
      </c>
      <c r="D182" s="16">
        <v>411526157</v>
      </c>
      <c r="E182" s="16">
        <v>7195818082</v>
      </c>
      <c r="F182" s="14" t="s">
        <v>56</v>
      </c>
      <c r="G182" s="108">
        <v>34902</v>
      </c>
      <c r="H182" s="17">
        <f t="shared" ca="1" si="2"/>
        <v>18</v>
      </c>
      <c r="I182" s="3"/>
      <c r="J182" s="19">
        <v>2</v>
      </c>
      <c r="K182" s="18">
        <v>42816</v>
      </c>
      <c r="L182" s="18"/>
      <c r="M182" s="21"/>
      <c r="N182" s="23"/>
      <c r="O182" s="23"/>
      <c r="P182" s="1"/>
      <c r="Q182" s="1"/>
    </row>
    <row r="183" spans="1:17" s="20" customFormat="1" x14ac:dyDescent="0.2">
      <c r="A183" s="1" t="s">
        <v>192</v>
      </c>
      <c r="B183" s="15" t="s">
        <v>62</v>
      </c>
      <c r="C183" s="1" t="s">
        <v>180</v>
      </c>
      <c r="D183" s="25">
        <v>581823751</v>
      </c>
      <c r="E183" s="25">
        <v>9708577225</v>
      </c>
      <c r="F183" s="1" t="s">
        <v>58</v>
      </c>
      <c r="G183" s="108">
        <v>38723</v>
      </c>
      <c r="H183" s="17">
        <f t="shared" ca="1" si="2"/>
        <v>8</v>
      </c>
      <c r="I183" s="3"/>
      <c r="J183" s="19">
        <v>2</v>
      </c>
      <c r="K183" s="18">
        <v>88068</v>
      </c>
      <c r="L183" s="18"/>
      <c r="M183" s="5"/>
      <c r="N183" s="1"/>
      <c r="O183" s="1"/>
      <c r="P183" s="1"/>
      <c r="Q183" s="1"/>
    </row>
    <row r="184" spans="1:17" s="20" customFormat="1" x14ac:dyDescent="0.2">
      <c r="A184" s="1" t="s">
        <v>681</v>
      </c>
      <c r="B184" s="15" t="s">
        <v>76</v>
      </c>
      <c r="C184" s="1" t="s">
        <v>645</v>
      </c>
      <c r="D184" s="25">
        <v>622200296</v>
      </c>
      <c r="E184" s="25">
        <v>5056306545</v>
      </c>
      <c r="F184" s="1" t="s">
        <v>48</v>
      </c>
      <c r="G184" s="108">
        <v>34741</v>
      </c>
      <c r="H184" s="17">
        <f t="shared" ca="1" si="2"/>
        <v>19</v>
      </c>
      <c r="I184" s="3" t="s">
        <v>60</v>
      </c>
      <c r="J184" s="19">
        <v>3</v>
      </c>
      <c r="K184" s="18">
        <v>78685</v>
      </c>
      <c r="L184" s="18"/>
      <c r="M184" s="5"/>
      <c r="N184" s="1"/>
      <c r="O184" s="1"/>
      <c r="P184" s="1"/>
      <c r="Q184" s="1"/>
    </row>
    <row r="185" spans="1:17" s="20" customFormat="1" x14ac:dyDescent="0.2">
      <c r="A185" s="1" t="s">
        <v>359</v>
      </c>
      <c r="B185" s="15" t="s">
        <v>66</v>
      </c>
      <c r="C185" s="1" t="s">
        <v>254</v>
      </c>
      <c r="D185" s="25">
        <v>527185620</v>
      </c>
      <c r="E185" s="25">
        <v>5054627771</v>
      </c>
      <c r="F185" s="1" t="s">
        <v>48</v>
      </c>
      <c r="G185" s="108">
        <v>41326</v>
      </c>
      <c r="H185" s="17">
        <f t="shared" ca="1" si="2"/>
        <v>1</v>
      </c>
      <c r="I185" s="3" t="s">
        <v>64</v>
      </c>
      <c r="J185" s="19">
        <v>5</v>
      </c>
      <c r="K185" s="18">
        <v>42360</v>
      </c>
      <c r="L185" s="18"/>
      <c r="M185" s="5"/>
      <c r="N185" s="1"/>
      <c r="O185" s="1"/>
      <c r="P185" s="1"/>
      <c r="Q185" s="1"/>
    </row>
    <row r="186" spans="1:17" s="20" customFormat="1" x14ac:dyDescent="0.2">
      <c r="A186" s="1" t="s">
        <v>609</v>
      </c>
      <c r="B186" s="15" t="s">
        <v>46</v>
      </c>
      <c r="C186" s="1" t="s">
        <v>556</v>
      </c>
      <c r="D186" s="25">
        <v>868364739</v>
      </c>
      <c r="E186" s="25">
        <v>5055255121</v>
      </c>
      <c r="F186" s="1" t="s">
        <v>52</v>
      </c>
      <c r="G186" s="108">
        <v>41349</v>
      </c>
      <c r="H186" s="17">
        <f t="shared" ca="1" si="2"/>
        <v>1</v>
      </c>
      <c r="I186" s="3" t="s">
        <v>60</v>
      </c>
      <c r="J186" s="19">
        <v>1</v>
      </c>
      <c r="K186" s="18">
        <v>14172</v>
      </c>
      <c r="L186" s="18"/>
      <c r="M186" s="5"/>
      <c r="N186" s="1"/>
      <c r="O186" s="1"/>
      <c r="P186" s="1"/>
      <c r="Q186" s="1"/>
    </row>
    <row r="187" spans="1:17" s="20" customFormat="1" x14ac:dyDescent="0.2">
      <c r="A187" s="1" t="s">
        <v>255</v>
      </c>
      <c r="B187" s="15" t="s">
        <v>55</v>
      </c>
      <c r="C187" s="1" t="s">
        <v>254</v>
      </c>
      <c r="D187" s="25">
        <v>240272873</v>
      </c>
      <c r="E187" s="25">
        <v>9708912054</v>
      </c>
      <c r="F187" s="1" t="s">
        <v>58</v>
      </c>
      <c r="G187" s="108">
        <v>39968</v>
      </c>
      <c r="H187" s="17">
        <f t="shared" ca="1" si="2"/>
        <v>5</v>
      </c>
      <c r="I187" s="3"/>
      <c r="J187" s="19">
        <v>4</v>
      </c>
      <c r="K187" s="18">
        <v>96396</v>
      </c>
      <c r="L187" s="18"/>
      <c r="M187" s="5"/>
      <c r="N187" s="1"/>
      <c r="O187" s="1"/>
      <c r="P187" s="1"/>
      <c r="Q187" s="1"/>
    </row>
    <row r="188" spans="1:17" s="20" customFormat="1" x14ac:dyDescent="0.2">
      <c r="A188" s="1" t="s">
        <v>504</v>
      </c>
      <c r="B188" s="15" t="s">
        <v>51</v>
      </c>
      <c r="C188" s="1" t="s">
        <v>494</v>
      </c>
      <c r="D188" s="25">
        <v>724193735</v>
      </c>
      <c r="E188" s="25">
        <v>5058627048</v>
      </c>
      <c r="F188" s="1" t="s">
        <v>48</v>
      </c>
      <c r="G188" s="108">
        <v>34676</v>
      </c>
      <c r="H188" s="17">
        <f t="shared" ca="1" si="2"/>
        <v>19</v>
      </c>
      <c r="I188" s="3" t="s">
        <v>64</v>
      </c>
      <c r="J188" s="19">
        <v>2</v>
      </c>
      <c r="K188" s="18">
        <v>51828</v>
      </c>
      <c r="L188" s="18"/>
      <c r="M188" s="5"/>
      <c r="N188" s="1"/>
      <c r="O188" s="1"/>
      <c r="P188" s="1"/>
      <c r="Q188" s="1"/>
    </row>
    <row r="189" spans="1:17" s="20" customFormat="1" x14ac:dyDescent="0.2">
      <c r="A189" s="1" t="s">
        <v>799</v>
      </c>
      <c r="B189" s="15" t="s">
        <v>76</v>
      </c>
      <c r="C189" s="1" t="s">
        <v>719</v>
      </c>
      <c r="D189" s="25">
        <v>891224981</v>
      </c>
      <c r="E189" s="25">
        <v>9706391402</v>
      </c>
      <c r="F189" s="1" t="s">
        <v>52</v>
      </c>
      <c r="G189" s="108">
        <v>35196</v>
      </c>
      <c r="H189" s="17">
        <f t="shared" ca="1" si="2"/>
        <v>18</v>
      </c>
      <c r="I189" s="3" t="s">
        <v>72</v>
      </c>
      <c r="J189" s="19">
        <v>4</v>
      </c>
      <c r="K189" s="18">
        <v>13476</v>
      </c>
      <c r="L189" s="18"/>
      <c r="M189" s="5"/>
      <c r="N189" s="1"/>
      <c r="O189" s="1"/>
      <c r="P189" s="1"/>
      <c r="Q189" s="1"/>
    </row>
    <row r="190" spans="1:17" s="20" customFormat="1" x14ac:dyDescent="0.2">
      <c r="A190" s="1" t="s">
        <v>340</v>
      </c>
      <c r="B190" s="15" t="s">
        <v>76</v>
      </c>
      <c r="C190" s="1" t="s">
        <v>254</v>
      </c>
      <c r="D190" s="25">
        <v>428024993</v>
      </c>
      <c r="E190" s="25">
        <v>7196410575</v>
      </c>
      <c r="F190" s="1" t="s">
        <v>58</v>
      </c>
      <c r="G190" s="108">
        <v>34830</v>
      </c>
      <c r="H190" s="17">
        <f t="shared" ca="1" si="2"/>
        <v>19</v>
      </c>
      <c r="I190" s="3"/>
      <c r="J190" s="19">
        <v>3</v>
      </c>
      <c r="K190" s="18">
        <v>38628</v>
      </c>
      <c r="L190" s="18"/>
      <c r="M190" s="5"/>
      <c r="N190" s="1"/>
      <c r="O190" s="1"/>
      <c r="P190" s="1"/>
      <c r="Q190" s="1"/>
    </row>
    <row r="191" spans="1:17" s="20" customFormat="1" x14ac:dyDescent="0.2">
      <c r="A191" s="1" t="s">
        <v>758</v>
      </c>
      <c r="B191" s="15" t="s">
        <v>76</v>
      </c>
      <c r="C191" s="1" t="s">
        <v>719</v>
      </c>
      <c r="D191" s="25">
        <v>794814501</v>
      </c>
      <c r="E191" s="25">
        <v>9705604891</v>
      </c>
      <c r="F191" s="1" t="s">
        <v>58</v>
      </c>
      <c r="G191" s="108">
        <v>41291</v>
      </c>
      <c r="H191" s="17">
        <f t="shared" ca="1" si="2"/>
        <v>1</v>
      </c>
      <c r="I191" s="3"/>
      <c r="J191" s="19">
        <v>3</v>
      </c>
      <c r="K191" s="18">
        <v>96875</v>
      </c>
      <c r="L191" s="18"/>
      <c r="M191" s="5"/>
      <c r="N191" s="1"/>
      <c r="O191" s="1"/>
      <c r="P191" s="1"/>
      <c r="Q191" s="1"/>
    </row>
    <row r="192" spans="1:17" s="20" customFormat="1" x14ac:dyDescent="0.2">
      <c r="A192" s="1" t="s">
        <v>557</v>
      </c>
      <c r="B192" s="15" t="s">
        <v>76</v>
      </c>
      <c r="C192" s="1" t="s">
        <v>556</v>
      </c>
      <c r="D192" s="25">
        <v>528258211</v>
      </c>
      <c r="E192" s="25">
        <v>3034727385</v>
      </c>
      <c r="F192" s="1" t="s">
        <v>48</v>
      </c>
      <c r="G192" s="108">
        <v>34184</v>
      </c>
      <c r="H192" s="17">
        <f t="shared" ca="1" si="2"/>
        <v>20</v>
      </c>
      <c r="I192" s="3" t="s">
        <v>49</v>
      </c>
      <c r="J192" s="19">
        <v>4</v>
      </c>
      <c r="K192" s="18">
        <v>55332</v>
      </c>
      <c r="L192" s="18"/>
      <c r="M192" s="5"/>
      <c r="N192" s="1"/>
      <c r="O192" s="1"/>
      <c r="P192" s="1"/>
      <c r="Q192" s="1"/>
    </row>
    <row r="193" spans="1:17" s="20" customFormat="1" x14ac:dyDescent="0.2">
      <c r="A193" s="1" t="s">
        <v>538</v>
      </c>
      <c r="B193" s="15" t="s">
        <v>76</v>
      </c>
      <c r="C193" s="1" t="s">
        <v>539</v>
      </c>
      <c r="D193" s="25">
        <v>174483231</v>
      </c>
      <c r="E193" s="25">
        <v>5056733291</v>
      </c>
      <c r="F193" s="1" t="s">
        <v>48</v>
      </c>
      <c r="G193" s="108">
        <v>34242</v>
      </c>
      <c r="H193" s="17">
        <f t="shared" ca="1" si="2"/>
        <v>20</v>
      </c>
      <c r="I193" s="3" t="s">
        <v>60</v>
      </c>
      <c r="J193" s="19">
        <v>3</v>
      </c>
      <c r="K193" s="18">
        <v>49128</v>
      </c>
      <c r="L193" s="18"/>
      <c r="M193" s="5"/>
      <c r="N193" s="1"/>
      <c r="O193" s="1"/>
      <c r="P193" s="1"/>
      <c r="Q193" s="1"/>
    </row>
    <row r="194" spans="1:17" s="20" customFormat="1" x14ac:dyDescent="0.2">
      <c r="A194" s="1" t="s">
        <v>214</v>
      </c>
      <c r="B194" s="15" t="s">
        <v>66</v>
      </c>
      <c r="C194" s="1" t="s">
        <v>206</v>
      </c>
      <c r="D194" s="25">
        <v>518690148</v>
      </c>
      <c r="E194" s="25">
        <v>9706500529</v>
      </c>
      <c r="F194" s="1" t="s">
        <v>48</v>
      </c>
      <c r="G194" s="108">
        <v>41455</v>
      </c>
      <c r="H194" s="17">
        <f t="shared" ref="H194:H257" ca="1" si="3">DATEDIF(G194,TODAY(),"Y")</f>
        <v>1</v>
      </c>
      <c r="I194" s="3" t="s">
        <v>49</v>
      </c>
      <c r="J194" s="19">
        <v>4</v>
      </c>
      <c r="K194" s="18">
        <v>39168</v>
      </c>
      <c r="L194" s="18"/>
      <c r="M194" s="5"/>
      <c r="N194" s="1"/>
      <c r="O194" s="1"/>
      <c r="P194" s="1"/>
      <c r="Q194" s="1"/>
    </row>
    <row r="195" spans="1:17" s="20" customFormat="1" x14ac:dyDescent="0.2">
      <c r="A195" s="1" t="s">
        <v>205</v>
      </c>
      <c r="B195" s="15" t="s">
        <v>76</v>
      </c>
      <c r="C195" s="1" t="s">
        <v>206</v>
      </c>
      <c r="D195" s="25">
        <v>110184347</v>
      </c>
      <c r="E195" s="25">
        <v>7196166452</v>
      </c>
      <c r="F195" s="1" t="s">
        <v>48</v>
      </c>
      <c r="G195" s="108">
        <v>36309</v>
      </c>
      <c r="H195" s="17">
        <f t="shared" ca="1" si="3"/>
        <v>15</v>
      </c>
      <c r="I195" s="3" t="s">
        <v>60</v>
      </c>
      <c r="J195" s="19">
        <v>5</v>
      </c>
      <c r="K195" s="18">
        <v>76536</v>
      </c>
      <c r="L195" s="18"/>
      <c r="M195" s="5"/>
      <c r="N195" s="1"/>
      <c r="O195" s="1"/>
      <c r="P195" s="1"/>
      <c r="Q195" s="1"/>
    </row>
    <row r="196" spans="1:17" s="20" customFormat="1" x14ac:dyDescent="0.2">
      <c r="A196" s="1" t="s">
        <v>442</v>
      </c>
      <c r="B196" s="15" t="s">
        <v>66</v>
      </c>
      <c r="C196" s="1" t="s">
        <v>415</v>
      </c>
      <c r="D196" s="25">
        <v>247406371</v>
      </c>
      <c r="E196" s="25">
        <v>3035299873</v>
      </c>
      <c r="F196" s="1" t="s">
        <v>52</v>
      </c>
      <c r="G196" s="108">
        <v>41407</v>
      </c>
      <c r="H196" s="17">
        <f t="shared" ca="1" si="3"/>
        <v>1</v>
      </c>
      <c r="I196" s="3" t="s">
        <v>64</v>
      </c>
      <c r="J196" s="19">
        <v>3</v>
      </c>
      <c r="K196" s="18">
        <v>24048</v>
      </c>
      <c r="L196" s="18"/>
      <c r="M196" s="5"/>
      <c r="N196" s="1"/>
      <c r="O196" s="1"/>
      <c r="P196" s="1"/>
      <c r="Q196" s="1"/>
    </row>
    <row r="197" spans="1:17" s="20" customFormat="1" x14ac:dyDescent="0.2">
      <c r="A197" s="1" t="s">
        <v>616</v>
      </c>
      <c r="B197" s="15" t="s">
        <v>51</v>
      </c>
      <c r="C197" s="1" t="s">
        <v>556</v>
      </c>
      <c r="D197" s="25">
        <v>217968415</v>
      </c>
      <c r="E197" s="25">
        <v>5052814530</v>
      </c>
      <c r="F197" s="1" t="s">
        <v>48</v>
      </c>
      <c r="G197" s="108">
        <v>36877</v>
      </c>
      <c r="H197" s="17">
        <f t="shared" ca="1" si="3"/>
        <v>13</v>
      </c>
      <c r="I197" s="3" t="s">
        <v>49</v>
      </c>
      <c r="J197" s="19">
        <v>3</v>
      </c>
      <c r="K197" s="18">
        <v>27444</v>
      </c>
      <c r="L197" s="18"/>
      <c r="M197" s="5"/>
      <c r="N197" s="1"/>
      <c r="O197" s="1"/>
      <c r="P197" s="1"/>
      <c r="Q197" s="1"/>
    </row>
    <row r="198" spans="1:17" s="20" customFormat="1" x14ac:dyDescent="0.2">
      <c r="A198" s="1" t="s">
        <v>157</v>
      </c>
      <c r="B198" s="15" t="s">
        <v>46</v>
      </c>
      <c r="C198" s="1" t="s">
        <v>101</v>
      </c>
      <c r="D198" s="25">
        <v>964243524</v>
      </c>
      <c r="E198" s="25">
        <v>3032339143</v>
      </c>
      <c r="F198" s="1" t="s">
        <v>48</v>
      </c>
      <c r="G198" s="108">
        <v>36052</v>
      </c>
      <c r="H198" s="17">
        <f t="shared" ca="1" si="3"/>
        <v>15</v>
      </c>
      <c r="I198" s="3" t="s">
        <v>60</v>
      </c>
      <c r="J198" s="19">
        <v>5</v>
      </c>
      <c r="K198" s="18">
        <v>81468</v>
      </c>
      <c r="L198" s="18"/>
      <c r="M198" s="5"/>
      <c r="N198" s="1"/>
      <c r="O198" s="1"/>
      <c r="P198" s="1"/>
      <c r="Q198" s="1"/>
    </row>
    <row r="199" spans="1:17" s="20" customFormat="1" x14ac:dyDescent="0.2">
      <c r="A199" s="1" t="s">
        <v>655</v>
      </c>
      <c r="B199" s="15" t="s">
        <v>66</v>
      </c>
      <c r="C199" s="1" t="s">
        <v>645</v>
      </c>
      <c r="D199" s="25">
        <v>863736129</v>
      </c>
      <c r="E199" s="25">
        <v>7192778445</v>
      </c>
      <c r="F199" s="1" t="s">
        <v>52</v>
      </c>
      <c r="G199" s="108">
        <v>36744</v>
      </c>
      <c r="H199" s="17">
        <f t="shared" ca="1" si="3"/>
        <v>13</v>
      </c>
      <c r="I199" s="3" t="s">
        <v>64</v>
      </c>
      <c r="J199" s="19">
        <v>2</v>
      </c>
      <c r="K199" s="18">
        <v>51288</v>
      </c>
      <c r="L199" s="18"/>
      <c r="M199" s="5"/>
      <c r="N199" s="1"/>
      <c r="O199" s="1"/>
      <c r="P199" s="1"/>
      <c r="Q199" s="1"/>
    </row>
    <row r="200" spans="1:17" s="20" customFormat="1" x14ac:dyDescent="0.2">
      <c r="A200" s="1" t="s">
        <v>327</v>
      </c>
      <c r="B200" s="15" t="s">
        <v>76</v>
      </c>
      <c r="C200" s="1" t="s">
        <v>254</v>
      </c>
      <c r="D200" s="25">
        <v>482927373</v>
      </c>
      <c r="E200" s="25">
        <v>9708413271</v>
      </c>
      <c r="F200" s="1" t="s">
        <v>48</v>
      </c>
      <c r="G200" s="108">
        <v>36582</v>
      </c>
      <c r="H200" s="17">
        <f t="shared" ca="1" si="3"/>
        <v>14</v>
      </c>
      <c r="I200" s="3" t="s">
        <v>64</v>
      </c>
      <c r="J200" s="19">
        <v>2</v>
      </c>
      <c r="K200" s="18">
        <v>38868</v>
      </c>
      <c r="L200" s="18"/>
      <c r="M200" s="5"/>
      <c r="N200" s="1"/>
      <c r="O200" s="1"/>
      <c r="P200" s="1"/>
      <c r="Q200" s="1"/>
    </row>
    <row r="201" spans="1:17" s="20" customFormat="1" x14ac:dyDescent="0.2">
      <c r="A201" s="1" t="s">
        <v>295</v>
      </c>
      <c r="B201" s="15" t="s">
        <v>55</v>
      </c>
      <c r="C201" s="1" t="s">
        <v>254</v>
      </c>
      <c r="D201" s="25">
        <v>317844971</v>
      </c>
      <c r="E201" s="25">
        <v>5053557946</v>
      </c>
      <c r="F201" s="1" t="s">
        <v>58</v>
      </c>
      <c r="G201" s="108">
        <v>36983</v>
      </c>
      <c r="H201" s="17">
        <f t="shared" ca="1" si="3"/>
        <v>13</v>
      </c>
      <c r="I201" s="3"/>
      <c r="J201" s="19">
        <v>1</v>
      </c>
      <c r="K201" s="18">
        <v>92292</v>
      </c>
      <c r="L201" s="18"/>
      <c r="M201" s="5"/>
      <c r="N201" s="1"/>
      <c r="O201" s="1"/>
      <c r="P201" s="1"/>
      <c r="Q201" s="1"/>
    </row>
    <row r="202" spans="1:17" s="20" customFormat="1" x14ac:dyDescent="0.2">
      <c r="A202" s="1" t="s">
        <v>187</v>
      </c>
      <c r="B202" s="15" t="s">
        <v>66</v>
      </c>
      <c r="C202" s="1" t="s">
        <v>180</v>
      </c>
      <c r="D202" s="25">
        <v>197789466</v>
      </c>
      <c r="E202" s="25">
        <v>3031472895</v>
      </c>
      <c r="F202" s="1" t="s">
        <v>58</v>
      </c>
      <c r="G202" s="108">
        <v>36793</v>
      </c>
      <c r="H202" s="17">
        <f t="shared" ca="1" si="3"/>
        <v>13</v>
      </c>
      <c r="I202" s="3"/>
      <c r="J202" s="19">
        <v>1</v>
      </c>
      <c r="K202" s="18">
        <v>91224</v>
      </c>
      <c r="L202" s="18"/>
      <c r="M202" s="5"/>
      <c r="N202" s="1"/>
      <c r="O202" s="1"/>
      <c r="P202" s="1"/>
      <c r="Q202" s="1"/>
    </row>
    <row r="203" spans="1:17" s="20" customFormat="1" x14ac:dyDescent="0.2">
      <c r="A203" s="1" t="s">
        <v>400</v>
      </c>
      <c r="B203" s="15" t="s">
        <v>62</v>
      </c>
      <c r="C203" s="1" t="s">
        <v>254</v>
      </c>
      <c r="D203" s="25">
        <v>177332873</v>
      </c>
      <c r="E203" s="25">
        <v>9705915044</v>
      </c>
      <c r="F203" s="1" t="s">
        <v>48</v>
      </c>
      <c r="G203" s="108">
        <v>37469</v>
      </c>
      <c r="H203" s="17">
        <f t="shared" ca="1" si="3"/>
        <v>11</v>
      </c>
      <c r="I203" s="3" t="s">
        <v>60</v>
      </c>
      <c r="J203" s="19">
        <v>3</v>
      </c>
      <c r="K203" s="18">
        <v>48072</v>
      </c>
      <c r="L203" s="18"/>
      <c r="M203" s="5"/>
      <c r="N203" s="1"/>
      <c r="O203" s="1"/>
      <c r="P203" s="1"/>
      <c r="Q203" s="1"/>
    </row>
    <row r="204" spans="1:17" s="20" customFormat="1" x14ac:dyDescent="0.2">
      <c r="A204" s="1" t="s">
        <v>452</v>
      </c>
      <c r="B204" s="15" t="s">
        <v>76</v>
      </c>
      <c r="C204" s="1" t="s">
        <v>415</v>
      </c>
      <c r="D204" s="25">
        <v>385074661</v>
      </c>
      <c r="E204" s="25">
        <v>9707451745</v>
      </c>
      <c r="F204" s="1" t="s">
        <v>48</v>
      </c>
      <c r="G204" s="108">
        <v>35931</v>
      </c>
      <c r="H204" s="17">
        <f t="shared" ca="1" si="3"/>
        <v>16</v>
      </c>
      <c r="I204" s="3" t="s">
        <v>72</v>
      </c>
      <c r="J204" s="19">
        <v>2</v>
      </c>
      <c r="K204" s="18">
        <v>80304</v>
      </c>
      <c r="L204" s="18"/>
      <c r="M204" s="5"/>
      <c r="N204" s="1"/>
      <c r="O204" s="1"/>
      <c r="P204" s="1"/>
      <c r="Q204" s="1"/>
    </row>
    <row r="205" spans="1:17" s="20" customFormat="1" x14ac:dyDescent="0.2">
      <c r="A205" s="1" t="s">
        <v>693</v>
      </c>
      <c r="B205" s="15" t="s">
        <v>76</v>
      </c>
      <c r="C205" s="1" t="s">
        <v>645</v>
      </c>
      <c r="D205" s="25">
        <v>784064156</v>
      </c>
      <c r="E205" s="25">
        <v>7193355152</v>
      </c>
      <c r="F205" s="1" t="s">
        <v>48</v>
      </c>
      <c r="G205" s="108">
        <v>34660</v>
      </c>
      <c r="H205" s="17">
        <f t="shared" ca="1" si="3"/>
        <v>19</v>
      </c>
      <c r="I205" s="3" t="s">
        <v>60</v>
      </c>
      <c r="J205" s="19">
        <v>1</v>
      </c>
      <c r="K205" s="18">
        <v>65796</v>
      </c>
      <c r="L205" s="18"/>
      <c r="M205" s="5"/>
      <c r="N205" s="1"/>
      <c r="O205" s="1"/>
      <c r="P205" s="1"/>
      <c r="Q205" s="1"/>
    </row>
    <row r="206" spans="1:17" s="20" customFormat="1" x14ac:dyDescent="0.2">
      <c r="A206" s="1" t="s">
        <v>638</v>
      </c>
      <c r="B206" s="15" t="s">
        <v>51</v>
      </c>
      <c r="C206" s="1" t="s">
        <v>556</v>
      </c>
      <c r="D206" s="25">
        <v>808012612</v>
      </c>
      <c r="E206" s="25">
        <v>5053717553</v>
      </c>
      <c r="F206" s="1" t="s">
        <v>58</v>
      </c>
      <c r="G206" s="108">
        <v>34714</v>
      </c>
      <c r="H206" s="17">
        <f t="shared" ca="1" si="3"/>
        <v>19</v>
      </c>
      <c r="I206" s="3"/>
      <c r="J206" s="19">
        <v>2</v>
      </c>
      <c r="K206" s="18">
        <v>72660</v>
      </c>
      <c r="L206" s="18"/>
      <c r="M206" s="5"/>
      <c r="N206" s="1"/>
      <c r="O206" s="1"/>
      <c r="P206" s="1"/>
      <c r="Q206" s="1"/>
    </row>
    <row r="207" spans="1:17" s="20" customFormat="1" x14ac:dyDescent="0.2">
      <c r="A207" s="1" t="s">
        <v>84</v>
      </c>
      <c r="B207" s="15" t="s">
        <v>51</v>
      </c>
      <c r="C207" s="1" t="s">
        <v>85</v>
      </c>
      <c r="D207" s="25">
        <v>796079833</v>
      </c>
      <c r="E207" s="25">
        <v>3035327906</v>
      </c>
      <c r="F207" s="1" t="s">
        <v>52</v>
      </c>
      <c r="G207" s="108">
        <v>36620</v>
      </c>
      <c r="H207" s="17">
        <f t="shared" ca="1" si="3"/>
        <v>14</v>
      </c>
      <c r="I207" s="3" t="s">
        <v>60</v>
      </c>
      <c r="J207" s="19">
        <v>1</v>
      </c>
      <c r="K207" s="18">
        <v>13230</v>
      </c>
      <c r="L207" s="18"/>
      <c r="M207" s="5"/>
      <c r="N207" s="1"/>
      <c r="O207" s="1"/>
      <c r="P207" s="1"/>
      <c r="Q207" s="1"/>
    </row>
    <row r="208" spans="1:17" s="20" customFormat="1" x14ac:dyDescent="0.2">
      <c r="A208" s="1" t="s">
        <v>123</v>
      </c>
      <c r="B208" s="15" t="s">
        <v>66</v>
      </c>
      <c r="C208" s="1" t="s">
        <v>101</v>
      </c>
      <c r="D208" s="25">
        <v>436693732</v>
      </c>
      <c r="E208" s="25">
        <v>9704077699</v>
      </c>
      <c r="F208" s="1" t="s">
        <v>48</v>
      </c>
      <c r="G208" s="108">
        <v>38232</v>
      </c>
      <c r="H208" s="17">
        <f t="shared" ca="1" si="3"/>
        <v>9</v>
      </c>
      <c r="I208" s="3" t="s">
        <v>49</v>
      </c>
      <c r="J208" s="19">
        <v>2</v>
      </c>
      <c r="K208" s="18">
        <v>75348</v>
      </c>
      <c r="L208" s="18"/>
      <c r="M208" s="5"/>
      <c r="N208" s="1"/>
      <c r="O208" s="1"/>
      <c r="P208" s="1"/>
      <c r="Q208" s="1"/>
    </row>
    <row r="209" spans="1:17" s="20" customFormat="1" x14ac:dyDescent="0.2">
      <c r="A209" s="1" t="s">
        <v>292</v>
      </c>
      <c r="B209" s="15" t="s">
        <v>46</v>
      </c>
      <c r="C209" s="1" t="s">
        <v>254</v>
      </c>
      <c r="D209" s="25">
        <v>590896401</v>
      </c>
      <c r="E209" s="25">
        <v>3033122603</v>
      </c>
      <c r="F209" s="1" t="s">
        <v>48</v>
      </c>
      <c r="G209" s="108">
        <v>39377</v>
      </c>
      <c r="H209" s="17">
        <f t="shared" ca="1" si="3"/>
        <v>6</v>
      </c>
      <c r="I209" s="3" t="s">
        <v>53</v>
      </c>
      <c r="J209" s="19">
        <v>1</v>
      </c>
      <c r="K209" s="18">
        <v>84912</v>
      </c>
      <c r="L209" s="18"/>
      <c r="M209" s="5"/>
      <c r="N209" s="1"/>
      <c r="O209" s="1"/>
      <c r="P209" s="1"/>
      <c r="Q209" s="1"/>
    </row>
    <row r="210" spans="1:17" s="20" customFormat="1" x14ac:dyDescent="0.2">
      <c r="A210" s="1" t="s">
        <v>119</v>
      </c>
      <c r="B210" s="15" t="s">
        <v>66</v>
      </c>
      <c r="C210" s="1" t="s">
        <v>101</v>
      </c>
      <c r="D210" s="25">
        <v>147261161</v>
      </c>
      <c r="E210" s="25">
        <v>9707692593</v>
      </c>
      <c r="F210" s="1" t="s">
        <v>48</v>
      </c>
      <c r="G210" s="108">
        <v>35888</v>
      </c>
      <c r="H210" s="17">
        <f t="shared" ca="1" si="3"/>
        <v>16</v>
      </c>
      <c r="I210" s="3" t="s">
        <v>60</v>
      </c>
      <c r="J210" s="19">
        <v>5</v>
      </c>
      <c r="K210" s="18">
        <v>38292</v>
      </c>
      <c r="L210" s="18"/>
      <c r="M210" s="5"/>
      <c r="N210" s="1"/>
      <c r="O210" s="1"/>
      <c r="P210" s="1"/>
      <c r="Q210" s="1"/>
    </row>
    <row r="211" spans="1:17" s="20" customFormat="1" x14ac:dyDescent="0.2">
      <c r="A211" s="1" t="s">
        <v>507</v>
      </c>
      <c r="B211" s="15" t="s">
        <v>55</v>
      </c>
      <c r="C211" s="1" t="s">
        <v>494</v>
      </c>
      <c r="D211" s="25">
        <v>761337848</v>
      </c>
      <c r="E211" s="25">
        <v>3033967339</v>
      </c>
      <c r="F211" s="1" t="s">
        <v>58</v>
      </c>
      <c r="G211" s="108">
        <v>35558</v>
      </c>
      <c r="H211" s="17">
        <f t="shared" ca="1" si="3"/>
        <v>17</v>
      </c>
      <c r="I211" s="3"/>
      <c r="J211" s="19">
        <v>2</v>
      </c>
      <c r="K211" s="18">
        <v>80052</v>
      </c>
      <c r="L211" s="18"/>
      <c r="M211" s="5"/>
      <c r="N211" s="1"/>
      <c r="O211" s="1"/>
      <c r="P211" s="1"/>
      <c r="Q211" s="1"/>
    </row>
    <row r="212" spans="1:17" s="20" customFormat="1" x14ac:dyDescent="0.2">
      <c r="A212" s="1" t="s">
        <v>824</v>
      </c>
      <c r="B212" s="15" t="s">
        <v>46</v>
      </c>
      <c r="C212" s="1" t="s">
        <v>820</v>
      </c>
      <c r="D212" s="25">
        <v>827277063</v>
      </c>
      <c r="E212" s="25">
        <v>3038873234</v>
      </c>
      <c r="F212" s="1" t="s">
        <v>56</v>
      </c>
      <c r="G212" s="108">
        <v>41599</v>
      </c>
      <c r="H212" s="17">
        <f t="shared" ca="1" si="3"/>
        <v>0</v>
      </c>
      <c r="I212" s="3"/>
      <c r="J212" s="19">
        <v>1</v>
      </c>
      <c r="K212" s="18">
        <v>22853</v>
      </c>
      <c r="L212" s="18"/>
      <c r="M212" s="21"/>
      <c r="N212" s="5"/>
      <c r="O212" s="5"/>
      <c r="P212" s="1"/>
      <c r="Q212" s="1"/>
    </row>
    <row r="213" spans="1:17" s="20" customFormat="1" x14ac:dyDescent="0.2">
      <c r="A213" s="1" t="s">
        <v>169</v>
      </c>
      <c r="B213" s="15" t="s">
        <v>66</v>
      </c>
      <c r="C213" s="1" t="s">
        <v>170</v>
      </c>
      <c r="D213" s="25">
        <v>925049144</v>
      </c>
      <c r="E213" s="25">
        <v>7194752921</v>
      </c>
      <c r="F213" s="1" t="s">
        <v>48</v>
      </c>
      <c r="G213" s="108">
        <v>37305</v>
      </c>
      <c r="H213" s="17">
        <f t="shared" ca="1" si="3"/>
        <v>12</v>
      </c>
      <c r="I213" s="3" t="s">
        <v>60</v>
      </c>
      <c r="J213" s="19">
        <v>2</v>
      </c>
      <c r="K213" s="18">
        <v>59832</v>
      </c>
      <c r="L213" s="18"/>
      <c r="M213" s="5"/>
      <c r="N213" s="1"/>
      <c r="O213" s="1"/>
      <c r="P213" s="1"/>
      <c r="Q213" s="1"/>
    </row>
    <row r="214" spans="1:17" s="20" customFormat="1" x14ac:dyDescent="0.2">
      <c r="A214" s="1" t="s">
        <v>641</v>
      </c>
      <c r="B214" s="15" t="s">
        <v>51</v>
      </c>
      <c r="C214" s="1" t="s">
        <v>556</v>
      </c>
      <c r="D214" s="25">
        <v>452255054</v>
      </c>
      <c r="E214" s="25">
        <v>3036114005</v>
      </c>
      <c r="F214" s="1" t="s">
        <v>58</v>
      </c>
      <c r="G214" s="108">
        <v>34634</v>
      </c>
      <c r="H214" s="17">
        <f t="shared" ca="1" si="3"/>
        <v>19</v>
      </c>
      <c r="I214" s="3"/>
      <c r="J214" s="19">
        <v>4</v>
      </c>
      <c r="K214" s="18">
        <v>61008</v>
      </c>
      <c r="L214" s="18"/>
      <c r="M214" s="5"/>
      <c r="N214" s="1"/>
      <c r="O214" s="1"/>
      <c r="P214" s="1"/>
      <c r="Q214" s="1"/>
    </row>
    <row r="215" spans="1:17" s="20" customFormat="1" x14ac:dyDescent="0.2">
      <c r="A215" s="1" t="s">
        <v>678</v>
      </c>
      <c r="B215" s="15" t="s">
        <v>66</v>
      </c>
      <c r="C215" s="1" t="s">
        <v>645</v>
      </c>
      <c r="D215" s="25">
        <v>102159909</v>
      </c>
      <c r="E215" s="25">
        <v>9701868104</v>
      </c>
      <c r="F215" s="1" t="s">
        <v>56</v>
      </c>
      <c r="G215" s="108">
        <v>35401</v>
      </c>
      <c r="H215" s="17">
        <f t="shared" ca="1" si="3"/>
        <v>17</v>
      </c>
      <c r="I215" s="3"/>
      <c r="J215" s="19">
        <v>4</v>
      </c>
      <c r="K215" s="18">
        <v>44146</v>
      </c>
      <c r="L215" s="18"/>
      <c r="M215" s="5"/>
      <c r="N215" s="1"/>
      <c r="O215" s="1"/>
      <c r="P215" s="1"/>
      <c r="Q215" s="1"/>
    </row>
    <row r="216" spans="1:17" s="20" customFormat="1" x14ac:dyDescent="0.2">
      <c r="A216" s="1" t="s">
        <v>528</v>
      </c>
      <c r="B216" s="15" t="s">
        <v>76</v>
      </c>
      <c r="C216" s="1" t="s">
        <v>494</v>
      </c>
      <c r="D216" s="25">
        <v>365499498</v>
      </c>
      <c r="E216" s="25">
        <v>7193575849</v>
      </c>
      <c r="F216" s="1" t="s">
        <v>48</v>
      </c>
      <c r="G216" s="108">
        <v>39863</v>
      </c>
      <c r="H216" s="17">
        <f t="shared" ca="1" si="3"/>
        <v>5</v>
      </c>
      <c r="I216" s="3" t="s">
        <v>60</v>
      </c>
      <c r="J216" s="19">
        <v>4</v>
      </c>
      <c r="K216" s="18">
        <v>56472</v>
      </c>
      <c r="L216" s="18"/>
      <c r="M216" s="5"/>
      <c r="N216" s="1"/>
      <c r="O216" s="1"/>
      <c r="P216" s="1"/>
      <c r="Q216" s="1"/>
    </row>
    <row r="217" spans="1:17" s="20" customFormat="1" x14ac:dyDescent="0.2">
      <c r="A217" s="1" t="s">
        <v>604</v>
      </c>
      <c r="B217" s="15" t="s">
        <v>76</v>
      </c>
      <c r="C217" s="1" t="s">
        <v>556</v>
      </c>
      <c r="D217" s="25">
        <v>965916299</v>
      </c>
      <c r="E217" s="25">
        <v>7193552027</v>
      </c>
      <c r="F217" s="1" t="s">
        <v>48</v>
      </c>
      <c r="G217" s="108">
        <v>36749</v>
      </c>
      <c r="H217" s="17">
        <f t="shared" ca="1" si="3"/>
        <v>13</v>
      </c>
      <c r="I217" s="3" t="s">
        <v>53</v>
      </c>
      <c r="J217" s="19">
        <v>4</v>
      </c>
      <c r="K217" s="18">
        <v>29208</v>
      </c>
      <c r="L217" s="18"/>
      <c r="M217" s="5"/>
      <c r="N217" s="1"/>
      <c r="O217" s="1"/>
      <c r="P217" s="1"/>
      <c r="Q217" s="1"/>
    </row>
    <row r="218" spans="1:17" s="20" customFormat="1" x14ac:dyDescent="0.2">
      <c r="A218" s="1" t="s">
        <v>348</v>
      </c>
      <c r="B218" s="15" t="s">
        <v>66</v>
      </c>
      <c r="C218" s="1" t="s">
        <v>254</v>
      </c>
      <c r="D218" s="25">
        <v>984570981</v>
      </c>
      <c r="E218" s="25">
        <v>3038155179</v>
      </c>
      <c r="F218" s="1" t="s">
        <v>52</v>
      </c>
      <c r="G218" s="108">
        <v>37325</v>
      </c>
      <c r="H218" s="17">
        <f t="shared" ca="1" si="3"/>
        <v>12</v>
      </c>
      <c r="I218" s="3" t="s">
        <v>64</v>
      </c>
      <c r="J218" s="19">
        <v>1</v>
      </c>
      <c r="K218" s="18">
        <v>57828</v>
      </c>
      <c r="L218" s="18"/>
      <c r="M218" s="5"/>
      <c r="N218" s="1"/>
      <c r="O218" s="1"/>
      <c r="P218" s="1"/>
      <c r="Q218" s="1"/>
    </row>
    <row r="219" spans="1:17" s="20" customFormat="1" x14ac:dyDescent="0.2">
      <c r="A219" s="1" t="s">
        <v>625</v>
      </c>
      <c r="B219" s="15" t="s">
        <v>66</v>
      </c>
      <c r="C219" s="1" t="s">
        <v>556</v>
      </c>
      <c r="D219" s="25">
        <v>561530671</v>
      </c>
      <c r="E219" s="25">
        <v>9702999652</v>
      </c>
      <c r="F219" s="1" t="s">
        <v>48</v>
      </c>
      <c r="G219" s="108">
        <v>34566</v>
      </c>
      <c r="H219" s="17">
        <f t="shared" ca="1" si="3"/>
        <v>19</v>
      </c>
      <c r="I219" s="3" t="s">
        <v>53</v>
      </c>
      <c r="J219" s="19">
        <v>5</v>
      </c>
      <c r="K219" s="18">
        <v>65400</v>
      </c>
      <c r="L219" s="18"/>
      <c r="M219" s="5"/>
      <c r="N219" s="1"/>
      <c r="O219" s="1"/>
      <c r="P219" s="1"/>
      <c r="Q219" s="1"/>
    </row>
    <row r="220" spans="1:17" s="20" customFormat="1" x14ac:dyDescent="0.2">
      <c r="A220" s="1" t="s">
        <v>470</v>
      </c>
      <c r="B220" s="15" t="s">
        <v>46</v>
      </c>
      <c r="C220" s="1" t="s">
        <v>467</v>
      </c>
      <c r="D220" s="25">
        <v>113377726</v>
      </c>
      <c r="E220" s="25">
        <v>7197494648</v>
      </c>
      <c r="F220" s="1" t="s">
        <v>48</v>
      </c>
      <c r="G220" s="108">
        <v>37522</v>
      </c>
      <c r="H220" s="17">
        <f t="shared" ca="1" si="3"/>
        <v>11</v>
      </c>
      <c r="I220" s="3" t="s">
        <v>64</v>
      </c>
      <c r="J220" s="19">
        <v>5</v>
      </c>
      <c r="K220" s="18">
        <v>82092</v>
      </c>
      <c r="L220" s="18"/>
      <c r="M220" s="5"/>
      <c r="N220" s="1"/>
      <c r="O220" s="1"/>
      <c r="P220" s="1"/>
      <c r="Q220" s="1"/>
    </row>
    <row r="221" spans="1:17" s="20" customFormat="1" x14ac:dyDescent="0.2">
      <c r="A221" s="1" t="s">
        <v>271</v>
      </c>
      <c r="B221" s="15" t="s">
        <v>66</v>
      </c>
      <c r="C221" s="1" t="s">
        <v>254</v>
      </c>
      <c r="D221" s="25">
        <v>775217609</v>
      </c>
      <c r="E221" s="25">
        <v>3031591006</v>
      </c>
      <c r="F221" s="1" t="s">
        <v>48</v>
      </c>
      <c r="G221" s="108">
        <v>35460</v>
      </c>
      <c r="H221" s="17">
        <f t="shared" ca="1" si="3"/>
        <v>17</v>
      </c>
      <c r="I221" s="3" t="s">
        <v>64</v>
      </c>
      <c r="J221" s="19">
        <v>2</v>
      </c>
      <c r="K221" s="18">
        <v>29652</v>
      </c>
      <c r="L221" s="18"/>
      <c r="M221" s="5"/>
      <c r="N221" s="1"/>
      <c r="O221" s="1"/>
      <c r="P221" s="1"/>
      <c r="Q221" s="1"/>
    </row>
    <row r="222" spans="1:17" s="20" customFormat="1" x14ac:dyDescent="0.2">
      <c r="A222" s="1" t="s">
        <v>583</v>
      </c>
      <c r="B222" s="15" t="s">
        <v>76</v>
      </c>
      <c r="C222" s="1" t="s">
        <v>556</v>
      </c>
      <c r="D222" s="25">
        <v>302170290</v>
      </c>
      <c r="E222" s="25">
        <v>5051971988</v>
      </c>
      <c r="F222" s="1" t="s">
        <v>48</v>
      </c>
      <c r="G222" s="108">
        <v>36584</v>
      </c>
      <c r="H222" s="17">
        <f t="shared" ca="1" si="3"/>
        <v>14</v>
      </c>
      <c r="I222" s="3" t="s">
        <v>60</v>
      </c>
      <c r="J222" s="19">
        <v>1</v>
      </c>
      <c r="K222" s="18">
        <v>75924</v>
      </c>
      <c r="L222" s="18"/>
      <c r="M222" s="5"/>
      <c r="N222" s="1"/>
      <c r="O222" s="1"/>
      <c r="P222" s="1"/>
      <c r="Q222" s="1"/>
    </row>
    <row r="223" spans="1:17" s="20" customFormat="1" x14ac:dyDescent="0.2">
      <c r="A223" s="1" t="s">
        <v>643</v>
      </c>
      <c r="B223" s="15" t="s">
        <v>51</v>
      </c>
      <c r="C223" s="1" t="s">
        <v>556</v>
      </c>
      <c r="D223" s="25">
        <v>643979374</v>
      </c>
      <c r="E223" s="25">
        <v>9701230519</v>
      </c>
      <c r="F223" s="1" t="s">
        <v>58</v>
      </c>
      <c r="G223" s="108">
        <v>36597</v>
      </c>
      <c r="H223" s="17">
        <f t="shared" ca="1" si="3"/>
        <v>14</v>
      </c>
      <c r="I223" s="3"/>
      <c r="J223" s="19">
        <v>4</v>
      </c>
      <c r="K223" s="18">
        <v>59436</v>
      </c>
      <c r="L223" s="18"/>
      <c r="M223" s="5"/>
      <c r="N223" s="1"/>
      <c r="O223" s="1"/>
      <c r="P223" s="1"/>
      <c r="Q223" s="1"/>
    </row>
    <row r="224" spans="1:17" x14ac:dyDescent="0.2">
      <c r="A224" s="1" t="s">
        <v>580</v>
      </c>
      <c r="B224" s="15" t="s">
        <v>51</v>
      </c>
      <c r="C224" s="1" t="s">
        <v>556</v>
      </c>
      <c r="D224" s="25">
        <v>433314045</v>
      </c>
      <c r="E224" s="25">
        <v>7192543210</v>
      </c>
      <c r="F224" s="1" t="s">
        <v>58</v>
      </c>
      <c r="G224" s="108">
        <v>34694</v>
      </c>
      <c r="H224" s="17">
        <f t="shared" ca="1" si="3"/>
        <v>19</v>
      </c>
      <c r="I224" s="3"/>
      <c r="J224" s="19">
        <v>3</v>
      </c>
      <c r="K224" s="18">
        <v>57108</v>
      </c>
      <c r="L224" s="18"/>
    </row>
    <row r="225" spans="1:17" x14ac:dyDescent="0.2">
      <c r="A225" s="1" t="s">
        <v>287</v>
      </c>
      <c r="B225" s="15" t="s">
        <v>66</v>
      </c>
      <c r="C225" s="1" t="s">
        <v>254</v>
      </c>
      <c r="D225" s="25">
        <v>854806695</v>
      </c>
      <c r="E225" s="25">
        <v>5052672603</v>
      </c>
      <c r="F225" s="1" t="s">
        <v>48</v>
      </c>
      <c r="G225" s="108">
        <v>34777</v>
      </c>
      <c r="H225" s="17">
        <f t="shared" ca="1" si="3"/>
        <v>19</v>
      </c>
      <c r="I225" s="3" t="s">
        <v>64</v>
      </c>
      <c r="J225" s="19">
        <v>5</v>
      </c>
      <c r="K225" s="18">
        <v>31428</v>
      </c>
      <c r="L225" s="18"/>
    </row>
    <row r="226" spans="1:17" x14ac:dyDescent="0.2">
      <c r="A226" s="1" t="s">
        <v>700</v>
      </c>
      <c r="B226" s="15" t="s">
        <v>76</v>
      </c>
      <c r="C226" s="1" t="s">
        <v>645</v>
      </c>
      <c r="D226" s="25">
        <v>708082156</v>
      </c>
      <c r="E226" s="25">
        <v>3034919822</v>
      </c>
      <c r="F226" s="1" t="s">
        <v>48</v>
      </c>
      <c r="G226" s="108">
        <v>37368</v>
      </c>
      <c r="H226" s="17">
        <f t="shared" ca="1" si="3"/>
        <v>12</v>
      </c>
      <c r="I226" s="3" t="s">
        <v>60</v>
      </c>
      <c r="J226" s="19">
        <v>4</v>
      </c>
      <c r="K226" s="18">
        <v>83040</v>
      </c>
      <c r="L226" s="18"/>
    </row>
    <row r="227" spans="1:17" x14ac:dyDescent="0.2">
      <c r="A227" s="14" t="s">
        <v>70</v>
      </c>
      <c r="B227" s="15" t="s">
        <v>51</v>
      </c>
      <c r="C227" s="14" t="s">
        <v>63</v>
      </c>
      <c r="D227" s="16">
        <v>771277493</v>
      </c>
      <c r="E227" s="16">
        <v>9702872439</v>
      </c>
      <c r="F227" s="14" t="s">
        <v>56</v>
      </c>
      <c r="G227" s="108">
        <v>41182</v>
      </c>
      <c r="H227" s="17">
        <f t="shared" ca="1" si="3"/>
        <v>1</v>
      </c>
      <c r="I227" s="3"/>
      <c r="J227" s="19">
        <v>4</v>
      </c>
      <c r="K227" s="18">
        <v>12763</v>
      </c>
      <c r="L227" s="18"/>
      <c r="N227" s="23"/>
      <c r="O227" s="23"/>
    </row>
    <row r="228" spans="1:17" x14ac:dyDescent="0.2">
      <c r="A228" s="1" t="s">
        <v>236</v>
      </c>
      <c r="B228" s="15" t="s">
        <v>66</v>
      </c>
      <c r="C228" s="1" t="s">
        <v>206</v>
      </c>
      <c r="D228" s="25">
        <v>282972141</v>
      </c>
      <c r="E228" s="25">
        <v>7197135797</v>
      </c>
      <c r="F228" s="1" t="s">
        <v>58</v>
      </c>
      <c r="G228" s="108">
        <v>36995</v>
      </c>
      <c r="H228" s="17">
        <f t="shared" ca="1" si="3"/>
        <v>13</v>
      </c>
      <c r="I228" s="3"/>
      <c r="J228" s="19">
        <v>5</v>
      </c>
      <c r="K228" s="18">
        <v>30144</v>
      </c>
      <c r="L228" s="18"/>
    </row>
    <row r="229" spans="1:17" x14ac:dyDescent="0.2">
      <c r="A229" s="1" t="s">
        <v>777</v>
      </c>
      <c r="B229" s="15" t="s">
        <v>66</v>
      </c>
      <c r="C229" s="1" t="s">
        <v>719</v>
      </c>
      <c r="D229" s="25">
        <v>595022550</v>
      </c>
      <c r="E229" s="25">
        <v>3035621928</v>
      </c>
      <c r="F229" s="1" t="s">
        <v>48</v>
      </c>
      <c r="G229" s="108">
        <v>35013</v>
      </c>
      <c r="H229" s="17">
        <f t="shared" ca="1" si="3"/>
        <v>18</v>
      </c>
      <c r="I229" s="3" t="s">
        <v>53</v>
      </c>
      <c r="J229" s="19">
        <v>3</v>
      </c>
      <c r="K229" s="18">
        <v>71388</v>
      </c>
      <c r="L229" s="18"/>
    </row>
    <row r="230" spans="1:17" x14ac:dyDescent="0.2">
      <c r="A230" s="1" t="s">
        <v>124</v>
      </c>
      <c r="B230" s="15" t="s">
        <v>66</v>
      </c>
      <c r="C230" s="1" t="s">
        <v>101</v>
      </c>
      <c r="D230" s="25">
        <v>513140687</v>
      </c>
      <c r="E230" s="25">
        <v>5052163497</v>
      </c>
      <c r="F230" s="1" t="s">
        <v>58</v>
      </c>
      <c r="G230" s="108">
        <v>34284</v>
      </c>
      <c r="H230" s="17">
        <f t="shared" ca="1" si="3"/>
        <v>20</v>
      </c>
      <c r="I230" s="3"/>
      <c r="J230" s="19">
        <v>1</v>
      </c>
      <c r="K230" s="18">
        <v>51528</v>
      </c>
      <c r="L230" s="18"/>
    </row>
    <row r="231" spans="1:17" x14ac:dyDescent="0.2">
      <c r="A231" s="1" t="s">
        <v>191</v>
      </c>
      <c r="B231" s="15" t="s">
        <v>46</v>
      </c>
      <c r="C231" s="1" t="s">
        <v>180</v>
      </c>
      <c r="D231" s="25">
        <v>291798311</v>
      </c>
      <c r="E231" s="25">
        <v>5056742736</v>
      </c>
      <c r="F231" s="1" t="s">
        <v>48</v>
      </c>
      <c r="G231" s="108">
        <v>36543</v>
      </c>
      <c r="H231" s="17">
        <f t="shared" ca="1" si="3"/>
        <v>14</v>
      </c>
      <c r="I231" s="3" t="s">
        <v>60</v>
      </c>
      <c r="J231" s="19">
        <v>4</v>
      </c>
      <c r="K231" s="18">
        <v>96144</v>
      </c>
      <c r="L231" s="18"/>
    </row>
    <row r="232" spans="1:17" x14ac:dyDescent="0.2">
      <c r="A232" s="1" t="s">
        <v>775</v>
      </c>
      <c r="B232" s="15" t="s">
        <v>51</v>
      </c>
      <c r="C232" s="1" t="s">
        <v>719</v>
      </c>
      <c r="D232" s="25">
        <v>210491464</v>
      </c>
      <c r="E232" s="25">
        <v>9708405552</v>
      </c>
      <c r="F232" s="1" t="s">
        <v>48</v>
      </c>
      <c r="G232" s="108">
        <v>40658</v>
      </c>
      <c r="H232" s="17">
        <f t="shared" ca="1" si="3"/>
        <v>3</v>
      </c>
      <c r="I232" s="3" t="s">
        <v>60</v>
      </c>
      <c r="J232" s="19">
        <v>5</v>
      </c>
      <c r="K232" s="18">
        <v>95256</v>
      </c>
      <c r="L232" s="18"/>
    </row>
    <row r="233" spans="1:17" x14ac:dyDescent="0.2">
      <c r="A233" s="1" t="s">
        <v>505</v>
      </c>
      <c r="B233" s="15" t="s">
        <v>76</v>
      </c>
      <c r="C233" s="1" t="s">
        <v>494</v>
      </c>
      <c r="D233" s="25">
        <v>248820119</v>
      </c>
      <c r="E233" s="25">
        <v>7191711684</v>
      </c>
      <c r="F233" s="1" t="s">
        <v>48</v>
      </c>
      <c r="G233" s="108">
        <v>36959</v>
      </c>
      <c r="H233" s="17">
        <f t="shared" ca="1" si="3"/>
        <v>13</v>
      </c>
      <c r="I233" s="3" t="s">
        <v>60</v>
      </c>
      <c r="J233" s="19">
        <v>5</v>
      </c>
      <c r="K233" s="18">
        <v>82224</v>
      </c>
      <c r="L233" s="18"/>
    </row>
    <row r="234" spans="1:17" x14ac:dyDescent="0.2">
      <c r="A234" s="1" t="s">
        <v>545</v>
      </c>
      <c r="B234" s="15" t="s">
        <v>66</v>
      </c>
      <c r="C234" s="1" t="s">
        <v>539</v>
      </c>
      <c r="D234" s="25">
        <v>444159297</v>
      </c>
      <c r="E234" s="25">
        <v>3032456406</v>
      </c>
      <c r="F234" s="1" t="s">
        <v>48</v>
      </c>
      <c r="G234" s="108">
        <v>34592</v>
      </c>
      <c r="H234" s="17">
        <f t="shared" ca="1" si="3"/>
        <v>19</v>
      </c>
      <c r="I234" s="3" t="s">
        <v>60</v>
      </c>
      <c r="J234" s="19">
        <v>5</v>
      </c>
      <c r="K234" s="18">
        <v>97836</v>
      </c>
      <c r="L234" s="18"/>
    </row>
    <row r="235" spans="1:17" x14ac:dyDescent="0.2">
      <c r="A235" s="1" t="s">
        <v>220</v>
      </c>
      <c r="B235" s="15" t="s">
        <v>46</v>
      </c>
      <c r="C235" s="1" t="s">
        <v>206</v>
      </c>
      <c r="D235" s="25">
        <v>956291859</v>
      </c>
      <c r="E235" s="25">
        <v>9701156902</v>
      </c>
      <c r="F235" s="1" t="s">
        <v>58</v>
      </c>
      <c r="G235" s="108">
        <v>41315</v>
      </c>
      <c r="H235" s="17">
        <f t="shared" ca="1" si="3"/>
        <v>1</v>
      </c>
      <c r="I235" s="3"/>
      <c r="J235" s="19">
        <v>3</v>
      </c>
      <c r="K235" s="18">
        <v>54852</v>
      </c>
      <c r="L235" s="18"/>
    </row>
    <row r="236" spans="1:17" x14ac:dyDescent="0.2">
      <c r="A236" s="1" t="s">
        <v>553</v>
      </c>
      <c r="B236" s="15" t="s">
        <v>76</v>
      </c>
      <c r="C236" s="1" t="s">
        <v>539</v>
      </c>
      <c r="D236" s="25">
        <v>292693795</v>
      </c>
      <c r="E236" s="25">
        <v>3035990139</v>
      </c>
      <c r="F236" s="1" t="s">
        <v>48</v>
      </c>
      <c r="G236" s="108">
        <v>34336</v>
      </c>
      <c r="H236" s="17">
        <f t="shared" ca="1" si="3"/>
        <v>20</v>
      </c>
      <c r="I236" s="3" t="s">
        <v>60</v>
      </c>
      <c r="J236" s="19">
        <v>4</v>
      </c>
      <c r="K236" s="18">
        <v>105540</v>
      </c>
      <c r="L236" s="18"/>
    </row>
    <row r="237" spans="1:17" x14ac:dyDescent="0.2">
      <c r="A237" s="1" t="s">
        <v>736</v>
      </c>
      <c r="B237" s="15" t="s">
        <v>76</v>
      </c>
      <c r="C237" s="1" t="s">
        <v>719</v>
      </c>
      <c r="D237" s="25">
        <v>656572514</v>
      </c>
      <c r="E237" s="25">
        <v>3033679666</v>
      </c>
      <c r="F237" s="1" t="s">
        <v>58</v>
      </c>
      <c r="G237" s="108">
        <v>35030</v>
      </c>
      <c r="H237" s="17">
        <f t="shared" ca="1" si="3"/>
        <v>18</v>
      </c>
      <c r="I237" s="3"/>
      <c r="J237" s="19">
        <v>2</v>
      </c>
      <c r="K237" s="18">
        <v>84180</v>
      </c>
      <c r="L237" s="18"/>
    </row>
    <row r="238" spans="1:17" x14ac:dyDescent="0.2">
      <c r="A238" s="1" t="s">
        <v>358</v>
      </c>
      <c r="B238" s="15" t="s">
        <v>76</v>
      </c>
      <c r="C238" s="1" t="s">
        <v>254</v>
      </c>
      <c r="D238" s="25">
        <v>377194926</v>
      </c>
      <c r="E238" s="25">
        <v>5057362525</v>
      </c>
      <c r="F238" s="1" t="s">
        <v>48</v>
      </c>
      <c r="G238" s="108">
        <v>41659</v>
      </c>
      <c r="H238" s="17">
        <f t="shared" ca="1" si="3"/>
        <v>0</v>
      </c>
      <c r="I238" s="3" t="s">
        <v>49</v>
      </c>
      <c r="J238" s="19">
        <v>1</v>
      </c>
      <c r="K238" s="18">
        <v>53112</v>
      </c>
      <c r="L238" s="18"/>
    </row>
    <row r="239" spans="1:17" x14ac:dyDescent="0.2">
      <c r="A239" s="1" t="s">
        <v>750</v>
      </c>
      <c r="B239" s="15" t="s">
        <v>76</v>
      </c>
      <c r="C239" s="1" t="s">
        <v>719</v>
      </c>
      <c r="D239" s="25">
        <v>904497673</v>
      </c>
      <c r="E239" s="25">
        <v>9701277028</v>
      </c>
      <c r="F239" s="1" t="s">
        <v>58</v>
      </c>
      <c r="G239" s="108">
        <v>34200</v>
      </c>
      <c r="H239" s="17">
        <f t="shared" ca="1" si="3"/>
        <v>20</v>
      </c>
      <c r="I239" s="3"/>
      <c r="J239" s="19">
        <v>4</v>
      </c>
      <c r="K239" s="18">
        <v>28008</v>
      </c>
      <c r="L239" s="18"/>
    </row>
    <row r="240" spans="1:17" s="20" customFormat="1" x14ac:dyDescent="0.2">
      <c r="A240" s="1" t="s">
        <v>597</v>
      </c>
      <c r="B240" s="15" t="s">
        <v>46</v>
      </c>
      <c r="C240" s="1" t="s">
        <v>556</v>
      </c>
      <c r="D240" s="25">
        <v>920265140</v>
      </c>
      <c r="E240" s="25">
        <v>9704078104</v>
      </c>
      <c r="F240" s="1" t="s">
        <v>48</v>
      </c>
      <c r="G240" s="108">
        <v>39846</v>
      </c>
      <c r="H240" s="17">
        <f t="shared" ca="1" si="3"/>
        <v>5</v>
      </c>
      <c r="I240" s="3" t="s">
        <v>53</v>
      </c>
      <c r="J240" s="19">
        <v>3</v>
      </c>
      <c r="K240" s="18">
        <v>75226</v>
      </c>
      <c r="L240" s="18"/>
      <c r="M240" s="5"/>
      <c r="N240" s="1"/>
      <c r="O240" s="1"/>
      <c r="P240" s="1"/>
      <c r="Q240" s="1"/>
    </row>
    <row r="241" spans="1:17" s="20" customFormat="1" x14ac:dyDescent="0.2">
      <c r="A241" s="1" t="s">
        <v>790</v>
      </c>
      <c r="B241" s="15" t="s">
        <v>62</v>
      </c>
      <c r="C241" s="1" t="s">
        <v>719</v>
      </c>
      <c r="D241" s="25">
        <v>364525917</v>
      </c>
      <c r="E241" s="25">
        <v>7192787318</v>
      </c>
      <c r="F241" s="1" t="s">
        <v>48</v>
      </c>
      <c r="G241" s="108">
        <v>35034</v>
      </c>
      <c r="H241" s="17">
        <f t="shared" ca="1" si="3"/>
        <v>18</v>
      </c>
      <c r="I241" s="3" t="s">
        <v>64</v>
      </c>
      <c r="J241" s="19">
        <v>2</v>
      </c>
      <c r="K241" s="18">
        <v>55692</v>
      </c>
      <c r="L241" s="18"/>
      <c r="M241" s="5"/>
      <c r="N241" s="1"/>
      <c r="O241" s="1"/>
      <c r="P241" s="1"/>
      <c r="Q241" s="1"/>
    </row>
    <row r="242" spans="1:17" s="20" customFormat="1" x14ac:dyDescent="0.2">
      <c r="A242" s="1" t="s">
        <v>460</v>
      </c>
      <c r="B242" s="15" t="s">
        <v>76</v>
      </c>
      <c r="C242" s="1" t="s">
        <v>415</v>
      </c>
      <c r="D242" s="25">
        <v>254201611</v>
      </c>
      <c r="E242" s="25">
        <v>5057803578</v>
      </c>
      <c r="F242" s="1" t="s">
        <v>48</v>
      </c>
      <c r="G242" s="108">
        <v>35090</v>
      </c>
      <c r="H242" s="17">
        <f t="shared" ca="1" si="3"/>
        <v>18</v>
      </c>
      <c r="I242" s="3" t="s">
        <v>49</v>
      </c>
      <c r="J242" s="19">
        <v>5</v>
      </c>
      <c r="K242" s="18">
        <v>54216</v>
      </c>
      <c r="L242" s="18"/>
      <c r="M242" s="5"/>
      <c r="N242" s="1"/>
      <c r="O242" s="1"/>
      <c r="P242" s="1"/>
      <c r="Q242" s="1"/>
    </row>
    <row r="243" spans="1:17" s="20" customFormat="1" x14ac:dyDescent="0.2">
      <c r="A243" s="1" t="s">
        <v>250</v>
      </c>
      <c r="B243" s="15" t="s">
        <v>76</v>
      </c>
      <c r="C243" s="1" t="s">
        <v>245</v>
      </c>
      <c r="D243" s="25">
        <v>875920441</v>
      </c>
      <c r="E243" s="25">
        <v>9701715499</v>
      </c>
      <c r="F243" s="1" t="s">
        <v>52</v>
      </c>
      <c r="G243" s="108">
        <v>38561</v>
      </c>
      <c r="H243" s="17">
        <f t="shared" ca="1" si="3"/>
        <v>8</v>
      </c>
      <c r="I243" s="3" t="s">
        <v>72</v>
      </c>
      <c r="J243" s="19">
        <v>1</v>
      </c>
      <c r="K243" s="18">
        <v>62160</v>
      </c>
      <c r="L243" s="18"/>
      <c r="M243" s="5"/>
      <c r="N243" s="1"/>
      <c r="O243" s="1"/>
      <c r="P243" s="1"/>
      <c r="Q243" s="1"/>
    </row>
    <row r="244" spans="1:17" s="20" customFormat="1" x14ac:dyDescent="0.2">
      <c r="A244" s="1" t="s">
        <v>639</v>
      </c>
      <c r="B244" s="15" t="s">
        <v>66</v>
      </c>
      <c r="C244" s="1" t="s">
        <v>556</v>
      </c>
      <c r="D244" s="25">
        <v>554029540</v>
      </c>
      <c r="E244" s="25">
        <v>5051544288</v>
      </c>
      <c r="F244" s="1" t="s">
        <v>58</v>
      </c>
      <c r="G244" s="108">
        <v>34290</v>
      </c>
      <c r="H244" s="17">
        <f t="shared" ca="1" si="3"/>
        <v>20</v>
      </c>
      <c r="I244" s="3"/>
      <c r="J244" s="19">
        <v>4</v>
      </c>
      <c r="K244" s="18">
        <v>70380</v>
      </c>
      <c r="L244" s="18"/>
      <c r="M244" s="5"/>
      <c r="N244" s="1"/>
      <c r="O244" s="1"/>
      <c r="P244" s="1"/>
      <c r="Q244" s="1"/>
    </row>
    <row r="245" spans="1:17" s="20" customFormat="1" x14ac:dyDescent="0.2">
      <c r="A245" s="1" t="s">
        <v>652</v>
      </c>
      <c r="B245" s="15" t="s">
        <v>62</v>
      </c>
      <c r="C245" s="1" t="s">
        <v>645</v>
      </c>
      <c r="D245" s="25">
        <v>614562070</v>
      </c>
      <c r="E245" s="25">
        <v>9702485673</v>
      </c>
      <c r="F245" s="1" t="s">
        <v>52</v>
      </c>
      <c r="G245" s="108">
        <v>38871</v>
      </c>
      <c r="H245" s="17">
        <f t="shared" ca="1" si="3"/>
        <v>8</v>
      </c>
      <c r="I245" s="3" t="s">
        <v>60</v>
      </c>
      <c r="J245" s="19">
        <v>1</v>
      </c>
      <c r="K245" s="18">
        <v>58488</v>
      </c>
      <c r="L245" s="18"/>
      <c r="M245" s="5"/>
      <c r="N245" s="1"/>
      <c r="O245" s="1"/>
      <c r="P245" s="1"/>
      <c r="Q245" s="1"/>
    </row>
    <row r="246" spans="1:17" s="20" customFormat="1" x14ac:dyDescent="0.2">
      <c r="A246" s="1" t="s">
        <v>370</v>
      </c>
      <c r="B246" s="15" t="s">
        <v>66</v>
      </c>
      <c r="C246" s="1" t="s">
        <v>254</v>
      </c>
      <c r="D246" s="25">
        <v>698869555</v>
      </c>
      <c r="E246" s="25">
        <v>7196052545</v>
      </c>
      <c r="F246" s="1" t="s">
        <v>52</v>
      </c>
      <c r="G246" s="108">
        <v>37559</v>
      </c>
      <c r="H246" s="17">
        <f t="shared" ca="1" si="3"/>
        <v>11</v>
      </c>
      <c r="I246" s="3" t="s">
        <v>49</v>
      </c>
      <c r="J246" s="19">
        <v>1</v>
      </c>
      <c r="K246" s="18">
        <v>49938</v>
      </c>
      <c r="L246" s="18"/>
      <c r="M246" s="5"/>
      <c r="N246" s="1"/>
      <c r="O246" s="1"/>
      <c r="P246" s="1"/>
      <c r="Q246" s="1"/>
    </row>
    <row r="247" spans="1:17" s="20" customFormat="1" x14ac:dyDescent="0.2">
      <c r="A247" s="1" t="s">
        <v>389</v>
      </c>
      <c r="B247" s="15" t="s">
        <v>55</v>
      </c>
      <c r="C247" s="1" t="s">
        <v>254</v>
      </c>
      <c r="D247" s="25">
        <v>720538680</v>
      </c>
      <c r="E247" s="25">
        <v>5052126686</v>
      </c>
      <c r="F247" s="1" t="s">
        <v>48</v>
      </c>
      <c r="G247" s="108">
        <v>35539</v>
      </c>
      <c r="H247" s="17">
        <f t="shared" ca="1" si="3"/>
        <v>17</v>
      </c>
      <c r="I247" s="3" t="s">
        <v>60</v>
      </c>
      <c r="J247" s="19">
        <v>4</v>
      </c>
      <c r="K247" s="18">
        <v>97212</v>
      </c>
      <c r="L247" s="18"/>
      <c r="M247" s="5"/>
      <c r="N247" s="1"/>
      <c r="O247" s="1"/>
      <c r="P247" s="1"/>
      <c r="Q247" s="1"/>
    </row>
    <row r="248" spans="1:17" s="20" customFormat="1" x14ac:dyDescent="0.2">
      <c r="A248" s="1" t="s">
        <v>174</v>
      </c>
      <c r="B248" s="15" t="s">
        <v>62</v>
      </c>
      <c r="C248" s="1" t="s">
        <v>170</v>
      </c>
      <c r="D248" s="25">
        <v>313651312</v>
      </c>
      <c r="E248" s="25">
        <v>3036092172</v>
      </c>
      <c r="F248" s="1" t="s">
        <v>48</v>
      </c>
      <c r="G248" s="108">
        <v>37238</v>
      </c>
      <c r="H248" s="17">
        <f t="shared" ca="1" si="3"/>
        <v>12</v>
      </c>
      <c r="I248" s="3" t="s">
        <v>64</v>
      </c>
      <c r="J248" s="19">
        <v>5</v>
      </c>
      <c r="K248" s="18">
        <v>81960</v>
      </c>
      <c r="L248" s="18"/>
      <c r="M248" s="5"/>
      <c r="N248" s="1"/>
      <c r="O248" s="1"/>
      <c r="P248" s="1"/>
      <c r="Q248" s="1"/>
    </row>
    <row r="249" spans="1:17" s="20" customFormat="1" x14ac:dyDescent="0.2">
      <c r="A249" s="1" t="s">
        <v>429</v>
      </c>
      <c r="B249" s="15" t="s">
        <v>66</v>
      </c>
      <c r="C249" s="1" t="s">
        <v>415</v>
      </c>
      <c r="D249" s="25">
        <v>168791562</v>
      </c>
      <c r="E249" s="25">
        <v>3034161772</v>
      </c>
      <c r="F249" s="1" t="s">
        <v>48</v>
      </c>
      <c r="G249" s="108">
        <v>41417</v>
      </c>
      <c r="H249" s="17">
        <f t="shared" ca="1" si="3"/>
        <v>1</v>
      </c>
      <c r="I249" s="3" t="s">
        <v>49</v>
      </c>
      <c r="J249" s="19">
        <v>2</v>
      </c>
      <c r="K249" s="18">
        <v>90936</v>
      </c>
      <c r="L249" s="18"/>
      <c r="M249" s="5"/>
      <c r="N249" s="1"/>
      <c r="O249" s="1"/>
      <c r="P249" s="1"/>
      <c r="Q249" s="1"/>
    </row>
    <row r="250" spans="1:17" s="20" customFormat="1" x14ac:dyDescent="0.2">
      <c r="A250" s="1" t="s">
        <v>787</v>
      </c>
      <c r="B250" s="15" t="s">
        <v>55</v>
      </c>
      <c r="C250" s="1" t="s">
        <v>719</v>
      </c>
      <c r="D250" s="25">
        <v>635240617</v>
      </c>
      <c r="E250" s="25">
        <v>7192259651</v>
      </c>
      <c r="F250" s="1" t="s">
        <v>48</v>
      </c>
      <c r="G250" s="108">
        <v>37899</v>
      </c>
      <c r="H250" s="17">
        <f t="shared" ca="1" si="3"/>
        <v>10</v>
      </c>
      <c r="I250" s="3" t="s">
        <v>64</v>
      </c>
      <c r="J250" s="19">
        <v>3</v>
      </c>
      <c r="K250" s="18">
        <v>57156</v>
      </c>
      <c r="L250" s="18"/>
      <c r="M250" s="5"/>
      <c r="N250" s="1"/>
      <c r="O250" s="1"/>
      <c r="P250" s="1"/>
      <c r="Q250" s="1"/>
    </row>
    <row r="251" spans="1:17" s="20" customFormat="1" x14ac:dyDescent="0.2">
      <c r="A251" s="1" t="s">
        <v>113</v>
      </c>
      <c r="B251" s="15" t="s">
        <v>76</v>
      </c>
      <c r="C251" s="1" t="s">
        <v>101</v>
      </c>
      <c r="D251" s="25">
        <v>768215237</v>
      </c>
      <c r="E251" s="25">
        <v>5055993367</v>
      </c>
      <c r="F251" s="1" t="s">
        <v>52</v>
      </c>
      <c r="G251" s="108">
        <v>34528</v>
      </c>
      <c r="H251" s="17">
        <f t="shared" ca="1" si="3"/>
        <v>19</v>
      </c>
      <c r="I251" s="3" t="s">
        <v>53</v>
      </c>
      <c r="J251" s="19">
        <v>3</v>
      </c>
      <c r="K251" s="18">
        <v>16560</v>
      </c>
      <c r="L251" s="18"/>
      <c r="M251" s="5"/>
      <c r="N251" s="1"/>
      <c r="O251" s="1"/>
      <c r="P251" s="1"/>
      <c r="Q251" s="1"/>
    </row>
    <row r="252" spans="1:17" s="20" customFormat="1" x14ac:dyDescent="0.2">
      <c r="A252" s="1" t="s">
        <v>808</v>
      </c>
      <c r="B252" s="15" t="s">
        <v>76</v>
      </c>
      <c r="C252" s="1" t="s">
        <v>719</v>
      </c>
      <c r="D252" s="25">
        <v>546546374</v>
      </c>
      <c r="E252" s="25">
        <v>3032727944</v>
      </c>
      <c r="F252" s="1" t="s">
        <v>52</v>
      </c>
      <c r="G252" s="108">
        <v>37518</v>
      </c>
      <c r="H252" s="17">
        <f t="shared" ca="1" si="3"/>
        <v>11</v>
      </c>
      <c r="I252" s="3" t="s">
        <v>64</v>
      </c>
      <c r="J252" s="19">
        <v>5</v>
      </c>
      <c r="K252" s="18">
        <v>31422</v>
      </c>
      <c r="L252" s="18"/>
      <c r="M252" s="5"/>
      <c r="N252" s="1"/>
      <c r="O252" s="1"/>
      <c r="P252" s="1"/>
      <c r="Q252" s="1"/>
    </row>
    <row r="253" spans="1:17" s="20" customFormat="1" x14ac:dyDescent="0.2">
      <c r="A253" s="1" t="s">
        <v>577</v>
      </c>
      <c r="B253" s="15" t="s">
        <v>62</v>
      </c>
      <c r="C253" s="1" t="s">
        <v>556</v>
      </c>
      <c r="D253" s="25">
        <v>445693854</v>
      </c>
      <c r="E253" s="25">
        <v>9702891217</v>
      </c>
      <c r="F253" s="1" t="s">
        <v>58</v>
      </c>
      <c r="G253" s="108">
        <v>35971</v>
      </c>
      <c r="H253" s="17">
        <f t="shared" ca="1" si="3"/>
        <v>16</v>
      </c>
      <c r="I253" s="3"/>
      <c r="J253" s="19">
        <v>5</v>
      </c>
      <c r="K253" s="18">
        <v>92244</v>
      </c>
      <c r="L253" s="18"/>
      <c r="M253" s="5"/>
      <c r="N253" s="1"/>
      <c r="O253" s="1"/>
      <c r="P253" s="1"/>
      <c r="Q253" s="1"/>
    </row>
    <row r="254" spans="1:17" s="20" customFormat="1" x14ac:dyDescent="0.2">
      <c r="A254" s="1" t="s">
        <v>779</v>
      </c>
      <c r="B254" s="15" t="s">
        <v>76</v>
      </c>
      <c r="C254" s="1" t="s">
        <v>719</v>
      </c>
      <c r="D254" s="25">
        <v>970466937</v>
      </c>
      <c r="E254" s="25">
        <v>7192042331</v>
      </c>
      <c r="F254" s="1" t="s">
        <v>58</v>
      </c>
      <c r="G254" s="108">
        <v>34551</v>
      </c>
      <c r="H254" s="17">
        <f t="shared" ca="1" si="3"/>
        <v>19</v>
      </c>
      <c r="I254" s="3"/>
      <c r="J254" s="19">
        <v>5</v>
      </c>
      <c r="K254" s="18">
        <v>74976</v>
      </c>
      <c r="L254" s="18"/>
      <c r="M254" s="5"/>
      <c r="N254" s="1"/>
      <c r="O254" s="1"/>
      <c r="P254" s="1"/>
      <c r="Q254" s="1"/>
    </row>
    <row r="255" spans="1:17" s="20" customFormat="1" x14ac:dyDescent="0.2">
      <c r="A255" s="1" t="s">
        <v>605</v>
      </c>
      <c r="B255" s="15" t="s">
        <v>62</v>
      </c>
      <c r="C255" s="1" t="s">
        <v>556</v>
      </c>
      <c r="D255" s="25">
        <v>451159170</v>
      </c>
      <c r="E255" s="25">
        <v>3032604602</v>
      </c>
      <c r="F255" s="1" t="s">
        <v>52</v>
      </c>
      <c r="G255" s="108">
        <v>36882</v>
      </c>
      <c r="H255" s="17">
        <f t="shared" ca="1" si="3"/>
        <v>13</v>
      </c>
      <c r="I255" s="3" t="s">
        <v>60</v>
      </c>
      <c r="J255" s="19">
        <v>2</v>
      </c>
      <c r="K255" s="18">
        <v>37446</v>
      </c>
      <c r="L255" s="18"/>
      <c r="M255" s="5"/>
      <c r="N255" s="1"/>
      <c r="O255" s="1"/>
      <c r="P255" s="1"/>
      <c r="Q255" s="1"/>
    </row>
    <row r="256" spans="1:17" s="20" customFormat="1" x14ac:dyDescent="0.2">
      <c r="A256" s="1" t="s">
        <v>767</v>
      </c>
      <c r="B256" s="15" t="s">
        <v>76</v>
      </c>
      <c r="C256" s="1" t="s">
        <v>719</v>
      </c>
      <c r="D256" s="25">
        <v>212558012</v>
      </c>
      <c r="E256" s="25">
        <v>5056860208</v>
      </c>
      <c r="F256" s="1" t="s">
        <v>48</v>
      </c>
      <c r="G256" s="108">
        <v>38023</v>
      </c>
      <c r="H256" s="17">
        <f t="shared" ca="1" si="3"/>
        <v>10</v>
      </c>
      <c r="I256" s="3" t="s">
        <v>60</v>
      </c>
      <c r="J256" s="19">
        <v>4</v>
      </c>
      <c r="K256" s="18">
        <v>75672</v>
      </c>
      <c r="L256" s="18"/>
      <c r="M256" s="5"/>
      <c r="N256" s="1"/>
      <c r="O256" s="1"/>
      <c r="P256" s="1"/>
      <c r="Q256" s="1"/>
    </row>
    <row r="257" spans="1:17" s="20" customFormat="1" x14ac:dyDescent="0.2">
      <c r="A257" s="1" t="s">
        <v>728</v>
      </c>
      <c r="B257" s="15" t="s">
        <v>55</v>
      </c>
      <c r="C257" s="1" t="s">
        <v>719</v>
      </c>
      <c r="D257" s="25">
        <v>688769770</v>
      </c>
      <c r="E257" s="25">
        <v>7192416398</v>
      </c>
      <c r="F257" s="1" t="s">
        <v>48</v>
      </c>
      <c r="G257" s="108">
        <v>39682</v>
      </c>
      <c r="H257" s="17">
        <f t="shared" ca="1" si="3"/>
        <v>5</v>
      </c>
      <c r="I257" s="3" t="s">
        <v>60</v>
      </c>
      <c r="J257" s="19">
        <v>2</v>
      </c>
      <c r="K257" s="18">
        <v>53436</v>
      </c>
      <c r="L257" s="18"/>
      <c r="M257" s="5"/>
      <c r="N257" s="1"/>
      <c r="O257" s="1"/>
      <c r="P257" s="1"/>
      <c r="Q257" s="1"/>
    </row>
    <row r="258" spans="1:17" s="20" customFormat="1" x14ac:dyDescent="0.2">
      <c r="A258" s="1" t="s">
        <v>823</v>
      </c>
      <c r="B258" s="15" t="s">
        <v>46</v>
      </c>
      <c r="C258" s="1" t="s">
        <v>820</v>
      </c>
      <c r="D258" s="25">
        <v>495372474</v>
      </c>
      <c r="E258" s="25">
        <v>5054137278</v>
      </c>
      <c r="F258" s="1" t="s">
        <v>52</v>
      </c>
      <c r="G258" s="108">
        <v>37613</v>
      </c>
      <c r="H258" s="17">
        <f t="shared" ref="H258:H321" ca="1" si="4">DATEDIF(G258,TODAY(),"Y")</f>
        <v>11</v>
      </c>
      <c r="I258" s="3" t="s">
        <v>60</v>
      </c>
      <c r="J258" s="19">
        <v>2</v>
      </c>
      <c r="K258" s="18">
        <v>37500</v>
      </c>
      <c r="L258" s="18"/>
      <c r="M258" s="5"/>
      <c r="N258" s="1"/>
      <c r="O258" s="1"/>
      <c r="P258" s="1"/>
      <c r="Q258" s="1"/>
    </row>
    <row r="259" spans="1:17" s="20" customFormat="1" x14ac:dyDescent="0.2">
      <c r="A259" s="1" t="s">
        <v>272</v>
      </c>
      <c r="B259" s="15" t="s">
        <v>51</v>
      </c>
      <c r="C259" s="1" t="s">
        <v>254</v>
      </c>
      <c r="D259" s="25">
        <v>467030396</v>
      </c>
      <c r="E259" s="25">
        <v>5056213620</v>
      </c>
      <c r="F259" s="1" t="s">
        <v>48</v>
      </c>
      <c r="G259" s="108">
        <v>34776</v>
      </c>
      <c r="H259" s="17">
        <f t="shared" ca="1" si="4"/>
        <v>19</v>
      </c>
      <c r="I259" s="3" t="s">
        <v>64</v>
      </c>
      <c r="J259" s="19">
        <v>1</v>
      </c>
      <c r="K259" s="18">
        <v>70692</v>
      </c>
      <c r="L259" s="18"/>
      <c r="M259" s="5"/>
      <c r="N259" s="1"/>
      <c r="O259" s="1"/>
      <c r="P259" s="1"/>
      <c r="Q259" s="1"/>
    </row>
    <row r="260" spans="1:17" s="20" customFormat="1" x14ac:dyDescent="0.2">
      <c r="A260" s="1" t="s">
        <v>530</v>
      </c>
      <c r="B260" s="15" t="s">
        <v>55</v>
      </c>
      <c r="C260" s="1" t="s">
        <v>494</v>
      </c>
      <c r="D260" s="25">
        <v>711445298</v>
      </c>
      <c r="E260" s="25">
        <v>5058359862</v>
      </c>
      <c r="F260" s="1" t="s">
        <v>58</v>
      </c>
      <c r="G260" s="108">
        <v>41676</v>
      </c>
      <c r="H260" s="17">
        <f t="shared" ca="1" si="4"/>
        <v>0</v>
      </c>
      <c r="I260" s="3"/>
      <c r="J260" s="19">
        <v>1</v>
      </c>
      <c r="K260" s="18">
        <v>101160</v>
      </c>
      <c r="L260" s="18"/>
      <c r="M260" s="5"/>
      <c r="N260" s="1"/>
      <c r="O260" s="1"/>
      <c r="P260" s="1"/>
      <c r="Q260" s="1"/>
    </row>
    <row r="261" spans="1:17" s="20" customFormat="1" x14ac:dyDescent="0.2">
      <c r="A261" s="1" t="s">
        <v>204</v>
      </c>
      <c r="B261" s="15" t="s">
        <v>51</v>
      </c>
      <c r="C261" s="1" t="s">
        <v>200</v>
      </c>
      <c r="D261" s="25">
        <v>914041569</v>
      </c>
      <c r="E261" s="25">
        <v>7196082608</v>
      </c>
      <c r="F261" s="1" t="s">
        <v>48</v>
      </c>
      <c r="G261" s="108">
        <v>41456</v>
      </c>
      <c r="H261" s="17">
        <f t="shared" ca="1" si="4"/>
        <v>1</v>
      </c>
      <c r="I261" s="3" t="s">
        <v>64</v>
      </c>
      <c r="J261" s="19">
        <v>2</v>
      </c>
      <c r="K261" s="18">
        <v>94980</v>
      </c>
      <c r="L261" s="18"/>
      <c r="M261" s="5"/>
      <c r="N261" s="1"/>
      <c r="O261" s="1"/>
      <c r="P261" s="1"/>
      <c r="Q261" s="1"/>
    </row>
    <row r="262" spans="1:17" s="20" customFormat="1" x14ac:dyDescent="0.2">
      <c r="A262" s="1" t="s">
        <v>455</v>
      </c>
      <c r="B262" s="15" t="s">
        <v>66</v>
      </c>
      <c r="C262" s="1" t="s">
        <v>415</v>
      </c>
      <c r="D262" s="25">
        <v>999156829</v>
      </c>
      <c r="E262" s="25">
        <v>7191401774</v>
      </c>
      <c r="F262" s="1" t="s">
        <v>48</v>
      </c>
      <c r="G262" s="108">
        <v>41503</v>
      </c>
      <c r="H262" s="17">
        <f t="shared" ca="1" si="4"/>
        <v>0</v>
      </c>
      <c r="I262" s="3" t="s">
        <v>60</v>
      </c>
      <c r="J262" s="19">
        <v>4</v>
      </c>
      <c r="K262" s="18">
        <v>40764</v>
      </c>
      <c r="L262" s="18"/>
      <c r="M262" s="5"/>
      <c r="N262" s="1"/>
      <c r="O262" s="1"/>
      <c r="P262" s="1"/>
      <c r="Q262" s="1"/>
    </row>
    <row r="263" spans="1:17" s="20" customFormat="1" x14ac:dyDescent="0.2">
      <c r="A263" s="1" t="s">
        <v>144</v>
      </c>
      <c r="B263" s="15" t="s">
        <v>62</v>
      </c>
      <c r="C263" s="1" t="s">
        <v>101</v>
      </c>
      <c r="D263" s="25">
        <v>247276092</v>
      </c>
      <c r="E263" s="25">
        <v>3032636516</v>
      </c>
      <c r="F263" s="1" t="s">
        <v>58</v>
      </c>
      <c r="G263" s="108">
        <v>36175</v>
      </c>
      <c r="H263" s="17">
        <f t="shared" ca="1" si="4"/>
        <v>15</v>
      </c>
      <c r="I263" s="3"/>
      <c r="J263" s="19">
        <v>2</v>
      </c>
      <c r="K263" s="18">
        <v>77268</v>
      </c>
      <c r="L263" s="18"/>
      <c r="M263" s="5"/>
      <c r="N263" s="1"/>
      <c r="O263" s="1"/>
      <c r="P263" s="1"/>
      <c r="Q263" s="1"/>
    </row>
    <row r="264" spans="1:17" s="20" customFormat="1" x14ac:dyDescent="0.2">
      <c r="A264" s="1" t="s">
        <v>811</v>
      </c>
      <c r="B264" s="15" t="s">
        <v>76</v>
      </c>
      <c r="C264" s="1" t="s">
        <v>719</v>
      </c>
      <c r="D264" s="25">
        <v>471064761</v>
      </c>
      <c r="E264" s="25">
        <v>5051800673</v>
      </c>
      <c r="F264" s="1" t="s">
        <v>56</v>
      </c>
      <c r="G264" s="108">
        <v>35881</v>
      </c>
      <c r="H264" s="17">
        <f t="shared" ca="1" si="4"/>
        <v>16</v>
      </c>
      <c r="I264" s="3"/>
      <c r="J264" s="19">
        <v>4</v>
      </c>
      <c r="K264" s="18">
        <v>32333</v>
      </c>
      <c r="L264" s="18"/>
      <c r="M264" s="5"/>
      <c r="N264" s="1"/>
      <c r="O264" s="1"/>
      <c r="P264" s="1"/>
      <c r="Q264" s="1"/>
    </row>
    <row r="265" spans="1:17" s="20" customFormat="1" x14ac:dyDescent="0.2">
      <c r="A265" s="1" t="s">
        <v>210</v>
      </c>
      <c r="B265" s="15" t="s">
        <v>66</v>
      </c>
      <c r="C265" s="1" t="s">
        <v>206</v>
      </c>
      <c r="D265" s="25">
        <v>503349830</v>
      </c>
      <c r="E265" s="25">
        <v>9701999230</v>
      </c>
      <c r="F265" s="1" t="s">
        <v>48</v>
      </c>
      <c r="G265" s="108">
        <v>34461</v>
      </c>
      <c r="H265" s="17">
        <f t="shared" ca="1" si="4"/>
        <v>20</v>
      </c>
      <c r="I265" s="3" t="s">
        <v>64</v>
      </c>
      <c r="J265" s="19">
        <v>2</v>
      </c>
      <c r="K265" s="18">
        <v>38568</v>
      </c>
      <c r="L265" s="18"/>
      <c r="M265" s="5"/>
      <c r="N265" s="1"/>
      <c r="O265" s="1"/>
      <c r="P265" s="1"/>
      <c r="Q265" s="1"/>
    </row>
    <row r="266" spans="1:17" s="20" customFormat="1" x14ac:dyDescent="0.2">
      <c r="A266" s="1" t="s">
        <v>532</v>
      </c>
      <c r="B266" s="15" t="s">
        <v>62</v>
      </c>
      <c r="C266" s="1" t="s">
        <v>494</v>
      </c>
      <c r="D266" s="25">
        <v>291803431</v>
      </c>
      <c r="E266" s="25">
        <v>9705866679</v>
      </c>
      <c r="F266" s="1" t="s">
        <v>58</v>
      </c>
      <c r="G266" s="108">
        <v>40839</v>
      </c>
      <c r="H266" s="17">
        <f t="shared" ca="1" si="4"/>
        <v>2</v>
      </c>
      <c r="I266" s="3"/>
      <c r="J266" s="19">
        <v>3</v>
      </c>
      <c r="K266" s="18">
        <v>64800</v>
      </c>
      <c r="L266" s="18"/>
      <c r="M266" s="5"/>
      <c r="N266" s="1"/>
      <c r="O266" s="1"/>
      <c r="P266" s="1"/>
      <c r="Q266" s="1"/>
    </row>
    <row r="267" spans="1:17" s="20" customFormat="1" x14ac:dyDescent="0.2">
      <c r="A267" s="1" t="s">
        <v>525</v>
      </c>
      <c r="B267" s="15" t="s">
        <v>55</v>
      </c>
      <c r="C267" s="1" t="s">
        <v>494</v>
      </c>
      <c r="D267" s="25">
        <v>120479503</v>
      </c>
      <c r="E267" s="25">
        <v>9706069116</v>
      </c>
      <c r="F267" s="1" t="s">
        <v>52</v>
      </c>
      <c r="G267" s="108">
        <v>40355</v>
      </c>
      <c r="H267" s="17">
        <f t="shared" ca="1" si="4"/>
        <v>4</v>
      </c>
      <c r="I267" s="3" t="s">
        <v>72</v>
      </c>
      <c r="J267" s="19">
        <v>3</v>
      </c>
      <c r="K267" s="18">
        <v>57312</v>
      </c>
      <c r="L267" s="18"/>
      <c r="M267" s="5"/>
      <c r="N267" s="1"/>
      <c r="O267" s="1"/>
      <c r="P267" s="1"/>
      <c r="Q267" s="1"/>
    </row>
    <row r="268" spans="1:17" s="20" customFormat="1" x14ac:dyDescent="0.2">
      <c r="A268" s="1" t="s">
        <v>615</v>
      </c>
      <c r="B268" s="15" t="s">
        <v>66</v>
      </c>
      <c r="C268" s="1" t="s">
        <v>556</v>
      </c>
      <c r="D268" s="25">
        <v>494754997</v>
      </c>
      <c r="E268" s="25">
        <v>7195617115</v>
      </c>
      <c r="F268" s="1" t="s">
        <v>58</v>
      </c>
      <c r="G268" s="108">
        <v>35782</v>
      </c>
      <c r="H268" s="17">
        <f t="shared" ca="1" si="4"/>
        <v>16</v>
      </c>
      <c r="I268" s="3"/>
      <c r="J268" s="19">
        <v>2</v>
      </c>
      <c r="K268" s="18">
        <v>39744</v>
      </c>
      <c r="L268" s="18"/>
      <c r="M268" s="5"/>
      <c r="N268" s="1"/>
      <c r="O268" s="1"/>
      <c r="P268" s="1"/>
      <c r="Q268" s="1"/>
    </row>
    <row r="269" spans="1:17" s="20" customFormat="1" x14ac:dyDescent="0.2">
      <c r="A269" s="1" t="s">
        <v>644</v>
      </c>
      <c r="B269" s="15" t="s">
        <v>66</v>
      </c>
      <c r="C269" s="1" t="s">
        <v>645</v>
      </c>
      <c r="D269" s="25">
        <v>975857784</v>
      </c>
      <c r="E269" s="25">
        <v>3032390604</v>
      </c>
      <c r="F269" s="1" t="s">
        <v>58</v>
      </c>
      <c r="G269" s="108">
        <v>37698</v>
      </c>
      <c r="H269" s="17">
        <f t="shared" ca="1" si="4"/>
        <v>11</v>
      </c>
      <c r="I269" s="3"/>
      <c r="J269" s="19">
        <v>3</v>
      </c>
      <c r="K269" s="18">
        <v>93312</v>
      </c>
      <c r="L269" s="18"/>
      <c r="M269" s="5"/>
      <c r="N269" s="1"/>
      <c r="O269" s="1"/>
      <c r="P269" s="1"/>
      <c r="Q269" s="1"/>
    </row>
    <row r="270" spans="1:17" s="20" customFormat="1" x14ac:dyDescent="0.2">
      <c r="A270" s="1" t="s">
        <v>229</v>
      </c>
      <c r="B270" s="15" t="s">
        <v>66</v>
      </c>
      <c r="C270" s="1" t="s">
        <v>206</v>
      </c>
      <c r="D270" s="25">
        <v>407299017</v>
      </c>
      <c r="E270" s="25">
        <v>3035968632</v>
      </c>
      <c r="F270" s="1" t="s">
        <v>56</v>
      </c>
      <c r="G270" s="108">
        <v>40949</v>
      </c>
      <c r="H270" s="17">
        <f t="shared" ca="1" si="4"/>
        <v>2</v>
      </c>
      <c r="I270" s="3"/>
      <c r="J270" s="19">
        <v>3</v>
      </c>
      <c r="K270" s="18">
        <v>18893</v>
      </c>
      <c r="L270" s="18"/>
      <c r="M270" s="5"/>
      <c r="N270" s="1"/>
      <c r="O270" s="1"/>
      <c r="P270" s="1"/>
      <c r="Q270" s="1"/>
    </row>
    <row r="271" spans="1:17" s="20" customFormat="1" x14ac:dyDescent="0.2">
      <c r="A271" s="1" t="s">
        <v>725</v>
      </c>
      <c r="B271" s="15" t="s">
        <v>62</v>
      </c>
      <c r="C271" s="1" t="s">
        <v>719</v>
      </c>
      <c r="D271" s="25">
        <v>733358713</v>
      </c>
      <c r="E271" s="25">
        <v>9706648050</v>
      </c>
      <c r="F271" s="1" t="s">
        <v>58</v>
      </c>
      <c r="G271" s="108">
        <v>36394</v>
      </c>
      <c r="H271" s="17">
        <f t="shared" ca="1" si="4"/>
        <v>14</v>
      </c>
      <c r="I271" s="3"/>
      <c r="J271" s="19">
        <v>2</v>
      </c>
      <c r="K271" s="18">
        <v>105396</v>
      </c>
      <c r="L271" s="18"/>
      <c r="M271" s="5"/>
      <c r="N271" s="1"/>
      <c r="O271" s="1"/>
      <c r="P271" s="1"/>
      <c r="Q271" s="1"/>
    </row>
    <row r="272" spans="1:17" s="20" customFormat="1" x14ac:dyDescent="0.2">
      <c r="A272" s="1" t="s">
        <v>456</v>
      </c>
      <c r="B272" s="15" t="s">
        <v>55</v>
      </c>
      <c r="C272" s="1" t="s">
        <v>415</v>
      </c>
      <c r="D272" s="25">
        <v>154984918</v>
      </c>
      <c r="E272" s="25">
        <v>3031575684</v>
      </c>
      <c r="F272" s="1" t="s">
        <v>48</v>
      </c>
      <c r="G272" s="108">
        <v>34463</v>
      </c>
      <c r="H272" s="17">
        <f t="shared" ca="1" si="4"/>
        <v>20</v>
      </c>
      <c r="I272" s="3" t="s">
        <v>60</v>
      </c>
      <c r="J272" s="19">
        <v>1</v>
      </c>
      <c r="K272" s="18">
        <v>27480</v>
      </c>
      <c r="L272" s="18"/>
      <c r="M272" s="5"/>
      <c r="N272" s="1"/>
      <c r="O272" s="1"/>
      <c r="P272" s="1"/>
      <c r="Q272" s="1"/>
    </row>
    <row r="273" spans="1:17" s="20" customFormat="1" x14ac:dyDescent="0.2">
      <c r="A273" s="1" t="s">
        <v>155</v>
      </c>
      <c r="B273" s="15" t="s">
        <v>66</v>
      </c>
      <c r="C273" s="1" t="s">
        <v>101</v>
      </c>
      <c r="D273" s="25">
        <v>459522265</v>
      </c>
      <c r="E273" s="25">
        <v>7194633649</v>
      </c>
      <c r="F273" s="1" t="s">
        <v>48</v>
      </c>
      <c r="G273" s="108">
        <v>34631</v>
      </c>
      <c r="H273" s="17">
        <f t="shared" ca="1" si="4"/>
        <v>19</v>
      </c>
      <c r="I273" s="3" t="s">
        <v>53</v>
      </c>
      <c r="J273" s="19">
        <v>5</v>
      </c>
      <c r="K273" s="18">
        <v>73680</v>
      </c>
      <c r="L273" s="18"/>
      <c r="M273" s="5"/>
      <c r="N273" s="1"/>
      <c r="O273" s="1"/>
      <c r="P273" s="1"/>
      <c r="Q273" s="1"/>
    </row>
    <row r="274" spans="1:17" s="20" customFormat="1" x14ac:dyDescent="0.2">
      <c r="A274" s="1" t="s">
        <v>385</v>
      </c>
      <c r="B274" s="15" t="s">
        <v>66</v>
      </c>
      <c r="C274" s="1" t="s">
        <v>254</v>
      </c>
      <c r="D274" s="25">
        <v>380653169</v>
      </c>
      <c r="E274" s="25">
        <v>3034743535</v>
      </c>
      <c r="F274" s="1" t="s">
        <v>48</v>
      </c>
      <c r="G274" s="108">
        <v>35207</v>
      </c>
      <c r="H274" s="17">
        <f t="shared" ca="1" si="4"/>
        <v>18</v>
      </c>
      <c r="I274" s="3" t="s">
        <v>64</v>
      </c>
      <c r="J274" s="19">
        <v>2</v>
      </c>
      <c r="K274" s="18">
        <v>98376</v>
      </c>
      <c r="L274" s="18"/>
      <c r="M274" s="5"/>
      <c r="N274" s="1"/>
      <c r="O274" s="1"/>
      <c r="P274" s="1"/>
      <c r="Q274" s="1"/>
    </row>
    <row r="275" spans="1:17" s="20" customFormat="1" x14ac:dyDescent="0.2">
      <c r="A275" s="1" t="s">
        <v>508</v>
      </c>
      <c r="B275" s="15" t="s">
        <v>76</v>
      </c>
      <c r="C275" s="1" t="s">
        <v>494</v>
      </c>
      <c r="D275" s="25">
        <v>555718765</v>
      </c>
      <c r="E275" s="25">
        <v>5054618773</v>
      </c>
      <c r="F275" s="1" t="s">
        <v>48</v>
      </c>
      <c r="G275" s="108">
        <v>35793</v>
      </c>
      <c r="H275" s="17">
        <f t="shared" ca="1" si="4"/>
        <v>16</v>
      </c>
      <c r="I275" s="3" t="s">
        <v>60</v>
      </c>
      <c r="J275" s="19">
        <v>3</v>
      </c>
      <c r="K275" s="18">
        <v>106620</v>
      </c>
      <c r="L275" s="18"/>
      <c r="M275" s="5"/>
      <c r="N275" s="1"/>
      <c r="O275" s="1"/>
      <c r="P275" s="1"/>
      <c r="Q275" s="1"/>
    </row>
    <row r="276" spans="1:17" s="20" customFormat="1" x14ac:dyDescent="0.2">
      <c r="A276" s="1" t="s">
        <v>768</v>
      </c>
      <c r="B276" s="15" t="s">
        <v>76</v>
      </c>
      <c r="C276" s="1" t="s">
        <v>719</v>
      </c>
      <c r="D276" s="25">
        <v>277423593</v>
      </c>
      <c r="E276" s="25">
        <v>9705790921</v>
      </c>
      <c r="F276" s="1" t="s">
        <v>52</v>
      </c>
      <c r="G276" s="108">
        <v>34447</v>
      </c>
      <c r="H276" s="17">
        <f t="shared" ca="1" si="4"/>
        <v>20</v>
      </c>
      <c r="I276" s="3" t="s">
        <v>64</v>
      </c>
      <c r="J276" s="19">
        <v>2</v>
      </c>
      <c r="K276" s="18">
        <v>16146</v>
      </c>
      <c r="L276" s="18"/>
      <c r="M276" s="5"/>
      <c r="N276" s="1"/>
      <c r="O276" s="1"/>
      <c r="P276" s="1"/>
      <c r="Q276" s="1"/>
    </row>
    <row r="277" spans="1:17" s="20" customFormat="1" x14ac:dyDescent="0.2">
      <c r="A277" s="1" t="s">
        <v>410</v>
      </c>
      <c r="B277" s="15" t="s">
        <v>46</v>
      </c>
      <c r="C277" s="1" t="s">
        <v>407</v>
      </c>
      <c r="D277" s="25">
        <v>380343690</v>
      </c>
      <c r="E277" s="25">
        <v>7193906310</v>
      </c>
      <c r="F277" s="1" t="s">
        <v>58</v>
      </c>
      <c r="G277" s="108">
        <v>41348</v>
      </c>
      <c r="H277" s="17">
        <f t="shared" ca="1" si="4"/>
        <v>1</v>
      </c>
      <c r="I277" s="3"/>
      <c r="J277" s="19">
        <v>2</v>
      </c>
      <c r="K277" s="18">
        <v>74268</v>
      </c>
      <c r="L277" s="18"/>
      <c r="M277" s="5"/>
      <c r="N277" s="1"/>
      <c r="O277" s="1"/>
      <c r="P277" s="1"/>
      <c r="Q277" s="1"/>
    </row>
    <row r="278" spans="1:17" s="20" customFormat="1" x14ac:dyDescent="0.2">
      <c r="A278" s="1" t="s">
        <v>162</v>
      </c>
      <c r="B278" s="15" t="s">
        <v>76</v>
      </c>
      <c r="C278" s="1" t="s">
        <v>161</v>
      </c>
      <c r="D278" s="25">
        <v>920505896</v>
      </c>
      <c r="E278" s="25">
        <v>5053173691</v>
      </c>
      <c r="F278" s="1" t="s">
        <v>58</v>
      </c>
      <c r="G278" s="108">
        <v>39811</v>
      </c>
      <c r="H278" s="17">
        <f t="shared" ca="1" si="4"/>
        <v>5</v>
      </c>
      <c r="I278" s="3"/>
      <c r="J278" s="19">
        <v>2</v>
      </c>
      <c r="K278" s="18">
        <v>94632</v>
      </c>
      <c r="L278" s="18"/>
      <c r="M278" s="5"/>
      <c r="N278" s="1"/>
      <c r="O278" s="1"/>
      <c r="P278" s="1"/>
      <c r="Q278" s="1"/>
    </row>
    <row r="279" spans="1:17" s="20" customFormat="1" x14ac:dyDescent="0.2">
      <c r="A279" s="1" t="s">
        <v>122</v>
      </c>
      <c r="B279" s="15" t="s">
        <v>51</v>
      </c>
      <c r="C279" s="1" t="s">
        <v>101</v>
      </c>
      <c r="D279" s="25">
        <v>339398339</v>
      </c>
      <c r="E279" s="25">
        <v>5057682821</v>
      </c>
      <c r="F279" s="1" t="s">
        <v>48</v>
      </c>
      <c r="G279" s="108">
        <v>37021</v>
      </c>
      <c r="H279" s="27">
        <f t="shared" ca="1" si="4"/>
        <v>13</v>
      </c>
      <c r="I279" s="28" t="s">
        <v>49</v>
      </c>
      <c r="J279" s="19">
        <v>4</v>
      </c>
      <c r="K279" s="18">
        <v>41736</v>
      </c>
      <c r="L279" s="18"/>
      <c r="M279" s="5"/>
      <c r="N279" s="1"/>
      <c r="O279" s="1"/>
      <c r="P279" s="1"/>
      <c r="Q279" s="1"/>
    </row>
    <row r="280" spans="1:17" s="20" customFormat="1" x14ac:dyDescent="0.2">
      <c r="A280" s="1" t="s">
        <v>211</v>
      </c>
      <c r="B280" s="15" t="s">
        <v>51</v>
      </c>
      <c r="C280" s="1" t="s">
        <v>206</v>
      </c>
      <c r="D280" s="25">
        <v>870601943</v>
      </c>
      <c r="E280" s="25">
        <v>9706097340</v>
      </c>
      <c r="F280" s="1" t="s">
        <v>58</v>
      </c>
      <c r="G280" s="108">
        <v>35817</v>
      </c>
      <c r="H280" s="17">
        <f t="shared" ca="1" si="4"/>
        <v>16</v>
      </c>
      <c r="I280" s="3"/>
      <c r="J280" s="19">
        <v>5</v>
      </c>
      <c r="K280" s="18">
        <v>54048</v>
      </c>
      <c r="L280" s="18"/>
      <c r="M280" s="5"/>
      <c r="N280" s="1"/>
      <c r="O280" s="1"/>
      <c r="P280" s="1"/>
      <c r="Q280" s="1"/>
    </row>
    <row r="281" spans="1:17" s="20" customFormat="1" x14ac:dyDescent="0.2">
      <c r="A281" s="1" t="s">
        <v>108</v>
      </c>
      <c r="B281" s="15" t="s">
        <v>76</v>
      </c>
      <c r="C281" s="1" t="s">
        <v>101</v>
      </c>
      <c r="D281" s="25">
        <v>333947685</v>
      </c>
      <c r="E281" s="25">
        <v>5058314799</v>
      </c>
      <c r="F281" s="1" t="s">
        <v>48</v>
      </c>
      <c r="G281" s="108">
        <v>38404</v>
      </c>
      <c r="H281" s="17">
        <f t="shared" ca="1" si="4"/>
        <v>9</v>
      </c>
      <c r="I281" s="3" t="s">
        <v>53</v>
      </c>
      <c r="J281" s="19">
        <v>3</v>
      </c>
      <c r="K281" s="18">
        <v>103056</v>
      </c>
      <c r="L281" s="18"/>
      <c r="M281" s="5"/>
      <c r="N281" s="1"/>
      <c r="O281" s="1"/>
      <c r="P281" s="1"/>
      <c r="Q281" s="1"/>
    </row>
    <row r="282" spans="1:17" s="20" customFormat="1" x14ac:dyDescent="0.2">
      <c r="A282" s="1" t="s">
        <v>558</v>
      </c>
      <c r="B282" s="15" t="s">
        <v>76</v>
      </c>
      <c r="C282" s="1" t="s">
        <v>556</v>
      </c>
      <c r="D282" s="25">
        <v>394876677</v>
      </c>
      <c r="E282" s="25">
        <v>9702551469</v>
      </c>
      <c r="F282" s="1" t="s">
        <v>48</v>
      </c>
      <c r="G282" s="108">
        <v>36672</v>
      </c>
      <c r="H282" s="17">
        <f t="shared" ca="1" si="4"/>
        <v>14</v>
      </c>
      <c r="I282" s="3" t="s">
        <v>64</v>
      </c>
      <c r="J282" s="19">
        <v>2</v>
      </c>
      <c r="K282" s="18">
        <v>40872</v>
      </c>
      <c r="L282" s="18"/>
      <c r="M282" s="5"/>
      <c r="N282" s="1"/>
      <c r="O282" s="1"/>
      <c r="P282" s="1"/>
      <c r="Q282" s="1"/>
    </row>
    <row r="283" spans="1:17" s="20" customFormat="1" x14ac:dyDescent="0.2">
      <c r="A283" s="1" t="s">
        <v>646</v>
      </c>
      <c r="B283" s="15" t="s">
        <v>76</v>
      </c>
      <c r="C283" s="1" t="s">
        <v>645</v>
      </c>
      <c r="D283" s="25">
        <v>323701315</v>
      </c>
      <c r="E283" s="25">
        <v>3034479196</v>
      </c>
      <c r="F283" s="1" t="s">
        <v>48</v>
      </c>
      <c r="G283" s="108">
        <v>41637</v>
      </c>
      <c r="H283" s="17">
        <f t="shared" ca="1" si="4"/>
        <v>0</v>
      </c>
      <c r="I283" s="3" t="s">
        <v>49</v>
      </c>
      <c r="J283" s="19">
        <v>3</v>
      </c>
      <c r="K283" s="18">
        <v>96312</v>
      </c>
      <c r="L283" s="18"/>
      <c r="M283" s="5"/>
      <c r="N283" s="1"/>
      <c r="O283" s="1"/>
      <c r="P283" s="1"/>
      <c r="Q283" s="1"/>
    </row>
    <row r="284" spans="1:17" s="20" customFormat="1" x14ac:dyDescent="0.2">
      <c r="A284" s="1" t="s">
        <v>717</v>
      </c>
      <c r="B284" s="15" t="s">
        <v>46</v>
      </c>
      <c r="C284" s="1" t="s">
        <v>645</v>
      </c>
      <c r="D284" s="25">
        <v>878902154</v>
      </c>
      <c r="E284" s="25">
        <v>3031155509</v>
      </c>
      <c r="F284" s="1" t="s">
        <v>52</v>
      </c>
      <c r="G284" s="108">
        <v>34946</v>
      </c>
      <c r="H284" s="17">
        <f t="shared" ca="1" si="4"/>
        <v>18</v>
      </c>
      <c r="I284" s="3" t="s">
        <v>64</v>
      </c>
      <c r="J284" s="19">
        <v>5</v>
      </c>
      <c r="K284" s="18">
        <v>31062</v>
      </c>
      <c r="L284" s="18"/>
      <c r="M284" s="5"/>
      <c r="N284" s="1"/>
      <c r="O284" s="1"/>
      <c r="P284" s="1"/>
      <c r="Q284" s="1"/>
    </row>
    <row r="285" spans="1:17" s="20" customFormat="1" x14ac:dyDescent="0.2">
      <c r="A285" s="1" t="s">
        <v>331</v>
      </c>
      <c r="B285" s="15" t="s">
        <v>51</v>
      </c>
      <c r="C285" s="1" t="s">
        <v>254</v>
      </c>
      <c r="D285" s="25">
        <v>561968668</v>
      </c>
      <c r="E285" s="25">
        <v>3032433774</v>
      </c>
      <c r="F285" s="1" t="s">
        <v>48</v>
      </c>
      <c r="G285" s="108">
        <v>39865</v>
      </c>
      <c r="H285" s="17">
        <f t="shared" ca="1" si="4"/>
        <v>5</v>
      </c>
      <c r="I285" s="3" t="s">
        <v>53</v>
      </c>
      <c r="J285" s="19">
        <v>1</v>
      </c>
      <c r="K285" s="18">
        <v>91901</v>
      </c>
      <c r="L285" s="18"/>
      <c r="M285" s="5"/>
      <c r="N285" s="1"/>
      <c r="O285" s="1"/>
      <c r="P285" s="1"/>
      <c r="Q285" s="1"/>
    </row>
    <row r="286" spans="1:17" s="20" customFormat="1" x14ac:dyDescent="0.2">
      <c r="A286" s="1" t="s">
        <v>367</v>
      </c>
      <c r="B286" s="15" t="s">
        <v>46</v>
      </c>
      <c r="C286" s="1" t="s">
        <v>254</v>
      </c>
      <c r="D286" s="25">
        <v>484217278</v>
      </c>
      <c r="E286" s="25">
        <v>5055627374</v>
      </c>
      <c r="F286" s="1" t="s">
        <v>56</v>
      </c>
      <c r="G286" s="108">
        <v>40803</v>
      </c>
      <c r="H286" s="17">
        <f t="shared" ca="1" si="4"/>
        <v>2</v>
      </c>
      <c r="I286" s="3"/>
      <c r="J286" s="19">
        <v>4</v>
      </c>
      <c r="K286" s="18">
        <v>12686</v>
      </c>
      <c r="L286" s="18"/>
      <c r="M286" s="5"/>
      <c r="N286" s="1"/>
      <c r="O286" s="1"/>
      <c r="P286" s="1"/>
      <c r="Q286" s="1"/>
    </row>
    <row r="287" spans="1:17" s="20" customFormat="1" x14ac:dyDescent="0.2">
      <c r="A287" s="1" t="s">
        <v>738</v>
      </c>
      <c r="B287" s="15" t="s">
        <v>46</v>
      </c>
      <c r="C287" s="1" t="s">
        <v>719</v>
      </c>
      <c r="D287" s="25">
        <v>941937371</v>
      </c>
      <c r="E287" s="25">
        <v>5055060466</v>
      </c>
      <c r="F287" s="1" t="s">
        <v>48</v>
      </c>
      <c r="G287" s="108">
        <v>36832</v>
      </c>
      <c r="H287" s="17">
        <f t="shared" ca="1" si="4"/>
        <v>13</v>
      </c>
      <c r="I287" s="3" t="s">
        <v>60</v>
      </c>
      <c r="J287" s="19">
        <v>4</v>
      </c>
      <c r="K287" s="18">
        <v>103584</v>
      </c>
      <c r="L287" s="18"/>
      <c r="M287" s="5"/>
      <c r="N287" s="1"/>
      <c r="O287" s="1"/>
      <c r="P287" s="1"/>
      <c r="Q287" s="1"/>
    </row>
    <row r="288" spans="1:17" s="20" customFormat="1" x14ac:dyDescent="0.2">
      <c r="A288" s="1" t="s">
        <v>540</v>
      </c>
      <c r="B288" s="15" t="s">
        <v>51</v>
      </c>
      <c r="C288" s="1" t="s">
        <v>539</v>
      </c>
      <c r="D288" s="25">
        <v>360904659</v>
      </c>
      <c r="E288" s="25">
        <v>5053766803</v>
      </c>
      <c r="F288" s="1" t="s">
        <v>48</v>
      </c>
      <c r="G288" s="108">
        <v>34644</v>
      </c>
      <c r="H288" s="17">
        <f t="shared" ca="1" si="4"/>
        <v>19</v>
      </c>
      <c r="I288" s="3" t="s">
        <v>64</v>
      </c>
      <c r="J288" s="19">
        <v>5</v>
      </c>
      <c r="K288" s="18">
        <v>53544</v>
      </c>
      <c r="L288" s="18"/>
      <c r="M288" s="5"/>
      <c r="N288" s="1"/>
      <c r="O288" s="1"/>
      <c r="P288" s="1"/>
      <c r="Q288" s="1"/>
    </row>
    <row r="289" spans="1:17" s="20" customFormat="1" x14ac:dyDescent="0.2">
      <c r="A289" s="1" t="s">
        <v>807</v>
      </c>
      <c r="B289" s="15" t="s">
        <v>76</v>
      </c>
      <c r="C289" s="1" t="s">
        <v>719</v>
      </c>
      <c r="D289" s="25">
        <v>627494412</v>
      </c>
      <c r="E289" s="25">
        <v>3038249735</v>
      </c>
      <c r="F289" s="1" t="s">
        <v>48</v>
      </c>
      <c r="G289" s="108">
        <v>36332</v>
      </c>
      <c r="H289" s="17">
        <f t="shared" ca="1" si="4"/>
        <v>15</v>
      </c>
      <c r="I289" s="3" t="s">
        <v>60</v>
      </c>
      <c r="J289" s="19">
        <v>5</v>
      </c>
      <c r="K289" s="18">
        <v>70044</v>
      </c>
      <c r="L289" s="18"/>
      <c r="M289" s="5"/>
      <c r="N289" s="1"/>
      <c r="O289" s="1"/>
      <c r="P289" s="1"/>
      <c r="Q289" s="1"/>
    </row>
    <row r="290" spans="1:17" s="20" customFormat="1" x14ac:dyDescent="0.2">
      <c r="A290" s="1" t="s">
        <v>710</v>
      </c>
      <c r="B290" s="15" t="s">
        <v>66</v>
      </c>
      <c r="C290" s="1" t="s">
        <v>645</v>
      </c>
      <c r="D290" s="25">
        <v>562497973</v>
      </c>
      <c r="E290" s="25">
        <v>3034111882</v>
      </c>
      <c r="F290" s="1" t="s">
        <v>48</v>
      </c>
      <c r="G290" s="108">
        <v>36412</v>
      </c>
      <c r="H290" s="17">
        <f t="shared" ca="1" si="4"/>
        <v>14</v>
      </c>
      <c r="I290" s="3" t="s">
        <v>53</v>
      </c>
      <c r="J290" s="19">
        <v>1</v>
      </c>
      <c r="K290" s="18">
        <v>75636</v>
      </c>
      <c r="L290" s="18"/>
      <c r="M290" s="5"/>
      <c r="N290" s="1"/>
      <c r="O290" s="1"/>
      <c r="P290" s="1"/>
      <c r="Q290" s="1"/>
    </row>
    <row r="291" spans="1:17" s="20" customFormat="1" x14ac:dyDescent="0.2">
      <c r="A291" s="1" t="s">
        <v>171</v>
      </c>
      <c r="B291" s="15" t="s">
        <v>66</v>
      </c>
      <c r="C291" s="1" t="s">
        <v>170</v>
      </c>
      <c r="D291" s="25">
        <v>324622113</v>
      </c>
      <c r="E291" s="25">
        <v>3038824849</v>
      </c>
      <c r="F291" s="1" t="s">
        <v>52</v>
      </c>
      <c r="G291" s="108">
        <v>41572</v>
      </c>
      <c r="H291" s="17">
        <f t="shared" ca="1" si="4"/>
        <v>0</v>
      </c>
      <c r="I291" s="3" t="s">
        <v>64</v>
      </c>
      <c r="J291" s="19">
        <v>1</v>
      </c>
      <c r="K291" s="18">
        <v>34350</v>
      </c>
      <c r="L291" s="18"/>
      <c r="M291" s="2"/>
      <c r="N291" s="5"/>
      <c r="O291" s="5"/>
      <c r="P291" s="1"/>
      <c r="Q291" s="1"/>
    </row>
    <row r="292" spans="1:17" s="20" customFormat="1" x14ac:dyDescent="0.2">
      <c r="A292" s="1" t="s">
        <v>579</v>
      </c>
      <c r="B292" s="15" t="s">
        <v>66</v>
      </c>
      <c r="C292" s="1" t="s">
        <v>556</v>
      </c>
      <c r="D292" s="25">
        <v>113252240</v>
      </c>
      <c r="E292" s="25">
        <v>5056712695</v>
      </c>
      <c r="F292" s="1" t="s">
        <v>48</v>
      </c>
      <c r="G292" s="108">
        <v>37592</v>
      </c>
      <c r="H292" s="17">
        <f t="shared" ca="1" si="4"/>
        <v>11</v>
      </c>
      <c r="I292" s="3" t="s">
        <v>60</v>
      </c>
      <c r="J292" s="19">
        <v>4</v>
      </c>
      <c r="K292" s="18">
        <v>74880</v>
      </c>
      <c r="L292" s="18"/>
      <c r="M292" s="5"/>
      <c r="N292" s="1"/>
      <c r="O292" s="1"/>
      <c r="P292" s="1"/>
      <c r="Q292" s="1"/>
    </row>
    <row r="293" spans="1:17" s="20" customFormat="1" x14ac:dyDescent="0.2">
      <c r="A293" s="1" t="s">
        <v>364</v>
      </c>
      <c r="B293" s="15" t="s">
        <v>51</v>
      </c>
      <c r="C293" s="1" t="s">
        <v>254</v>
      </c>
      <c r="D293" s="25">
        <v>488831244</v>
      </c>
      <c r="E293" s="25">
        <v>7198979762</v>
      </c>
      <c r="F293" s="1" t="s">
        <v>52</v>
      </c>
      <c r="G293" s="108">
        <v>38676</v>
      </c>
      <c r="H293" s="17">
        <f t="shared" ca="1" si="4"/>
        <v>8</v>
      </c>
      <c r="I293" s="3" t="s">
        <v>60</v>
      </c>
      <c r="J293" s="19">
        <v>1</v>
      </c>
      <c r="K293" s="18">
        <v>29352</v>
      </c>
      <c r="L293" s="18"/>
      <c r="M293" s="5"/>
      <c r="N293" s="1"/>
      <c r="O293" s="1"/>
      <c r="P293" s="1"/>
      <c r="Q293" s="1"/>
    </row>
    <row r="294" spans="1:17" s="20" customFormat="1" x14ac:dyDescent="0.2">
      <c r="A294" s="1" t="s">
        <v>313</v>
      </c>
      <c r="B294" s="15" t="s">
        <v>46</v>
      </c>
      <c r="C294" s="1" t="s">
        <v>254</v>
      </c>
      <c r="D294" s="25">
        <v>135965371</v>
      </c>
      <c r="E294" s="25">
        <v>5055592950</v>
      </c>
      <c r="F294" s="1" t="s">
        <v>48</v>
      </c>
      <c r="G294" s="108">
        <v>38992</v>
      </c>
      <c r="H294" s="17">
        <f t="shared" ca="1" si="4"/>
        <v>7</v>
      </c>
      <c r="I294" s="3" t="s">
        <v>64</v>
      </c>
      <c r="J294" s="19">
        <v>5</v>
      </c>
      <c r="K294" s="18">
        <v>37104</v>
      </c>
      <c r="L294" s="18"/>
      <c r="M294" s="5"/>
      <c r="N294" s="1"/>
      <c r="O294" s="1"/>
      <c r="P294" s="1"/>
      <c r="Q294" s="1"/>
    </row>
    <row r="295" spans="1:17" s="20" customFormat="1" x14ac:dyDescent="0.2">
      <c r="A295" s="1" t="s">
        <v>731</v>
      </c>
      <c r="B295" s="15" t="s">
        <v>62</v>
      </c>
      <c r="C295" s="1" t="s">
        <v>719</v>
      </c>
      <c r="D295" s="25">
        <v>230192897</v>
      </c>
      <c r="E295" s="25">
        <v>5055261239</v>
      </c>
      <c r="F295" s="1" t="s">
        <v>48</v>
      </c>
      <c r="G295" s="108">
        <v>40497</v>
      </c>
      <c r="H295" s="17">
        <f t="shared" ca="1" si="4"/>
        <v>3</v>
      </c>
      <c r="I295" s="3" t="s">
        <v>53</v>
      </c>
      <c r="J295" s="19">
        <v>2</v>
      </c>
      <c r="K295" s="18">
        <v>82632</v>
      </c>
      <c r="L295" s="18"/>
      <c r="M295" s="5"/>
      <c r="N295" s="1"/>
      <c r="O295" s="1"/>
      <c r="P295" s="1"/>
      <c r="Q295" s="1"/>
    </row>
    <row r="296" spans="1:17" s="20" customFormat="1" x14ac:dyDescent="0.2">
      <c r="A296" s="1" t="s">
        <v>647</v>
      </c>
      <c r="B296" s="15" t="s">
        <v>76</v>
      </c>
      <c r="C296" s="1" t="s">
        <v>645</v>
      </c>
      <c r="D296" s="25">
        <v>331251341</v>
      </c>
      <c r="E296" s="25">
        <v>3038678875</v>
      </c>
      <c r="F296" s="1" t="s">
        <v>48</v>
      </c>
      <c r="G296" s="108">
        <v>36952</v>
      </c>
      <c r="H296" s="17">
        <f t="shared" ca="1" si="4"/>
        <v>13</v>
      </c>
      <c r="I296" s="3" t="s">
        <v>64</v>
      </c>
      <c r="J296" s="19">
        <v>3</v>
      </c>
      <c r="K296" s="18">
        <v>84336</v>
      </c>
      <c r="L296" s="18"/>
      <c r="M296" s="5"/>
      <c r="N296" s="1"/>
      <c r="O296" s="1"/>
      <c r="P296" s="1"/>
      <c r="Q296" s="1"/>
    </row>
    <row r="297" spans="1:17" s="20" customFormat="1" x14ac:dyDescent="0.2">
      <c r="A297" s="1" t="s">
        <v>794</v>
      </c>
      <c r="B297" s="15" t="s">
        <v>76</v>
      </c>
      <c r="C297" s="1" t="s">
        <v>719</v>
      </c>
      <c r="D297" s="25">
        <v>894855096</v>
      </c>
      <c r="E297" s="25">
        <v>7193936198</v>
      </c>
      <c r="F297" s="1" t="s">
        <v>52</v>
      </c>
      <c r="G297" s="108">
        <v>36522</v>
      </c>
      <c r="H297" s="17">
        <f t="shared" ca="1" si="4"/>
        <v>14</v>
      </c>
      <c r="I297" s="3" t="s">
        <v>53</v>
      </c>
      <c r="J297" s="19">
        <v>4</v>
      </c>
      <c r="K297" s="18">
        <v>45192</v>
      </c>
      <c r="L297" s="18"/>
      <c r="M297" s="5"/>
      <c r="N297" s="1"/>
      <c r="O297" s="1"/>
      <c r="P297" s="1"/>
      <c r="Q297" s="1"/>
    </row>
    <row r="298" spans="1:17" s="20" customFormat="1" x14ac:dyDescent="0.2">
      <c r="A298" s="1" t="s">
        <v>585</v>
      </c>
      <c r="B298" s="15" t="s">
        <v>76</v>
      </c>
      <c r="C298" s="1" t="s">
        <v>556</v>
      </c>
      <c r="D298" s="25">
        <v>765512793</v>
      </c>
      <c r="E298" s="25">
        <v>3037686976</v>
      </c>
      <c r="F298" s="1" t="s">
        <v>48</v>
      </c>
      <c r="G298" s="108">
        <v>40920</v>
      </c>
      <c r="H298" s="17">
        <f t="shared" ca="1" si="4"/>
        <v>2</v>
      </c>
      <c r="I298" s="3" t="s">
        <v>60</v>
      </c>
      <c r="J298" s="19">
        <v>5</v>
      </c>
      <c r="K298" s="18">
        <v>77184</v>
      </c>
      <c r="L298" s="18"/>
      <c r="M298" s="5"/>
      <c r="N298" s="1"/>
      <c r="O298" s="1"/>
      <c r="P298" s="1"/>
      <c r="Q298" s="1"/>
    </row>
    <row r="299" spans="1:17" s="20" customFormat="1" x14ac:dyDescent="0.2">
      <c r="A299" s="1" t="s">
        <v>344</v>
      </c>
      <c r="B299" s="15" t="s">
        <v>66</v>
      </c>
      <c r="C299" s="1" t="s">
        <v>254</v>
      </c>
      <c r="D299" s="25">
        <v>259573806</v>
      </c>
      <c r="E299" s="25">
        <v>5053302808</v>
      </c>
      <c r="F299" s="1" t="s">
        <v>48</v>
      </c>
      <c r="G299" s="108">
        <v>34704</v>
      </c>
      <c r="H299" s="17">
        <f t="shared" ca="1" si="4"/>
        <v>19</v>
      </c>
      <c r="I299" s="3" t="s">
        <v>72</v>
      </c>
      <c r="J299" s="19">
        <v>4</v>
      </c>
      <c r="K299" s="18">
        <v>72456</v>
      </c>
      <c r="L299" s="18"/>
      <c r="M299" s="5"/>
      <c r="N299" s="1"/>
      <c r="O299" s="1"/>
      <c r="P299" s="1"/>
      <c r="Q299" s="1"/>
    </row>
    <row r="300" spans="1:17" s="20" customFormat="1" x14ac:dyDescent="0.2">
      <c r="A300" s="1" t="s">
        <v>408</v>
      </c>
      <c r="B300" s="15" t="s">
        <v>76</v>
      </c>
      <c r="C300" s="1" t="s">
        <v>407</v>
      </c>
      <c r="D300" s="25">
        <v>214234804</v>
      </c>
      <c r="E300" s="25">
        <v>9708908079</v>
      </c>
      <c r="F300" s="1" t="s">
        <v>48</v>
      </c>
      <c r="G300" s="108">
        <v>38992</v>
      </c>
      <c r="H300" s="17">
        <f t="shared" ca="1" si="4"/>
        <v>7</v>
      </c>
      <c r="I300" s="3" t="s">
        <v>64</v>
      </c>
      <c r="J300" s="19">
        <v>2</v>
      </c>
      <c r="K300" s="18">
        <v>64644</v>
      </c>
      <c r="L300" s="18"/>
      <c r="M300" s="5"/>
      <c r="N300" s="1"/>
      <c r="O300" s="1"/>
      <c r="P300" s="1"/>
      <c r="Q300" s="1"/>
    </row>
    <row r="301" spans="1:17" s="20" customFormat="1" x14ac:dyDescent="0.2">
      <c r="A301" s="1" t="s">
        <v>595</v>
      </c>
      <c r="B301" s="15" t="s">
        <v>66</v>
      </c>
      <c r="C301" s="1" t="s">
        <v>556</v>
      </c>
      <c r="D301" s="25">
        <v>880747384</v>
      </c>
      <c r="E301" s="25">
        <v>3035220001</v>
      </c>
      <c r="F301" s="1" t="s">
        <v>48</v>
      </c>
      <c r="G301" s="108">
        <v>34582</v>
      </c>
      <c r="H301" s="17">
        <f t="shared" ca="1" si="4"/>
        <v>19</v>
      </c>
      <c r="I301" s="3" t="s">
        <v>49</v>
      </c>
      <c r="J301" s="19">
        <v>4</v>
      </c>
      <c r="K301" s="18">
        <v>95280</v>
      </c>
      <c r="L301" s="18"/>
      <c r="M301" s="5"/>
      <c r="N301" s="1"/>
      <c r="O301" s="1"/>
      <c r="P301" s="1"/>
      <c r="Q301" s="1"/>
    </row>
    <row r="302" spans="1:17" s="20" customFormat="1" x14ac:dyDescent="0.2">
      <c r="A302" s="1" t="s">
        <v>353</v>
      </c>
      <c r="B302" s="15" t="s">
        <v>76</v>
      </c>
      <c r="C302" s="1" t="s">
        <v>254</v>
      </c>
      <c r="D302" s="25">
        <v>920477476</v>
      </c>
      <c r="E302" s="25">
        <v>3033162442</v>
      </c>
      <c r="F302" s="1" t="s">
        <v>58</v>
      </c>
      <c r="G302" s="108">
        <v>36241</v>
      </c>
      <c r="H302" s="17">
        <f t="shared" ca="1" si="4"/>
        <v>15</v>
      </c>
      <c r="I302" s="3"/>
      <c r="J302" s="19">
        <v>3</v>
      </c>
      <c r="K302" s="18">
        <v>29292</v>
      </c>
      <c r="L302" s="18"/>
      <c r="M302" s="5"/>
      <c r="N302" s="1"/>
      <c r="O302" s="1"/>
      <c r="P302" s="1"/>
      <c r="Q302" s="1"/>
    </row>
    <row r="303" spans="1:17" s="20" customFormat="1" x14ac:dyDescent="0.2">
      <c r="A303" s="1" t="s">
        <v>520</v>
      </c>
      <c r="B303" s="15" t="s">
        <v>76</v>
      </c>
      <c r="C303" s="1" t="s">
        <v>494</v>
      </c>
      <c r="D303" s="25">
        <v>619465100</v>
      </c>
      <c r="E303" s="25">
        <v>3034629606</v>
      </c>
      <c r="F303" s="1" t="s">
        <v>48</v>
      </c>
      <c r="G303" s="108">
        <v>39972</v>
      </c>
      <c r="H303" s="17">
        <f t="shared" ca="1" si="4"/>
        <v>5</v>
      </c>
      <c r="I303" s="3" t="s">
        <v>53</v>
      </c>
      <c r="J303" s="19">
        <v>2</v>
      </c>
      <c r="K303" s="18">
        <v>33072</v>
      </c>
      <c r="L303" s="18"/>
      <c r="M303" s="5"/>
      <c r="N303" s="1"/>
      <c r="O303" s="1"/>
      <c r="P303" s="1"/>
      <c r="Q303" s="1"/>
    </row>
    <row r="304" spans="1:17" s="20" customFormat="1" x14ac:dyDescent="0.2">
      <c r="A304" s="1" t="s">
        <v>112</v>
      </c>
      <c r="B304" s="15" t="s">
        <v>51</v>
      </c>
      <c r="C304" s="1" t="s">
        <v>101</v>
      </c>
      <c r="D304" s="25">
        <v>721173550</v>
      </c>
      <c r="E304" s="25">
        <v>3038356334</v>
      </c>
      <c r="F304" s="1" t="s">
        <v>48</v>
      </c>
      <c r="G304" s="108">
        <v>34842</v>
      </c>
      <c r="H304" s="17">
        <f t="shared" ca="1" si="4"/>
        <v>19</v>
      </c>
      <c r="I304" s="3" t="s">
        <v>60</v>
      </c>
      <c r="J304" s="19">
        <v>2</v>
      </c>
      <c r="K304" s="18">
        <v>85380</v>
      </c>
      <c r="L304" s="18"/>
      <c r="M304" s="5"/>
      <c r="N304" s="1"/>
      <c r="O304" s="1"/>
      <c r="P304" s="1"/>
      <c r="Q304" s="1"/>
    </row>
    <row r="305" spans="1:17" s="20" customFormat="1" x14ac:dyDescent="0.2">
      <c r="A305" s="1" t="s">
        <v>754</v>
      </c>
      <c r="B305" s="15" t="s">
        <v>62</v>
      </c>
      <c r="C305" s="1" t="s">
        <v>719</v>
      </c>
      <c r="D305" s="25">
        <v>723066626</v>
      </c>
      <c r="E305" s="25">
        <v>3035399385</v>
      </c>
      <c r="F305" s="1" t="s">
        <v>58</v>
      </c>
      <c r="G305" s="108">
        <v>39494</v>
      </c>
      <c r="H305" s="17">
        <f t="shared" ca="1" si="4"/>
        <v>6</v>
      </c>
      <c r="I305" s="3"/>
      <c r="J305" s="19">
        <v>3</v>
      </c>
      <c r="K305" s="18">
        <v>39456</v>
      </c>
      <c r="L305" s="18"/>
      <c r="M305" s="5"/>
      <c r="N305" s="1"/>
      <c r="O305" s="1"/>
      <c r="P305" s="1"/>
      <c r="Q305" s="1"/>
    </row>
    <row r="306" spans="1:17" s="20" customFormat="1" x14ac:dyDescent="0.2">
      <c r="A306" s="1" t="s">
        <v>588</v>
      </c>
      <c r="B306" s="15" t="s">
        <v>51</v>
      </c>
      <c r="C306" s="1" t="s">
        <v>556</v>
      </c>
      <c r="D306" s="25">
        <v>378882665</v>
      </c>
      <c r="E306" s="25">
        <v>5056079829</v>
      </c>
      <c r="F306" s="1" t="s">
        <v>52</v>
      </c>
      <c r="G306" s="108">
        <v>34727</v>
      </c>
      <c r="H306" s="17">
        <f t="shared" ca="1" si="4"/>
        <v>19</v>
      </c>
      <c r="I306" s="3" t="s">
        <v>60</v>
      </c>
      <c r="J306" s="19">
        <v>3</v>
      </c>
      <c r="K306" s="18">
        <v>55656</v>
      </c>
      <c r="L306" s="18"/>
      <c r="M306" s="5"/>
      <c r="N306" s="1"/>
      <c r="O306" s="1"/>
      <c r="P306" s="1"/>
      <c r="Q306" s="1"/>
    </row>
    <row r="307" spans="1:17" s="20" customFormat="1" x14ac:dyDescent="0.2">
      <c r="A307" s="1" t="s">
        <v>173</v>
      </c>
      <c r="B307" s="15" t="s">
        <v>66</v>
      </c>
      <c r="C307" s="1" t="s">
        <v>170</v>
      </c>
      <c r="D307" s="25">
        <v>651995963</v>
      </c>
      <c r="E307" s="25">
        <v>3034944945</v>
      </c>
      <c r="F307" s="1" t="s">
        <v>56</v>
      </c>
      <c r="G307" s="108">
        <v>41369</v>
      </c>
      <c r="H307" s="17">
        <f t="shared" ca="1" si="4"/>
        <v>1</v>
      </c>
      <c r="I307" s="3"/>
      <c r="J307" s="19">
        <v>4</v>
      </c>
      <c r="K307" s="18">
        <v>32981</v>
      </c>
      <c r="L307" s="18"/>
      <c r="M307" s="5"/>
      <c r="N307" s="5"/>
      <c r="O307" s="5"/>
      <c r="P307" s="1"/>
      <c r="Q307" s="1"/>
    </row>
    <row r="308" spans="1:17" s="20" customFormat="1" x14ac:dyDescent="0.2">
      <c r="A308" s="1" t="s">
        <v>517</v>
      </c>
      <c r="B308" s="15" t="s">
        <v>66</v>
      </c>
      <c r="C308" s="1" t="s">
        <v>494</v>
      </c>
      <c r="D308" s="25">
        <v>816607187</v>
      </c>
      <c r="E308" s="25">
        <v>9705520461</v>
      </c>
      <c r="F308" s="1" t="s">
        <v>56</v>
      </c>
      <c r="G308" s="108">
        <v>41508</v>
      </c>
      <c r="H308" s="17">
        <f t="shared" ca="1" si="4"/>
        <v>0</v>
      </c>
      <c r="I308" s="3"/>
      <c r="J308" s="19">
        <v>3</v>
      </c>
      <c r="K308" s="18">
        <v>11016</v>
      </c>
      <c r="L308" s="18"/>
      <c r="M308" s="5"/>
      <c r="N308" s="1"/>
      <c r="O308" s="1"/>
      <c r="P308" s="1"/>
      <c r="Q308" s="1"/>
    </row>
    <row r="309" spans="1:17" s="20" customFormat="1" x14ac:dyDescent="0.2">
      <c r="A309" s="1" t="s">
        <v>303</v>
      </c>
      <c r="B309" s="15" t="s">
        <v>76</v>
      </c>
      <c r="C309" s="1" t="s">
        <v>254</v>
      </c>
      <c r="D309" s="25">
        <v>276980518</v>
      </c>
      <c r="E309" s="25">
        <v>7195267252</v>
      </c>
      <c r="F309" s="1" t="s">
        <v>48</v>
      </c>
      <c r="G309" s="108">
        <v>39888</v>
      </c>
      <c r="H309" s="17">
        <f t="shared" ca="1" si="4"/>
        <v>5</v>
      </c>
      <c r="I309" s="3" t="s">
        <v>72</v>
      </c>
      <c r="J309" s="19">
        <v>5</v>
      </c>
      <c r="K309" s="18">
        <v>35304</v>
      </c>
      <c r="L309" s="18"/>
      <c r="M309" s="5"/>
      <c r="N309" s="1"/>
      <c r="O309" s="1"/>
      <c r="P309" s="1"/>
      <c r="Q309" s="1"/>
    </row>
    <row r="310" spans="1:17" s="20" customFormat="1" x14ac:dyDescent="0.2">
      <c r="A310" s="1" t="s">
        <v>680</v>
      </c>
      <c r="B310" s="15" t="s">
        <v>46</v>
      </c>
      <c r="C310" s="1" t="s">
        <v>645</v>
      </c>
      <c r="D310" s="25">
        <v>687623890</v>
      </c>
      <c r="E310" s="25">
        <v>9702447501</v>
      </c>
      <c r="F310" s="1" t="s">
        <v>56</v>
      </c>
      <c r="G310" s="108">
        <v>36090</v>
      </c>
      <c r="H310" s="17">
        <f t="shared" ca="1" si="4"/>
        <v>15</v>
      </c>
      <c r="I310" s="3"/>
      <c r="J310" s="19">
        <v>4</v>
      </c>
      <c r="K310" s="18">
        <v>28430</v>
      </c>
      <c r="L310" s="18"/>
      <c r="M310" s="5"/>
      <c r="N310" s="1"/>
      <c r="O310" s="1"/>
      <c r="P310" s="1"/>
      <c r="Q310" s="1"/>
    </row>
    <row r="311" spans="1:17" s="20" customFormat="1" x14ac:dyDescent="0.2">
      <c r="A311" s="1" t="s">
        <v>500</v>
      </c>
      <c r="B311" s="15" t="s">
        <v>76</v>
      </c>
      <c r="C311" s="1" t="s">
        <v>494</v>
      </c>
      <c r="D311" s="25">
        <v>959568761</v>
      </c>
      <c r="E311" s="25">
        <v>5054744493</v>
      </c>
      <c r="F311" s="1" t="s">
        <v>48</v>
      </c>
      <c r="G311" s="108">
        <v>34513</v>
      </c>
      <c r="H311" s="17">
        <f t="shared" ca="1" si="4"/>
        <v>20</v>
      </c>
      <c r="I311" s="3" t="s">
        <v>49</v>
      </c>
      <c r="J311" s="19">
        <v>5</v>
      </c>
      <c r="K311" s="18">
        <v>73764</v>
      </c>
      <c r="L311" s="18"/>
      <c r="M311" s="5"/>
      <c r="N311" s="1"/>
      <c r="O311" s="1"/>
      <c r="P311" s="1"/>
      <c r="Q311" s="1"/>
    </row>
    <row r="312" spans="1:17" s="20" customFormat="1" x14ac:dyDescent="0.2">
      <c r="A312" s="1" t="s">
        <v>679</v>
      </c>
      <c r="B312" s="15" t="s">
        <v>76</v>
      </c>
      <c r="C312" s="1" t="s">
        <v>645</v>
      </c>
      <c r="D312" s="25">
        <v>351003584</v>
      </c>
      <c r="E312" s="25">
        <v>9704269081</v>
      </c>
      <c r="F312" s="1" t="s">
        <v>58</v>
      </c>
      <c r="G312" s="108">
        <v>37270</v>
      </c>
      <c r="H312" s="17">
        <f t="shared" ca="1" si="4"/>
        <v>12</v>
      </c>
      <c r="I312" s="3"/>
      <c r="J312" s="19">
        <v>5</v>
      </c>
      <c r="K312" s="18">
        <v>63972</v>
      </c>
      <c r="L312" s="18"/>
      <c r="M312" s="5"/>
      <c r="N312" s="1"/>
      <c r="O312" s="1"/>
      <c r="P312" s="1"/>
      <c r="Q312" s="1"/>
    </row>
    <row r="313" spans="1:17" s="20" customFormat="1" x14ac:dyDescent="0.2">
      <c r="A313" s="1" t="s">
        <v>465</v>
      </c>
      <c r="B313" s="15" t="s">
        <v>76</v>
      </c>
      <c r="C313" s="1" t="s">
        <v>415</v>
      </c>
      <c r="D313" s="25">
        <v>275102740</v>
      </c>
      <c r="E313" s="25">
        <v>9701620909</v>
      </c>
      <c r="F313" s="1" t="s">
        <v>48</v>
      </c>
      <c r="G313" s="108">
        <v>34751</v>
      </c>
      <c r="H313" s="17">
        <f t="shared" ca="1" si="4"/>
        <v>19</v>
      </c>
      <c r="I313" s="3" t="s">
        <v>53</v>
      </c>
      <c r="J313" s="19">
        <v>4</v>
      </c>
      <c r="K313" s="18">
        <v>72672</v>
      </c>
      <c r="L313" s="18"/>
      <c r="M313" s="5"/>
      <c r="N313" s="1"/>
      <c r="O313" s="1"/>
      <c r="P313" s="1"/>
      <c r="Q313" s="1"/>
    </row>
    <row r="314" spans="1:17" s="20" customFormat="1" x14ac:dyDescent="0.2">
      <c r="A314" s="14" t="s">
        <v>67</v>
      </c>
      <c r="B314" s="15" t="s">
        <v>62</v>
      </c>
      <c r="C314" s="14" t="s">
        <v>63</v>
      </c>
      <c r="D314" s="16">
        <v>415076748</v>
      </c>
      <c r="E314" s="16">
        <v>9705230846</v>
      </c>
      <c r="F314" s="14" t="s">
        <v>56</v>
      </c>
      <c r="G314" s="108">
        <v>34538</v>
      </c>
      <c r="H314" s="17">
        <f t="shared" ca="1" si="4"/>
        <v>19</v>
      </c>
      <c r="I314" s="3" t="s">
        <v>60</v>
      </c>
      <c r="J314" s="19">
        <v>3</v>
      </c>
      <c r="K314" s="18">
        <v>34884</v>
      </c>
      <c r="L314" s="18"/>
      <c r="M314" s="5"/>
      <c r="N314" s="23"/>
      <c r="O314" s="23"/>
      <c r="P314" s="1"/>
      <c r="Q314" s="1"/>
    </row>
    <row r="315" spans="1:17" s="20" customFormat="1" x14ac:dyDescent="0.2">
      <c r="A315" s="1" t="s">
        <v>560</v>
      </c>
      <c r="B315" s="15" t="s">
        <v>76</v>
      </c>
      <c r="C315" s="1" t="s">
        <v>556</v>
      </c>
      <c r="D315" s="25">
        <v>933883118</v>
      </c>
      <c r="E315" s="25">
        <v>3033294956</v>
      </c>
      <c r="F315" s="1" t="s">
        <v>58</v>
      </c>
      <c r="G315" s="108">
        <v>35714</v>
      </c>
      <c r="H315" s="17">
        <f t="shared" ca="1" si="4"/>
        <v>16</v>
      </c>
      <c r="I315" s="3"/>
      <c r="J315" s="19">
        <v>2</v>
      </c>
      <c r="K315" s="18">
        <v>103176</v>
      </c>
      <c r="L315" s="18"/>
      <c r="M315" s="5"/>
      <c r="N315" s="1"/>
      <c r="O315" s="1"/>
      <c r="P315" s="1"/>
      <c r="Q315" s="1"/>
    </row>
    <row r="316" spans="1:17" s="20" customFormat="1" x14ac:dyDescent="0.2">
      <c r="A316" s="1" t="s">
        <v>463</v>
      </c>
      <c r="B316" s="15" t="s">
        <v>66</v>
      </c>
      <c r="C316" s="1" t="s">
        <v>415</v>
      </c>
      <c r="D316" s="25">
        <v>555025137</v>
      </c>
      <c r="E316" s="25">
        <v>7196565171</v>
      </c>
      <c r="F316" s="1" t="s">
        <v>52</v>
      </c>
      <c r="G316" s="108">
        <v>34375</v>
      </c>
      <c r="H316" s="17">
        <f t="shared" ca="1" si="4"/>
        <v>20</v>
      </c>
      <c r="I316" s="3" t="s">
        <v>49</v>
      </c>
      <c r="J316" s="19">
        <v>4</v>
      </c>
      <c r="K316" s="18">
        <v>15708</v>
      </c>
      <c r="L316" s="18"/>
      <c r="M316" s="5"/>
      <c r="N316" s="1"/>
      <c r="O316" s="1"/>
      <c r="P316" s="1"/>
      <c r="Q316" s="1"/>
    </row>
    <row r="317" spans="1:17" s="20" customFormat="1" x14ac:dyDescent="0.2">
      <c r="A317" s="1" t="s">
        <v>687</v>
      </c>
      <c r="B317" s="15" t="s">
        <v>76</v>
      </c>
      <c r="C317" s="1" t="s">
        <v>645</v>
      </c>
      <c r="D317" s="25">
        <v>693055639</v>
      </c>
      <c r="E317" s="25">
        <v>9705866887</v>
      </c>
      <c r="F317" s="1" t="s">
        <v>48</v>
      </c>
      <c r="G317" s="108">
        <v>34278</v>
      </c>
      <c r="H317" s="17">
        <f t="shared" ca="1" si="4"/>
        <v>20</v>
      </c>
      <c r="I317" s="3" t="s">
        <v>60</v>
      </c>
      <c r="J317" s="19">
        <v>5</v>
      </c>
      <c r="K317" s="18">
        <v>64680</v>
      </c>
      <c r="L317" s="18"/>
      <c r="M317" s="5"/>
      <c r="N317" s="1"/>
      <c r="O317" s="1"/>
      <c r="P317" s="1"/>
      <c r="Q317" s="1"/>
    </row>
    <row r="318" spans="1:17" s="20" customFormat="1" x14ac:dyDescent="0.2">
      <c r="A318" s="1" t="s">
        <v>141</v>
      </c>
      <c r="B318" s="15" t="s">
        <v>76</v>
      </c>
      <c r="C318" s="1" t="s">
        <v>101</v>
      </c>
      <c r="D318" s="25">
        <v>252276921</v>
      </c>
      <c r="E318" s="25">
        <v>3035777345</v>
      </c>
      <c r="F318" s="1" t="s">
        <v>48</v>
      </c>
      <c r="G318" s="108">
        <v>38841</v>
      </c>
      <c r="H318" s="17">
        <f t="shared" ca="1" si="4"/>
        <v>8</v>
      </c>
      <c r="I318" s="3" t="s">
        <v>64</v>
      </c>
      <c r="J318" s="19">
        <v>4</v>
      </c>
      <c r="K318" s="18">
        <v>104736</v>
      </c>
      <c r="L318" s="18"/>
      <c r="M318" s="5"/>
      <c r="N318" s="1"/>
      <c r="O318" s="1"/>
      <c r="P318" s="1"/>
      <c r="Q318" s="1"/>
    </row>
    <row r="319" spans="1:17" s="20" customFormat="1" x14ac:dyDescent="0.2">
      <c r="A319" s="1" t="s">
        <v>654</v>
      </c>
      <c r="B319" s="15" t="s">
        <v>66</v>
      </c>
      <c r="C319" s="1" t="s">
        <v>645</v>
      </c>
      <c r="D319" s="25">
        <v>277925508</v>
      </c>
      <c r="E319" s="25">
        <v>5056584511</v>
      </c>
      <c r="F319" s="1" t="s">
        <v>48</v>
      </c>
      <c r="G319" s="108">
        <v>36429</v>
      </c>
      <c r="H319" s="17">
        <f t="shared" ca="1" si="4"/>
        <v>14</v>
      </c>
      <c r="I319" s="3" t="s">
        <v>64</v>
      </c>
      <c r="J319" s="19">
        <v>3</v>
      </c>
      <c r="K319" s="18">
        <v>79728</v>
      </c>
      <c r="L319" s="18"/>
      <c r="M319" s="5"/>
      <c r="N319" s="1"/>
      <c r="O319" s="1"/>
      <c r="P319" s="1"/>
      <c r="Q319" s="1"/>
    </row>
    <row r="320" spans="1:17" s="20" customFormat="1" x14ac:dyDescent="0.2">
      <c r="A320" s="1" t="s">
        <v>793</v>
      </c>
      <c r="B320" s="15" t="s">
        <v>76</v>
      </c>
      <c r="C320" s="1" t="s">
        <v>719</v>
      </c>
      <c r="D320" s="25">
        <v>144722757</v>
      </c>
      <c r="E320" s="25">
        <v>3036060038</v>
      </c>
      <c r="F320" s="1" t="s">
        <v>58</v>
      </c>
      <c r="G320" s="108">
        <v>34618</v>
      </c>
      <c r="H320" s="17">
        <f t="shared" ca="1" si="4"/>
        <v>19</v>
      </c>
      <c r="I320" s="3"/>
      <c r="J320" s="19">
        <v>1</v>
      </c>
      <c r="K320" s="18">
        <v>69000</v>
      </c>
      <c r="L320" s="18"/>
      <c r="M320" s="5"/>
      <c r="N320" s="1"/>
      <c r="O320" s="1"/>
      <c r="P320" s="1"/>
      <c r="Q320" s="1"/>
    </row>
    <row r="321" spans="1:17" s="20" customFormat="1" x14ac:dyDescent="0.2">
      <c r="A321" s="1" t="s">
        <v>631</v>
      </c>
      <c r="B321" s="15" t="s">
        <v>46</v>
      </c>
      <c r="C321" s="1" t="s">
        <v>556</v>
      </c>
      <c r="D321" s="25">
        <v>437460422</v>
      </c>
      <c r="E321" s="25">
        <v>9708439277</v>
      </c>
      <c r="F321" s="1" t="s">
        <v>52</v>
      </c>
      <c r="G321" s="108">
        <v>39779</v>
      </c>
      <c r="H321" s="17">
        <f t="shared" ca="1" si="4"/>
        <v>5</v>
      </c>
      <c r="I321" s="3" t="s">
        <v>64</v>
      </c>
      <c r="J321" s="19">
        <v>3</v>
      </c>
      <c r="K321" s="18">
        <v>12756</v>
      </c>
      <c r="L321" s="18"/>
      <c r="M321" s="5"/>
      <c r="N321" s="1"/>
      <c r="O321" s="1"/>
      <c r="P321" s="1"/>
      <c r="Q321" s="1"/>
    </row>
    <row r="322" spans="1:17" s="20" customFormat="1" x14ac:dyDescent="0.2">
      <c r="A322" s="1" t="s">
        <v>701</v>
      </c>
      <c r="B322" s="15" t="s">
        <v>66</v>
      </c>
      <c r="C322" s="1" t="s">
        <v>645</v>
      </c>
      <c r="D322" s="25">
        <v>750581894</v>
      </c>
      <c r="E322" s="25">
        <v>7198433766</v>
      </c>
      <c r="F322" s="1" t="s">
        <v>58</v>
      </c>
      <c r="G322" s="108">
        <v>41406</v>
      </c>
      <c r="H322" s="17">
        <f t="shared" ref="H322:H385" ca="1" si="5">DATEDIF(G322,TODAY(),"Y")</f>
        <v>1</v>
      </c>
      <c r="I322" s="3"/>
      <c r="J322" s="19">
        <v>3</v>
      </c>
      <c r="K322" s="18">
        <v>25896</v>
      </c>
      <c r="L322" s="18"/>
      <c r="M322" s="5"/>
      <c r="N322" s="1"/>
      <c r="O322" s="1"/>
      <c r="P322" s="1"/>
      <c r="Q322" s="1"/>
    </row>
    <row r="323" spans="1:17" s="20" customFormat="1" x14ac:dyDescent="0.2">
      <c r="A323" s="1" t="s">
        <v>323</v>
      </c>
      <c r="B323" s="15" t="s">
        <v>62</v>
      </c>
      <c r="C323" s="1" t="s">
        <v>254</v>
      </c>
      <c r="D323" s="25">
        <v>725737456</v>
      </c>
      <c r="E323" s="25">
        <v>5051847141</v>
      </c>
      <c r="F323" s="1" t="s">
        <v>58</v>
      </c>
      <c r="G323" s="108">
        <v>39930</v>
      </c>
      <c r="H323" s="17">
        <f t="shared" ca="1" si="5"/>
        <v>5</v>
      </c>
      <c r="I323" s="3"/>
      <c r="J323" s="19">
        <v>4</v>
      </c>
      <c r="K323" s="18">
        <v>71196</v>
      </c>
      <c r="L323" s="18"/>
      <c r="M323" s="5"/>
      <c r="N323" s="1"/>
      <c r="O323" s="1"/>
      <c r="P323" s="1"/>
      <c r="Q323" s="1"/>
    </row>
    <row r="324" spans="1:17" s="20" customFormat="1" x14ac:dyDescent="0.2">
      <c r="A324" s="1" t="s">
        <v>324</v>
      </c>
      <c r="B324" s="15" t="s">
        <v>62</v>
      </c>
      <c r="C324" s="1" t="s">
        <v>254</v>
      </c>
      <c r="D324" s="25">
        <v>350104448</v>
      </c>
      <c r="E324" s="25">
        <v>3033883356</v>
      </c>
      <c r="F324" s="1" t="s">
        <v>48</v>
      </c>
      <c r="G324" s="108">
        <v>36585</v>
      </c>
      <c r="H324" s="17">
        <f t="shared" ca="1" si="5"/>
        <v>14</v>
      </c>
      <c r="I324" s="3" t="s">
        <v>49</v>
      </c>
      <c r="J324" s="19">
        <v>1</v>
      </c>
      <c r="K324" s="18">
        <v>53904</v>
      </c>
      <c r="L324" s="18"/>
      <c r="M324" s="5"/>
      <c r="N324" s="1"/>
      <c r="O324" s="1"/>
      <c r="P324" s="1"/>
      <c r="Q324" s="1"/>
    </row>
    <row r="325" spans="1:17" s="20" customFormat="1" x14ac:dyDescent="0.2">
      <c r="A325" s="1" t="s">
        <v>461</v>
      </c>
      <c r="B325" s="15" t="s">
        <v>66</v>
      </c>
      <c r="C325" s="1" t="s">
        <v>415</v>
      </c>
      <c r="D325" s="25">
        <v>649234799</v>
      </c>
      <c r="E325" s="25">
        <v>7191588597</v>
      </c>
      <c r="F325" s="1" t="s">
        <v>48</v>
      </c>
      <c r="G325" s="108">
        <v>41265</v>
      </c>
      <c r="H325" s="17">
        <f t="shared" ca="1" si="5"/>
        <v>1</v>
      </c>
      <c r="I325" s="3" t="s">
        <v>64</v>
      </c>
      <c r="J325" s="19">
        <v>4</v>
      </c>
      <c r="K325" s="18">
        <v>54312</v>
      </c>
      <c r="L325" s="18"/>
      <c r="M325" s="5"/>
      <c r="N325" s="1"/>
      <c r="O325" s="1"/>
      <c r="P325" s="1"/>
      <c r="Q325" s="1"/>
    </row>
    <row r="326" spans="1:17" s="20" customFormat="1" x14ac:dyDescent="0.2">
      <c r="A326" s="1" t="s">
        <v>570</v>
      </c>
      <c r="B326" s="15" t="s">
        <v>66</v>
      </c>
      <c r="C326" s="1" t="s">
        <v>556</v>
      </c>
      <c r="D326" s="25">
        <v>358017400</v>
      </c>
      <c r="E326" s="25">
        <v>3033265407</v>
      </c>
      <c r="F326" s="1" t="s">
        <v>56</v>
      </c>
      <c r="G326" s="108">
        <v>37436</v>
      </c>
      <c r="H326" s="17">
        <f t="shared" ca="1" si="5"/>
        <v>12</v>
      </c>
      <c r="I326" s="3"/>
      <c r="J326" s="19">
        <v>5</v>
      </c>
      <c r="K326" s="18">
        <v>43262</v>
      </c>
      <c r="L326" s="18"/>
      <c r="M326" s="5"/>
      <c r="N326" s="1"/>
      <c r="O326" s="1"/>
      <c r="P326" s="1"/>
      <c r="Q326" s="1"/>
    </row>
    <row r="327" spans="1:17" s="20" customFormat="1" x14ac:dyDescent="0.2">
      <c r="A327" s="1" t="s">
        <v>796</v>
      </c>
      <c r="B327" s="15" t="s">
        <v>66</v>
      </c>
      <c r="C327" s="1" t="s">
        <v>719</v>
      </c>
      <c r="D327" s="25">
        <v>418701946</v>
      </c>
      <c r="E327" s="25">
        <v>9704141191</v>
      </c>
      <c r="F327" s="1" t="s">
        <v>52</v>
      </c>
      <c r="G327" s="108">
        <v>35210</v>
      </c>
      <c r="H327" s="17">
        <f t="shared" ca="1" si="5"/>
        <v>18</v>
      </c>
      <c r="I327" s="3" t="s">
        <v>60</v>
      </c>
      <c r="J327" s="19">
        <v>2</v>
      </c>
      <c r="K327" s="18">
        <v>59454</v>
      </c>
      <c r="L327" s="18"/>
      <c r="M327" s="5"/>
      <c r="N327" s="1"/>
      <c r="O327" s="1"/>
      <c r="P327" s="1"/>
      <c r="Q327" s="1"/>
    </row>
    <row r="328" spans="1:17" s="20" customFormat="1" x14ac:dyDescent="0.2">
      <c r="A328" s="1" t="s">
        <v>136</v>
      </c>
      <c r="B328" s="15" t="s">
        <v>51</v>
      </c>
      <c r="C328" s="1" t="s">
        <v>101</v>
      </c>
      <c r="D328" s="25">
        <v>393393249</v>
      </c>
      <c r="E328" s="25">
        <v>5054980674</v>
      </c>
      <c r="F328" s="1" t="s">
        <v>58</v>
      </c>
      <c r="G328" s="108">
        <v>37526</v>
      </c>
      <c r="H328" s="17">
        <f t="shared" ca="1" si="5"/>
        <v>11</v>
      </c>
      <c r="I328" s="3"/>
      <c r="J328" s="19">
        <v>3</v>
      </c>
      <c r="K328" s="18">
        <v>28272</v>
      </c>
      <c r="L328" s="18"/>
      <c r="M328" s="5"/>
      <c r="N328" s="1"/>
      <c r="O328" s="1"/>
      <c r="P328" s="1"/>
      <c r="Q328" s="1"/>
    </row>
    <row r="329" spans="1:17" s="20" customFormat="1" x14ac:dyDescent="0.2">
      <c r="A329" s="1" t="s">
        <v>135</v>
      </c>
      <c r="B329" s="15" t="s">
        <v>55</v>
      </c>
      <c r="C329" s="1" t="s">
        <v>101</v>
      </c>
      <c r="D329" s="25">
        <v>344090854</v>
      </c>
      <c r="E329" s="25">
        <v>3033542524</v>
      </c>
      <c r="F329" s="1" t="s">
        <v>48</v>
      </c>
      <c r="G329" s="108">
        <v>36253</v>
      </c>
      <c r="H329" s="17">
        <f t="shared" ca="1" si="5"/>
        <v>15</v>
      </c>
      <c r="I329" s="3" t="s">
        <v>72</v>
      </c>
      <c r="J329" s="19">
        <v>5</v>
      </c>
      <c r="K329" s="18">
        <v>98544</v>
      </c>
      <c r="L329" s="18"/>
      <c r="M329" s="5"/>
      <c r="N329" s="1"/>
      <c r="O329" s="1"/>
      <c r="P329" s="1"/>
      <c r="Q329" s="1"/>
    </row>
    <row r="330" spans="1:17" s="20" customFormat="1" x14ac:dyDescent="0.2">
      <c r="A330" s="1" t="s">
        <v>393</v>
      </c>
      <c r="B330" s="15" t="s">
        <v>76</v>
      </c>
      <c r="C330" s="1" t="s">
        <v>254</v>
      </c>
      <c r="D330" s="25">
        <v>130619578</v>
      </c>
      <c r="E330" s="25">
        <v>3035057530</v>
      </c>
      <c r="F330" s="1" t="s">
        <v>58</v>
      </c>
      <c r="G330" s="108">
        <v>37774</v>
      </c>
      <c r="H330" s="17">
        <f t="shared" ca="1" si="5"/>
        <v>11</v>
      </c>
      <c r="I330" s="3"/>
      <c r="J330" s="19">
        <v>5</v>
      </c>
      <c r="K330" s="18">
        <v>107424</v>
      </c>
      <c r="L330" s="18"/>
      <c r="M330" s="5"/>
      <c r="N330" s="1"/>
      <c r="O330" s="1"/>
      <c r="P330" s="1"/>
      <c r="Q330" s="1"/>
    </row>
    <row r="331" spans="1:17" s="20" customFormat="1" x14ac:dyDescent="0.2">
      <c r="A331" s="1" t="s">
        <v>682</v>
      </c>
      <c r="B331" s="15" t="s">
        <v>62</v>
      </c>
      <c r="C331" s="1" t="s">
        <v>645</v>
      </c>
      <c r="D331" s="25">
        <v>491830893</v>
      </c>
      <c r="E331" s="25">
        <v>3034713634</v>
      </c>
      <c r="F331" s="1" t="s">
        <v>48</v>
      </c>
      <c r="G331" s="108">
        <v>41134</v>
      </c>
      <c r="H331" s="17">
        <f t="shared" ca="1" si="5"/>
        <v>1</v>
      </c>
      <c r="I331" s="3" t="s">
        <v>64</v>
      </c>
      <c r="J331" s="19">
        <v>5</v>
      </c>
      <c r="K331" s="18">
        <v>27828</v>
      </c>
      <c r="L331" s="18"/>
      <c r="M331" s="5"/>
      <c r="N331" s="1"/>
      <c r="O331" s="1"/>
      <c r="P331" s="1"/>
      <c r="Q331" s="1"/>
    </row>
    <row r="332" spans="1:17" s="20" customFormat="1" x14ac:dyDescent="0.2">
      <c r="A332" s="1" t="s">
        <v>435</v>
      </c>
      <c r="B332" s="15" t="s">
        <v>51</v>
      </c>
      <c r="C332" s="1" t="s">
        <v>415</v>
      </c>
      <c r="D332" s="25">
        <v>895408697</v>
      </c>
      <c r="E332" s="25">
        <v>9703383207</v>
      </c>
      <c r="F332" s="1" t="s">
        <v>48</v>
      </c>
      <c r="G332" s="108">
        <v>40213</v>
      </c>
      <c r="H332" s="17">
        <f t="shared" ca="1" si="5"/>
        <v>4</v>
      </c>
      <c r="I332" s="3" t="s">
        <v>64</v>
      </c>
      <c r="J332" s="19">
        <v>4</v>
      </c>
      <c r="K332" s="18">
        <v>57132</v>
      </c>
      <c r="L332" s="18"/>
      <c r="M332" s="5"/>
      <c r="N332" s="1"/>
      <c r="O332" s="1"/>
      <c r="P332" s="1"/>
      <c r="Q332" s="1"/>
    </row>
    <row r="333" spans="1:17" s="20" customFormat="1" x14ac:dyDescent="0.2">
      <c r="A333" s="1" t="s">
        <v>283</v>
      </c>
      <c r="B333" s="15" t="s">
        <v>51</v>
      </c>
      <c r="C333" s="1" t="s">
        <v>254</v>
      </c>
      <c r="D333" s="25">
        <v>353414196</v>
      </c>
      <c r="E333" s="25">
        <v>7198159919</v>
      </c>
      <c r="F333" s="1" t="s">
        <v>48</v>
      </c>
      <c r="G333" s="108">
        <v>37754</v>
      </c>
      <c r="H333" s="17">
        <f t="shared" ca="1" si="5"/>
        <v>11</v>
      </c>
      <c r="I333" s="3" t="s">
        <v>49</v>
      </c>
      <c r="J333" s="19">
        <v>1</v>
      </c>
      <c r="K333" s="18">
        <v>28380</v>
      </c>
      <c r="L333" s="18"/>
      <c r="M333" s="5"/>
      <c r="N333" s="1"/>
      <c r="O333" s="1"/>
      <c r="P333" s="1"/>
      <c r="Q333" s="1"/>
    </row>
    <row r="334" spans="1:17" s="20" customFormat="1" x14ac:dyDescent="0.2">
      <c r="A334" s="1" t="s">
        <v>791</v>
      </c>
      <c r="B334" s="15" t="s">
        <v>66</v>
      </c>
      <c r="C334" s="1" t="s">
        <v>719</v>
      </c>
      <c r="D334" s="25">
        <v>671823263</v>
      </c>
      <c r="E334" s="25">
        <v>3036718651</v>
      </c>
      <c r="F334" s="1" t="s">
        <v>48</v>
      </c>
      <c r="G334" s="108">
        <v>41693</v>
      </c>
      <c r="H334" s="17">
        <f t="shared" ca="1" si="5"/>
        <v>0</v>
      </c>
      <c r="I334" s="3" t="s">
        <v>60</v>
      </c>
      <c r="J334" s="19">
        <v>3</v>
      </c>
      <c r="K334" s="18">
        <v>103968</v>
      </c>
      <c r="L334" s="18"/>
      <c r="M334" s="5"/>
      <c r="N334" s="1"/>
      <c r="O334" s="1"/>
      <c r="P334" s="1"/>
      <c r="Q334" s="1"/>
    </row>
    <row r="335" spans="1:17" s="20" customFormat="1" x14ac:dyDescent="0.2">
      <c r="A335" s="1" t="s">
        <v>640</v>
      </c>
      <c r="B335" s="15" t="s">
        <v>51</v>
      </c>
      <c r="C335" s="1" t="s">
        <v>556</v>
      </c>
      <c r="D335" s="25">
        <v>476243591</v>
      </c>
      <c r="E335" s="25">
        <v>3037188067</v>
      </c>
      <c r="F335" s="1" t="s">
        <v>48</v>
      </c>
      <c r="G335" s="108">
        <v>36045</v>
      </c>
      <c r="H335" s="17">
        <f t="shared" ca="1" si="5"/>
        <v>15</v>
      </c>
      <c r="I335" s="3" t="s">
        <v>60</v>
      </c>
      <c r="J335" s="19">
        <v>4</v>
      </c>
      <c r="K335" s="18">
        <v>60684</v>
      </c>
      <c r="L335" s="18"/>
      <c r="M335" s="5"/>
      <c r="N335" s="1"/>
      <c r="O335" s="1"/>
      <c r="P335" s="1"/>
      <c r="Q335" s="1"/>
    </row>
    <row r="336" spans="1:17" s="20" customFormat="1" x14ac:dyDescent="0.2">
      <c r="A336" s="1" t="s">
        <v>371</v>
      </c>
      <c r="B336" s="15" t="s">
        <v>66</v>
      </c>
      <c r="C336" s="1" t="s">
        <v>254</v>
      </c>
      <c r="D336" s="25">
        <v>506577536</v>
      </c>
      <c r="E336" s="25">
        <v>3034999647</v>
      </c>
      <c r="F336" s="1" t="s">
        <v>56</v>
      </c>
      <c r="G336" s="108">
        <v>37361</v>
      </c>
      <c r="H336" s="17">
        <f t="shared" ca="1" si="5"/>
        <v>12</v>
      </c>
      <c r="I336" s="3"/>
      <c r="J336" s="19">
        <v>4</v>
      </c>
      <c r="K336" s="18">
        <v>11309</v>
      </c>
      <c r="L336" s="18"/>
      <c r="M336" s="5"/>
      <c r="N336" s="1"/>
      <c r="O336" s="1"/>
      <c r="P336" s="1"/>
      <c r="Q336" s="1"/>
    </row>
    <row r="337" spans="1:17" s="20" customFormat="1" x14ac:dyDescent="0.2">
      <c r="A337" s="1" t="s">
        <v>189</v>
      </c>
      <c r="B337" s="15" t="s">
        <v>46</v>
      </c>
      <c r="C337" s="1" t="s">
        <v>180</v>
      </c>
      <c r="D337" s="25">
        <v>434927073</v>
      </c>
      <c r="E337" s="25">
        <v>9708440900</v>
      </c>
      <c r="F337" s="1" t="s">
        <v>48</v>
      </c>
      <c r="G337" s="108">
        <v>38668</v>
      </c>
      <c r="H337" s="17">
        <f t="shared" ca="1" si="5"/>
        <v>8</v>
      </c>
      <c r="I337" s="3" t="s">
        <v>49</v>
      </c>
      <c r="J337" s="19">
        <v>1</v>
      </c>
      <c r="K337" s="18">
        <v>47688</v>
      </c>
      <c r="L337" s="18"/>
      <c r="M337" s="5"/>
      <c r="N337" s="1"/>
      <c r="O337" s="1"/>
      <c r="P337" s="1"/>
      <c r="Q337" s="1"/>
    </row>
    <row r="338" spans="1:17" s="20" customFormat="1" x14ac:dyDescent="0.2">
      <c r="A338" s="1" t="s">
        <v>450</v>
      </c>
      <c r="B338" s="15" t="s">
        <v>51</v>
      </c>
      <c r="C338" s="1" t="s">
        <v>415</v>
      </c>
      <c r="D338" s="25">
        <v>343897392</v>
      </c>
      <c r="E338" s="25">
        <v>9706674988</v>
      </c>
      <c r="F338" s="1" t="s">
        <v>48</v>
      </c>
      <c r="G338" s="108">
        <v>36310</v>
      </c>
      <c r="H338" s="17">
        <f t="shared" ca="1" si="5"/>
        <v>15</v>
      </c>
      <c r="I338" s="3" t="s">
        <v>60</v>
      </c>
      <c r="J338" s="19">
        <v>4</v>
      </c>
      <c r="K338" s="18">
        <v>58560</v>
      </c>
      <c r="L338" s="18"/>
      <c r="M338" s="5"/>
      <c r="N338" s="1"/>
      <c r="O338" s="1"/>
      <c r="P338" s="1"/>
      <c r="Q338" s="1"/>
    </row>
    <row r="339" spans="1:17" s="20" customFormat="1" x14ac:dyDescent="0.2">
      <c r="A339" s="1" t="s">
        <v>567</v>
      </c>
      <c r="B339" s="15" t="s">
        <v>76</v>
      </c>
      <c r="C339" s="1" t="s">
        <v>556</v>
      </c>
      <c r="D339" s="25">
        <v>475671127</v>
      </c>
      <c r="E339" s="25">
        <v>5056650531</v>
      </c>
      <c r="F339" s="1" t="s">
        <v>48</v>
      </c>
      <c r="G339" s="108">
        <v>37014</v>
      </c>
      <c r="H339" s="17">
        <f t="shared" ca="1" si="5"/>
        <v>13</v>
      </c>
      <c r="I339" s="3" t="s">
        <v>64</v>
      </c>
      <c r="J339" s="19">
        <v>4</v>
      </c>
      <c r="K339" s="18">
        <v>73704</v>
      </c>
      <c r="L339" s="18"/>
      <c r="M339" s="5"/>
      <c r="N339" s="1"/>
      <c r="O339" s="1"/>
      <c r="P339" s="1"/>
      <c r="Q339" s="1"/>
    </row>
    <row r="340" spans="1:17" s="20" customFormat="1" x14ac:dyDescent="0.2">
      <c r="A340" s="1" t="s">
        <v>373</v>
      </c>
      <c r="B340" s="15" t="s">
        <v>66</v>
      </c>
      <c r="C340" s="1" t="s">
        <v>254</v>
      </c>
      <c r="D340" s="25">
        <v>280304785</v>
      </c>
      <c r="E340" s="25">
        <v>5055918708</v>
      </c>
      <c r="F340" s="1" t="s">
        <v>48</v>
      </c>
      <c r="G340" s="108">
        <v>37052</v>
      </c>
      <c r="H340" s="17">
        <f t="shared" ca="1" si="5"/>
        <v>13</v>
      </c>
      <c r="I340" s="3" t="s">
        <v>60</v>
      </c>
      <c r="J340" s="19">
        <v>2</v>
      </c>
      <c r="K340" s="18">
        <v>48408</v>
      </c>
      <c r="L340" s="18"/>
      <c r="M340" s="5"/>
      <c r="N340" s="1"/>
      <c r="O340" s="1"/>
      <c r="P340" s="1"/>
      <c r="Q340" s="1"/>
    </row>
    <row r="341" spans="1:17" s="20" customFormat="1" x14ac:dyDescent="0.2">
      <c r="A341" s="1" t="s">
        <v>110</v>
      </c>
      <c r="B341" s="15" t="s">
        <v>51</v>
      </c>
      <c r="C341" s="1" t="s">
        <v>101</v>
      </c>
      <c r="D341" s="25">
        <v>733413074</v>
      </c>
      <c r="E341" s="25">
        <v>7192224790</v>
      </c>
      <c r="F341" s="1" t="s">
        <v>58</v>
      </c>
      <c r="G341" s="108">
        <v>40026</v>
      </c>
      <c r="H341" s="17">
        <f t="shared" ca="1" si="5"/>
        <v>4</v>
      </c>
      <c r="I341" s="3"/>
      <c r="J341" s="19">
        <v>3</v>
      </c>
      <c r="K341" s="18">
        <v>99684</v>
      </c>
      <c r="L341" s="18"/>
      <c r="M341" s="5"/>
      <c r="N341" s="1"/>
      <c r="O341" s="1"/>
      <c r="P341" s="1"/>
      <c r="Q341" s="1"/>
    </row>
    <row r="342" spans="1:17" s="20" customFormat="1" x14ac:dyDescent="0.2">
      <c r="A342" s="1" t="s">
        <v>572</v>
      </c>
      <c r="B342" s="15" t="s">
        <v>55</v>
      </c>
      <c r="C342" s="1" t="s">
        <v>556</v>
      </c>
      <c r="D342" s="25">
        <v>343185481</v>
      </c>
      <c r="E342" s="25">
        <v>3036446519</v>
      </c>
      <c r="F342" s="1" t="s">
        <v>48</v>
      </c>
      <c r="G342" s="108">
        <v>36974</v>
      </c>
      <c r="H342" s="17">
        <f t="shared" ca="1" si="5"/>
        <v>13</v>
      </c>
      <c r="I342" s="3" t="s">
        <v>53</v>
      </c>
      <c r="J342" s="19">
        <v>4</v>
      </c>
      <c r="K342" s="18">
        <v>88488</v>
      </c>
      <c r="L342" s="18"/>
      <c r="M342" s="5"/>
      <c r="N342" s="1"/>
      <c r="O342" s="1"/>
      <c r="P342" s="1"/>
      <c r="Q342" s="1"/>
    </row>
    <row r="343" spans="1:17" s="20" customFormat="1" x14ac:dyDescent="0.2">
      <c r="A343" s="1" t="s">
        <v>620</v>
      </c>
      <c r="B343" s="15" t="s">
        <v>66</v>
      </c>
      <c r="C343" s="1" t="s">
        <v>556</v>
      </c>
      <c r="D343" s="25">
        <v>959750235</v>
      </c>
      <c r="E343" s="25">
        <v>7198488350</v>
      </c>
      <c r="F343" s="1" t="s">
        <v>48</v>
      </c>
      <c r="G343" s="108">
        <v>41193</v>
      </c>
      <c r="H343" s="17">
        <f t="shared" ca="1" si="5"/>
        <v>1</v>
      </c>
      <c r="I343" s="3" t="s">
        <v>60</v>
      </c>
      <c r="J343" s="19">
        <v>4</v>
      </c>
      <c r="K343" s="18">
        <v>65028</v>
      </c>
      <c r="L343" s="18"/>
      <c r="M343" s="5"/>
      <c r="N343" s="1"/>
      <c r="O343" s="1"/>
      <c r="P343" s="1"/>
      <c r="Q343" s="1"/>
    </row>
    <row r="344" spans="1:17" s="20" customFormat="1" x14ac:dyDescent="0.2">
      <c r="A344" s="1" t="s">
        <v>561</v>
      </c>
      <c r="B344" s="15" t="s">
        <v>76</v>
      </c>
      <c r="C344" s="1" t="s">
        <v>556</v>
      </c>
      <c r="D344" s="25">
        <v>569882669</v>
      </c>
      <c r="E344" s="25">
        <v>9703122083</v>
      </c>
      <c r="F344" s="1" t="s">
        <v>48</v>
      </c>
      <c r="G344" s="108">
        <v>38624</v>
      </c>
      <c r="H344" s="17">
        <f t="shared" ca="1" si="5"/>
        <v>8</v>
      </c>
      <c r="I344" s="3" t="s">
        <v>53</v>
      </c>
      <c r="J344" s="19">
        <v>2</v>
      </c>
      <c r="K344" s="18">
        <v>54120</v>
      </c>
      <c r="L344" s="18"/>
      <c r="M344" s="5"/>
      <c r="N344" s="1"/>
      <c r="O344" s="1"/>
      <c r="P344" s="1"/>
      <c r="Q344" s="1"/>
    </row>
    <row r="345" spans="1:17" s="20" customFormat="1" x14ac:dyDescent="0.2">
      <c r="A345" s="1" t="s">
        <v>427</v>
      </c>
      <c r="B345" s="15" t="s">
        <v>51</v>
      </c>
      <c r="C345" s="1" t="s">
        <v>415</v>
      </c>
      <c r="D345" s="25">
        <v>499124019</v>
      </c>
      <c r="E345" s="25">
        <v>7195978858</v>
      </c>
      <c r="F345" s="1" t="s">
        <v>52</v>
      </c>
      <c r="G345" s="108">
        <v>37177</v>
      </c>
      <c r="H345" s="17">
        <f t="shared" ca="1" si="5"/>
        <v>12</v>
      </c>
      <c r="I345" s="3" t="s">
        <v>64</v>
      </c>
      <c r="J345" s="19">
        <v>3</v>
      </c>
      <c r="K345" s="18">
        <v>34656</v>
      </c>
      <c r="L345" s="18"/>
      <c r="M345" s="5"/>
      <c r="N345" s="1"/>
      <c r="O345" s="1"/>
      <c r="P345" s="1"/>
      <c r="Q345" s="1"/>
    </row>
    <row r="346" spans="1:17" s="20" customFormat="1" x14ac:dyDescent="0.2">
      <c r="A346" s="1" t="s">
        <v>766</v>
      </c>
      <c r="B346" s="15" t="s">
        <v>46</v>
      </c>
      <c r="C346" s="1" t="s">
        <v>719</v>
      </c>
      <c r="D346" s="25">
        <v>971128623</v>
      </c>
      <c r="E346" s="25">
        <v>3034375399</v>
      </c>
      <c r="F346" s="1" t="s">
        <v>58</v>
      </c>
      <c r="G346" s="108">
        <v>38197</v>
      </c>
      <c r="H346" s="17">
        <f t="shared" ca="1" si="5"/>
        <v>9</v>
      </c>
      <c r="I346" s="3"/>
      <c r="J346" s="19">
        <v>3</v>
      </c>
      <c r="K346" s="18">
        <v>30636</v>
      </c>
      <c r="L346" s="18"/>
      <c r="M346" s="5"/>
      <c r="N346" s="1"/>
      <c r="O346" s="1"/>
      <c r="P346" s="1"/>
      <c r="Q346" s="1"/>
    </row>
    <row r="347" spans="1:17" s="20" customFormat="1" x14ac:dyDescent="0.2">
      <c r="A347" s="1" t="s">
        <v>420</v>
      </c>
      <c r="B347" s="15" t="s">
        <v>46</v>
      </c>
      <c r="C347" s="1" t="s">
        <v>415</v>
      </c>
      <c r="D347" s="25">
        <v>506165137</v>
      </c>
      <c r="E347" s="25">
        <v>7193613417</v>
      </c>
      <c r="F347" s="1" t="s">
        <v>48</v>
      </c>
      <c r="G347" s="108">
        <v>41139</v>
      </c>
      <c r="H347" s="17">
        <f t="shared" ca="1" si="5"/>
        <v>1</v>
      </c>
      <c r="I347" s="3" t="s">
        <v>64</v>
      </c>
      <c r="J347" s="19">
        <v>4</v>
      </c>
      <c r="K347" s="18">
        <v>52980</v>
      </c>
      <c r="L347" s="18"/>
      <c r="M347" s="5"/>
      <c r="N347" s="1"/>
      <c r="O347" s="1"/>
      <c r="P347" s="1"/>
      <c r="Q347" s="1"/>
    </row>
    <row r="348" spans="1:17" s="20" customFormat="1" x14ac:dyDescent="0.2">
      <c r="A348" s="1" t="s">
        <v>685</v>
      </c>
      <c r="B348" s="15" t="s">
        <v>62</v>
      </c>
      <c r="C348" s="1" t="s">
        <v>645</v>
      </c>
      <c r="D348" s="25">
        <v>666194498</v>
      </c>
      <c r="E348" s="25">
        <v>3036593848</v>
      </c>
      <c r="F348" s="1" t="s">
        <v>48</v>
      </c>
      <c r="G348" s="108">
        <v>39409</v>
      </c>
      <c r="H348" s="17">
        <f t="shared" ca="1" si="5"/>
        <v>6</v>
      </c>
      <c r="I348" s="3" t="s">
        <v>64</v>
      </c>
      <c r="J348" s="19">
        <v>3</v>
      </c>
      <c r="K348" s="18">
        <v>100452</v>
      </c>
      <c r="L348" s="18"/>
      <c r="M348" s="5"/>
      <c r="N348" s="1"/>
      <c r="O348" s="1"/>
      <c r="P348" s="1"/>
      <c r="Q348" s="1"/>
    </row>
    <row r="349" spans="1:17" s="20" customFormat="1" x14ac:dyDescent="0.2">
      <c r="A349" s="1" t="s">
        <v>464</v>
      </c>
      <c r="B349" s="15" t="s">
        <v>51</v>
      </c>
      <c r="C349" s="1" t="s">
        <v>415</v>
      </c>
      <c r="D349" s="25">
        <v>372693786</v>
      </c>
      <c r="E349" s="25">
        <v>5058211050</v>
      </c>
      <c r="F349" s="1" t="s">
        <v>52</v>
      </c>
      <c r="G349" s="108">
        <v>38194</v>
      </c>
      <c r="H349" s="17">
        <f t="shared" ca="1" si="5"/>
        <v>9</v>
      </c>
      <c r="I349" s="3" t="s">
        <v>53</v>
      </c>
      <c r="J349" s="19">
        <v>1</v>
      </c>
      <c r="K349" s="18">
        <v>37332</v>
      </c>
      <c r="L349" s="18"/>
      <c r="M349" s="5"/>
      <c r="N349" s="1"/>
      <c r="O349" s="1"/>
      <c r="P349" s="1"/>
      <c r="Q349" s="1"/>
    </row>
    <row r="350" spans="1:17" s="20" customFormat="1" x14ac:dyDescent="0.2">
      <c r="A350" s="1" t="s">
        <v>462</v>
      </c>
      <c r="B350" s="15" t="s">
        <v>55</v>
      </c>
      <c r="C350" s="1" t="s">
        <v>415</v>
      </c>
      <c r="D350" s="25">
        <v>662974752</v>
      </c>
      <c r="E350" s="25">
        <v>5056040465</v>
      </c>
      <c r="F350" s="1" t="s">
        <v>48</v>
      </c>
      <c r="G350" s="108">
        <v>37448</v>
      </c>
      <c r="H350" s="17">
        <f t="shared" ca="1" si="5"/>
        <v>11</v>
      </c>
      <c r="I350" s="3" t="s">
        <v>64</v>
      </c>
      <c r="J350" s="19">
        <v>4</v>
      </c>
      <c r="K350" s="18">
        <v>61692</v>
      </c>
      <c r="L350" s="18"/>
      <c r="M350" s="5"/>
      <c r="N350" s="1"/>
      <c r="O350" s="1"/>
      <c r="P350" s="1"/>
      <c r="Q350" s="1"/>
    </row>
    <row r="351" spans="1:17" s="20" customFormat="1" x14ac:dyDescent="0.2">
      <c r="A351" s="1" t="s">
        <v>240</v>
      </c>
      <c r="B351" s="15" t="s">
        <v>76</v>
      </c>
      <c r="C351" s="1" t="s">
        <v>206</v>
      </c>
      <c r="D351" s="25">
        <v>927043360</v>
      </c>
      <c r="E351" s="25">
        <v>5056053287</v>
      </c>
      <c r="F351" s="1" t="s">
        <v>58</v>
      </c>
      <c r="G351" s="108">
        <v>34480</v>
      </c>
      <c r="H351" s="17">
        <f t="shared" ca="1" si="5"/>
        <v>20</v>
      </c>
      <c r="I351" s="3"/>
      <c r="J351" s="19">
        <v>2</v>
      </c>
      <c r="K351" s="18">
        <v>26784</v>
      </c>
      <c r="L351" s="18"/>
      <c r="M351" s="5"/>
      <c r="N351" s="1"/>
      <c r="O351" s="1"/>
      <c r="P351" s="1"/>
      <c r="Q351" s="1"/>
    </row>
    <row r="352" spans="1:17" s="20" customFormat="1" x14ac:dyDescent="0.2">
      <c r="A352" s="1" t="s">
        <v>361</v>
      </c>
      <c r="B352" s="15" t="s">
        <v>62</v>
      </c>
      <c r="C352" s="1" t="s">
        <v>254</v>
      </c>
      <c r="D352" s="25">
        <v>466293520</v>
      </c>
      <c r="E352" s="25">
        <v>9704442142</v>
      </c>
      <c r="F352" s="1" t="s">
        <v>56</v>
      </c>
      <c r="G352" s="108">
        <v>34807</v>
      </c>
      <c r="H352" s="17">
        <f t="shared" ca="1" si="5"/>
        <v>19</v>
      </c>
      <c r="I352" s="3"/>
      <c r="J352" s="19">
        <v>4</v>
      </c>
      <c r="K352" s="18">
        <v>26813</v>
      </c>
      <c r="L352" s="18"/>
      <c r="M352" s="5"/>
      <c r="N352" s="1"/>
      <c r="O352" s="1"/>
      <c r="P352" s="1"/>
      <c r="Q352" s="1"/>
    </row>
    <row r="353" spans="1:17" s="20" customFormat="1" x14ac:dyDescent="0.2">
      <c r="A353" s="1" t="s">
        <v>163</v>
      </c>
      <c r="B353" s="15" t="s">
        <v>76</v>
      </c>
      <c r="C353" s="1" t="s">
        <v>161</v>
      </c>
      <c r="D353" s="25">
        <v>272036635</v>
      </c>
      <c r="E353" s="25">
        <v>5051656242</v>
      </c>
      <c r="F353" s="1" t="s">
        <v>48</v>
      </c>
      <c r="G353" s="108">
        <v>38939</v>
      </c>
      <c r="H353" s="17">
        <f t="shared" ca="1" si="5"/>
        <v>7</v>
      </c>
      <c r="I353" s="3" t="s">
        <v>60</v>
      </c>
      <c r="J353" s="19">
        <v>1</v>
      </c>
      <c r="K353" s="18">
        <v>103836</v>
      </c>
      <c r="L353" s="18"/>
      <c r="M353" s="5"/>
      <c r="N353" s="1"/>
      <c r="O353" s="1"/>
      <c r="P353" s="1"/>
      <c r="Q353" s="1"/>
    </row>
    <row r="354" spans="1:17" s="20" customFormat="1" x14ac:dyDescent="0.2">
      <c r="A354" s="1" t="s">
        <v>765</v>
      </c>
      <c r="B354" s="15" t="s">
        <v>46</v>
      </c>
      <c r="C354" s="1" t="s">
        <v>719</v>
      </c>
      <c r="D354" s="25">
        <v>592709648</v>
      </c>
      <c r="E354" s="25">
        <v>5051797370</v>
      </c>
      <c r="F354" s="1" t="s">
        <v>58</v>
      </c>
      <c r="G354" s="108">
        <v>38121</v>
      </c>
      <c r="H354" s="17">
        <f t="shared" ca="1" si="5"/>
        <v>10</v>
      </c>
      <c r="I354" s="3"/>
      <c r="J354" s="19">
        <v>5</v>
      </c>
      <c r="K354" s="18">
        <v>92563</v>
      </c>
      <c r="L354" s="18"/>
      <c r="M354" s="5"/>
      <c r="N354" s="1"/>
      <c r="O354" s="1"/>
      <c r="P354" s="1"/>
      <c r="Q354" s="1"/>
    </row>
    <row r="355" spans="1:17" s="20" customFormat="1" x14ac:dyDescent="0.2">
      <c r="A355" s="1" t="s">
        <v>764</v>
      </c>
      <c r="B355" s="15" t="s">
        <v>76</v>
      </c>
      <c r="C355" s="1" t="s">
        <v>719</v>
      </c>
      <c r="D355" s="25">
        <v>151532569</v>
      </c>
      <c r="E355" s="25">
        <v>9705202015</v>
      </c>
      <c r="F355" s="1" t="s">
        <v>58</v>
      </c>
      <c r="G355" s="108">
        <v>41619</v>
      </c>
      <c r="H355" s="17">
        <f t="shared" ca="1" si="5"/>
        <v>0</v>
      </c>
      <c r="I355" s="3"/>
      <c r="J355" s="19">
        <v>3</v>
      </c>
      <c r="K355" s="18">
        <v>66612</v>
      </c>
      <c r="L355" s="18"/>
      <c r="M355" s="5"/>
      <c r="N355" s="1"/>
      <c r="O355" s="1"/>
      <c r="P355" s="1"/>
      <c r="Q355" s="1"/>
    </row>
    <row r="356" spans="1:17" s="20" customFormat="1" x14ac:dyDescent="0.2">
      <c r="A356" s="1" t="s">
        <v>795</v>
      </c>
      <c r="B356" s="15" t="s">
        <v>66</v>
      </c>
      <c r="C356" s="1" t="s">
        <v>719</v>
      </c>
      <c r="D356" s="25">
        <v>375875723</v>
      </c>
      <c r="E356" s="25">
        <v>7196026842</v>
      </c>
      <c r="F356" s="1" t="s">
        <v>58</v>
      </c>
      <c r="G356" s="108">
        <v>35779</v>
      </c>
      <c r="H356" s="17">
        <f t="shared" ca="1" si="5"/>
        <v>16</v>
      </c>
      <c r="I356" s="3"/>
      <c r="J356" s="19">
        <v>3</v>
      </c>
      <c r="K356" s="18">
        <v>77116</v>
      </c>
      <c r="L356" s="18"/>
      <c r="M356" s="5"/>
      <c r="N356" s="1"/>
      <c r="O356" s="1"/>
      <c r="P356" s="1"/>
      <c r="Q356" s="1"/>
    </row>
    <row r="357" spans="1:17" s="20" customFormat="1" x14ac:dyDescent="0.2">
      <c r="A357" s="1" t="s">
        <v>469</v>
      </c>
      <c r="B357" s="15" t="s">
        <v>62</v>
      </c>
      <c r="C357" s="1" t="s">
        <v>467</v>
      </c>
      <c r="D357" s="25">
        <v>665006199</v>
      </c>
      <c r="E357" s="25">
        <v>5055555817</v>
      </c>
      <c r="F357" s="1" t="s">
        <v>48</v>
      </c>
      <c r="G357" s="108">
        <v>37623</v>
      </c>
      <c r="H357" s="17">
        <f t="shared" ca="1" si="5"/>
        <v>11</v>
      </c>
      <c r="I357" s="3" t="s">
        <v>72</v>
      </c>
      <c r="J357" s="19">
        <v>5</v>
      </c>
      <c r="K357" s="18">
        <v>54540</v>
      </c>
      <c r="L357" s="18"/>
      <c r="M357" s="5"/>
      <c r="N357" s="1"/>
      <c r="O357" s="1"/>
      <c r="P357" s="1"/>
      <c r="Q357" s="1"/>
    </row>
    <row r="358" spans="1:17" s="20" customFormat="1" x14ac:dyDescent="0.2">
      <c r="A358" s="1" t="s">
        <v>362</v>
      </c>
      <c r="B358" s="15" t="s">
        <v>46</v>
      </c>
      <c r="C358" s="1" t="s">
        <v>254</v>
      </c>
      <c r="D358" s="25">
        <v>858800513</v>
      </c>
      <c r="E358" s="25">
        <v>5053547588</v>
      </c>
      <c r="F358" s="1" t="s">
        <v>48</v>
      </c>
      <c r="G358" s="108">
        <v>40368</v>
      </c>
      <c r="H358" s="17">
        <f t="shared" ca="1" si="5"/>
        <v>4</v>
      </c>
      <c r="I358" s="3" t="s">
        <v>53</v>
      </c>
      <c r="J358" s="19">
        <v>3</v>
      </c>
      <c r="K358" s="18">
        <v>85236</v>
      </c>
      <c r="L358" s="18"/>
      <c r="M358" s="5"/>
      <c r="N358" s="1"/>
      <c r="O358" s="1"/>
      <c r="P358" s="1"/>
      <c r="Q358" s="1"/>
    </row>
    <row r="359" spans="1:17" s="20" customFormat="1" x14ac:dyDescent="0.2">
      <c r="A359" s="1" t="s">
        <v>800</v>
      </c>
      <c r="B359" s="15" t="s">
        <v>66</v>
      </c>
      <c r="C359" s="1" t="s">
        <v>719</v>
      </c>
      <c r="D359" s="25">
        <v>916944119</v>
      </c>
      <c r="E359" s="25">
        <v>7194907564</v>
      </c>
      <c r="F359" s="1" t="s">
        <v>58</v>
      </c>
      <c r="G359" s="108">
        <v>38155</v>
      </c>
      <c r="H359" s="17">
        <f t="shared" ca="1" si="5"/>
        <v>10</v>
      </c>
      <c r="I359" s="3"/>
      <c r="J359" s="19">
        <v>5</v>
      </c>
      <c r="K359" s="18">
        <v>33924</v>
      </c>
      <c r="L359" s="18"/>
      <c r="M359" s="5"/>
      <c r="N359" s="1"/>
      <c r="O359" s="1"/>
      <c r="P359" s="1"/>
      <c r="Q359" s="1"/>
    </row>
    <row r="360" spans="1:17" s="20" customFormat="1" x14ac:dyDescent="0.2">
      <c r="A360" s="1" t="s">
        <v>132</v>
      </c>
      <c r="B360" s="15" t="s">
        <v>76</v>
      </c>
      <c r="C360" s="1" t="s">
        <v>101</v>
      </c>
      <c r="D360" s="25">
        <v>164904130</v>
      </c>
      <c r="E360" s="25">
        <v>9708046670</v>
      </c>
      <c r="F360" s="1" t="s">
        <v>58</v>
      </c>
      <c r="G360" s="108">
        <v>36625</v>
      </c>
      <c r="H360" s="17">
        <f t="shared" ca="1" si="5"/>
        <v>14</v>
      </c>
      <c r="I360" s="3"/>
      <c r="J360" s="19">
        <v>2</v>
      </c>
      <c r="K360" s="18">
        <v>101040</v>
      </c>
      <c r="L360" s="18"/>
      <c r="M360" s="26"/>
      <c r="N360" s="5"/>
      <c r="O360" s="5"/>
      <c r="P360" s="1"/>
      <c r="Q360" s="1"/>
    </row>
    <row r="361" spans="1:17" s="20" customFormat="1" x14ac:dyDescent="0.2">
      <c r="A361" s="1" t="s">
        <v>168</v>
      </c>
      <c r="B361" s="15" t="s">
        <v>76</v>
      </c>
      <c r="C361" s="1" t="s">
        <v>161</v>
      </c>
      <c r="D361" s="25">
        <v>207506781</v>
      </c>
      <c r="E361" s="25">
        <v>5054125294</v>
      </c>
      <c r="F361" s="1" t="s">
        <v>48</v>
      </c>
      <c r="G361" s="108">
        <v>40979</v>
      </c>
      <c r="H361" s="17">
        <f t="shared" ca="1" si="5"/>
        <v>2</v>
      </c>
      <c r="I361" s="3" t="s">
        <v>60</v>
      </c>
      <c r="J361" s="19">
        <v>3</v>
      </c>
      <c r="K361" s="18">
        <v>91728</v>
      </c>
      <c r="L361" s="18"/>
      <c r="M361" s="5"/>
      <c r="N361" s="1"/>
      <c r="O361" s="1"/>
      <c r="P361" s="1"/>
      <c r="Q361" s="1"/>
    </row>
    <row r="362" spans="1:17" s="20" customFormat="1" x14ac:dyDescent="0.2">
      <c r="A362" s="1" t="s">
        <v>177</v>
      </c>
      <c r="B362" s="15" t="s">
        <v>46</v>
      </c>
      <c r="C362" s="1" t="s">
        <v>170</v>
      </c>
      <c r="D362" s="25">
        <v>452692136</v>
      </c>
      <c r="E362" s="25">
        <v>7194106437</v>
      </c>
      <c r="F362" s="1" t="s">
        <v>48</v>
      </c>
      <c r="G362" s="108">
        <v>36570</v>
      </c>
      <c r="H362" s="17">
        <f t="shared" ca="1" si="5"/>
        <v>14</v>
      </c>
      <c r="I362" s="3" t="s">
        <v>49</v>
      </c>
      <c r="J362" s="19">
        <v>1</v>
      </c>
      <c r="K362" s="18">
        <v>31812</v>
      </c>
      <c r="L362" s="18"/>
      <c r="M362" s="5"/>
      <c r="N362" s="1"/>
      <c r="O362" s="1"/>
      <c r="P362" s="1"/>
      <c r="Q362" s="1"/>
    </row>
    <row r="363" spans="1:17" s="20" customFormat="1" x14ac:dyDescent="0.2">
      <c r="A363" s="1" t="s">
        <v>657</v>
      </c>
      <c r="B363" s="15" t="s">
        <v>51</v>
      </c>
      <c r="C363" s="1" t="s">
        <v>645</v>
      </c>
      <c r="D363" s="25">
        <v>352371400</v>
      </c>
      <c r="E363" s="25">
        <v>7195441252</v>
      </c>
      <c r="F363" s="1" t="s">
        <v>56</v>
      </c>
      <c r="G363" s="108">
        <v>34312</v>
      </c>
      <c r="H363" s="17">
        <f t="shared" ca="1" si="5"/>
        <v>20</v>
      </c>
      <c r="I363" s="3"/>
      <c r="J363" s="19">
        <v>2</v>
      </c>
      <c r="K363" s="18">
        <v>36562</v>
      </c>
      <c r="L363" s="18"/>
      <c r="M363" s="5"/>
      <c r="N363" s="1"/>
      <c r="O363" s="1"/>
      <c r="P363" s="1"/>
      <c r="Q363" s="1"/>
    </row>
    <row r="364" spans="1:17" s="20" customFormat="1" x14ac:dyDescent="0.2">
      <c r="A364" s="1" t="s">
        <v>634</v>
      </c>
      <c r="B364" s="15" t="s">
        <v>62</v>
      </c>
      <c r="C364" s="1" t="s">
        <v>556</v>
      </c>
      <c r="D364" s="25">
        <v>369210573</v>
      </c>
      <c r="E364" s="25">
        <v>9706555049</v>
      </c>
      <c r="F364" s="1" t="s">
        <v>52</v>
      </c>
      <c r="G364" s="108">
        <v>37273</v>
      </c>
      <c r="H364" s="17">
        <f t="shared" ca="1" si="5"/>
        <v>12</v>
      </c>
      <c r="I364" s="3" t="s">
        <v>64</v>
      </c>
      <c r="J364" s="19">
        <v>4</v>
      </c>
      <c r="K364" s="18">
        <v>26970</v>
      </c>
      <c r="L364" s="18"/>
      <c r="M364" s="5"/>
      <c r="N364" s="1"/>
      <c r="O364" s="1"/>
      <c r="P364" s="1"/>
      <c r="Q364" s="1"/>
    </row>
    <row r="365" spans="1:17" s="20" customFormat="1" x14ac:dyDescent="0.2">
      <c r="A365" s="1" t="s">
        <v>686</v>
      </c>
      <c r="B365" s="15" t="s">
        <v>66</v>
      </c>
      <c r="C365" s="1" t="s">
        <v>645</v>
      </c>
      <c r="D365" s="25">
        <v>836953739</v>
      </c>
      <c r="E365" s="25">
        <v>9706443692</v>
      </c>
      <c r="F365" s="1" t="s">
        <v>52</v>
      </c>
      <c r="G365" s="108">
        <v>37587</v>
      </c>
      <c r="H365" s="17">
        <f t="shared" ca="1" si="5"/>
        <v>11</v>
      </c>
      <c r="I365" s="3" t="s">
        <v>49</v>
      </c>
      <c r="J365" s="19">
        <v>4</v>
      </c>
      <c r="K365" s="18">
        <v>25188</v>
      </c>
      <c r="L365" s="18"/>
      <c r="M365" s="5"/>
      <c r="N365" s="1"/>
      <c r="O365" s="1"/>
      <c r="P365" s="1"/>
      <c r="Q365" s="1"/>
    </row>
    <row r="366" spans="1:17" s="20" customFormat="1" x14ac:dyDescent="0.2">
      <c r="A366" s="1" t="s">
        <v>770</v>
      </c>
      <c r="B366" s="15" t="s">
        <v>66</v>
      </c>
      <c r="C366" s="1" t="s">
        <v>719</v>
      </c>
      <c r="D366" s="25">
        <v>855663308</v>
      </c>
      <c r="E366" s="25">
        <v>5055797109</v>
      </c>
      <c r="F366" s="1" t="s">
        <v>48</v>
      </c>
      <c r="G366" s="108">
        <v>35726</v>
      </c>
      <c r="H366" s="17">
        <f t="shared" ca="1" si="5"/>
        <v>16</v>
      </c>
      <c r="I366" s="3" t="s">
        <v>60</v>
      </c>
      <c r="J366" s="19">
        <v>5</v>
      </c>
      <c r="K366" s="18">
        <v>83412</v>
      </c>
      <c r="L366" s="18"/>
      <c r="M366" s="5"/>
      <c r="N366" s="1"/>
      <c r="O366" s="1"/>
      <c r="P366" s="1"/>
      <c r="Q366" s="1"/>
    </row>
    <row r="367" spans="1:17" s="20" customFormat="1" x14ac:dyDescent="0.2">
      <c r="A367" s="1" t="s">
        <v>492</v>
      </c>
      <c r="B367" s="15" t="s">
        <v>51</v>
      </c>
      <c r="C367" s="1" t="s">
        <v>489</v>
      </c>
      <c r="D367" s="25">
        <v>252582122</v>
      </c>
      <c r="E367" s="25">
        <v>7197764351</v>
      </c>
      <c r="F367" s="1" t="s">
        <v>58</v>
      </c>
      <c r="G367" s="108">
        <v>36507</v>
      </c>
      <c r="H367" s="17">
        <f t="shared" ca="1" si="5"/>
        <v>14</v>
      </c>
      <c r="I367" s="3"/>
      <c r="J367" s="19">
        <v>2</v>
      </c>
      <c r="K367" s="18">
        <v>30144</v>
      </c>
      <c r="L367" s="18"/>
      <c r="M367" s="5"/>
      <c r="N367" s="1"/>
      <c r="O367" s="1"/>
      <c r="P367" s="1"/>
      <c r="Q367" s="1"/>
    </row>
    <row r="368" spans="1:17" s="20" customFormat="1" x14ac:dyDescent="0.2">
      <c r="A368" s="1" t="s">
        <v>439</v>
      </c>
      <c r="B368" s="15" t="s">
        <v>76</v>
      </c>
      <c r="C368" s="1" t="s">
        <v>415</v>
      </c>
      <c r="D368" s="25">
        <v>751878224</v>
      </c>
      <c r="E368" s="25">
        <v>9704713628</v>
      </c>
      <c r="F368" s="1" t="s">
        <v>48</v>
      </c>
      <c r="G368" s="108">
        <v>34662</v>
      </c>
      <c r="H368" s="17">
        <f t="shared" ca="1" si="5"/>
        <v>19</v>
      </c>
      <c r="I368" s="3" t="s">
        <v>53</v>
      </c>
      <c r="J368" s="19">
        <v>3</v>
      </c>
      <c r="K368" s="18">
        <v>104544</v>
      </c>
      <c r="L368" s="18"/>
      <c r="M368" s="5"/>
      <c r="N368" s="1"/>
      <c r="O368" s="1"/>
      <c r="P368" s="1"/>
      <c r="Q368" s="1"/>
    </row>
    <row r="369" spans="1:17" s="20" customFormat="1" x14ac:dyDescent="0.2">
      <c r="A369" s="1" t="s">
        <v>433</v>
      </c>
      <c r="B369" s="15" t="s">
        <v>46</v>
      </c>
      <c r="C369" s="1" t="s">
        <v>415</v>
      </c>
      <c r="D369" s="25">
        <v>466400098</v>
      </c>
      <c r="E369" s="25">
        <v>7194652136</v>
      </c>
      <c r="F369" s="1" t="s">
        <v>58</v>
      </c>
      <c r="G369" s="108">
        <v>35110</v>
      </c>
      <c r="H369" s="17">
        <f t="shared" ca="1" si="5"/>
        <v>18</v>
      </c>
      <c r="I369" s="3"/>
      <c r="J369" s="19">
        <v>5</v>
      </c>
      <c r="K369" s="18">
        <v>34800</v>
      </c>
      <c r="L369" s="18"/>
      <c r="M369" s="5"/>
      <c r="N369" s="1"/>
      <c r="O369" s="1"/>
      <c r="P369" s="1"/>
      <c r="Q369" s="1"/>
    </row>
    <row r="370" spans="1:17" s="20" customFormat="1" x14ac:dyDescent="0.2">
      <c r="A370" s="1" t="s">
        <v>789</v>
      </c>
      <c r="B370" s="15" t="s">
        <v>51</v>
      </c>
      <c r="C370" s="1" t="s">
        <v>719</v>
      </c>
      <c r="D370" s="25">
        <v>262585858</v>
      </c>
      <c r="E370" s="25">
        <v>5058566597</v>
      </c>
      <c r="F370" s="1" t="s">
        <v>52</v>
      </c>
      <c r="G370" s="108">
        <v>36574</v>
      </c>
      <c r="H370" s="17">
        <f t="shared" ca="1" si="5"/>
        <v>14</v>
      </c>
      <c r="I370" s="3" t="s">
        <v>53</v>
      </c>
      <c r="J370" s="19">
        <v>5</v>
      </c>
      <c r="K370" s="18">
        <v>16428</v>
      </c>
      <c r="L370" s="18"/>
      <c r="M370" s="5"/>
      <c r="N370" s="1"/>
      <c r="O370" s="1"/>
      <c r="P370" s="1"/>
      <c r="Q370" s="1"/>
    </row>
    <row r="371" spans="1:17" s="20" customFormat="1" x14ac:dyDescent="0.2">
      <c r="A371" s="1" t="s">
        <v>544</v>
      </c>
      <c r="B371" s="15" t="s">
        <v>66</v>
      </c>
      <c r="C371" s="1" t="s">
        <v>539</v>
      </c>
      <c r="D371" s="25">
        <v>967826310</v>
      </c>
      <c r="E371" s="25">
        <v>3036100410</v>
      </c>
      <c r="F371" s="1" t="s">
        <v>48</v>
      </c>
      <c r="G371" s="108">
        <v>34376</v>
      </c>
      <c r="H371" s="17">
        <f t="shared" ca="1" si="5"/>
        <v>20</v>
      </c>
      <c r="I371" s="3" t="s">
        <v>72</v>
      </c>
      <c r="J371" s="19">
        <v>3</v>
      </c>
      <c r="K371" s="18">
        <v>42384</v>
      </c>
      <c r="L371" s="18"/>
      <c r="M371" s="5"/>
      <c r="N371" s="1"/>
      <c r="O371" s="1"/>
      <c r="P371" s="1"/>
      <c r="Q371" s="1"/>
    </row>
    <row r="372" spans="1:17" s="20" customFormat="1" x14ac:dyDescent="0.2">
      <c r="A372" s="1" t="s">
        <v>441</v>
      </c>
      <c r="B372" s="15" t="s">
        <v>51</v>
      </c>
      <c r="C372" s="1" t="s">
        <v>415</v>
      </c>
      <c r="D372" s="25">
        <v>132016163</v>
      </c>
      <c r="E372" s="25">
        <v>9707726916</v>
      </c>
      <c r="F372" s="1" t="s">
        <v>52</v>
      </c>
      <c r="G372" s="108">
        <v>40927</v>
      </c>
      <c r="H372" s="17">
        <f t="shared" ca="1" si="5"/>
        <v>2</v>
      </c>
      <c r="I372" s="3" t="s">
        <v>49</v>
      </c>
      <c r="J372" s="19">
        <v>2</v>
      </c>
      <c r="K372" s="18">
        <v>46290</v>
      </c>
      <c r="L372" s="18"/>
      <c r="M372" s="5"/>
      <c r="N372" s="1"/>
      <c r="O372" s="1"/>
      <c r="P372" s="1"/>
      <c r="Q372" s="1"/>
    </row>
    <row r="373" spans="1:17" s="20" customFormat="1" x14ac:dyDescent="0.2">
      <c r="A373" s="1" t="s">
        <v>172</v>
      </c>
      <c r="B373" s="15" t="s">
        <v>76</v>
      </c>
      <c r="C373" s="1" t="s">
        <v>170</v>
      </c>
      <c r="D373" s="25">
        <v>510190628</v>
      </c>
      <c r="E373" s="25">
        <v>9707405629</v>
      </c>
      <c r="F373" s="1" t="s">
        <v>48</v>
      </c>
      <c r="G373" s="108">
        <v>40203</v>
      </c>
      <c r="H373" s="17">
        <f t="shared" ca="1" si="5"/>
        <v>4</v>
      </c>
      <c r="I373" s="3" t="s">
        <v>64</v>
      </c>
      <c r="J373" s="19">
        <v>5</v>
      </c>
      <c r="K373" s="18">
        <v>52416</v>
      </c>
      <c r="L373" s="18"/>
      <c r="M373" s="5"/>
      <c r="N373" s="1"/>
      <c r="O373" s="1"/>
      <c r="P373" s="1"/>
      <c r="Q373" s="1"/>
    </row>
    <row r="374" spans="1:17" s="20" customFormat="1" x14ac:dyDescent="0.2">
      <c r="A374" s="1" t="s">
        <v>670</v>
      </c>
      <c r="B374" s="15" t="s">
        <v>66</v>
      </c>
      <c r="C374" s="1" t="s">
        <v>645</v>
      </c>
      <c r="D374" s="25">
        <v>304024314</v>
      </c>
      <c r="E374" s="25">
        <v>3032244880</v>
      </c>
      <c r="F374" s="1" t="s">
        <v>58</v>
      </c>
      <c r="G374" s="108">
        <v>34477</v>
      </c>
      <c r="H374" s="17">
        <f t="shared" ca="1" si="5"/>
        <v>20</v>
      </c>
      <c r="I374" s="3"/>
      <c r="J374" s="19">
        <v>2</v>
      </c>
      <c r="K374" s="18">
        <v>55980</v>
      </c>
      <c r="L374" s="18"/>
      <c r="M374" s="5"/>
      <c r="N374" s="1"/>
      <c r="O374" s="1"/>
      <c r="P374" s="1"/>
      <c r="Q374" s="1"/>
    </row>
    <row r="375" spans="1:17" s="20" customFormat="1" x14ac:dyDescent="0.2">
      <c r="A375" s="1" t="s">
        <v>762</v>
      </c>
      <c r="B375" s="15" t="s">
        <v>66</v>
      </c>
      <c r="C375" s="1" t="s">
        <v>719</v>
      </c>
      <c r="D375" s="25">
        <v>657835603</v>
      </c>
      <c r="E375" s="25">
        <v>9706609693</v>
      </c>
      <c r="F375" s="1" t="s">
        <v>48</v>
      </c>
      <c r="G375" s="108">
        <v>34335</v>
      </c>
      <c r="H375" s="17">
        <f t="shared" ca="1" si="5"/>
        <v>20</v>
      </c>
      <c r="I375" s="3" t="s">
        <v>60</v>
      </c>
      <c r="J375" s="19">
        <v>5</v>
      </c>
      <c r="K375" s="18">
        <v>29040</v>
      </c>
      <c r="L375" s="18"/>
      <c r="M375" s="5"/>
      <c r="N375" s="1"/>
      <c r="O375" s="1"/>
      <c r="P375" s="1"/>
      <c r="Q375" s="1"/>
    </row>
    <row r="376" spans="1:17" s="20" customFormat="1" x14ac:dyDescent="0.2">
      <c r="A376" s="1" t="s">
        <v>228</v>
      </c>
      <c r="B376" s="15" t="s">
        <v>51</v>
      </c>
      <c r="C376" s="1" t="s">
        <v>206</v>
      </c>
      <c r="D376" s="25">
        <v>304068732</v>
      </c>
      <c r="E376" s="25">
        <v>7193919445</v>
      </c>
      <c r="F376" s="1" t="s">
        <v>52</v>
      </c>
      <c r="G376" s="108">
        <v>34765</v>
      </c>
      <c r="H376" s="17">
        <f t="shared" ca="1" si="5"/>
        <v>19</v>
      </c>
      <c r="I376" s="3" t="s">
        <v>60</v>
      </c>
      <c r="J376" s="19">
        <v>4</v>
      </c>
      <c r="K376" s="18">
        <v>40932</v>
      </c>
      <c r="L376" s="18"/>
      <c r="M376" s="22"/>
      <c r="N376" s="1"/>
      <c r="O376" s="1"/>
      <c r="P376" s="1"/>
      <c r="Q376" s="1"/>
    </row>
    <row r="377" spans="1:17" s="20" customFormat="1" x14ac:dyDescent="0.2">
      <c r="A377" s="1" t="s">
        <v>739</v>
      </c>
      <c r="B377" s="15" t="s">
        <v>46</v>
      </c>
      <c r="C377" s="1" t="s">
        <v>719</v>
      </c>
      <c r="D377" s="25">
        <v>120224342</v>
      </c>
      <c r="E377" s="25">
        <v>5058986390</v>
      </c>
      <c r="F377" s="1" t="s">
        <v>56</v>
      </c>
      <c r="G377" s="108">
        <v>37514</v>
      </c>
      <c r="H377" s="17">
        <f t="shared" ca="1" si="5"/>
        <v>11</v>
      </c>
      <c r="I377" s="3"/>
      <c r="J377" s="19">
        <v>2</v>
      </c>
      <c r="K377" s="18">
        <v>39043</v>
      </c>
      <c r="L377" s="18"/>
      <c r="M377" s="5"/>
      <c r="N377" s="1"/>
      <c r="O377" s="1"/>
      <c r="P377" s="1"/>
      <c r="Q377" s="1"/>
    </row>
    <row r="378" spans="1:17" s="20" customFormat="1" x14ac:dyDescent="0.2">
      <c r="A378" s="1" t="s">
        <v>293</v>
      </c>
      <c r="B378" s="15" t="s">
        <v>76</v>
      </c>
      <c r="C378" s="1" t="s">
        <v>254</v>
      </c>
      <c r="D378" s="25">
        <v>635767088</v>
      </c>
      <c r="E378" s="25">
        <v>5052153322</v>
      </c>
      <c r="F378" s="1" t="s">
        <v>58</v>
      </c>
      <c r="G378" s="108">
        <v>38033</v>
      </c>
      <c r="H378" s="17">
        <f t="shared" ca="1" si="5"/>
        <v>10</v>
      </c>
      <c r="I378" s="3"/>
      <c r="J378" s="19">
        <v>5</v>
      </c>
      <c r="K378" s="18">
        <v>82212</v>
      </c>
      <c r="L378" s="18"/>
      <c r="M378" s="5"/>
      <c r="N378" s="1"/>
      <c r="O378" s="1"/>
      <c r="P378" s="1"/>
      <c r="Q378" s="1"/>
    </row>
    <row r="379" spans="1:17" s="20" customFormat="1" x14ac:dyDescent="0.2">
      <c r="A379" s="1" t="s">
        <v>104</v>
      </c>
      <c r="B379" s="15" t="s">
        <v>66</v>
      </c>
      <c r="C379" s="1" t="s">
        <v>101</v>
      </c>
      <c r="D379" s="25">
        <v>504735443</v>
      </c>
      <c r="E379" s="25">
        <v>9701629556</v>
      </c>
      <c r="F379" s="1" t="s">
        <v>58</v>
      </c>
      <c r="G379" s="108">
        <v>36958</v>
      </c>
      <c r="H379" s="17">
        <f t="shared" ca="1" si="5"/>
        <v>13</v>
      </c>
      <c r="I379" s="3"/>
      <c r="J379" s="19">
        <v>3</v>
      </c>
      <c r="K379" s="18">
        <v>76008</v>
      </c>
      <c r="L379" s="18"/>
      <c r="M379" s="5"/>
      <c r="N379" s="1"/>
      <c r="O379" s="1"/>
      <c r="P379" s="1"/>
      <c r="Q379" s="1"/>
    </row>
    <row r="380" spans="1:17" s="20" customFormat="1" x14ac:dyDescent="0.2">
      <c r="A380" s="1" t="s">
        <v>618</v>
      </c>
      <c r="B380" s="15" t="s">
        <v>66</v>
      </c>
      <c r="C380" s="1" t="s">
        <v>556</v>
      </c>
      <c r="D380" s="25">
        <v>317193890</v>
      </c>
      <c r="E380" s="25">
        <v>7192350434</v>
      </c>
      <c r="F380" s="1" t="s">
        <v>48</v>
      </c>
      <c r="G380" s="108">
        <v>35225</v>
      </c>
      <c r="H380" s="17">
        <f t="shared" ca="1" si="5"/>
        <v>18</v>
      </c>
      <c r="I380" s="3" t="s">
        <v>49</v>
      </c>
      <c r="J380" s="19">
        <v>2</v>
      </c>
      <c r="K380" s="18">
        <v>83304</v>
      </c>
      <c r="L380" s="18"/>
      <c r="M380" s="5"/>
      <c r="N380" s="1"/>
      <c r="O380" s="1"/>
      <c r="P380" s="1"/>
      <c r="Q380" s="1"/>
    </row>
    <row r="381" spans="1:17" s="20" customFormat="1" x14ac:dyDescent="0.2">
      <c r="A381" s="1" t="s">
        <v>426</v>
      </c>
      <c r="B381" s="15" t="s">
        <v>76</v>
      </c>
      <c r="C381" s="1" t="s">
        <v>415</v>
      </c>
      <c r="D381" s="25">
        <v>643272576</v>
      </c>
      <c r="E381" s="25">
        <v>5052256131</v>
      </c>
      <c r="F381" s="1" t="s">
        <v>56</v>
      </c>
      <c r="G381" s="108">
        <v>34361</v>
      </c>
      <c r="H381" s="17">
        <f t="shared" ca="1" si="5"/>
        <v>20</v>
      </c>
      <c r="I381" s="3"/>
      <c r="J381" s="19">
        <v>4</v>
      </c>
      <c r="K381" s="18">
        <v>44213</v>
      </c>
      <c r="L381" s="18"/>
      <c r="M381" s="5"/>
      <c r="N381" s="1"/>
      <c r="O381" s="1"/>
      <c r="P381" s="1"/>
      <c r="Q381" s="1"/>
    </row>
    <row r="382" spans="1:17" s="20" customFormat="1" x14ac:dyDescent="0.2">
      <c r="A382" s="1" t="s">
        <v>818</v>
      </c>
      <c r="B382" s="15" t="s">
        <v>51</v>
      </c>
      <c r="C382" s="1" t="s">
        <v>814</v>
      </c>
      <c r="D382" s="25">
        <v>797985708</v>
      </c>
      <c r="E382" s="25">
        <v>5053578185</v>
      </c>
      <c r="F382" s="1" t="s">
        <v>48</v>
      </c>
      <c r="G382" s="108">
        <v>38129</v>
      </c>
      <c r="H382" s="17">
        <f t="shared" ca="1" si="5"/>
        <v>10</v>
      </c>
      <c r="I382" s="3" t="s">
        <v>72</v>
      </c>
      <c r="J382" s="19">
        <v>5</v>
      </c>
      <c r="K382" s="18">
        <v>48816</v>
      </c>
      <c r="L382" s="18"/>
      <c r="M382" s="5"/>
      <c r="N382" s="1"/>
      <c r="O382" s="1"/>
      <c r="P382" s="1"/>
      <c r="Q382" s="1"/>
    </row>
    <row r="383" spans="1:17" s="20" customFormat="1" x14ac:dyDescent="0.2">
      <c r="A383" s="1" t="s">
        <v>224</v>
      </c>
      <c r="B383" s="15" t="s">
        <v>51</v>
      </c>
      <c r="C383" s="1" t="s">
        <v>206</v>
      </c>
      <c r="D383" s="25">
        <v>429283827</v>
      </c>
      <c r="E383" s="25">
        <v>5055508095</v>
      </c>
      <c r="F383" s="1" t="s">
        <v>48</v>
      </c>
      <c r="G383" s="108">
        <v>37699</v>
      </c>
      <c r="H383" s="17">
        <f t="shared" ca="1" si="5"/>
        <v>11</v>
      </c>
      <c r="I383" s="3" t="s">
        <v>64</v>
      </c>
      <c r="J383" s="19">
        <v>2</v>
      </c>
      <c r="K383" s="18">
        <v>85656</v>
      </c>
      <c r="L383" s="18"/>
      <c r="M383" s="5"/>
      <c r="N383" s="1"/>
      <c r="O383" s="1"/>
      <c r="P383" s="1"/>
      <c r="Q383" s="1"/>
    </row>
    <row r="384" spans="1:17" x14ac:dyDescent="0.2">
      <c r="A384" s="1" t="s">
        <v>468</v>
      </c>
      <c r="B384" s="15" t="s">
        <v>66</v>
      </c>
      <c r="C384" s="1" t="s">
        <v>467</v>
      </c>
      <c r="D384" s="25">
        <v>332302868</v>
      </c>
      <c r="E384" s="25">
        <v>3036109756</v>
      </c>
      <c r="F384" s="1" t="s">
        <v>48</v>
      </c>
      <c r="G384" s="108">
        <v>37231</v>
      </c>
      <c r="H384" s="17">
        <f t="shared" ca="1" si="5"/>
        <v>12</v>
      </c>
      <c r="I384" s="3" t="s">
        <v>64</v>
      </c>
      <c r="J384" s="19">
        <v>2</v>
      </c>
      <c r="K384" s="18">
        <v>28224</v>
      </c>
      <c r="L384" s="18"/>
    </row>
    <row r="385" spans="1:17" x14ac:dyDescent="0.2">
      <c r="A385" s="1" t="s">
        <v>742</v>
      </c>
      <c r="B385" s="15" t="s">
        <v>76</v>
      </c>
      <c r="C385" s="1" t="s">
        <v>719</v>
      </c>
      <c r="D385" s="25">
        <v>283476654</v>
      </c>
      <c r="E385" s="25">
        <v>5057049910</v>
      </c>
      <c r="F385" s="1" t="s">
        <v>48</v>
      </c>
      <c r="G385" s="108">
        <v>34737</v>
      </c>
      <c r="H385" s="17">
        <f t="shared" ca="1" si="5"/>
        <v>19</v>
      </c>
      <c r="I385" s="3" t="s">
        <v>53</v>
      </c>
      <c r="J385" s="19">
        <v>4</v>
      </c>
      <c r="K385" s="18">
        <v>55860</v>
      </c>
      <c r="L385" s="18"/>
    </row>
    <row r="386" spans="1:17" x14ac:dyDescent="0.2">
      <c r="A386" s="1" t="s">
        <v>805</v>
      </c>
      <c r="B386" s="15" t="s">
        <v>76</v>
      </c>
      <c r="C386" s="1" t="s">
        <v>719</v>
      </c>
      <c r="D386" s="25">
        <v>717503282</v>
      </c>
      <c r="E386" s="25">
        <v>7192400087</v>
      </c>
      <c r="F386" s="1" t="s">
        <v>58</v>
      </c>
      <c r="G386" s="108">
        <v>41579</v>
      </c>
      <c r="H386" s="17">
        <f t="shared" ref="H386:H449" ca="1" si="6">DATEDIF(G386,TODAY(),"Y")</f>
        <v>0</v>
      </c>
      <c r="I386" s="3"/>
      <c r="J386" s="19">
        <v>4</v>
      </c>
      <c r="K386" s="18">
        <v>55884</v>
      </c>
      <c r="L386" s="18"/>
    </row>
    <row r="387" spans="1:17" x14ac:dyDescent="0.2">
      <c r="A387" s="1" t="s">
        <v>801</v>
      </c>
      <c r="B387" s="15" t="s">
        <v>51</v>
      </c>
      <c r="C387" s="1" t="s">
        <v>719</v>
      </c>
      <c r="D387" s="25">
        <v>683670378</v>
      </c>
      <c r="E387" s="25">
        <v>7196259106</v>
      </c>
      <c r="F387" s="1" t="s">
        <v>48</v>
      </c>
      <c r="G387" s="108">
        <v>39403</v>
      </c>
      <c r="H387" s="17">
        <f t="shared" ca="1" si="6"/>
        <v>6</v>
      </c>
      <c r="I387" s="3" t="s">
        <v>64</v>
      </c>
      <c r="J387" s="19">
        <v>2</v>
      </c>
      <c r="K387" s="18">
        <v>97608</v>
      </c>
      <c r="L387" s="18"/>
    </row>
    <row r="388" spans="1:17" x14ac:dyDescent="0.2">
      <c r="A388" s="1" t="s">
        <v>617</v>
      </c>
      <c r="B388" s="15" t="s">
        <v>76</v>
      </c>
      <c r="C388" s="1" t="s">
        <v>556</v>
      </c>
      <c r="D388" s="25">
        <v>552528553</v>
      </c>
      <c r="E388" s="25">
        <v>3034310812</v>
      </c>
      <c r="F388" s="1" t="s">
        <v>56</v>
      </c>
      <c r="G388" s="108">
        <v>37396</v>
      </c>
      <c r="H388" s="17">
        <f t="shared" ca="1" si="6"/>
        <v>12</v>
      </c>
      <c r="I388" s="3"/>
      <c r="J388" s="19">
        <v>4</v>
      </c>
      <c r="K388" s="18">
        <v>44419</v>
      </c>
      <c r="L388" s="18"/>
    </row>
    <row r="389" spans="1:17" x14ac:dyDescent="0.2">
      <c r="A389" s="1" t="s">
        <v>276</v>
      </c>
      <c r="B389" s="15" t="s">
        <v>66</v>
      </c>
      <c r="C389" s="1" t="s">
        <v>254</v>
      </c>
      <c r="D389" s="25">
        <v>512405919</v>
      </c>
      <c r="E389" s="25">
        <v>3035858234</v>
      </c>
      <c r="F389" s="1" t="s">
        <v>48</v>
      </c>
      <c r="G389" s="108">
        <v>38492</v>
      </c>
      <c r="H389" s="17">
        <f t="shared" ca="1" si="6"/>
        <v>9</v>
      </c>
      <c r="I389" s="3" t="s">
        <v>49</v>
      </c>
      <c r="J389" s="19">
        <v>1</v>
      </c>
      <c r="K389" s="18">
        <v>76956</v>
      </c>
      <c r="L389" s="18"/>
    </row>
    <row r="390" spans="1:17" x14ac:dyDescent="0.2">
      <c r="A390" s="1" t="s">
        <v>466</v>
      </c>
      <c r="B390" s="15" t="s">
        <v>55</v>
      </c>
      <c r="C390" s="1" t="s">
        <v>467</v>
      </c>
      <c r="D390" s="25">
        <v>755945415</v>
      </c>
      <c r="E390" s="25">
        <v>7194373324</v>
      </c>
      <c r="F390" s="1" t="s">
        <v>58</v>
      </c>
      <c r="G390" s="108">
        <v>41389</v>
      </c>
      <c r="H390" s="17">
        <f t="shared" ca="1" si="6"/>
        <v>1</v>
      </c>
      <c r="I390" s="3"/>
      <c r="J390" s="19">
        <v>2</v>
      </c>
      <c r="K390" s="18">
        <v>88824</v>
      </c>
      <c r="L390" s="18"/>
    </row>
    <row r="391" spans="1:17" x14ac:dyDescent="0.2">
      <c r="A391" s="1" t="s">
        <v>184</v>
      </c>
      <c r="B391" s="15" t="s">
        <v>76</v>
      </c>
      <c r="C391" s="1" t="s">
        <v>180</v>
      </c>
      <c r="D391" s="25">
        <v>685953695</v>
      </c>
      <c r="E391" s="25">
        <v>9706756847</v>
      </c>
      <c r="F391" s="1" t="s">
        <v>48</v>
      </c>
      <c r="G391" s="108">
        <v>34879</v>
      </c>
      <c r="H391" s="17">
        <f t="shared" ca="1" si="6"/>
        <v>19</v>
      </c>
      <c r="I391" s="3" t="s">
        <v>64</v>
      </c>
      <c r="J391" s="19">
        <v>4</v>
      </c>
      <c r="K391" s="18">
        <v>99312</v>
      </c>
      <c r="L391" s="18"/>
    </row>
    <row r="392" spans="1:17" x14ac:dyDescent="0.2">
      <c r="A392" s="1" t="s">
        <v>307</v>
      </c>
      <c r="B392" s="15" t="s">
        <v>66</v>
      </c>
      <c r="C392" s="1" t="s">
        <v>254</v>
      </c>
      <c r="D392" s="25">
        <v>616417564</v>
      </c>
      <c r="E392" s="25">
        <v>7191806180</v>
      </c>
      <c r="F392" s="1" t="s">
        <v>58</v>
      </c>
      <c r="G392" s="108">
        <v>36507</v>
      </c>
      <c r="H392" s="17">
        <f t="shared" ca="1" si="6"/>
        <v>14</v>
      </c>
      <c r="I392" s="3"/>
      <c r="J392" s="19">
        <v>5</v>
      </c>
      <c r="K392" s="18">
        <v>50580</v>
      </c>
      <c r="L392" s="18"/>
    </row>
    <row r="393" spans="1:17" x14ac:dyDescent="0.2">
      <c r="A393" s="1" t="s">
        <v>607</v>
      </c>
      <c r="B393" s="15" t="s">
        <v>62</v>
      </c>
      <c r="C393" s="1" t="s">
        <v>556</v>
      </c>
      <c r="D393" s="25">
        <v>886332647</v>
      </c>
      <c r="E393" s="25">
        <v>5056698101</v>
      </c>
      <c r="F393" s="1" t="s">
        <v>48</v>
      </c>
      <c r="G393" s="108">
        <v>38904</v>
      </c>
      <c r="H393" s="17">
        <f t="shared" ca="1" si="6"/>
        <v>8</v>
      </c>
      <c r="I393" s="3" t="s">
        <v>53</v>
      </c>
      <c r="J393" s="19">
        <v>2</v>
      </c>
      <c r="K393" s="18">
        <v>92292</v>
      </c>
      <c r="L393" s="18"/>
    </row>
    <row r="394" spans="1:17" x14ac:dyDescent="0.2">
      <c r="A394" s="1" t="s">
        <v>718</v>
      </c>
      <c r="B394" s="15" t="s">
        <v>66</v>
      </c>
      <c r="C394" s="1" t="s">
        <v>719</v>
      </c>
      <c r="D394" s="25">
        <v>111616346</v>
      </c>
      <c r="E394" s="25">
        <v>3035717431</v>
      </c>
      <c r="F394" s="1" t="s">
        <v>58</v>
      </c>
      <c r="G394" s="108">
        <v>34562</v>
      </c>
      <c r="H394" s="17">
        <f t="shared" ca="1" si="6"/>
        <v>19</v>
      </c>
      <c r="I394" s="3"/>
      <c r="J394" s="19">
        <v>4</v>
      </c>
      <c r="K394" s="18">
        <v>73361</v>
      </c>
      <c r="L394" s="18"/>
    </row>
    <row r="395" spans="1:17" x14ac:dyDescent="0.2">
      <c r="A395" s="1" t="s">
        <v>448</v>
      </c>
      <c r="B395" s="15" t="s">
        <v>46</v>
      </c>
      <c r="C395" s="1" t="s">
        <v>415</v>
      </c>
      <c r="D395" s="25">
        <v>355985853</v>
      </c>
      <c r="E395" s="25">
        <v>5055478716</v>
      </c>
      <c r="F395" s="1" t="s">
        <v>48</v>
      </c>
      <c r="G395" s="108">
        <v>37353</v>
      </c>
      <c r="H395" s="17">
        <f t="shared" ca="1" si="6"/>
        <v>12</v>
      </c>
      <c r="I395" s="3" t="s">
        <v>60</v>
      </c>
      <c r="J395" s="19">
        <v>2</v>
      </c>
      <c r="K395" s="18">
        <v>55236</v>
      </c>
      <c r="L395" s="18"/>
    </row>
    <row r="396" spans="1:17" x14ac:dyDescent="0.2">
      <c r="A396" s="1" t="s">
        <v>234</v>
      </c>
      <c r="B396" s="15" t="s">
        <v>55</v>
      </c>
      <c r="C396" s="1" t="s">
        <v>206</v>
      </c>
      <c r="D396" s="25">
        <v>993867417</v>
      </c>
      <c r="E396" s="25">
        <v>7192338778</v>
      </c>
      <c r="F396" s="1" t="s">
        <v>48</v>
      </c>
      <c r="G396" s="108">
        <v>34979</v>
      </c>
      <c r="H396" s="17">
        <f t="shared" ca="1" si="6"/>
        <v>18</v>
      </c>
      <c r="I396" s="3" t="s">
        <v>64</v>
      </c>
      <c r="J396" s="19">
        <v>5</v>
      </c>
      <c r="K396" s="18">
        <v>55608</v>
      </c>
      <c r="L396" s="18"/>
    </row>
    <row r="397" spans="1:17" x14ac:dyDescent="0.2">
      <c r="A397" s="1" t="s">
        <v>432</v>
      </c>
      <c r="B397" s="15" t="s">
        <v>66</v>
      </c>
      <c r="C397" s="1" t="s">
        <v>415</v>
      </c>
      <c r="D397" s="25">
        <v>400260342</v>
      </c>
      <c r="E397" s="25">
        <v>7196798743</v>
      </c>
      <c r="F397" s="1" t="s">
        <v>58</v>
      </c>
      <c r="G397" s="108">
        <v>40339</v>
      </c>
      <c r="H397" s="17">
        <f t="shared" ca="1" si="6"/>
        <v>4</v>
      </c>
      <c r="I397" s="3"/>
      <c r="J397" s="19">
        <v>3</v>
      </c>
      <c r="K397" s="18">
        <v>89364</v>
      </c>
      <c r="L397" s="18"/>
    </row>
    <row r="398" spans="1:17" x14ac:dyDescent="0.2">
      <c r="A398" s="1" t="s">
        <v>479</v>
      </c>
      <c r="B398" s="15" t="s">
        <v>76</v>
      </c>
      <c r="C398" s="1" t="s">
        <v>467</v>
      </c>
      <c r="D398" s="25">
        <v>167646549</v>
      </c>
      <c r="E398" s="25">
        <v>5057187041</v>
      </c>
      <c r="F398" s="1" t="s">
        <v>58</v>
      </c>
      <c r="G398" s="108">
        <v>38859</v>
      </c>
      <c r="H398" s="17">
        <f t="shared" ca="1" si="6"/>
        <v>8</v>
      </c>
      <c r="I398" s="3"/>
      <c r="J398" s="19">
        <v>3</v>
      </c>
      <c r="K398" s="18">
        <v>93720</v>
      </c>
      <c r="L398" s="18"/>
    </row>
    <row r="399" spans="1:17" x14ac:dyDescent="0.2">
      <c r="A399" s="1" t="s">
        <v>516</v>
      </c>
      <c r="B399" s="15" t="s">
        <v>76</v>
      </c>
      <c r="C399" s="1" t="s">
        <v>494</v>
      </c>
      <c r="D399" s="25">
        <v>145240921</v>
      </c>
      <c r="E399" s="25">
        <v>7195227751</v>
      </c>
      <c r="F399" s="1" t="s">
        <v>48</v>
      </c>
      <c r="G399" s="108">
        <v>40460</v>
      </c>
      <c r="H399" s="17">
        <f t="shared" ca="1" si="6"/>
        <v>3</v>
      </c>
      <c r="I399" s="3" t="s">
        <v>49</v>
      </c>
      <c r="J399" s="19">
        <v>4</v>
      </c>
      <c r="K399" s="18">
        <v>61188</v>
      </c>
      <c r="L399" s="18"/>
    </row>
    <row r="400" spans="1:17" s="20" customFormat="1" x14ac:dyDescent="0.2">
      <c r="A400" s="1" t="s">
        <v>586</v>
      </c>
      <c r="B400" s="15" t="s">
        <v>66</v>
      </c>
      <c r="C400" s="1" t="s">
        <v>556</v>
      </c>
      <c r="D400" s="25">
        <v>191359642</v>
      </c>
      <c r="E400" s="25">
        <v>7198687353</v>
      </c>
      <c r="F400" s="1" t="s">
        <v>48</v>
      </c>
      <c r="G400" s="108">
        <v>34417</v>
      </c>
      <c r="H400" s="17">
        <f t="shared" ca="1" si="6"/>
        <v>20</v>
      </c>
      <c r="I400" s="3" t="s">
        <v>60</v>
      </c>
      <c r="J400" s="19">
        <v>4</v>
      </c>
      <c r="K400" s="18">
        <v>28908</v>
      </c>
      <c r="L400" s="18"/>
      <c r="M400" s="5"/>
      <c r="N400" s="1"/>
      <c r="O400" s="1"/>
      <c r="P400" s="1"/>
      <c r="Q400" s="1"/>
    </row>
    <row r="401" spans="1:17" s="20" customFormat="1" x14ac:dyDescent="0.2">
      <c r="A401" s="1" t="s">
        <v>300</v>
      </c>
      <c r="B401" s="15" t="s">
        <v>55</v>
      </c>
      <c r="C401" s="1" t="s">
        <v>254</v>
      </c>
      <c r="D401" s="25">
        <v>624234626</v>
      </c>
      <c r="E401" s="25">
        <v>9703077504</v>
      </c>
      <c r="F401" s="1" t="s">
        <v>52</v>
      </c>
      <c r="G401" s="108">
        <v>36399</v>
      </c>
      <c r="H401" s="17">
        <f t="shared" ca="1" si="6"/>
        <v>14</v>
      </c>
      <c r="I401" s="3" t="s">
        <v>60</v>
      </c>
      <c r="J401" s="19">
        <v>5</v>
      </c>
      <c r="K401" s="18">
        <v>55974</v>
      </c>
      <c r="L401" s="18"/>
      <c r="M401" s="5"/>
      <c r="N401" s="1"/>
      <c r="O401" s="1"/>
      <c r="P401" s="1"/>
      <c r="Q401" s="1"/>
    </row>
    <row r="402" spans="1:17" s="20" customFormat="1" x14ac:dyDescent="0.2">
      <c r="A402" s="1" t="s">
        <v>536</v>
      </c>
      <c r="B402" s="15" t="s">
        <v>66</v>
      </c>
      <c r="C402" s="1" t="s">
        <v>494</v>
      </c>
      <c r="D402" s="25">
        <v>803776506</v>
      </c>
      <c r="E402" s="25">
        <v>9706920236</v>
      </c>
      <c r="F402" s="1" t="s">
        <v>48</v>
      </c>
      <c r="G402" s="108">
        <v>36468</v>
      </c>
      <c r="H402" s="17">
        <f t="shared" ca="1" si="6"/>
        <v>14</v>
      </c>
      <c r="I402" s="3" t="s">
        <v>53</v>
      </c>
      <c r="J402" s="19">
        <v>4</v>
      </c>
      <c r="K402" s="18">
        <v>93540</v>
      </c>
      <c r="L402" s="18"/>
      <c r="M402" s="5"/>
      <c r="N402" s="1"/>
      <c r="O402" s="1"/>
      <c r="P402" s="1"/>
      <c r="Q402" s="1"/>
    </row>
    <row r="403" spans="1:17" s="20" customFormat="1" x14ac:dyDescent="0.2">
      <c r="A403" s="1" t="s">
        <v>548</v>
      </c>
      <c r="B403" s="15" t="s">
        <v>46</v>
      </c>
      <c r="C403" s="1" t="s">
        <v>539</v>
      </c>
      <c r="D403" s="25">
        <v>710460589</v>
      </c>
      <c r="E403" s="25">
        <v>5056104400</v>
      </c>
      <c r="F403" s="1" t="s">
        <v>48</v>
      </c>
      <c r="G403" s="108">
        <v>34235</v>
      </c>
      <c r="H403" s="17">
        <f t="shared" ca="1" si="6"/>
        <v>20</v>
      </c>
      <c r="I403" s="3" t="s">
        <v>64</v>
      </c>
      <c r="J403" s="19">
        <v>2</v>
      </c>
      <c r="K403" s="18">
        <v>51732</v>
      </c>
      <c r="L403" s="18"/>
      <c r="M403" s="5"/>
      <c r="N403" s="1"/>
      <c r="O403" s="1"/>
      <c r="P403" s="1"/>
      <c r="Q403" s="1"/>
    </row>
    <row r="404" spans="1:17" s="20" customFormat="1" x14ac:dyDescent="0.2">
      <c r="A404" s="1" t="s">
        <v>176</v>
      </c>
      <c r="B404" s="15" t="s">
        <v>76</v>
      </c>
      <c r="C404" s="1" t="s">
        <v>170</v>
      </c>
      <c r="D404" s="25">
        <v>405297884</v>
      </c>
      <c r="E404" s="25">
        <v>5054747044</v>
      </c>
      <c r="F404" s="1" t="s">
        <v>48</v>
      </c>
      <c r="G404" s="108">
        <v>34127</v>
      </c>
      <c r="H404" s="17">
        <f t="shared" ca="1" si="6"/>
        <v>21</v>
      </c>
      <c r="I404" s="3" t="s">
        <v>64</v>
      </c>
      <c r="J404" s="19">
        <v>1</v>
      </c>
      <c r="K404" s="18">
        <v>82872</v>
      </c>
      <c r="L404" s="18"/>
      <c r="M404" s="5"/>
      <c r="N404" s="1"/>
      <c r="O404" s="1"/>
      <c r="P404" s="1"/>
      <c r="Q404" s="1"/>
    </row>
    <row r="405" spans="1:17" s="20" customFormat="1" x14ac:dyDescent="0.2">
      <c r="A405" s="1" t="s">
        <v>632</v>
      </c>
      <c r="B405" s="15" t="s">
        <v>66</v>
      </c>
      <c r="C405" s="1" t="s">
        <v>556</v>
      </c>
      <c r="D405" s="25">
        <v>387131597</v>
      </c>
      <c r="E405" s="25">
        <v>9701963194</v>
      </c>
      <c r="F405" s="1" t="s">
        <v>58</v>
      </c>
      <c r="G405" s="108">
        <v>34571</v>
      </c>
      <c r="H405" s="17">
        <f t="shared" ca="1" si="6"/>
        <v>19</v>
      </c>
      <c r="I405" s="3"/>
      <c r="J405" s="19">
        <v>1</v>
      </c>
      <c r="K405" s="18">
        <v>63300</v>
      </c>
      <c r="L405" s="18"/>
      <c r="M405" s="5"/>
      <c r="N405" s="1"/>
      <c r="O405" s="1"/>
      <c r="P405" s="1"/>
      <c r="Q405" s="1"/>
    </row>
    <row r="406" spans="1:17" s="20" customFormat="1" x14ac:dyDescent="0.2">
      <c r="A406" s="1" t="s">
        <v>278</v>
      </c>
      <c r="B406" s="15" t="s">
        <v>51</v>
      </c>
      <c r="C406" s="1" t="s">
        <v>254</v>
      </c>
      <c r="D406" s="25">
        <v>361925033</v>
      </c>
      <c r="E406" s="25">
        <v>9706633751</v>
      </c>
      <c r="F406" s="1" t="s">
        <v>58</v>
      </c>
      <c r="G406" s="108">
        <v>39345</v>
      </c>
      <c r="H406" s="17">
        <f t="shared" ca="1" si="6"/>
        <v>6</v>
      </c>
      <c r="I406" s="3"/>
      <c r="J406" s="19">
        <v>3</v>
      </c>
      <c r="K406" s="18">
        <v>86196</v>
      </c>
      <c r="L406" s="18"/>
      <c r="M406" s="5"/>
      <c r="N406" s="1"/>
      <c r="O406" s="1"/>
      <c r="P406" s="1"/>
      <c r="Q406" s="1"/>
    </row>
    <row r="407" spans="1:17" s="20" customFormat="1" x14ac:dyDescent="0.2">
      <c r="A407" s="1" t="s">
        <v>707</v>
      </c>
      <c r="B407" s="15" t="s">
        <v>76</v>
      </c>
      <c r="C407" s="1" t="s">
        <v>645</v>
      </c>
      <c r="D407" s="25">
        <v>750722934</v>
      </c>
      <c r="E407" s="25">
        <v>5053631883</v>
      </c>
      <c r="F407" s="1" t="s">
        <v>48</v>
      </c>
      <c r="G407" s="108">
        <v>36625</v>
      </c>
      <c r="H407" s="17">
        <f t="shared" ca="1" si="6"/>
        <v>14</v>
      </c>
      <c r="I407" s="3" t="s">
        <v>64</v>
      </c>
      <c r="J407" s="19">
        <v>5</v>
      </c>
      <c r="K407" s="18">
        <v>45324</v>
      </c>
      <c r="L407" s="18"/>
      <c r="M407" s="5"/>
      <c r="N407" s="1"/>
      <c r="O407" s="1"/>
      <c r="P407" s="1"/>
      <c r="Q407" s="1"/>
    </row>
    <row r="408" spans="1:17" s="20" customFormat="1" x14ac:dyDescent="0.2">
      <c r="A408" s="1" t="s">
        <v>443</v>
      </c>
      <c r="B408" s="15" t="s">
        <v>51</v>
      </c>
      <c r="C408" s="1" t="s">
        <v>415</v>
      </c>
      <c r="D408" s="25">
        <v>259330447</v>
      </c>
      <c r="E408" s="25">
        <v>5055252544</v>
      </c>
      <c r="F408" s="1" t="s">
        <v>58</v>
      </c>
      <c r="G408" s="108">
        <v>37248</v>
      </c>
      <c r="H408" s="17">
        <f t="shared" ca="1" si="6"/>
        <v>12</v>
      </c>
      <c r="I408" s="3"/>
      <c r="J408" s="19">
        <v>5</v>
      </c>
      <c r="K408" s="18">
        <v>57144</v>
      </c>
      <c r="L408" s="18"/>
      <c r="M408" s="5"/>
      <c r="N408" s="1"/>
      <c r="O408" s="1"/>
      <c r="P408" s="1"/>
      <c r="Q408" s="1"/>
    </row>
    <row r="409" spans="1:17" s="20" customFormat="1" x14ac:dyDescent="0.2">
      <c r="A409" s="1" t="s">
        <v>720</v>
      </c>
      <c r="B409" s="15" t="s">
        <v>76</v>
      </c>
      <c r="C409" s="1" t="s">
        <v>719</v>
      </c>
      <c r="D409" s="25">
        <v>458734969</v>
      </c>
      <c r="E409" s="25">
        <v>3036354278</v>
      </c>
      <c r="F409" s="1" t="s">
        <v>48</v>
      </c>
      <c r="G409" s="108">
        <v>40784</v>
      </c>
      <c r="H409" s="17">
        <f t="shared" ca="1" si="6"/>
        <v>2</v>
      </c>
      <c r="I409" s="3" t="s">
        <v>60</v>
      </c>
      <c r="J409" s="19">
        <v>5</v>
      </c>
      <c r="K409" s="18">
        <v>98844</v>
      </c>
      <c r="L409" s="18"/>
      <c r="M409" s="5"/>
      <c r="N409" s="1"/>
      <c r="O409" s="1"/>
      <c r="P409" s="1"/>
      <c r="Q409" s="1"/>
    </row>
    <row r="410" spans="1:17" s="20" customFormat="1" x14ac:dyDescent="0.2">
      <c r="A410" s="1" t="s">
        <v>355</v>
      </c>
      <c r="B410" s="15" t="s">
        <v>76</v>
      </c>
      <c r="C410" s="1" t="s">
        <v>254</v>
      </c>
      <c r="D410" s="25">
        <v>251824309</v>
      </c>
      <c r="E410" s="25">
        <v>5057950668</v>
      </c>
      <c r="F410" s="1" t="s">
        <v>58</v>
      </c>
      <c r="G410" s="108">
        <v>37785</v>
      </c>
      <c r="H410" s="17">
        <f t="shared" ca="1" si="6"/>
        <v>11</v>
      </c>
      <c r="I410" s="3"/>
      <c r="J410" s="19">
        <v>1</v>
      </c>
      <c r="K410" s="18">
        <v>54504</v>
      </c>
      <c r="L410" s="18"/>
      <c r="M410" s="5"/>
      <c r="N410" s="1"/>
      <c r="O410" s="1"/>
      <c r="P410" s="1"/>
      <c r="Q410" s="1"/>
    </row>
    <row r="411" spans="1:17" s="20" customFormat="1" x14ac:dyDescent="0.2">
      <c r="A411" s="1" t="s">
        <v>812</v>
      </c>
      <c r="B411" s="15" t="s">
        <v>51</v>
      </c>
      <c r="C411" s="1" t="s">
        <v>719</v>
      </c>
      <c r="D411" s="25">
        <v>667745362</v>
      </c>
      <c r="E411" s="25">
        <v>5052952173</v>
      </c>
      <c r="F411" s="1" t="s">
        <v>58</v>
      </c>
      <c r="G411" s="108">
        <v>40784</v>
      </c>
      <c r="H411" s="17">
        <f t="shared" ca="1" si="6"/>
        <v>2</v>
      </c>
      <c r="I411" s="3"/>
      <c r="J411" s="19">
        <v>5</v>
      </c>
      <c r="K411" s="18">
        <v>103248</v>
      </c>
      <c r="L411" s="18"/>
      <c r="M411" s="5"/>
      <c r="N411" s="1"/>
      <c r="O411" s="1"/>
      <c r="P411" s="1"/>
      <c r="Q411" s="1"/>
    </row>
    <row r="412" spans="1:17" s="20" customFormat="1" x14ac:dyDescent="0.2">
      <c r="A412" s="1" t="s">
        <v>152</v>
      </c>
      <c r="B412" s="15" t="s">
        <v>66</v>
      </c>
      <c r="C412" s="1" t="s">
        <v>101</v>
      </c>
      <c r="D412" s="25">
        <v>831188207</v>
      </c>
      <c r="E412" s="25">
        <v>7192121334</v>
      </c>
      <c r="F412" s="1" t="s">
        <v>48</v>
      </c>
      <c r="G412" s="108">
        <v>38297</v>
      </c>
      <c r="H412" s="17">
        <f t="shared" ca="1" si="6"/>
        <v>9</v>
      </c>
      <c r="I412" s="3" t="s">
        <v>60</v>
      </c>
      <c r="J412" s="19">
        <v>5</v>
      </c>
      <c r="K412" s="18">
        <v>86340</v>
      </c>
      <c r="L412" s="18"/>
      <c r="M412" s="5"/>
      <c r="N412" s="1"/>
      <c r="O412" s="1"/>
      <c r="P412" s="1"/>
      <c r="Q412" s="1"/>
    </row>
    <row r="413" spans="1:17" s="20" customFormat="1" x14ac:dyDescent="0.2">
      <c r="A413" s="1" t="s">
        <v>675</v>
      </c>
      <c r="B413" s="15" t="s">
        <v>66</v>
      </c>
      <c r="C413" s="1" t="s">
        <v>645</v>
      </c>
      <c r="D413" s="25">
        <v>404589373</v>
      </c>
      <c r="E413" s="25">
        <v>9708407416</v>
      </c>
      <c r="F413" s="1" t="s">
        <v>48</v>
      </c>
      <c r="G413" s="108">
        <v>35084</v>
      </c>
      <c r="H413" s="17">
        <f t="shared" ca="1" si="6"/>
        <v>18</v>
      </c>
      <c r="I413" s="3" t="s">
        <v>64</v>
      </c>
      <c r="J413" s="19">
        <v>2</v>
      </c>
      <c r="K413" s="18">
        <v>80189</v>
      </c>
      <c r="L413" s="18"/>
      <c r="M413" s="5"/>
      <c r="N413" s="1"/>
      <c r="O413" s="1"/>
      <c r="P413" s="1"/>
      <c r="Q413" s="1"/>
    </row>
    <row r="414" spans="1:17" s="20" customFormat="1" x14ac:dyDescent="0.2">
      <c r="A414" s="1" t="s">
        <v>714</v>
      </c>
      <c r="B414" s="15" t="s">
        <v>51</v>
      </c>
      <c r="C414" s="1" t="s">
        <v>645</v>
      </c>
      <c r="D414" s="25">
        <v>291274360</v>
      </c>
      <c r="E414" s="25">
        <v>9704563177</v>
      </c>
      <c r="F414" s="1" t="s">
        <v>48</v>
      </c>
      <c r="G414" s="108">
        <v>37137</v>
      </c>
      <c r="H414" s="17">
        <f t="shared" ca="1" si="6"/>
        <v>12</v>
      </c>
      <c r="I414" s="3" t="s">
        <v>64</v>
      </c>
      <c r="J414" s="19">
        <v>5</v>
      </c>
      <c r="K414" s="18">
        <v>80888</v>
      </c>
      <c r="L414" s="18"/>
      <c r="M414" s="5"/>
      <c r="N414" s="1"/>
      <c r="O414" s="1"/>
      <c r="P414" s="1"/>
      <c r="Q414" s="1"/>
    </row>
    <row r="415" spans="1:17" s="20" customFormat="1" x14ac:dyDescent="0.2">
      <c r="A415" s="1" t="s">
        <v>519</v>
      </c>
      <c r="B415" s="15" t="s">
        <v>46</v>
      </c>
      <c r="C415" s="1" t="s">
        <v>494</v>
      </c>
      <c r="D415" s="25">
        <v>297806507</v>
      </c>
      <c r="E415" s="25">
        <v>3037312659</v>
      </c>
      <c r="F415" s="1" t="s">
        <v>48</v>
      </c>
      <c r="G415" s="108">
        <v>35796</v>
      </c>
      <c r="H415" s="17">
        <f t="shared" ca="1" si="6"/>
        <v>16</v>
      </c>
      <c r="I415" s="3" t="s">
        <v>49</v>
      </c>
      <c r="J415" s="19">
        <v>2</v>
      </c>
      <c r="K415" s="18">
        <v>93408</v>
      </c>
      <c r="L415" s="18"/>
      <c r="M415" s="5"/>
      <c r="N415" s="1"/>
      <c r="O415" s="1"/>
      <c r="P415" s="1"/>
      <c r="Q415" s="1"/>
    </row>
    <row r="416" spans="1:17" s="20" customFormat="1" x14ac:dyDescent="0.2">
      <c r="A416" s="1" t="s">
        <v>213</v>
      </c>
      <c r="B416" s="15" t="s">
        <v>62</v>
      </c>
      <c r="C416" s="1" t="s">
        <v>206</v>
      </c>
      <c r="D416" s="25">
        <v>525507320</v>
      </c>
      <c r="E416" s="25">
        <v>7193938131</v>
      </c>
      <c r="F416" s="1" t="s">
        <v>48</v>
      </c>
      <c r="G416" s="108">
        <v>37470</v>
      </c>
      <c r="H416" s="17">
        <f t="shared" ca="1" si="6"/>
        <v>11</v>
      </c>
      <c r="I416" s="3" t="s">
        <v>72</v>
      </c>
      <c r="J416" s="19">
        <v>5</v>
      </c>
      <c r="K416" s="18">
        <v>47616</v>
      </c>
      <c r="L416" s="18"/>
      <c r="M416" s="5"/>
      <c r="N416" s="1"/>
      <c r="O416" s="1"/>
      <c r="P416" s="1"/>
      <c r="Q416" s="1"/>
    </row>
    <row r="417" spans="1:17" s="20" customFormat="1" x14ac:dyDescent="0.2">
      <c r="A417" s="1" t="s">
        <v>103</v>
      </c>
      <c r="B417" s="15" t="s">
        <v>76</v>
      </c>
      <c r="C417" s="1" t="s">
        <v>101</v>
      </c>
      <c r="D417" s="25">
        <v>856215418</v>
      </c>
      <c r="E417" s="25">
        <v>7196168483</v>
      </c>
      <c r="F417" s="1" t="s">
        <v>56</v>
      </c>
      <c r="G417" s="108">
        <v>37658</v>
      </c>
      <c r="H417" s="17">
        <f t="shared" ca="1" si="6"/>
        <v>11</v>
      </c>
      <c r="I417" s="3"/>
      <c r="J417" s="19">
        <v>3</v>
      </c>
      <c r="K417" s="18">
        <v>36096</v>
      </c>
      <c r="L417" s="18"/>
      <c r="M417" s="5"/>
      <c r="N417" s="1"/>
      <c r="O417" s="1"/>
      <c r="P417" s="1"/>
      <c r="Q417" s="1"/>
    </row>
    <row r="418" spans="1:17" s="20" customFormat="1" x14ac:dyDescent="0.2">
      <c r="A418" s="1" t="s">
        <v>196</v>
      </c>
      <c r="B418" s="15" t="s">
        <v>55</v>
      </c>
      <c r="C418" s="1" t="s">
        <v>180</v>
      </c>
      <c r="D418" s="25">
        <v>843875501</v>
      </c>
      <c r="E418" s="25">
        <v>7192715355</v>
      </c>
      <c r="F418" s="1" t="s">
        <v>58</v>
      </c>
      <c r="G418" s="108">
        <v>37232</v>
      </c>
      <c r="H418" s="17">
        <f t="shared" ca="1" si="6"/>
        <v>12</v>
      </c>
      <c r="I418" s="3"/>
      <c r="J418" s="19">
        <v>5</v>
      </c>
      <c r="K418" s="18">
        <v>39528</v>
      </c>
      <c r="L418" s="18"/>
      <c r="M418" s="5"/>
      <c r="N418" s="1"/>
      <c r="O418" s="1"/>
      <c r="P418" s="1"/>
      <c r="Q418" s="1"/>
    </row>
    <row r="419" spans="1:17" s="20" customFormat="1" x14ac:dyDescent="0.2">
      <c r="A419" s="1" t="s">
        <v>149</v>
      </c>
      <c r="B419" s="15" t="s">
        <v>51</v>
      </c>
      <c r="C419" s="1" t="s">
        <v>101</v>
      </c>
      <c r="D419" s="25">
        <v>822974734</v>
      </c>
      <c r="E419" s="25">
        <v>3034924736</v>
      </c>
      <c r="F419" s="1" t="s">
        <v>56</v>
      </c>
      <c r="G419" s="108">
        <v>37543</v>
      </c>
      <c r="H419" s="17">
        <f t="shared" ca="1" si="6"/>
        <v>11</v>
      </c>
      <c r="I419" s="3"/>
      <c r="J419" s="19">
        <v>5</v>
      </c>
      <c r="K419" s="18">
        <v>39667</v>
      </c>
      <c r="L419" s="18"/>
      <c r="M419" s="5"/>
      <c r="N419" s="1"/>
      <c r="O419" s="1"/>
      <c r="P419" s="1"/>
      <c r="Q419" s="1"/>
    </row>
    <row r="420" spans="1:17" s="20" customFormat="1" x14ac:dyDescent="0.2">
      <c r="A420" s="1" t="s">
        <v>485</v>
      </c>
      <c r="B420" s="15" t="s">
        <v>62</v>
      </c>
      <c r="C420" s="1" t="s">
        <v>467</v>
      </c>
      <c r="D420" s="25">
        <v>247555666</v>
      </c>
      <c r="E420" s="25">
        <v>5058183445</v>
      </c>
      <c r="F420" s="1" t="s">
        <v>48</v>
      </c>
      <c r="G420" s="108">
        <v>34673</v>
      </c>
      <c r="H420" s="17">
        <f t="shared" ca="1" si="6"/>
        <v>19</v>
      </c>
      <c r="I420" s="3" t="s">
        <v>60</v>
      </c>
      <c r="J420" s="19">
        <v>5</v>
      </c>
      <c r="K420" s="18">
        <v>46932</v>
      </c>
      <c r="L420" s="18"/>
      <c r="M420" s="5"/>
      <c r="N420" s="1"/>
      <c r="O420" s="1"/>
      <c r="P420" s="1"/>
      <c r="Q420" s="1"/>
    </row>
    <row r="421" spans="1:17" s="20" customFormat="1" x14ac:dyDescent="0.2">
      <c r="A421" s="1" t="s">
        <v>266</v>
      </c>
      <c r="B421" s="15" t="s">
        <v>76</v>
      </c>
      <c r="C421" s="1" t="s">
        <v>254</v>
      </c>
      <c r="D421" s="25">
        <v>243062914</v>
      </c>
      <c r="E421" s="25">
        <v>9704018412</v>
      </c>
      <c r="F421" s="1" t="s">
        <v>48</v>
      </c>
      <c r="G421" s="108">
        <v>36255</v>
      </c>
      <c r="H421" s="17">
        <f t="shared" ca="1" si="6"/>
        <v>15</v>
      </c>
      <c r="I421" s="3" t="s">
        <v>60</v>
      </c>
      <c r="J421" s="19">
        <v>3</v>
      </c>
      <c r="K421" s="18">
        <v>88140</v>
      </c>
      <c r="L421" s="18"/>
      <c r="M421" s="5"/>
      <c r="N421" s="1"/>
      <c r="O421" s="1"/>
      <c r="P421" s="1"/>
      <c r="Q421" s="1"/>
    </row>
    <row r="422" spans="1:17" s="20" customFormat="1" x14ac:dyDescent="0.2">
      <c r="A422" s="1" t="s">
        <v>338</v>
      </c>
      <c r="B422" s="15" t="s">
        <v>76</v>
      </c>
      <c r="C422" s="1" t="s">
        <v>254</v>
      </c>
      <c r="D422" s="25">
        <v>798466688</v>
      </c>
      <c r="E422" s="25">
        <v>3032232339</v>
      </c>
      <c r="F422" s="1" t="s">
        <v>48</v>
      </c>
      <c r="G422" s="108">
        <v>41259</v>
      </c>
      <c r="H422" s="17">
        <f t="shared" ca="1" si="6"/>
        <v>1</v>
      </c>
      <c r="I422" s="3" t="s">
        <v>60</v>
      </c>
      <c r="J422" s="19">
        <v>5</v>
      </c>
      <c r="K422" s="18">
        <v>42720</v>
      </c>
      <c r="L422" s="18"/>
      <c r="M422" s="5"/>
      <c r="N422" s="1"/>
      <c r="O422" s="1"/>
      <c r="P422" s="1"/>
      <c r="Q422" s="1"/>
    </row>
    <row r="423" spans="1:17" s="20" customFormat="1" x14ac:dyDescent="0.2">
      <c r="A423" s="1" t="s">
        <v>474</v>
      </c>
      <c r="B423" s="15" t="s">
        <v>51</v>
      </c>
      <c r="C423" s="1" t="s">
        <v>467</v>
      </c>
      <c r="D423" s="25">
        <v>550291321</v>
      </c>
      <c r="E423" s="25">
        <v>5052529195</v>
      </c>
      <c r="F423" s="1" t="s">
        <v>58</v>
      </c>
      <c r="G423" s="108">
        <v>37103</v>
      </c>
      <c r="H423" s="17">
        <f t="shared" ca="1" si="6"/>
        <v>12</v>
      </c>
      <c r="I423" s="3"/>
      <c r="J423" s="19">
        <v>2</v>
      </c>
      <c r="K423" s="18">
        <v>86976</v>
      </c>
      <c r="L423" s="18"/>
      <c r="M423" s="5"/>
      <c r="N423" s="1"/>
      <c r="O423" s="1"/>
      <c r="P423" s="1"/>
      <c r="Q423" s="1"/>
    </row>
    <row r="424" spans="1:17" s="20" customFormat="1" x14ac:dyDescent="0.2">
      <c r="A424" s="1" t="s">
        <v>506</v>
      </c>
      <c r="B424" s="15" t="s">
        <v>51</v>
      </c>
      <c r="C424" s="1" t="s">
        <v>494</v>
      </c>
      <c r="D424" s="25">
        <v>847051774</v>
      </c>
      <c r="E424" s="25">
        <v>5052881600</v>
      </c>
      <c r="F424" s="1" t="s">
        <v>48</v>
      </c>
      <c r="G424" s="108">
        <v>40713</v>
      </c>
      <c r="H424" s="17">
        <f t="shared" ca="1" si="6"/>
        <v>3</v>
      </c>
      <c r="I424" s="3" t="s">
        <v>72</v>
      </c>
      <c r="J424" s="19">
        <v>1</v>
      </c>
      <c r="K424" s="18">
        <v>97056</v>
      </c>
      <c r="L424" s="18"/>
      <c r="M424" s="5"/>
      <c r="N424" s="1"/>
      <c r="O424" s="1"/>
      <c r="P424" s="1"/>
      <c r="Q424" s="1"/>
    </row>
    <row r="425" spans="1:17" s="20" customFormat="1" x14ac:dyDescent="0.2">
      <c r="A425" s="1" t="s">
        <v>757</v>
      </c>
      <c r="B425" s="15" t="s">
        <v>76</v>
      </c>
      <c r="C425" s="1" t="s">
        <v>719</v>
      </c>
      <c r="D425" s="25">
        <v>862698919</v>
      </c>
      <c r="E425" s="25">
        <v>7192780847</v>
      </c>
      <c r="F425" s="1" t="s">
        <v>48</v>
      </c>
      <c r="G425" s="108">
        <v>39384</v>
      </c>
      <c r="H425" s="17">
        <f t="shared" ca="1" si="6"/>
        <v>6</v>
      </c>
      <c r="I425" s="3" t="s">
        <v>53</v>
      </c>
      <c r="J425" s="19">
        <v>4</v>
      </c>
      <c r="K425" s="18">
        <v>57936</v>
      </c>
      <c r="L425" s="18"/>
      <c r="M425" s="5"/>
      <c r="N425" s="1"/>
      <c r="O425" s="1"/>
      <c r="P425" s="1"/>
      <c r="Q425" s="1"/>
    </row>
    <row r="426" spans="1:17" s="20" customFormat="1" x14ac:dyDescent="0.2">
      <c r="A426" s="1" t="s">
        <v>405</v>
      </c>
      <c r="B426" s="15" t="s">
        <v>66</v>
      </c>
      <c r="C426" s="1" t="s">
        <v>254</v>
      </c>
      <c r="D426" s="25">
        <v>219245495</v>
      </c>
      <c r="E426" s="25">
        <v>5058256039</v>
      </c>
      <c r="F426" s="1" t="s">
        <v>58</v>
      </c>
      <c r="G426" s="108">
        <v>35481</v>
      </c>
      <c r="H426" s="17">
        <f t="shared" ca="1" si="6"/>
        <v>17</v>
      </c>
      <c r="I426" s="3"/>
      <c r="J426" s="19">
        <v>3</v>
      </c>
      <c r="K426" s="18">
        <v>75972</v>
      </c>
      <c r="L426" s="18"/>
      <c r="M426" s="5"/>
      <c r="N426" s="1"/>
      <c r="O426" s="1"/>
      <c r="P426" s="1"/>
      <c r="Q426" s="1"/>
    </row>
    <row r="427" spans="1:17" s="20" customFormat="1" x14ac:dyDescent="0.2">
      <c r="A427" s="1" t="s">
        <v>709</v>
      </c>
      <c r="B427" s="15" t="s">
        <v>51</v>
      </c>
      <c r="C427" s="1" t="s">
        <v>645</v>
      </c>
      <c r="D427" s="25">
        <v>221347766</v>
      </c>
      <c r="E427" s="25">
        <v>9706853122</v>
      </c>
      <c r="F427" s="1" t="s">
        <v>58</v>
      </c>
      <c r="G427" s="108">
        <v>37126</v>
      </c>
      <c r="H427" s="17">
        <f t="shared" ca="1" si="6"/>
        <v>12</v>
      </c>
      <c r="I427" s="3"/>
      <c r="J427" s="19">
        <v>4</v>
      </c>
      <c r="K427" s="18">
        <v>70860</v>
      </c>
      <c r="L427" s="18"/>
      <c r="M427" s="5"/>
      <c r="N427" s="1"/>
      <c r="O427" s="1"/>
      <c r="P427" s="1"/>
      <c r="Q427" s="1"/>
    </row>
    <row r="428" spans="1:17" s="20" customFormat="1" x14ac:dyDescent="0.2">
      <c r="A428" s="1" t="s">
        <v>190</v>
      </c>
      <c r="B428" s="15" t="s">
        <v>76</v>
      </c>
      <c r="C428" s="1" t="s">
        <v>180</v>
      </c>
      <c r="D428" s="25">
        <v>585815837</v>
      </c>
      <c r="E428" s="25">
        <v>3034983657</v>
      </c>
      <c r="F428" s="1" t="s">
        <v>52</v>
      </c>
      <c r="G428" s="108">
        <v>35050</v>
      </c>
      <c r="H428" s="17">
        <f t="shared" ca="1" si="6"/>
        <v>18</v>
      </c>
      <c r="I428" s="3" t="s">
        <v>72</v>
      </c>
      <c r="J428" s="19">
        <v>4</v>
      </c>
      <c r="K428" s="18">
        <v>22386</v>
      </c>
      <c r="L428" s="18"/>
      <c r="M428" s="5"/>
      <c r="N428" s="1"/>
      <c r="O428" s="1"/>
      <c r="P428" s="1"/>
      <c r="Q428" s="1"/>
    </row>
    <row r="429" spans="1:17" s="20" customFormat="1" x14ac:dyDescent="0.2">
      <c r="A429" s="1" t="s">
        <v>486</v>
      </c>
      <c r="B429" s="15" t="s">
        <v>76</v>
      </c>
      <c r="C429" s="1" t="s">
        <v>467</v>
      </c>
      <c r="D429" s="25">
        <v>468953266</v>
      </c>
      <c r="E429" s="25">
        <v>9702126707</v>
      </c>
      <c r="F429" s="1" t="s">
        <v>48</v>
      </c>
      <c r="G429" s="108">
        <v>34797</v>
      </c>
      <c r="H429" s="17">
        <f t="shared" ca="1" si="6"/>
        <v>19</v>
      </c>
      <c r="I429" s="3" t="s">
        <v>60</v>
      </c>
      <c r="J429" s="19">
        <v>5</v>
      </c>
      <c r="K429" s="18">
        <v>58260</v>
      </c>
      <c r="L429" s="18"/>
      <c r="M429" s="5"/>
      <c r="N429" s="1"/>
      <c r="O429" s="1"/>
      <c r="P429" s="1"/>
      <c r="Q429" s="1"/>
    </row>
    <row r="430" spans="1:17" s="20" customFormat="1" x14ac:dyDescent="0.2">
      <c r="A430" s="1" t="s">
        <v>715</v>
      </c>
      <c r="B430" s="15" t="s">
        <v>66</v>
      </c>
      <c r="C430" s="1" t="s">
        <v>645</v>
      </c>
      <c r="D430" s="25">
        <v>718930584</v>
      </c>
      <c r="E430" s="25">
        <v>7195804771</v>
      </c>
      <c r="F430" s="1" t="s">
        <v>52</v>
      </c>
      <c r="G430" s="108">
        <v>37252</v>
      </c>
      <c r="H430" s="17">
        <f t="shared" ca="1" si="6"/>
        <v>12</v>
      </c>
      <c r="I430" s="3" t="s">
        <v>60</v>
      </c>
      <c r="J430" s="19">
        <v>2</v>
      </c>
      <c r="K430" s="18">
        <v>41976</v>
      </c>
      <c r="L430" s="18"/>
      <c r="M430" s="5"/>
      <c r="N430" s="1"/>
      <c r="O430" s="1"/>
      <c r="P430" s="1"/>
      <c r="Q430" s="1"/>
    </row>
    <row r="431" spans="1:17" s="20" customFormat="1" x14ac:dyDescent="0.2">
      <c r="A431" s="1" t="s">
        <v>142</v>
      </c>
      <c r="B431" s="15" t="s">
        <v>76</v>
      </c>
      <c r="C431" s="1" t="s">
        <v>101</v>
      </c>
      <c r="D431" s="25">
        <v>129397083</v>
      </c>
      <c r="E431" s="25">
        <v>7191391475</v>
      </c>
      <c r="F431" s="1" t="s">
        <v>48</v>
      </c>
      <c r="G431" s="108">
        <v>41652</v>
      </c>
      <c r="H431" s="17">
        <f t="shared" ca="1" si="6"/>
        <v>0</v>
      </c>
      <c r="I431" s="3" t="s">
        <v>49</v>
      </c>
      <c r="J431" s="19">
        <v>5</v>
      </c>
      <c r="K431" s="18">
        <v>82692</v>
      </c>
      <c r="L431" s="18"/>
      <c r="M431" s="5"/>
      <c r="N431" s="1"/>
      <c r="O431" s="1"/>
      <c r="P431" s="1"/>
      <c r="Q431" s="1"/>
    </row>
    <row r="432" spans="1:17" s="20" customFormat="1" x14ac:dyDescent="0.2">
      <c r="A432" s="1" t="s">
        <v>185</v>
      </c>
      <c r="B432" s="15" t="s">
        <v>66</v>
      </c>
      <c r="C432" s="1" t="s">
        <v>180</v>
      </c>
      <c r="D432" s="25">
        <v>863161920</v>
      </c>
      <c r="E432" s="25">
        <v>7193748373</v>
      </c>
      <c r="F432" s="1" t="s">
        <v>48</v>
      </c>
      <c r="G432" s="108">
        <v>37133</v>
      </c>
      <c r="H432" s="17">
        <f t="shared" ca="1" si="6"/>
        <v>12</v>
      </c>
      <c r="I432" s="3" t="s">
        <v>64</v>
      </c>
      <c r="J432" s="19">
        <v>1</v>
      </c>
      <c r="K432" s="18">
        <v>60132</v>
      </c>
      <c r="L432" s="18"/>
      <c r="M432" s="5"/>
      <c r="N432" s="1"/>
      <c r="O432" s="1"/>
      <c r="P432" s="1"/>
      <c r="Q432" s="1"/>
    </row>
    <row r="433" spans="1:17" s="20" customFormat="1" x14ac:dyDescent="0.2">
      <c r="A433" s="1" t="s">
        <v>369</v>
      </c>
      <c r="B433" s="15" t="s">
        <v>76</v>
      </c>
      <c r="C433" s="1" t="s">
        <v>254</v>
      </c>
      <c r="D433" s="25">
        <v>914330398</v>
      </c>
      <c r="E433" s="25">
        <v>5053498222</v>
      </c>
      <c r="F433" s="1" t="s">
        <v>48</v>
      </c>
      <c r="G433" s="108">
        <v>39877</v>
      </c>
      <c r="H433" s="17">
        <f t="shared" ca="1" si="6"/>
        <v>5</v>
      </c>
      <c r="I433" s="3" t="s">
        <v>64</v>
      </c>
      <c r="J433" s="19">
        <v>1</v>
      </c>
      <c r="K433" s="18">
        <v>78864</v>
      </c>
      <c r="L433" s="18"/>
      <c r="M433" s="5"/>
      <c r="N433" s="1"/>
      <c r="O433" s="1"/>
      <c r="P433" s="1"/>
      <c r="Q433" s="1"/>
    </row>
    <row r="434" spans="1:17" s="20" customFormat="1" x14ac:dyDescent="0.2">
      <c r="A434" s="1" t="s">
        <v>391</v>
      </c>
      <c r="B434" s="15" t="s">
        <v>46</v>
      </c>
      <c r="C434" s="1" t="s">
        <v>254</v>
      </c>
      <c r="D434" s="25">
        <v>523758324</v>
      </c>
      <c r="E434" s="25">
        <v>9701308831</v>
      </c>
      <c r="F434" s="1" t="s">
        <v>48</v>
      </c>
      <c r="G434" s="108">
        <v>36417</v>
      </c>
      <c r="H434" s="17">
        <f t="shared" ca="1" si="6"/>
        <v>14</v>
      </c>
      <c r="I434" s="3" t="s">
        <v>60</v>
      </c>
      <c r="J434" s="19">
        <v>4</v>
      </c>
      <c r="K434" s="18">
        <v>71184</v>
      </c>
      <c r="L434" s="18"/>
      <c r="M434" s="5"/>
      <c r="N434" s="1"/>
      <c r="O434" s="1"/>
      <c r="P434" s="1"/>
      <c r="Q434" s="1"/>
    </row>
    <row r="435" spans="1:17" s="20" customFormat="1" x14ac:dyDescent="0.2">
      <c r="A435" s="1" t="s">
        <v>744</v>
      </c>
      <c r="B435" s="15" t="s">
        <v>66</v>
      </c>
      <c r="C435" s="1" t="s">
        <v>719</v>
      </c>
      <c r="D435" s="25">
        <v>750006979</v>
      </c>
      <c r="E435" s="25">
        <v>5058444054</v>
      </c>
      <c r="F435" s="1" t="s">
        <v>52</v>
      </c>
      <c r="G435" s="108">
        <v>35098</v>
      </c>
      <c r="H435" s="17">
        <f t="shared" ca="1" si="6"/>
        <v>18</v>
      </c>
      <c r="I435" s="3" t="s">
        <v>49</v>
      </c>
      <c r="J435" s="19">
        <v>3</v>
      </c>
      <c r="K435" s="18">
        <v>33252</v>
      </c>
      <c r="L435" s="18"/>
      <c r="M435" s="5"/>
      <c r="N435" s="1"/>
      <c r="O435" s="1"/>
      <c r="P435" s="1"/>
      <c r="Q435" s="1"/>
    </row>
    <row r="436" spans="1:17" s="20" customFormat="1" x14ac:dyDescent="0.2">
      <c r="A436" s="1" t="s">
        <v>330</v>
      </c>
      <c r="B436" s="15" t="s">
        <v>62</v>
      </c>
      <c r="C436" s="1" t="s">
        <v>254</v>
      </c>
      <c r="D436" s="25">
        <v>366740174</v>
      </c>
      <c r="E436" s="25">
        <v>5051549933</v>
      </c>
      <c r="F436" s="1" t="s">
        <v>56</v>
      </c>
      <c r="G436" s="108">
        <v>35221</v>
      </c>
      <c r="H436" s="17">
        <f t="shared" ca="1" si="6"/>
        <v>18</v>
      </c>
      <c r="I436" s="3"/>
      <c r="J436" s="19">
        <v>1</v>
      </c>
      <c r="K436" s="18">
        <v>36499</v>
      </c>
      <c r="L436" s="18"/>
      <c r="M436" s="5"/>
      <c r="N436" s="1"/>
      <c r="O436" s="1"/>
      <c r="P436" s="1"/>
      <c r="Q436" s="1"/>
    </row>
    <row r="437" spans="1:17" s="20" customFormat="1" x14ac:dyDescent="0.2">
      <c r="A437" s="1" t="s">
        <v>94</v>
      </c>
      <c r="B437" s="15" t="s">
        <v>66</v>
      </c>
      <c r="C437" s="1" t="s">
        <v>85</v>
      </c>
      <c r="D437" s="25">
        <v>216607562</v>
      </c>
      <c r="E437" s="25">
        <v>9701593705</v>
      </c>
      <c r="F437" s="1" t="s">
        <v>48</v>
      </c>
      <c r="G437" s="108">
        <v>36515</v>
      </c>
      <c r="H437" s="17">
        <f t="shared" ca="1" si="6"/>
        <v>14</v>
      </c>
      <c r="I437" s="3" t="s">
        <v>64</v>
      </c>
      <c r="J437" s="19">
        <v>2</v>
      </c>
      <c r="K437" s="18">
        <v>59232</v>
      </c>
      <c r="L437" s="18"/>
      <c r="M437" s="5"/>
      <c r="N437" s="1"/>
      <c r="O437" s="1"/>
      <c r="P437" s="1"/>
      <c r="Q437" s="1"/>
    </row>
    <row r="438" spans="1:17" s="20" customFormat="1" x14ac:dyDescent="0.2">
      <c r="A438" s="1" t="s">
        <v>357</v>
      </c>
      <c r="B438" s="15" t="s">
        <v>76</v>
      </c>
      <c r="C438" s="1" t="s">
        <v>254</v>
      </c>
      <c r="D438" s="25">
        <v>559376297</v>
      </c>
      <c r="E438" s="25">
        <v>9704888110</v>
      </c>
      <c r="F438" s="1" t="s">
        <v>48</v>
      </c>
      <c r="G438" s="108">
        <v>37487</v>
      </c>
      <c r="H438" s="17">
        <f t="shared" ca="1" si="6"/>
        <v>11</v>
      </c>
      <c r="I438" s="3" t="s">
        <v>60</v>
      </c>
      <c r="J438" s="19">
        <v>2</v>
      </c>
      <c r="K438" s="18">
        <v>42984</v>
      </c>
      <c r="L438" s="18"/>
      <c r="M438" s="5"/>
      <c r="N438" s="1"/>
      <c r="O438" s="1"/>
      <c r="P438" s="1"/>
      <c r="Q438" s="1"/>
    </row>
    <row r="439" spans="1:17" s="20" customFormat="1" x14ac:dyDescent="0.2">
      <c r="A439" s="1" t="s">
        <v>397</v>
      </c>
      <c r="B439" s="15" t="s">
        <v>51</v>
      </c>
      <c r="C439" s="1" t="s">
        <v>254</v>
      </c>
      <c r="D439" s="25">
        <v>772163640</v>
      </c>
      <c r="E439" s="25">
        <v>9702474315</v>
      </c>
      <c r="F439" s="1" t="s">
        <v>48</v>
      </c>
      <c r="G439" s="108">
        <v>37500</v>
      </c>
      <c r="H439" s="17">
        <f t="shared" ca="1" si="6"/>
        <v>11</v>
      </c>
      <c r="I439" s="3" t="s">
        <v>60</v>
      </c>
      <c r="J439" s="19">
        <v>3</v>
      </c>
      <c r="K439" s="18">
        <v>80736</v>
      </c>
      <c r="L439" s="18"/>
      <c r="M439" s="5"/>
      <c r="N439" s="1"/>
      <c r="O439" s="1"/>
      <c r="P439" s="1"/>
      <c r="Q439" s="1"/>
    </row>
    <row r="440" spans="1:17" s="20" customFormat="1" x14ac:dyDescent="0.2">
      <c r="A440" s="1" t="s">
        <v>446</v>
      </c>
      <c r="B440" s="15" t="s">
        <v>76</v>
      </c>
      <c r="C440" s="1" t="s">
        <v>415</v>
      </c>
      <c r="D440" s="25">
        <v>157257652</v>
      </c>
      <c r="E440" s="25">
        <v>7193262077</v>
      </c>
      <c r="F440" s="1" t="s">
        <v>58</v>
      </c>
      <c r="G440" s="108">
        <v>37759</v>
      </c>
      <c r="H440" s="17">
        <f t="shared" ca="1" si="6"/>
        <v>11</v>
      </c>
      <c r="I440" s="3"/>
      <c r="J440" s="19">
        <v>4</v>
      </c>
      <c r="K440" s="18">
        <v>60240</v>
      </c>
      <c r="L440" s="18"/>
      <c r="M440" s="5"/>
      <c r="N440" s="1"/>
      <c r="O440" s="1"/>
      <c r="P440" s="1"/>
      <c r="Q440" s="1"/>
    </row>
    <row r="441" spans="1:17" s="20" customFormat="1" x14ac:dyDescent="0.2">
      <c r="A441" s="1" t="s">
        <v>488</v>
      </c>
      <c r="B441" s="15" t="s">
        <v>76</v>
      </c>
      <c r="C441" s="1" t="s">
        <v>489</v>
      </c>
      <c r="D441" s="25">
        <v>974912089</v>
      </c>
      <c r="E441" s="25">
        <v>9702601200</v>
      </c>
      <c r="F441" s="1" t="s">
        <v>48</v>
      </c>
      <c r="G441" s="108">
        <v>35870</v>
      </c>
      <c r="H441" s="17">
        <f t="shared" ca="1" si="6"/>
        <v>16</v>
      </c>
      <c r="I441" s="3" t="s">
        <v>60</v>
      </c>
      <c r="J441" s="19">
        <v>1</v>
      </c>
      <c r="K441" s="18">
        <v>75828</v>
      </c>
      <c r="L441" s="18"/>
      <c r="M441" s="5"/>
      <c r="N441" s="1"/>
      <c r="O441" s="1"/>
      <c r="P441" s="1"/>
      <c r="Q441" s="1"/>
    </row>
    <row r="442" spans="1:17" s="20" customFormat="1" x14ac:dyDescent="0.2">
      <c r="A442" s="1" t="s">
        <v>290</v>
      </c>
      <c r="B442" s="15" t="s">
        <v>51</v>
      </c>
      <c r="C442" s="1" t="s">
        <v>254</v>
      </c>
      <c r="D442" s="25">
        <v>416394493</v>
      </c>
      <c r="E442" s="25">
        <v>3035228252</v>
      </c>
      <c r="F442" s="1" t="s">
        <v>48</v>
      </c>
      <c r="G442" s="108">
        <v>36994</v>
      </c>
      <c r="H442" s="17">
        <f t="shared" ca="1" si="6"/>
        <v>13</v>
      </c>
      <c r="I442" s="3" t="s">
        <v>49</v>
      </c>
      <c r="J442" s="19">
        <v>5</v>
      </c>
      <c r="K442" s="18">
        <v>66540</v>
      </c>
      <c r="L442" s="18"/>
      <c r="M442" s="5"/>
      <c r="N442" s="1"/>
      <c r="O442" s="1"/>
      <c r="P442" s="1"/>
      <c r="Q442" s="1"/>
    </row>
    <row r="443" spans="1:17" s="20" customFormat="1" x14ac:dyDescent="0.2">
      <c r="A443" s="1" t="s">
        <v>365</v>
      </c>
      <c r="B443" s="15" t="s">
        <v>76</v>
      </c>
      <c r="C443" s="1" t="s">
        <v>254</v>
      </c>
      <c r="D443" s="25">
        <v>565952209</v>
      </c>
      <c r="E443" s="25">
        <v>9702889972</v>
      </c>
      <c r="F443" s="1" t="s">
        <v>48</v>
      </c>
      <c r="G443" s="108">
        <v>36027</v>
      </c>
      <c r="H443" s="17">
        <f t="shared" ca="1" si="6"/>
        <v>15</v>
      </c>
      <c r="I443" s="3" t="s">
        <v>64</v>
      </c>
      <c r="J443" s="19">
        <v>4</v>
      </c>
      <c r="K443" s="18">
        <v>80460</v>
      </c>
      <c r="L443" s="18"/>
      <c r="M443" s="5"/>
      <c r="N443" s="1"/>
      <c r="O443" s="1"/>
      <c r="P443" s="1"/>
      <c r="Q443" s="1"/>
    </row>
    <row r="444" spans="1:17" s="20" customFormat="1" x14ac:dyDescent="0.2">
      <c r="A444" s="1" t="s">
        <v>128</v>
      </c>
      <c r="B444" s="15" t="s">
        <v>51</v>
      </c>
      <c r="C444" s="1" t="s">
        <v>101</v>
      </c>
      <c r="D444" s="25">
        <v>126492342</v>
      </c>
      <c r="E444" s="25">
        <v>9706299247</v>
      </c>
      <c r="F444" s="1" t="s">
        <v>56</v>
      </c>
      <c r="G444" s="108">
        <v>37115</v>
      </c>
      <c r="H444" s="17">
        <f t="shared" ca="1" si="6"/>
        <v>12</v>
      </c>
      <c r="I444" s="3"/>
      <c r="J444" s="19">
        <v>5</v>
      </c>
      <c r="K444" s="18">
        <v>22200</v>
      </c>
      <c r="L444" s="18"/>
      <c r="M444" s="5"/>
      <c r="N444" s="1"/>
      <c r="O444" s="1"/>
      <c r="P444" s="1"/>
      <c r="Q444" s="1"/>
    </row>
    <row r="445" spans="1:17" s="20" customFormat="1" x14ac:dyDescent="0.2">
      <c r="A445" s="1" t="s">
        <v>282</v>
      </c>
      <c r="B445" s="15" t="s">
        <v>66</v>
      </c>
      <c r="C445" s="1" t="s">
        <v>254</v>
      </c>
      <c r="D445" s="25">
        <v>569701716</v>
      </c>
      <c r="E445" s="25">
        <v>9707461285</v>
      </c>
      <c r="F445" s="1" t="s">
        <v>52</v>
      </c>
      <c r="G445" s="108">
        <v>37233</v>
      </c>
      <c r="H445" s="17">
        <f t="shared" ca="1" si="6"/>
        <v>12</v>
      </c>
      <c r="I445" s="3" t="s">
        <v>49</v>
      </c>
      <c r="J445" s="19">
        <v>2</v>
      </c>
      <c r="K445" s="18">
        <v>26004</v>
      </c>
      <c r="L445" s="18"/>
      <c r="M445" s="5"/>
      <c r="N445" s="1"/>
      <c r="O445" s="1"/>
      <c r="P445" s="1"/>
      <c r="Q445" s="1"/>
    </row>
    <row r="446" spans="1:17" s="20" customFormat="1" x14ac:dyDescent="0.2">
      <c r="A446" s="1" t="s">
        <v>392</v>
      </c>
      <c r="B446" s="15" t="s">
        <v>76</v>
      </c>
      <c r="C446" s="1" t="s">
        <v>254</v>
      </c>
      <c r="D446" s="25">
        <v>114005397</v>
      </c>
      <c r="E446" s="25">
        <v>5054694617</v>
      </c>
      <c r="F446" s="1" t="s">
        <v>58</v>
      </c>
      <c r="G446" s="108">
        <v>40245</v>
      </c>
      <c r="H446" s="17">
        <f t="shared" ca="1" si="6"/>
        <v>4</v>
      </c>
      <c r="I446" s="3"/>
      <c r="J446" s="19">
        <v>2</v>
      </c>
      <c r="K446" s="18">
        <v>76620</v>
      </c>
      <c r="L446" s="18"/>
      <c r="M446" s="5"/>
      <c r="N446" s="1"/>
      <c r="O446" s="1"/>
      <c r="P446" s="1"/>
      <c r="Q446" s="1"/>
    </row>
    <row r="447" spans="1:17" s="20" customFormat="1" x14ac:dyDescent="0.2">
      <c r="A447" s="1" t="s">
        <v>387</v>
      </c>
      <c r="B447" s="15" t="s">
        <v>62</v>
      </c>
      <c r="C447" s="1" t="s">
        <v>254</v>
      </c>
      <c r="D447" s="25">
        <v>312019803</v>
      </c>
      <c r="E447" s="25">
        <v>7197961953</v>
      </c>
      <c r="F447" s="1" t="s">
        <v>48</v>
      </c>
      <c r="G447" s="108">
        <v>38285</v>
      </c>
      <c r="H447" s="17">
        <f t="shared" ca="1" si="6"/>
        <v>9</v>
      </c>
      <c r="I447" s="3" t="s">
        <v>64</v>
      </c>
      <c r="J447" s="19">
        <v>4</v>
      </c>
      <c r="K447" s="18">
        <v>30372</v>
      </c>
      <c r="L447" s="18"/>
      <c r="M447" s="5"/>
      <c r="N447" s="1"/>
      <c r="O447" s="1"/>
      <c r="P447" s="1"/>
      <c r="Q447" s="1"/>
    </row>
    <row r="448" spans="1:17" s="20" customFormat="1" x14ac:dyDescent="0.2">
      <c r="A448" s="1" t="s">
        <v>320</v>
      </c>
      <c r="B448" s="15" t="s">
        <v>51</v>
      </c>
      <c r="C448" s="1" t="s">
        <v>254</v>
      </c>
      <c r="D448" s="25">
        <v>661850671</v>
      </c>
      <c r="E448" s="25">
        <v>9708405900</v>
      </c>
      <c r="F448" s="1" t="s">
        <v>56</v>
      </c>
      <c r="G448" s="108">
        <v>36885</v>
      </c>
      <c r="H448" s="17">
        <f t="shared" ca="1" si="6"/>
        <v>13</v>
      </c>
      <c r="I448" s="3"/>
      <c r="J448" s="19">
        <v>3</v>
      </c>
      <c r="K448" s="18">
        <v>35011</v>
      </c>
      <c r="L448" s="18"/>
      <c r="M448" s="5"/>
      <c r="N448" s="1"/>
      <c r="O448" s="1"/>
      <c r="P448" s="1"/>
      <c r="Q448" s="1"/>
    </row>
    <row r="449" spans="1:17" s="20" customFormat="1" x14ac:dyDescent="0.2">
      <c r="A449" s="1" t="s">
        <v>708</v>
      </c>
      <c r="B449" s="15" t="s">
        <v>66</v>
      </c>
      <c r="C449" s="1" t="s">
        <v>645</v>
      </c>
      <c r="D449" s="25">
        <v>644489557</v>
      </c>
      <c r="E449" s="25">
        <v>3036532463</v>
      </c>
      <c r="F449" s="1" t="s">
        <v>48</v>
      </c>
      <c r="G449" s="108">
        <v>37068</v>
      </c>
      <c r="H449" s="17">
        <f t="shared" ca="1" si="6"/>
        <v>13</v>
      </c>
      <c r="I449" s="3" t="s">
        <v>53</v>
      </c>
      <c r="J449" s="19">
        <v>1</v>
      </c>
      <c r="K449" s="18">
        <v>94740</v>
      </c>
      <c r="L449" s="18"/>
      <c r="M449" s="5"/>
      <c r="N449" s="1"/>
      <c r="O449" s="1"/>
      <c r="P449" s="1"/>
      <c r="Q449" s="1"/>
    </row>
    <row r="450" spans="1:17" s="20" customFormat="1" x14ac:dyDescent="0.2">
      <c r="A450" s="1" t="s">
        <v>684</v>
      </c>
      <c r="B450" s="15" t="s">
        <v>66</v>
      </c>
      <c r="C450" s="1" t="s">
        <v>645</v>
      </c>
      <c r="D450" s="25">
        <v>180832423</v>
      </c>
      <c r="E450" s="25">
        <v>9708097539</v>
      </c>
      <c r="F450" s="1" t="s">
        <v>48</v>
      </c>
      <c r="G450" s="108">
        <v>37134</v>
      </c>
      <c r="H450" s="17">
        <f t="shared" ref="H450:H513" ca="1" si="7">DATEDIF(G450,TODAY(),"Y")</f>
        <v>12</v>
      </c>
      <c r="I450" s="3" t="s">
        <v>72</v>
      </c>
      <c r="J450" s="19">
        <v>2</v>
      </c>
      <c r="K450" s="18">
        <v>95532</v>
      </c>
      <c r="L450" s="18"/>
      <c r="M450" s="5"/>
      <c r="N450" s="1"/>
      <c r="O450" s="1"/>
      <c r="P450" s="1"/>
      <c r="Q450" s="1"/>
    </row>
    <row r="451" spans="1:17" s="20" customFormat="1" x14ac:dyDescent="0.2">
      <c r="A451" s="1" t="s">
        <v>401</v>
      </c>
      <c r="B451" s="15" t="s">
        <v>51</v>
      </c>
      <c r="C451" s="1" t="s">
        <v>254</v>
      </c>
      <c r="D451" s="25">
        <v>427260216</v>
      </c>
      <c r="E451" s="25">
        <v>7198999194</v>
      </c>
      <c r="F451" s="1" t="s">
        <v>52</v>
      </c>
      <c r="G451" s="108">
        <v>35219</v>
      </c>
      <c r="H451" s="17">
        <f t="shared" ca="1" si="7"/>
        <v>18</v>
      </c>
      <c r="I451" s="3" t="s">
        <v>53</v>
      </c>
      <c r="J451" s="19">
        <v>4</v>
      </c>
      <c r="K451" s="18">
        <v>22674</v>
      </c>
      <c r="L451" s="18"/>
      <c r="M451" s="5"/>
      <c r="N451" s="1"/>
      <c r="O451" s="1"/>
      <c r="P451" s="1"/>
      <c r="Q451" s="1"/>
    </row>
    <row r="452" spans="1:17" s="20" customFormat="1" x14ac:dyDescent="0.2">
      <c r="A452" s="1" t="s">
        <v>772</v>
      </c>
      <c r="B452" s="15" t="s">
        <v>76</v>
      </c>
      <c r="C452" s="1" t="s">
        <v>719</v>
      </c>
      <c r="D452" s="25">
        <v>763182349</v>
      </c>
      <c r="E452" s="25">
        <v>5057780776</v>
      </c>
      <c r="F452" s="1" t="s">
        <v>58</v>
      </c>
      <c r="G452" s="108">
        <v>35182</v>
      </c>
      <c r="H452" s="17">
        <f t="shared" ca="1" si="7"/>
        <v>18</v>
      </c>
      <c r="I452" s="3"/>
      <c r="J452" s="19">
        <v>3</v>
      </c>
      <c r="K452" s="18">
        <v>90660</v>
      </c>
      <c r="L452" s="18"/>
      <c r="M452" s="5"/>
      <c r="N452" s="1"/>
      <c r="O452" s="1"/>
      <c r="P452" s="1"/>
      <c r="Q452" s="1"/>
    </row>
    <row r="453" spans="1:17" s="20" customFormat="1" x14ac:dyDescent="0.2">
      <c r="A453" s="1" t="s">
        <v>248</v>
      </c>
      <c r="B453" s="15" t="s">
        <v>62</v>
      </c>
      <c r="C453" s="1" t="s">
        <v>245</v>
      </c>
      <c r="D453" s="25">
        <v>477110649</v>
      </c>
      <c r="E453" s="25">
        <v>5051351512</v>
      </c>
      <c r="F453" s="1" t="s">
        <v>48</v>
      </c>
      <c r="G453" s="108">
        <v>38099</v>
      </c>
      <c r="H453" s="17">
        <f t="shared" ca="1" si="7"/>
        <v>10</v>
      </c>
      <c r="I453" s="3" t="s">
        <v>53</v>
      </c>
      <c r="J453" s="19">
        <v>1</v>
      </c>
      <c r="K453" s="18">
        <v>54180</v>
      </c>
      <c r="L453" s="18"/>
      <c r="M453" s="5"/>
      <c r="N453" s="1"/>
      <c r="O453" s="1"/>
      <c r="P453" s="1"/>
      <c r="Q453" s="1"/>
    </row>
    <row r="454" spans="1:17" s="20" customFormat="1" x14ac:dyDescent="0.2">
      <c r="A454" s="1" t="s">
        <v>402</v>
      </c>
      <c r="B454" s="15" t="s">
        <v>66</v>
      </c>
      <c r="C454" s="1" t="s">
        <v>254</v>
      </c>
      <c r="D454" s="25">
        <v>910964196</v>
      </c>
      <c r="E454" s="25">
        <v>9704361873</v>
      </c>
      <c r="F454" s="1" t="s">
        <v>58</v>
      </c>
      <c r="G454" s="108">
        <v>34875</v>
      </c>
      <c r="H454" s="17">
        <f t="shared" ca="1" si="7"/>
        <v>19</v>
      </c>
      <c r="I454" s="3"/>
      <c r="J454" s="19">
        <v>2</v>
      </c>
      <c r="K454" s="18">
        <v>59436</v>
      </c>
      <c r="L454" s="18"/>
      <c r="M454" s="5"/>
      <c r="N454" s="1"/>
      <c r="O454" s="1"/>
      <c r="P454" s="1"/>
      <c r="Q454" s="1"/>
    </row>
    <row r="455" spans="1:17" s="20" customFormat="1" x14ac:dyDescent="0.2">
      <c r="A455" s="1" t="s">
        <v>183</v>
      </c>
      <c r="B455" s="15" t="s">
        <v>66</v>
      </c>
      <c r="C455" s="1" t="s">
        <v>180</v>
      </c>
      <c r="D455" s="25">
        <v>469591073</v>
      </c>
      <c r="E455" s="25">
        <v>9703327522</v>
      </c>
      <c r="F455" s="1" t="s">
        <v>48</v>
      </c>
      <c r="G455" s="108">
        <v>38169</v>
      </c>
      <c r="H455" s="17">
        <f t="shared" ca="1" si="7"/>
        <v>10</v>
      </c>
      <c r="I455" s="3" t="s">
        <v>49</v>
      </c>
      <c r="J455" s="19">
        <v>4</v>
      </c>
      <c r="K455" s="18">
        <v>73380</v>
      </c>
      <c r="L455" s="18"/>
      <c r="M455" s="5"/>
      <c r="N455" s="1"/>
      <c r="O455" s="1"/>
      <c r="P455" s="1"/>
      <c r="Q455" s="1"/>
    </row>
    <row r="456" spans="1:17" s="20" customFormat="1" x14ac:dyDescent="0.2">
      <c r="A456" s="1" t="s">
        <v>691</v>
      </c>
      <c r="B456" s="15" t="s">
        <v>46</v>
      </c>
      <c r="C456" s="1" t="s">
        <v>645</v>
      </c>
      <c r="D456" s="25">
        <v>781472289</v>
      </c>
      <c r="E456" s="25">
        <v>7198502926</v>
      </c>
      <c r="F456" s="1" t="s">
        <v>48</v>
      </c>
      <c r="G456" s="108">
        <v>34604</v>
      </c>
      <c r="H456" s="17">
        <f t="shared" ca="1" si="7"/>
        <v>19</v>
      </c>
      <c r="I456" s="3" t="s">
        <v>64</v>
      </c>
      <c r="J456" s="19">
        <v>3</v>
      </c>
      <c r="K456" s="18">
        <v>75660</v>
      </c>
      <c r="L456" s="18"/>
      <c r="M456" s="5"/>
      <c r="N456" s="1"/>
      <c r="O456" s="1"/>
      <c r="P456" s="1"/>
      <c r="Q456" s="1"/>
    </row>
    <row r="457" spans="1:17" s="20" customFormat="1" x14ac:dyDescent="0.2">
      <c r="A457" s="1" t="s">
        <v>221</v>
      </c>
      <c r="B457" s="15" t="s">
        <v>62</v>
      </c>
      <c r="C457" s="1" t="s">
        <v>206</v>
      </c>
      <c r="D457" s="25">
        <v>279591317</v>
      </c>
      <c r="E457" s="25">
        <v>7192381391</v>
      </c>
      <c r="F457" s="1" t="s">
        <v>56</v>
      </c>
      <c r="G457" s="108">
        <v>37319</v>
      </c>
      <c r="H457" s="17">
        <f t="shared" ca="1" si="7"/>
        <v>12</v>
      </c>
      <c r="I457" s="3"/>
      <c r="J457" s="19">
        <v>4</v>
      </c>
      <c r="K457" s="18">
        <v>46522</v>
      </c>
      <c r="L457" s="18"/>
      <c r="M457" s="5"/>
      <c r="N457" s="1"/>
      <c r="O457" s="1"/>
      <c r="P457" s="1"/>
      <c r="Q457" s="1"/>
    </row>
    <row r="458" spans="1:17" s="20" customFormat="1" x14ac:dyDescent="0.2">
      <c r="A458" s="1" t="s">
        <v>815</v>
      </c>
      <c r="B458" s="15" t="s">
        <v>66</v>
      </c>
      <c r="C458" s="1" t="s">
        <v>814</v>
      </c>
      <c r="D458" s="25">
        <v>510700395</v>
      </c>
      <c r="E458" s="25">
        <v>3036690862</v>
      </c>
      <c r="F458" s="1" t="s">
        <v>48</v>
      </c>
      <c r="G458" s="108">
        <v>38047</v>
      </c>
      <c r="H458" s="17">
        <f t="shared" ca="1" si="7"/>
        <v>10</v>
      </c>
      <c r="I458" s="3" t="s">
        <v>60</v>
      </c>
      <c r="J458" s="19">
        <v>5</v>
      </c>
      <c r="K458" s="18">
        <v>76404</v>
      </c>
      <c r="L458" s="18"/>
      <c r="M458" s="5"/>
      <c r="N458" s="1"/>
      <c r="O458" s="1"/>
      <c r="P458" s="1"/>
      <c r="Q458" s="1"/>
    </row>
    <row r="459" spans="1:17" s="20" customFormat="1" x14ac:dyDescent="0.2">
      <c r="A459" s="1" t="s">
        <v>476</v>
      </c>
      <c r="B459" s="15" t="s">
        <v>51</v>
      </c>
      <c r="C459" s="1" t="s">
        <v>467</v>
      </c>
      <c r="D459" s="25">
        <v>261486180</v>
      </c>
      <c r="E459" s="25">
        <v>7192523567</v>
      </c>
      <c r="F459" s="1" t="s">
        <v>58</v>
      </c>
      <c r="G459" s="108">
        <v>38292</v>
      </c>
      <c r="H459" s="17">
        <f t="shared" ca="1" si="7"/>
        <v>9</v>
      </c>
      <c r="I459" s="3"/>
      <c r="J459" s="19">
        <v>3</v>
      </c>
      <c r="K459" s="18">
        <v>35448</v>
      </c>
      <c r="L459" s="18"/>
      <c r="M459" s="5"/>
      <c r="N459" s="1"/>
      <c r="O459" s="1"/>
      <c r="P459" s="1"/>
      <c r="Q459" s="1"/>
    </row>
    <row r="460" spans="1:17" s="20" customFormat="1" x14ac:dyDescent="0.2">
      <c r="A460" s="1" t="s">
        <v>422</v>
      </c>
      <c r="B460" s="15" t="s">
        <v>51</v>
      </c>
      <c r="C460" s="1" t="s">
        <v>415</v>
      </c>
      <c r="D460" s="25">
        <v>738946277</v>
      </c>
      <c r="E460" s="25">
        <v>3034331646</v>
      </c>
      <c r="F460" s="1" t="s">
        <v>48</v>
      </c>
      <c r="G460" s="108">
        <v>34279</v>
      </c>
      <c r="H460" s="17">
        <f t="shared" ca="1" si="7"/>
        <v>20</v>
      </c>
      <c r="I460" s="3" t="s">
        <v>53</v>
      </c>
      <c r="J460" s="19">
        <v>5</v>
      </c>
      <c r="K460" s="18">
        <v>37512</v>
      </c>
      <c r="L460" s="18"/>
      <c r="M460" s="5"/>
      <c r="N460" s="1"/>
      <c r="O460" s="1"/>
      <c r="P460" s="1"/>
      <c r="Q460" s="1"/>
    </row>
    <row r="461" spans="1:17" s="20" customFormat="1" x14ac:dyDescent="0.2">
      <c r="A461" s="1" t="s">
        <v>783</v>
      </c>
      <c r="B461" s="15" t="s">
        <v>51</v>
      </c>
      <c r="C461" s="1" t="s">
        <v>719</v>
      </c>
      <c r="D461" s="25">
        <v>877574472</v>
      </c>
      <c r="E461" s="25">
        <v>9704100997</v>
      </c>
      <c r="F461" s="1" t="s">
        <v>58</v>
      </c>
      <c r="G461" s="108">
        <v>34457</v>
      </c>
      <c r="H461" s="17">
        <f t="shared" ca="1" si="7"/>
        <v>20</v>
      </c>
      <c r="I461" s="3"/>
      <c r="J461" s="19">
        <v>5</v>
      </c>
      <c r="K461" s="18">
        <v>41616</v>
      </c>
      <c r="L461" s="18"/>
      <c r="M461" s="5"/>
      <c r="N461" s="1"/>
      <c r="O461" s="1"/>
      <c r="P461" s="1"/>
      <c r="Q461" s="1"/>
    </row>
    <row r="462" spans="1:17" s="20" customFormat="1" x14ac:dyDescent="0.2">
      <c r="A462" s="1" t="s">
        <v>329</v>
      </c>
      <c r="B462" s="15" t="s">
        <v>76</v>
      </c>
      <c r="C462" s="1" t="s">
        <v>254</v>
      </c>
      <c r="D462" s="25">
        <v>110547055</v>
      </c>
      <c r="E462" s="25">
        <v>7196966637</v>
      </c>
      <c r="F462" s="1" t="s">
        <v>52</v>
      </c>
      <c r="G462" s="108">
        <v>37416</v>
      </c>
      <c r="H462" s="17">
        <f t="shared" ca="1" si="7"/>
        <v>12</v>
      </c>
      <c r="I462" s="3" t="s">
        <v>64</v>
      </c>
      <c r="J462" s="19">
        <v>1</v>
      </c>
      <c r="K462" s="18">
        <v>13278</v>
      </c>
      <c r="L462" s="18"/>
      <c r="M462" s="5"/>
      <c r="N462" s="1"/>
      <c r="O462" s="1"/>
      <c r="P462" s="1"/>
      <c r="Q462" s="1"/>
    </row>
    <row r="463" spans="1:17" s="20" customFormat="1" x14ac:dyDescent="0.2">
      <c r="A463" s="1" t="s">
        <v>688</v>
      </c>
      <c r="B463" s="15" t="s">
        <v>51</v>
      </c>
      <c r="C463" s="1" t="s">
        <v>645</v>
      </c>
      <c r="D463" s="25">
        <v>855135948</v>
      </c>
      <c r="E463" s="25">
        <v>3036408497</v>
      </c>
      <c r="F463" s="1" t="s">
        <v>48</v>
      </c>
      <c r="G463" s="108">
        <v>40871</v>
      </c>
      <c r="H463" s="17">
        <f t="shared" ca="1" si="7"/>
        <v>2</v>
      </c>
      <c r="I463" s="3" t="s">
        <v>64</v>
      </c>
      <c r="J463" s="19">
        <v>2</v>
      </c>
      <c r="K463" s="18">
        <v>86472</v>
      </c>
      <c r="L463" s="18"/>
      <c r="M463" s="5"/>
      <c r="N463" s="1"/>
      <c r="O463" s="1"/>
      <c r="P463" s="1"/>
      <c r="Q463" s="1"/>
    </row>
    <row r="464" spans="1:17" s="20" customFormat="1" x14ac:dyDescent="0.2">
      <c r="A464" s="1" t="s">
        <v>130</v>
      </c>
      <c r="B464" s="15" t="s">
        <v>76</v>
      </c>
      <c r="C464" s="1" t="s">
        <v>101</v>
      </c>
      <c r="D464" s="25">
        <v>653843221</v>
      </c>
      <c r="E464" s="25">
        <v>9707713771</v>
      </c>
      <c r="F464" s="1" t="s">
        <v>58</v>
      </c>
      <c r="G464" s="108">
        <v>41015</v>
      </c>
      <c r="H464" s="17">
        <f t="shared" ca="1" si="7"/>
        <v>2</v>
      </c>
      <c r="I464" s="3"/>
      <c r="J464" s="19">
        <v>5</v>
      </c>
      <c r="K464" s="18">
        <v>95352</v>
      </c>
      <c r="L464" s="18"/>
      <c r="M464" s="5"/>
      <c r="N464" s="1"/>
      <c r="O464" s="1"/>
      <c r="P464" s="1"/>
      <c r="Q464" s="1"/>
    </row>
    <row r="465" spans="1:17" s="20" customFormat="1" x14ac:dyDescent="0.2">
      <c r="A465" s="1" t="s">
        <v>513</v>
      </c>
      <c r="B465" s="15" t="s">
        <v>66</v>
      </c>
      <c r="C465" s="1" t="s">
        <v>494</v>
      </c>
      <c r="D465" s="25">
        <v>931977751</v>
      </c>
      <c r="E465" s="25">
        <v>3034471952</v>
      </c>
      <c r="F465" s="1" t="s">
        <v>48</v>
      </c>
      <c r="G465" s="108">
        <v>35957</v>
      </c>
      <c r="H465" s="17">
        <f t="shared" ca="1" si="7"/>
        <v>16</v>
      </c>
      <c r="I465" s="3" t="s">
        <v>60</v>
      </c>
      <c r="J465" s="19">
        <v>5</v>
      </c>
      <c r="K465" s="18">
        <v>30996</v>
      </c>
      <c r="L465" s="18"/>
      <c r="M465" s="5"/>
      <c r="N465" s="1"/>
      <c r="O465" s="1"/>
      <c r="P465" s="1"/>
      <c r="Q465" s="1"/>
    </row>
    <row r="466" spans="1:17" s="20" customFormat="1" x14ac:dyDescent="0.2">
      <c r="A466" s="1" t="s">
        <v>746</v>
      </c>
      <c r="B466" s="15" t="s">
        <v>66</v>
      </c>
      <c r="C466" s="1" t="s">
        <v>719</v>
      </c>
      <c r="D466" s="25">
        <v>308317457</v>
      </c>
      <c r="E466" s="25">
        <v>5052729524</v>
      </c>
      <c r="F466" s="1" t="s">
        <v>48</v>
      </c>
      <c r="G466" s="108">
        <v>41736</v>
      </c>
      <c r="H466" s="17">
        <f t="shared" ca="1" si="7"/>
        <v>0</v>
      </c>
      <c r="I466" s="3" t="s">
        <v>60</v>
      </c>
      <c r="J466" s="19">
        <v>4</v>
      </c>
      <c r="K466" s="18">
        <v>27636</v>
      </c>
      <c r="L466" s="18"/>
      <c r="M466" s="5"/>
      <c r="N466" s="1"/>
      <c r="O466" s="1"/>
      <c r="P466" s="1"/>
      <c r="Q466" s="1"/>
    </row>
    <row r="467" spans="1:17" s="20" customFormat="1" x14ac:dyDescent="0.2">
      <c r="A467" s="1" t="s">
        <v>623</v>
      </c>
      <c r="B467" s="15" t="s">
        <v>76</v>
      </c>
      <c r="C467" s="1" t="s">
        <v>556</v>
      </c>
      <c r="D467" s="25">
        <v>556327593</v>
      </c>
      <c r="E467" s="25">
        <v>3033324762</v>
      </c>
      <c r="F467" s="1" t="s">
        <v>58</v>
      </c>
      <c r="G467" s="108">
        <v>36357</v>
      </c>
      <c r="H467" s="17">
        <f t="shared" ca="1" si="7"/>
        <v>14</v>
      </c>
      <c r="I467" s="3"/>
      <c r="J467" s="19">
        <v>2</v>
      </c>
      <c r="K467" s="18">
        <v>72084</v>
      </c>
      <c r="L467" s="18"/>
      <c r="M467" s="5"/>
      <c r="N467" s="1"/>
      <c r="O467" s="1"/>
      <c r="P467" s="1"/>
      <c r="Q467" s="1"/>
    </row>
    <row r="468" spans="1:17" s="20" customFormat="1" x14ac:dyDescent="0.2">
      <c r="A468" s="1" t="s">
        <v>207</v>
      </c>
      <c r="B468" s="15" t="s">
        <v>76</v>
      </c>
      <c r="C468" s="1" t="s">
        <v>206</v>
      </c>
      <c r="D468" s="25">
        <v>541365827</v>
      </c>
      <c r="E468" s="25">
        <v>9705317859</v>
      </c>
      <c r="F468" s="1" t="s">
        <v>48</v>
      </c>
      <c r="G468" s="108">
        <v>39191</v>
      </c>
      <c r="H468" s="17">
        <f t="shared" ca="1" si="7"/>
        <v>7</v>
      </c>
      <c r="I468" s="3" t="s">
        <v>49</v>
      </c>
      <c r="J468" s="19">
        <v>1</v>
      </c>
      <c r="K468" s="18">
        <v>78672</v>
      </c>
      <c r="L468" s="18"/>
      <c r="M468" s="5"/>
      <c r="N468" s="1"/>
      <c r="O468" s="1"/>
      <c r="P468" s="1"/>
      <c r="Q468" s="1"/>
    </row>
    <row r="469" spans="1:17" s="20" customFormat="1" x14ac:dyDescent="0.2">
      <c r="A469" s="1" t="s">
        <v>637</v>
      </c>
      <c r="B469" s="15" t="s">
        <v>76</v>
      </c>
      <c r="C469" s="1" t="s">
        <v>556</v>
      </c>
      <c r="D469" s="25">
        <v>160662505</v>
      </c>
      <c r="E469" s="25">
        <v>5056427045</v>
      </c>
      <c r="F469" s="1" t="s">
        <v>58</v>
      </c>
      <c r="G469" s="108">
        <v>38582</v>
      </c>
      <c r="H469" s="17">
        <f t="shared" ca="1" si="7"/>
        <v>8</v>
      </c>
      <c r="I469" s="3"/>
      <c r="J469" s="19">
        <v>3</v>
      </c>
      <c r="K469" s="18">
        <v>73896</v>
      </c>
      <c r="L469" s="18"/>
      <c r="M469" s="5"/>
      <c r="N469" s="1"/>
      <c r="O469" s="1"/>
      <c r="P469" s="1"/>
      <c r="Q469" s="1"/>
    </row>
    <row r="470" spans="1:17" s="20" customFormat="1" x14ac:dyDescent="0.2">
      <c r="A470" s="1" t="s">
        <v>581</v>
      </c>
      <c r="B470" s="15" t="s">
        <v>66</v>
      </c>
      <c r="C470" s="1" t="s">
        <v>556</v>
      </c>
      <c r="D470" s="25">
        <v>330879921</v>
      </c>
      <c r="E470" s="25">
        <v>7195691314</v>
      </c>
      <c r="F470" s="1" t="s">
        <v>48</v>
      </c>
      <c r="G470" s="108">
        <v>37144</v>
      </c>
      <c r="H470" s="17">
        <f t="shared" ca="1" si="7"/>
        <v>12</v>
      </c>
      <c r="I470" s="3" t="s">
        <v>49</v>
      </c>
      <c r="J470" s="19">
        <v>4</v>
      </c>
      <c r="K470" s="18">
        <v>65496</v>
      </c>
      <c r="L470" s="18"/>
      <c r="M470" s="5"/>
      <c r="N470" s="1"/>
      <c r="O470" s="1"/>
      <c r="P470" s="1"/>
      <c r="Q470" s="1"/>
    </row>
    <row r="471" spans="1:17" s="20" customFormat="1" x14ac:dyDescent="0.2">
      <c r="A471" s="1" t="s">
        <v>534</v>
      </c>
      <c r="B471" s="15" t="s">
        <v>76</v>
      </c>
      <c r="C471" s="1" t="s">
        <v>494</v>
      </c>
      <c r="D471" s="25">
        <v>489013842</v>
      </c>
      <c r="E471" s="25">
        <v>5051658481</v>
      </c>
      <c r="F471" s="1" t="s">
        <v>52</v>
      </c>
      <c r="G471" s="108">
        <v>37751</v>
      </c>
      <c r="H471" s="17">
        <f t="shared" ca="1" si="7"/>
        <v>11</v>
      </c>
      <c r="I471" s="3" t="s">
        <v>64</v>
      </c>
      <c r="J471" s="19">
        <v>1</v>
      </c>
      <c r="K471" s="18">
        <v>34806</v>
      </c>
      <c r="L471" s="18"/>
      <c r="M471" s="5"/>
      <c r="N471" s="1"/>
      <c r="O471" s="1"/>
      <c r="P471" s="1"/>
      <c r="Q471" s="1"/>
    </row>
    <row r="472" spans="1:17" s="20" customFormat="1" x14ac:dyDescent="0.2">
      <c r="A472" s="1" t="s">
        <v>403</v>
      </c>
      <c r="B472" s="15" t="s">
        <v>66</v>
      </c>
      <c r="C472" s="1" t="s">
        <v>254</v>
      </c>
      <c r="D472" s="25">
        <v>995858336</v>
      </c>
      <c r="E472" s="25">
        <v>3035035104</v>
      </c>
      <c r="F472" s="1" t="s">
        <v>58</v>
      </c>
      <c r="G472" s="108">
        <v>41526</v>
      </c>
      <c r="H472" s="17">
        <f t="shared" ca="1" si="7"/>
        <v>0</v>
      </c>
      <c r="I472" s="3"/>
      <c r="J472" s="19">
        <v>1</v>
      </c>
      <c r="K472" s="18">
        <v>45408</v>
      </c>
      <c r="L472" s="18"/>
      <c r="M472" s="5"/>
      <c r="N472" s="1"/>
      <c r="O472" s="1"/>
      <c r="P472" s="1"/>
      <c r="Q472" s="1"/>
    </row>
    <row r="473" spans="1:17" s="20" customFormat="1" x14ac:dyDescent="0.2">
      <c r="A473" s="1" t="s">
        <v>734</v>
      </c>
      <c r="B473" s="15" t="s">
        <v>55</v>
      </c>
      <c r="C473" s="1" t="s">
        <v>719</v>
      </c>
      <c r="D473" s="25">
        <v>120361975</v>
      </c>
      <c r="E473" s="25">
        <v>5051789943</v>
      </c>
      <c r="F473" s="1" t="s">
        <v>48</v>
      </c>
      <c r="G473" s="108">
        <v>38551</v>
      </c>
      <c r="H473" s="17">
        <f t="shared" ca="1" si="7"/>
        <v>8</v>
      </c>
      <c r="I473" s="3" t="s">
        <v>72</v>
      </c>
      <c r="J473" s="19">
        <v>2</v>
      </c>
      <c r="K473" s="18">
        <v>72360</v>
      </c>
      <c r="L473" s="18"/>
      <c r="M473" s="5"/>
      <c r="N473" s="1"/>
      <c r="O473" s="1"/>
      <c r="P473" s="1"/>
      <c r="Q473" s="1"/>
    </row>
    <row r="474" spans="1:17" s="20" customFormat="1" x14ac:dyDescent="0.2">
      <c r="A474" s="1" t="s">
        <v>129</v>
      </c>
      <c r="B474" s="15" t="s">
        <v>66</v>
      </c>
      <c r="C474" s="1" t="s">
        <v>101</v>
      </c>
      <c r="D474" s="25">
        <v>631405285</v>
      </c>
      <c r="E474" s="25">
        <v>7197491979</v>
      </c>
      <c r="F474" s="1" t="s">
        <v>48</v>
      </c>
      <c r="G474" s="108">
        <v>34583</v>
      </c>
      <c r="H474" s="17">
        <f t="shared" ca="1" si="7"/>
        <v>19</v>
      </c>
      <c r="I474" s="3" t="s">
        <v>64</v>
      </c>
      <c r="J474" s="19">
        <v>4</v>
      </c>
      <c r="K474" s="18">
        <v>103104</v>
      </c>
      <c r="L474" s="18"/>
      <c r="M474" s="5"/>
      <c r="N474" s="1"/>
      <c r="O474" s="1"/>
      <c r="P474" s="1"/>
      <c r="Q474" s="1"/>
    </row>
    <row r="475" spans="1:17" s="20" customFormat="1" x14ac:dyDescent="0.2">
      <c r="A475" s="1" t="s">
        <v>674</v>
      </c>
      <c r="B475" s="15" t="s">
        <v>62</v>
      </c>
      <c r="C475" s="1" t="s">
        <v>645</v>
      </c>
      <c r="D475" s="25">
        <v>531654742</v>
      </c>
      <c r="E475" s="25">
        <v>5055770085</v>
      </c>
      <c r="F475" s="1" t="s">
        <v>48</v>
      </c>
      <c r="G475" s="108">
        <v>38849</v>
      </c>
      <c r="H475" s="17">
        <f t="shared" ca="1" si="7"/>
        <v>8</v>
      </c>
      <c r="I475" s="3" t="s">
        <v>60</v>
      </c>
      <c r="J475" s="19">
        <v>5</v>
      </c>
      <c r="K475" s="18">
        <v>35052</v>
      </c>
      <c r="L475" s="18"/>
      <c r="M475" s="5"/>
      <c r="N475" s="1"/>
      <c r="O475" s="1"/>
      <c r="P475" s="1"/>
      <c r="Q475" s="1"/>
    </row>
    <row r="476" spans="1:17" s="20" customFormat="1" x14ac:dyDescent="0.2">
      <c r="A476" s="1" t="s">
        <v>694</v>
      </c>
      <c r="B476" s="15" t="s">
        <v>55</v>
      </c>
      <c r="C476" s="1" t="s">
        <v>645</v>
      </c>
      <c r="D476" s="25">
        <v>593584018</v>
      </c>
      <c r="E476" s="25">
        <v>3034626281</v>
      </c>
      <c r="F476" s="1" t="s">
        <v>48</v>
      </c>
      <c r="G476" s="108">
        <v>34510</v>
      </c>
      <c r="H476" s="17">
        <f t="shared" ca="1" si="7"/>
        <v>20</v>
      </c>
      <c r="I476" s="3" t="s">
        <v>60</v>
      </c>
      <c r="J476" s="19">
        <v>4</v>
      </c>
      <c r="K476" s="18">
        <v>81504</v>
      </c>
      <c r="L476" s="18"/>
      <c r="M476" s="5"/>
      <c r="N476" s="1"/>
      <c r="O476" s="1"/>
      <c r="P476" s="1"/>
      <c r="Q476" s="1"/>
    </row>
    <row r="477" spans="1:17" s="20" customFormat="1" x14ac:dyDescent="0.2">
      <c r="A477" s="1" t="s">
        <v>501</v>
      </c>
      <c r="B477" s="15" t="s">
        <v>46</v>
      </c>
      <c r="C477" s="1" t="s">
        <v>494</v>
      </c>
      <c r="D477" s="25">
        <v>443238477</v>
      </c>
      <c r="E477" s="25">
        <v>5058624601</v>
      </c>
      <c r="F477" s="1" t="s">
        <v>48</v>
      </c>
      <c r="G477" s="108">
        <v>40734</v>
      </c>
      <c r="H477" s="17">
        <f t="shared" ca="1" si="7"/>
        <v>3</v>
      </c>
      <c r="I477" s="3" t="s">
        <v>64</v>
      </c>
      <c r="J477" s="19">
        <v>2</v>
      </c>
      <c r="K477" s="18">
        <v>96108</v>
      </c>
      <c r="L477" s="18"/>
      <c r="M477" s="5"/>
      <c r="N477" s="1"/>
      <c r="O477" s="1"/>
      <c r="P477" s="1"/>
      <c r="Q477" s="1"/>
    </row>
    <row r="478" spans="1:17" s="20" customFormat="1" x14ac:dyDescent="0.2">
      <c r="A478" s="1" t="s">
        <v>722</v>
      </c>
      <c r="B478" s="15" t="s">
        <v>62</v>
      </c>
      <c r="C478" s="1" t="s">
        <v>719</v>
      </c>
      <c r="D478" s="25">
        <v>749768847</v>
      </c>
      <c r="E478" s="25">
        <v>5058552110</v>
      </c>
      <c r="F478" s="1" t="s">
        <v>58</v>
      </c>
      <c r="G478" s="108">
        <v>36336</v>
      </c>
      <c r="H478" s="17">
        <f t="shared" ca="1" si="7"/>
        <v>15</v>
      </c>
      <c r="I478" s="3"/>
      <c r="J478" s="19">
        <v>5</v>
      </c>
      <c r="K478" s="18">
        <v>50124</v>
      </c>
      <c r="L478" s="18"/>
      <c r="M478" s="5"/>
      <c r="N478" s="1"/>
      <c r="O478" s="1"/>
      <c r="P478" s="1"/>
      <c r="Q478" s="1"/>
    </row>
    <row r="479" spans="1:17" s="20" customFormat="1" x14ac:dyDescent="0.2">
      <c r="A479" s="1" t="s">
        <v>265</v>
      </c>
      <c r="B479" s="15" t="s">
        <v>66</v>
      </c>
      <c r="C479" s="1" t="s">
        <v>254</v>
      </c>
      <c r="D479" s="25">
        <v>930314379</v>
      </c>
      <c r="E479" s="25">
        <v>7194854867</v>
      </c>
      <c r="F479" s="1" t="s">
        <v>48</v>
      </c>
      <c r="G479" s="108">
        <v>40446</v>
      </c>
      <c r="H479" s="17">
        <f t="shared" ca="1" si="7"/>
        <v>3</v>
      </c>
      <c r="I479" s="3" t="s">
        <v>49</v>
      </c>
      <c r="J479" s="19">
        <v>5</v>
      </c>
      <c r="K479" s="18">
        <v>85788</v>
      </c>
      <c r="L479" s="18"/>
      <c r="M479" s="5"/>
      <c r="N479" s="1"/>
      <c r="O479" s="1"/>
      <c r="P479" s="1"/>
      <c r="Q479" s="1"/>
    </row>
    <row r="480" spans="1:17" x14ac:dyDescent="0.2">
      <c r="A480" s="1" t="s">
        <v>145</v>
      </c>
      <c r="B480" s="15" t="s">
        <v>66</v>
      </c>
      <c r="C480" s="1" t="s">
        <v>101</v>
      </c>
      <c r="D480" s="25">
        <v>639314672</v>
      </c>
      <c r="E480" s="25">
        <v>5051919478</v>
      </c>
      <c r="F480" s="1" t="s">
        <v>52</v>
      </c>
      <c r="G480" s="108">
        <v>36898</v>
      </c>
      <c r="H480" s="17">
        <f t="shared" ca="1" si="7"/>
        <v>13</v>
      </c>
      <c r="I480" s="3" t="s">
        <v>72</v>
      </c>
      <c r="J480" s="19">
        <v>4</v>
      </c>
      <c r="K480" s="18">
        <v>28056</v>
      </c>
      <c r="L480" s="18"/>
    </row>
    <row r="481" spans="1:15" x14ac:dyDescent="0.2">
      <c r="A481" s="1" t="s">
        <v>626</v>
      </c>
      <c r="B481" s="15" t="s">
        <v>76</v>
      </c>
      <c r="C481" s="1" t="s">
        <v>556</v>
      </c>
      <c r="D481" s="25">
        <v>468234190</v>
      </c>
      <c r="E481" s="25">
        <v>5051569304</v>
      </c>
      <c r="F481" s="1" t="s">
        <v>48</v>
      </c>
      <c r="G481" s="108">
        <v>36225</v>
      </c>
      <c r="H481" s="17">
        <f t="shared" ca="1" si="7"/>
        <v>15</v>
      </c>
      <c r="I481" s="3" t="s">
        <v>72</v>
      </c>
      <c r="J481" s="19">
        <v>3</v>
      </c>
      <c r="K481" s="18">
        <v>87168</v>
      </c>
      <c r="L481" s="18"/>
    </row>
    <row r="482" spans="1:15" x14ac:dyDescent="0.2">
      <c r="A482" s="1" t="s">
        <v>202</v>
      </c>
      <c r="B482" s="15" t="s">
        <v>51</v>
      </c>
      <c r="C482" s="1" t="s">
        <v>200</v>
      </c>
      <c r="D482" s="25">
        <v>885773638</v>
      </c>
      <c r="E482" s="25">
        <v>3036188082</v>
      </c>
      <c r="F482" s="1" t="s">
        <v>48</v>
      </c>
      <c r="G482" s="108">
        <v>37625</v>
      </c>
      <c r="H482" s="17">
        <f t="shared" ca="1" si="7"/>
        <v>11</v>
      </c>
      <c r="I482" s="3" t="s">
        <v>64</v>
      </c>
      <c r="J482" s="19">
        <v>5</v>
      </c>
      <c r="K482" s="18">
        <v>90072</v>
      </c>
      <c r="L482" s="18"/>
    </row>
    <row r="483" spans="1:15" x14ac:dyDescent="0.2">
      <c r="A483" s="1" t="s">
        <v>741</v>
      </c>
      <c r="B483" s="15" t="s">
        <v>62</v>
      </c>
      <c r="C483" s="1" t="s">
        <v>719</v>
      </c>
      <c r="D483" s="25">
        <v>276873359</v>
      </c>
      <c r="E483" s="25">
        <v>3032304625</v>
      </c>
      <c r="F483" s="1" t="s">
        <v>48</v>
      </c>
      <c r="G483" s="108">
        <v>40227</v>
      </c>
      <c r="H483" s="17">
        <f t="shared" ca="1" si="7"/>
        <v>4</v>
      </c>
      <c r="I483" s="3" t="s">
        <v>49</v>
      </c>
      <c r="J483" s="19">
        <v>2</v>
      </c>
      <c r="K483" s="18">
        <v>30828</v>
      </c>
      <c r="L483" s="18"/>
    </row>
    <row r="484" spans="1:15" x14ac:dyDescent="0.2">
      <c r="A484" s="1" t="s">
        <v>233</v>
      </c>
      <c r="B484" s="15" t="s">
        <v>66</v>
      </c>
      <c r="C484" s="1" t="s">
        <v>206</v>
      </c>
      <c r="D484" s="25">
        <v>571821715</v>
      </c>
      <c r="E484" s="25">
        <v>5057102355</v>
      </c>
      <c r="F484" s="1" t="s">
        <v>48</v>
      </c>
      <c r="G484" s="108">
        <v>36661</v>
      </c>
      <c r="H484" s="17">
        <f t="shared" ca="1" si="7"/>
        <v>14</v>
      </c>
      <c r="I484" s="3" t="s">
        <v>64</v>
      </c>
      <c r="J484" s="19">
        <v>1</v>
      </c>
      <c r="K484" s="18">
        <v>68244</v>
      </c>
      <c r="L484" s="18"/>
    </row>
    <row r="485" spans="1:15" x14ac:dyDescent="0.2">
      <c r="A485" s="1" t="s">
        <v>89</v>
      </c>
      <c r="B485" s="15" t="s">
        <v>66</v>
      </c>
      <c r="C485" s="1" t="s">
        <v>85</v>
      </c>
      <c r="D485" s="25">
        <v>243350742</v>
      </c>
      <c r="E485" s="25">
        <v>3038304204</v>
      </c>
      <c r="F485" s="1" t="s">
        <v>56</v>
      </c>
      <c r="G485" s="108">
        <v>36730</v>
      </c>
      <c r="H485" s="17">
        <f t="shared" ca="1" si="7"/>
        <v>13</v>
      </c>
      <c r="I485" s="3"/>
      <c r="J485" s="19">
        <v>4</v>
      </c>
      <c r="K485" s="18">
        <v>24034</v>
      </c>
      <c r="L485" s="18"/>
    </row>
    <row r="486" spans="1:15" x14ac:dyDescent="0.2">
      <c r="A486" s="1" t="s">
        <v>125</v>
      </c>
      <c r="B486" s="15" t="s">
        <v>76</v>
      </c>
      <c r="C486" s="1" t="s">
        <v>101</v>
      </c>
      <c r="D486" s="25">
        <v>349979288</v>
      </c>
      <c r="E486" s="25">
        <v>3034629972</v>
      </c>
      <c r="F486" s="1" t="s">
        <v>48</v>
      </c>
      <c r="G486" s="108">
        <v>38074</v>
      </c>
      <c r="H486" s="17">
        <f t="shared" ca="1" si="7"/>
        <v>10</v>
      </c>
      <c r="I486" s="3" t="s">
        <v>64</v>
      </c>
      <c r="J486" s="19">
        <v>4</v>
      </c>
      <c r="K486" s="18">
        <v>34380</v>
      </c>
      <c r="L486" s="18"/>
    </row>
    <row r="487" spans="1:15" x14ac:dyDescent="0.2">
      <c r="A487" s="1" t="s">
        <v>100</v>
      </c>
      <c r="B487" s="15" t="s">
        <v>51</v>
      </c>
      <c r="C487" s="1" t="s">
        <v>101</v>
      </c>
      <c r="D487" s="25">
        <v>936730279</v>
      </c>
      <c r="E487" s="25">
        <v>5058033253</v>
      </c>
      <c r="F487" s="1" t="s">
        <v>52</v>
      </c>
      <c r="G487" s="108">
        <v>36573</v>
      </c>
      <c r="H487" s="17">
        <f t="shared" ca="1" si="7"/>
        <v>14</v>
      </c>
      <c r="I487" s="3" t="s">
        <v>49</v>
      </c>
      <c r="J487" s="19">
        <v>4</v>
      </c>
      <c r="K487" s="18">
        <v>58098</v>
      </c>
      <c r="L487" s="18"/>
    </row>
    <row r="488" spans="1:15" x14ac:dyDescent="0.2">
      <c r="A488" s="1" t="s">
        <v>194</v>
      </c>
      <c r="B488" s="15" t="s">
        <v>76</v>
      </c>
      <c r="C488" s="1" t="s">
        <v>180</v>
      </c>
      <c r="D488" s="25">
        <v>828996583</v>
      </c>
      <c r="E488" s="25">
        <v>3031282202</v>
      </c>
      <c r="F488" s="1" t="s">
        <v>56</v>
      </c>
      <c r="G488" s="108">
        <v>34239</v>
      </c>
      <c r="H488" s="17">
        <f t="shared" ca="1" si="7"/>
        <v>20</v>
      </c>
      <c r="I488" s="3"/>
      <c r="J488" s="19">
        <v>5</v>
      </c>
      <c r="K488" s="18">
        <v>17654</v>
      </c>
      <c r="L488" s="18"/>
    </row>
    <row r="489" spans="1:15" x14ac:dyDescent="0.2">
      <c r="A489" s="1" t="s">
        <v>219</v>
      </c>
      <c r="B489" s="15" t="s">
        <v>62</v>
      </c>
      <c r="C489" s="1" t="s">
        <v>206</v>
      </c>
      <c r="D489" s="25">
        <v>171868795</v>
      </c>
      <c r="E489" s="25">
        <v>7194323329</v>
      </c>
      <c r="F489" s="1" t="s">
        <v>48</v>
      </c>
      <c r="G489" s="108">
        <v>34135</v>
      </c>
      <c r="H489" s="17">
        <f t="shared" ca="1" si="7"/>
        <v>21</v>
      </c>
      <c r="I489" s="3" t="s">
        <v>72</v>
      </c>
      <c r="J489" s="19">
        <v>4</v>
      </c>
      <c r="K489" s="18">
        <v>38832</v>
      </c>
      <c r="L489" s="18"/>
    </row>
    <row r="490" spans="1:15" x14ac:dyDescent="0.2">
      <c r="A490" s="1" t="s">
        <v>475</v>
      </c>
      <c r="B490" s="15" t="s">
        <v>76</v>
      </c>
      <c r="C490" s="1" t="s">
        <v>467</v>
      </c>
      <c r="D490" s="25">
        <v>557568959</v>
      </c>
      <c r="E490" s="25">
        <v>5052783818</v>
      </c>
      <c r="F490" s="1" t="s">
        <v>58</v>
      </c>
      <c r="G490" s="108">
        <v>36503</v>
      </c>
      <c r="H490" s="17">
        <f t="shared" ca="1" si="7"/>
        <v>14</v>
      </c>
      <c r="I490" s="3"/>
      <c r="J490" s="19">
        <v>4</v>
      </c>
      <c r="K490" s="18">
        <v>65028</v>
      </c>
      <c r="L490" s="18"/>
    </row>
    <row r="491" spans="1:15" x14ac:dyDescent="0.2">
      <c r="A491" s="1" t="s">
        <v>102</v>
      </c>
      <c r="B491" s="15" t="s">
        <v>51</v>
      </c>
      <c r="C491" s="1" t="s">
        <v>101</v>
      </c>
      <c r="D491" s="25">
        <v>787156286</v>
      </c>
      <c r="E491" s="25">
        <v>3034588703</v>
      </c>
      <c r="F491" s="1" t="s">
        <v>48</v>
      </c>
      <c r="G491" s="108">
        <v>34404</v>
      </c>
      <c r="H491" s="17">
        <f t="shared" ca="1" si="7"/>
        <v>20</v>
      </c>
      <c r="I491" s="3" t="s">
        <v>72</v>
      </c>
      <c r="J491" s="19">
        <v>2</v>
      </c>
      <c r="K491" s="18">
        <v>59772</v>
      </c>
      <c r="L491" s="18"/>
    </row>
    <row r="492" spans="1:15" x14ac:dyDescent="0.2">
      <c r="A492" s="1" t="s">
        <v>175</v>
      </c>
      <c r="B492" s="15" t="s">
        <v>66</v>
      </c>
      <c r="C492" s="1" t="s">
        <v>170</v>
      </c>
      <c r="D492" s="25">
        <v>943671719</v>
      </c>
      <c r="E492" s="25">
        <v>3033517837</v>
      </c>
      <c r="F492" s="1" t="s">
        <v>48</v>
      </c>
      <c r="G492" s="108">
        <v>36505</v>
      </c>
      <c r="H492" s="17">
        <f t="shared" ca="1" si="7"/>
        <v>14</v>
      </c>
      <c r="I492" s="3" t="s">
        <v>64</v>
      </c>
      <c r="J492" s="19">
        <v>3</v>
      </c>
      <c r="K492" s="18">
        <v>27504</v>
      </c>
      <c r="L492" s="18"/>
    </row>
    <row r="493" spans="1:15" x14ac:dyDescent="0.2">
      <c r="A493" s="1" t="s">
        <v>239</v>
      </c>
      <c r="B493" s="15" t="s">
        <v>76</v>
      </c>
      <c r="C493" s="1" t="s">
        <v>206</v>
      </c>
      <c r="D493" s="25">
        <v>659929807</v>
      </c>
      <c r="E493" s="25">
        <v>9703089561</v>
      </c>
      <c r="F493" s="1" t="s">
        <v>48</v>
      </c>
      <c r="G493" s="108">
        <v>39809</v>
      </c>
      <c r="H493" s="17">
        <f t="shared" ca="1" si="7"/>
        <v>5</v>
      </c>
      <c r="I493" s="3" t="s">
        <v>60</v>
      </c>
      <c r="J493" s="19">
        <v>4</v>
      </c>
      <c r="K493" s="18">
        <v>26892</v>
      </c>
      <c r="L493" s="18"/>
    </row>
    <row r="494" spans="1:15" x14ac:dyDescent="0.2">
      <c r="A494" s="1" t="s">
        <v>713</v>
      </c>
      <c r="B494" s="15" t="s">
        <v>76</v>
      </c>
      <c r="C494" s="1" t="s">
        <v>645</v>
      </c>
      <c r="D494" s="25">
        <v>195772503</v>
      </c>
      <c r="E494" s="25">
        <v>9703123940</v>
      </c>
      <c r="F494" s="1" t="s">
        <v>58</v>
      </c>
      <c r="G494" s="108">
        <v>34970</v>
      </c>
      <c r="H494" s="17">
        <f t="shared" ca="1" si="7"/>
        <v>18</v>
      </c>
      <c r="I494" s="3"/>
      <c r="J494" s="19">
        <v>2</v>
      </c>
      <c r="K494" s="18">
        <v>66828</v>
      </c>
      <c r="L494" s="18"/>
    </row>
    <row r="495" spans="1:15" x14ac:dyDescent="0.2">
      <c r="A495" s="14" t="s">
        <v>73</v>
      </c>
      <c r="B495" s="15" t="s">
        <v>55</v>
      </c>
      <c r="C495" s="14" t="s">
        <v>63</v>
      </c>
      <c r="D495" s="16">
        <v>356110882</v>
      </c>
      <c r="E495" s="16">
        <v>9707936742</v>
      </c>
      <c r="F495" s="14" t="s">
        <v>52</v>
      </c>
      <c r="G495" s="108">
        <v>37273</v>
      </c>
      <c r="H495" s="17">
        <f t="shared" ca="1" si="7"/>
        <v>12</v>
      </c>
      <c r="I495" s="3" t="s">
        <v>60</v>
      </c>
      <c r="J495" s="19">
        <v>1</v>
      </c>
      <c r="K495" s="18">
        <v>18288</v>
      </c>
      <c r="L495" s="18"/>
      <c r="N495" s="23"/>
      <c r="O495" s="23"/>
    </row>
    <row r="496" spans="1:15" x14ac:dyDescent="0.2">
      <c r="A496" s="1" t="s">
        <v>216</v>
      </c>
      <c r="B496" s="15" t="s">
        <v>66</v>
      </c>
      <c r="C496" s="1" t="s">
        <v>206</v>
      </c>
      <c r="D496" s="25">
        <v>113699123</v>
      </c>
      <c r="E496" s="25">
        <v>3036563683</v>
      </c>
      <c r="F496" s="1" t="s">
        <v>48</v>
      </c>
      <c r="G496" s="108">
        <v>34173</v>
      </c>
      <c r="H496" s="17">
        <f t="shared" ca="1" si="7"/>
        <v>20</v>
      </c>
      <c r="I496" s="3" t="s">
        <v>49</v>
      </c>
      <c r="J496" s="19">
        <v>5</v>
      </c>
      <c r="K496" s="18">
        <v>42432</v>
      </c>
      <c r="L496" s="18"/>
    </row>
    <row r="497" spans="1:17" x14ac:dyDescent="0.2">
      <c r="A497" s="1" t="s">
        <v>821</v>
      </c>
      <c r="B497" s="15" t="s">
        <v>76</v>
      </c>
      <c r="C497" s="1" t="s">
        <v>820</v>
      </c>
      <c r="D497" s="25">
        <v>183135788</v>
      </c>
      <c r="E497" s="25">
        <v>7191198851</v>
      </c>
      <c r="F497" s="1" t="s">
        <v>58</v>
      </c>
      <c r="G497" s="108">
        <v>35059</v>
      </c>
      <c r="H497" s="17">
        <f t="shared" ca="1" si="7"/>
        <v>18</v>
      </c>
      <c r="I497" s="3"/>
      <c r="J497" s="19">
        <v>2</v>
      </c>
      <c r="K497" s="18">
        <v>72912</v>
      </c>
      <c r="L497" s="18"/>
      <c r="M497" s="21"/>
      <c r="N497" s="5"/>
      <c r="O497" s="5"/>
    </row>
    <row r="498" spans="1:17" x14ac:dyDescent="0.2">
      <c r="A498" s="1" t="s">
        <v>531</v>
      </c>
      <c r="B498" s="15" t="s">
        <v>76</v>
      </c>
      <c r="C498" s="1" t="s">
        <v>494</v>
      </c>
      <c r="D498" s="25">
        <v>868128171</v>
      </c>
      <c r="E498" s="25">
        <v>7195048978</v>
      </c>
      <c r="F498" s="1" t="s">
        <v>48</v>
      </c>
      <c r="G498" s="108">
        <v>34934</v>
      </c>
      <c r="H498" s="17">
        <f t="shared" ca="1" si="7"/>
        <v>18</v>
      </c>
      <c r="I498" s="3" t="s">
        <v>72</v>
      </c>
      <c r="J498" s="19">
        <v>2</v>
      </c>
      <c r="K498" s="18">
        <v>90444</v>
      </c>
      <c r="L498" s="18"/>
    </row>
    <row r="499" spans="1:17" x14ac:dyDescent="0.2">
      <c r="A499" s="1" t="s">
        <v>375</v>
      </c>
      <c r="B499" s="15" t="s">
        <v>51</v>
      </c>
      <c r="C499" s="1" t="s">
        <v>254</v>
      </c>
      <c r="D499" s="25">
        <v>138607245</v>
      </c>
      <c r="E499" s="25">
        <v>3032140101</v>
      </c>
      <c r="F499" s="1" t="s">
        <v>58</v>
      </c>
      <c r="G499" s="108">
        <v>35109</v>
      </c>
      <c r="H499" s="17">
        <f t="shared" ca="1" si="7"/>
        <v>18</v>
      </c>
      <c r="I499" s="3"/>
      <c r="J499" s="19">
        <v>4</v>
      </c>
      <c r="K499" s="18">
        <v>95064</v>
      </c>
      <c r="L499" s="18"/>
    </row>
    <row r="500" spans="1:17" x14ac:dyDescent="0.2">
      <c r="A500" s="1" t="s">
        <v>497</v>
      </c>
      <c r="B500" s="15" t="s">
        <v>55</v>
      </c>
      <c r="C500" s="1" t="s">
        <v>494</v>
      </c>
      <c r="D500" s="25">
        <v>302854692</v>
      </c>
      <c r="E500" s="25">
        <v>5058651774</v>
      </c>
      <c r="F500" s="1" t="s">
        <v>52</v>
      </c>
      <c r="G500" s="108">
        <v>35673</v>
      </c>
      <c r="H500" s="17">
        <f t="shared" ca="1" si="7"/>
        <v>16</v>
      </c>
      <c r="I500" s="3" t="s">
        <v>60</v>
      </c>
      <c r="J500" s="19">
        <v>1</v>
      </c>
      <c r="K500" s="18">
        <v>16122</v>
      </c>
      <c r="L500" s="18"/>
    </row>
    <row r="501" spans="1:17" x14ac:dyDescent="0.2">
      <c r="A501" s="1" t="s">
        <v>748</v>
      </c>
      <c r="B501" s="15" t="s">
        <v>62</v>
      </c>
      <c r="C501" s="1" t="s">
        <v>719</v>
      </c>
      <c r="D501" s="25">
        <v>643984096</v>
      </c>
      <c r="E501" s="25">
        <v>9701630739</v>
      </c>
      <c r="F501" s="1" t="s">
        <v>58</v>
      </c>
      <c r="G501" s="108">
        <v>34469</v>
      </c>
      <c r="H501" s="17">
        <f t="shared" ca="1" si="7"/>
        <v>20</v>
      </c>
      <c r="I501" s="3"/>
      <c r="J501" s="19">
        <v>5</v>
      </c>
      <c r="K501" s="18">
        <v>31224</v>
      </c>
      <c r="L501" s="18"/>
    </row>
    <row r="502" spans="1:17" x14ac:dyDescent="0.2">
      <c r="A502" s="1" t="s">
        <v>753</v>
      </c>
      <c r="B502" s="15" t="s">
        <v>51</v>
      </c>
      <c r="C502" s="1" t="s">
        <v>719</v>
      </c>
      <c r="D502" s="25">
        <v>145495793</v>
      </c>
      <c r="E502" s="25">
        <v>7191603964</v>
      </c>
      <c r="F502" s="1" t="s">
        <v>52</v>
      </c>
      <c r="G502" s="108">
        <v>36016</v>
      </c>
      <c r="H502" s="17">
        <f t="shared" ca="1" si="7"/>
        <v>15</v>
      </c>
      <c r="I502" s="3" t="s">
        <v>72</v>
      </c>
      <c r="J502" s="19">
        <v>4</v>
      </c>
      <c r="K502" s="18">
        <v>27600</v>
      </c>
      <c r="L502" s="18"/>
    </row>
    <row r="503" spans="1:17" x14ac:dyDescent="0.2">
      <c r="A503" s="1" t="s">
        <v>302</v>
      </c>
      <c r="B503" s="15" t="s">
        <v>66</v>
      </c>
      <c r="C503" s="1" t="s">
        <v>254</v>
      </c>
      <c r="D503" s="25">
        <v>853268713</v>
      </c>
      <c r="E503" s="25">
        <v>9702712826</v>
      </c>
      <c r="F503" s="1" t="s">
        <v>48</v>
      </c>
      <c r="G503" s="108">
        <v>36645</v>
      </c>
      <c r="H503" s="17">
        <f t="shared" ca="1" si="7"/>
        <v>14</v>
      </c>
      <c r="I503" s="3" t="s">
        <v>60</v>
      </c>
      <c r="J503" s="19">
        <v>1</v>
      </c>
      <c r="K503" s="18">
        <v>72336</v>
      </c>
      <c r="L503" s="18"/>
    </row>
    <row r="504" spans="1:17" x14ac:dyDescent="0.2">
      <c r="A504" s="1" t="s">
        <v>482</v>
      </c>
      <c r="B504" s="15" t="s">
        <v>66</v>
      </c>
      <c r="C504" s="1" t="s">
        <v>467</v>
      </c>
      <c r="D504" s="25">
        <v>122440839</v>
      </c>
      <c r="E504" s="25">
        <v>7196525807</v>
      </c>
      <c r="F504" s="1" t="s">
        <v>52</v>
      </c>
      <c r="G504" s="108">
        <v>37017</v>
      </c>
      <c r="H504" s="17">
        <f t="shared" ca="1" si="7"/>
        <v>13</v>
      </c>
      <c r="I504" s="3" t="s">
        <v>60</v>
      </c>
      <c r="J504" s="19">
        <v>3</v>
      </c>
      <c r="K504" s="18">
        <v>24600</v>
      </c>
      <c r="L504" s="18"/>
    </row>
    <row r="505" spans="1:17" x14ac:dyDescent="0.2">
      <c r="A505" s="1" t="s">
        <v>669</v>
      </c>
      <c r="B505" s="15" t="s">
        <v>76</v>
      </c>
      <c r="C505" s="1" t="s">
        <v>645</v>
      </c>
      <c r="D505" s="25">
        <v>693965055</v>
      </c>
      <c r="E505" s="25">
        <v>3037853314</v>
      </c>
      <c r="F505" s="1" t="s">
        <v>48</v>
      </c>
      <c r="G505" s="108">
        <v>34767</v>
      </c>
      <c r="H505" s="17">
        <f t="shared" ca="1" si="7"/>
        <v>19</v>
      </c>
      <c r="I505" s="3" t="s">
        <v>60</v>
      </c>
      <c r="J505" s="19">
        <v>4</v>
      </c>
      <c r="K505" s="18">
        <v>82164</v>
      </c>
      <c r="L505" s="18"/>
    </row>
    <row r="506" spans="1:17" x14ac:dyDescent="0.2">
      <c r="A506" s="1" t="s">
        <v>522</v>
      </c>
      <c r="B506" s="15" t="s">
        <v>66</v>
      </c>
      <c r="C506" s="1" t="s">
        <v>494</v>
      </c>
      <c r="D506" s="25">
        <v>960967007</v>
      </c>
      <c r="E506" s="25">
        <v>9704694995</v>
      </c>
      <c r="F506" s="1" t="s">
        <v>58</v>
      </c>
      <c r="G506" s="108">
        <v>37679</v>
      </c>
      <c r="H506" s="17">
        <f t="shared" ca="1" si="7"/>
        <v>11</v>
      </c>
      <c r="I506" s="3"/>
      <c r="J506" s="19">
        <v>1</v>
      </c>
      <c r="K506" s="18">
        <v>36360</v>
      </c>
      <c r="L506" s="18"/>
    </row>
    <row r="507" spans="1:17" x14ac:dyDescent="0.2">
      <c r="A507" s="1" t="s">
        <v>167</v>
      </c>
      <c r="B507" s="15" t="s">
        <v>66</v>
      </c>
      <c r="C507" s="1" t="s">
        <v>161</v>
      </c>
      <c r="D507" s="25">
        <v>106966222</v>
      </c>
      <c r="E507" s="25">
        <v>7198310129</v>
      </c>
      <c r="F507" s="1" t="s">
        <v>58</v>
      </c>
      <c r="G507" s="108">
        <v>40585</v>
      </c>
      <c r="H507" s="17">
        <f t="shared" ca="1" si="7"/>
        <v>3</v>
      </c>
      <c r="I507" s="3"/>
      <c r="J507" s="19">
        <v>4</v>
      </c>
      <c r="K507" s="18">
        <v>42744</v>
      </c>
      <c r="L507" s="18"/>
    </row>
    <row r="508" spans="1:17" x14ac:dyDescent="0.2">
      <c r="A508" s="1" t="s">
        <v>230</v>
      </c>
      <c r="B508" s="15" t="s">
        <v>66</v>
      </c>
      <c r="C508" s="1" t="s">
        <v>206</v>
      </c>
      <c r="D508" s="25">
        <v>249760737</v>
      </c>
      <c r="E508" s="25">
        <v>7192969056</v>
      </c>
      <c r="F508" s="1" t="s">
        <v>58</v>
      </c>
      <c r="G508" s="108">
        <v>35005</v>
      </c>
      <c r="H508" s="17">
        <f t="shared" ca="1" si="7"/>
        <v>18</v>
      </c>
      <c r="I508" s="3"/>
      <c r="J508" s="19">
        <v>5</v>
      </c>
      <c r="K508" s="18">
        <v>97284</v>
      </c>
      <c r="L508" s="18"/>
    </row>
    <row r="509" spans="1:17" x14ac:dyDescent="0.2">
      <c r="A509" s="14" t="s">
        <v>59</v>
      </c>
      <c r="B509" s="15" t="s">
        <v>51</v>
      </c>
      <c r="C509" s="14" t="s">
        <v>47</v>
      </c>
      <c r="D509" s="16">
        <v>100432924</v>
      </c>
      <c r="E509" s="16">
        <v>7192804104</v>
      </c>
      <c r="F509" s="14" t="s">
        <v>48</v>
      </c>
      <c r="G509" s="108">
        <v>37227</v>
      </c>
      <c r="H509" s="17">
        <f t="shared" ca="1" si="7"/>
        <v>12</v>
      </c>
      <c r="I509" s="3" t="s">
        <v>60</v>
      </c>
      <c r="J509" s="19">
        <v>1</v>
      </c>
      <c r="K509" s="18">
        <v>29460</v>
      </c>
      <c r="L509" s="18"/>
      <c r="M509" s="24"/>
      <c r="N509" s="23"/>
      <c r="O509" s="23"/>
    </row>
    <row r="510" spans="1:17" x14ac:dyDescent="0.2">
      <c r="A510" s="1" t="s">
        <v>730</v>
      </c>
      <c r="B510" s="15" t="s">
        <v>62</v>
      </c>
      <c r="C510" s="1" t="s">
        <v>719</v>
      </c>
      <c r="D510" s="25">
        <v>311309049</v>
      </c>
      <c r="E510" s="25">
        <v>7197560634</v>
      </c>
      <c r="F510" s="1" t="s">
        <v>48</v>
      </c>
      <c r="G510" s="108">
        <v>37299</v>
      </c>
      <c r="H510" s="17">
        <f t="shared" ca="1" si="7"/>
        <v>12</v>
      </c>
      <c r="I510" s="3" t="s">
        <v>72</v>
      </c>
      <c r="J510" s="19">
        <v>3</v>
      </c>
      <c r="K510" s="18">
        <v>93216</v>
      </c>
      <c r="L510" s="18"/>
    </row>
    <row r="511" spans="1:17" x14ac:dyDescent="0.2">
      <c r="A511" s="1" t="s">
        <v>198</v>
      </c>
      <c r="B511" s="15" t="s">
        <v>76</v>
      </c>
      <c r="C511" s="1" t="s">
        <v>180</v>
      </c>
      <c r="D511" s="25">
        <v>195245117</v>
      </c>
      <c r="E511" s="25">
        <v>9703451072</v>
      </c>
      <c r="F511" s="1" t="s">
        <v>56</v>
      </c>
      <c r="G511" s="108">
        <v>36729</v>
      </c>
      <c r="H511" s="17">
        <f t="shared" ca="1" si="7"/>
        <v>13</v>
      </c>
      <c r="I511" s="3"/>
      <c r="J511" s="19">
        <v>2</v>
      </c>
      <c r="K511" s="18">
        <v>15211</v>
      </c>
      <c r="L511" s="18"/>
    </row>
    <row r="512" spans="1:17" s="20" customFormat="1" x14ac:dyDescent="0.2">
      <c r="A512" s="1" t="s">
        <v>308</v>
      </c>
      <c r="B512" s="15" t="s">
        <v>62</v>
      </c>
      <c r="C512" s="1" t="s">
        <v>254</v>
      </c>
      <c r="D512" s="25">
        <v>596008829</v>
      </c>
      <c r="E512" s="25">
        <v>9708721709</v>
      </c>
      <c r="F512" s="1" t="s">
        <v>58</v>
      </c>
      <c r="G512" s="108">
        <v>37067</v>
      </c>
      <c r="H512" s="17">
        <f t="shared" ca="1" si="7"/>
        <v>13</v>
      </c>
      <c r="I512" s="3"/>
      <c r="J512" s="19">
        <v>1</v>
      </c>
      <c r="K512" s="18">
        <v>54060</v>
      </c>
      <c r="L512" s="18"/>
      <c r="M512" s="5"/>
      <c r="N512" s="1"/>
      <c r="O512" s="1"/>
      <c r="P512" s="1"/>
      <c r="Q512" s="1"/>
    </row>
    <row r="513" spans="1:17" s="20" customFormat="1" x14ac:dyDescent="0.2">
      <c r="A513" s="1" t="s">
        <v>786</v>
      </c>
      <c r="B513" s="15" t="s">
        <v>55</v>
      </c>
      <c r="C513" s="1" t="s">
        <v>719</v>
      </c>
      <c r="D513" s="25">
        <v>900160539</v>
      </c>
      <c r="E513" s="25">
        <v>3032749909</v>
      </c>
      <c r="F513" s="1" t="s">
        <v>52</v>
      </c>
      <c r="G513" s="108">
        <v>37421</v>
      </c>
      <c r="H513" s="17">
        <f t="shared" ca="1" si="7"/>
        <v>12</v>
      </c>
      <c r="I513" s="3" t="s">
        <v>49</v>
      </c>
      <c r="J513" s="19">
        <v>2</v>
      </c>
      <c r="K513" s="18">
        <v>23790</v>
      </c>
      <c r="L513" s="18"/>
      <c r="M513" s="5"/>
      <c r="N513" s="1"/>
      <c r="O513" s="1"/>
      <c r="P513" s="1"/>
      <c r="Q513" s="1"/>
    </row>
    <row r="514" spans="1:17" s="20" customFormat="1" x14ac:dyDescent="0.2">
      <c r="A514" s="1" t="s">
        <v>394</v>
      </c>
      <c r="B514" s="15" t="s">
        <v>66</v>
      </c>
      <c r="C514" s="1" t="s">
        <v>254</v>
      </c>
      <c r="D514" s="25">
        <v>462995574</v>
      </c>
      <c r="E514" s="25">
        <v>7193431009</v>
      </c>
      <c r="F514" s="1" t="s">
        <v>48</v>
      </c>
      <c r="G514" s="108">
        <v>37157</v>
      </c>
      <c r="H514" s="17">
        <f t="shared" ref="H514:H577" ca="1" si="8">DATEDIF(G514,TODAY(),"Y")</f>
        <v>12</v>
      </c>
      <c r="I514" s="3" t="s">
        <v>60</v>
      </c>
      <c r="J514" s="19">
        <v>5</v>
      </c>
      <c r="K514" s="18">
        <v>105888</v>
      </c>
      <c r="L514" s="18"/>
      <c r="M514" s="5"/>
      <c r="N514" s="1"/>
      <c r="O514" s="1"/>
      <c r="P514" s="1"/>
      <c r="Q514" s="1"/>
    </row>
    <row r="515" spans="1:17" s="20" customFormat="1" x14ac:dyDescent="0.2">
      <c r="A515" s="1" t="s">
        <v>551</v>
      </c>
      <c r="B515" s="15" t="s">
        <v>76</v>
      </c>
      <c r="C515" s="1" t="s">
        <v>539</v>
      </c>
      <c r="D515" s="25">
        <v>219740602</v>
      </c>
      <c r="E515" s="25">
        <v>5057429525</v>
      </c>
      <c r="F515" s="1" t="s">
        <v>52</v>
      </c>
      <c r="G515" s="108">
        <v>34405</v>
      </c>
      <c r="H515" s="17">
        <f t="shared" ca="1" si="8"/>
        <v>20</v>
      </c>
      <c r="I515" s="3" t="s">
        <v>72</v>
      </c>
      <c r="J515" s="19">
        <v>3</v>
      </c>
      <c r="K515" s="18">
        <v>19218</v>
      </c>
      <c r="L515" s="18"/>
      <c r="M515" s="5"/>
      <c r="N515" s="1"/>
      <c r="O515" s="1"/>
      <c r="P515" s="1"/>
      <c r="Q515" s="1"/>
    </row>
    <row r="516" spans="1:17" s="20" customFormat="1" x14ac:dyDescent="0.2">
      <c r="A516" s="1" t="s">
        <v>318</v>
      </c>
      <c r="B516" s="15" t="s">
        <v>66</v>
      </c>
      <c r="C516" s="1" t="s">
        <v>254</v>
      </c>
      <c r="D516" s="25">
        <v>914326052</v>
      </c>
      <c r="E516" s="25">
        <v>9704249228</v>
      </c>
      <c r="F516" s="1" t="s">
        <v>48</v>
      </c>
      <c r="G516" s="108">
        <v>37591</v>
      </c>
      <c r="H516" s="17">
        <f t="shared" ca="1" si="8"/>
        <v>11</v>
      </c>
      <c r="I516" s="3" t="s">
        <v>60</v>
      </c>
      <c r="J516" s="19">
        <v>4</v>
      </c>
      <c r="K516" s="18">
        <v>91430</v>
      </c>
      <c r="L516" s="18"/>
      <c r="M516" s="5"/>
      <c r="N516" s="1"/>
      <c r="O516" s="1"/>
      <c r="P516" s="1"/>
      <c r="Q516" s="1"/>
    </row>
    <row r="517" spans="1:17" s="20" customFormat="1" x14ac:dyDescent="0.2">
      <c r="A517" s="1" t="s">
        <v>360</v>
      </c>
      <c r="B517" s="15" t="s">
        <v>66</v>
      </c>
      <c r="C517" s="1" t="s">
        <v>254</v>
      </c>
      <c r="D517" s="25">
        <v>687006783</v>
      </c>
      <c r="E517" s="25">
        <v>9704919418</v>
      </c>
      <c r="F517" s="1" t="s">
        <v>58</v>
      </c>
      <c r="G517" s="108">
        <v>36435</v>
      </c>
      <c r="H517" s="17">
        <f t="shared" ca="1" si="8"/>
        <v>14</v>
      </c>
      <c r="I517" s="3"/>
      <c r="J517" s="19">
        <v>2</v>
      </c>
      <c r="K517" s="18">
        <v>79212</v>
      </c>
      <c r="L517" s="18"/>
      <c r="M517" s="5"/>
      <c r="N517" s="1"/>
      <c r="O517" s="1"/>
      <c r="P517" s="1"/>
      <c r="Q517" s="1"/>
    </row>
    <row r="518" spans="1:17" s="20" customFormat="1" x14ac:dyDescent="0.2">
      <c r="A518" s="1" t="s">
        <v>816</v>
      </c>
      <c r="B518" s="15" t="s">
        <v>66</v>
      </c>
      <c r="C518" s="1" t="s">
        <v>814</v>
      </c>
      <c r="D518" s="25">
        <v>106099892</v>
      </c>
      <c r="E518" s="25">
        <v>5054436681</v>
      </c>
      <c r="F518" s="1" t="s">
        <v>58</v>
      </c>
      <c r="G518" s="108">
        <v>41775</v>
      </c>
      <c r="H518" s="17">
        <f t="shared" ca="1" si="8"/>
        <v>0</v>
      </c>
      <c r="I518" s="3"/>
      <c r="J518" s="19">
        <v>4</v>
      </c>
      <c r="K518" s="18">
        <v>79358</v>
      </c>
      <c r="L518" s="18"/>
      <c r="M518" s="5"/>
      <c r="N518" s="1"/>
      <c r="O518" s="1"/>
      <c r="P518" s="1"/>
      <c r="Q518" s="1"/>
    </row>
    <row r="519" spans="1:17" s="20" customFormat="1" x14ac:dyDescent="0.2">
      <c r="A519" s="1" t="s">
        <v>438</v>
      </c>
      <c r="B519" s="15" t="s">
        <v>51</v>
      </c>
      <c r="C519" s="1" t="s">
        <v>415</v>
      </c>
      <c r="D519" s="25">
        <v>261920277</v>
      </c>
      <c r="E519" s="25">
        <v>9704272773</v>
      </c>
      <c r="F519" s="1" t="s">
        <v>48</v>
      </c>
      <c r="G519" s="108">
        <v>36912</v>
      </c>
      <c r="H519" s="17">
        <f t="shared" ca="1" si="8"/>
        <v>13</v>
      </c>
      <c r="I519" s="3" t="s">
        <v>72</v>
      </c>
      <c r="J519" s="19">
        <v>3</v>
      </c>
      <c r="K519" s="18">
        <v>104196</v>
      </c>
      <c r="L519" s="18"/>
      <c r="M519" s="5"/>
      <c r="N519" s="1"/>
      <c r="O519" s="1"/>
      <c r="P519" s="1"/>
      <c r="Q519" s="1"/>
    </row>
    <row r="520" spans="1:17" s="20" customFormat="1" x14ac:dyDescent="0.2">
      <c r="A520" s="1" t="s">
        <v>671</v>
      </c>
      <c r="B520" s="15" t="s">
        <v>51</v>
      </c>
      <c r="C520" s="1" t="s">
        <v>645</v>
      </c>
      <c r="D520" s="25">
        <v>649292883</v>
      </c>
      <c r="E520" s="25">
        <v>5058413896</v>
      </c>
      <c r="F520" s="1" t="s">
        <v>48</v>
      </c>
      <c r="G520" s="108">
        <v>39293</v>
      </c>
      <c r="H520" s="17">
        <f t="shared" ca="1" si="8"/>
        <v>6</v>
      </c>
      <c r="I520" s="3" t="s">
        <v>64</v>
      </c>
      <c r="J520" s="19">
        <v>5</v>
      </c>
      <c r="K520" s="18">
        <v>38292</v>
      </c>
      <c r="L520" s="18"/>
      <c r="M520" s="5"/>
      <c r="N520" s="1"/>
      <c r="O520" s="1"/>
      <c r="P520" s="1"/>
      <c r="Q520" s="1"/>
    </row>
    <row r="521" spans="1:17" s="20" customFormat="1" x14ac:dyDescent="0.2">
      <c r="A521" s="1" t="s">
        <v>346</v>
      </c>
      <c r="B521" s="15" t="s">
        <v>76</v>
      </c>
      <c r="C521" s="1" t="s">
        <v>254</v>
      </c>
      <c r="D521" s="25">
        <v>594680949</v>
      </c>
      <c r="E521" s="25">
        <v>3032375580</v>
      </c>
      <c r="F521" s="1" t="s">
        <v>52</v>
      </c>
      <c r="G521" s="108">
        <v>37478</v>
      </c>
      <c r="H521" s="17">
        <f t="shared" ca="1" si="8"/>
        <v>11</v>
      </c>
      <c r="I521" s="3" t="s">
        <v>64</v>
      </c>
      <c r="J521" s="19">
        <v>5</v>
      </c>
      <c r="K521" s="18">
        <v>20724</v>
      </c>
      <c r="L521" s="18"/>
      <c r="M521" s="5"/>
      <c r="N521" s="1"/>
      <c r="O521" s="1"/>
      <c r="P521" s="1"/>
      <c r="Q521" s="1"/>
    </row>
    <row r="522" spans="1:17" s="20" customFormat="1" x14ac:dyDescent="0.2">
      <c r="A522" s="1" t="s">
        <v>311</v>
      </c>
      <c r="B522" s="15" t="s">
        <v>46</v>
      </c>
      <c r="C522" s="1" t="s">
        <v>254</v>
      </c>
      <c r="D522" s="25">
        <v>596641549</v>
      </c>
      <c r="E522" s="25">
        <v>9706194175</v>
      </c>
      <c r="F522" s="1" t="s">
        <v>58</v>
      </c>
      <c r="G522" s="108">
        <v>37406</v>
      </c>
      <c r="H522" s="17">
        <f t="shared" ca="1" si="8"/>
        <v>12</v>
      </c>
      <c r="I522" s="3"/>
      <c r="J522" s="19">
        <v>3</v>
      </c>
      <c r="K522" s="18">
        <v>32856</v>
      </c>
      <c r="L522" s="18"/>
      <c r="M522" s="5"/>
      <c r="N522" s="1"/>
      <c r="O522" s="1"/>
      <c r="P522" s="1"/>
      <c r="Q522" s="1"/>
    </row>
    <row r="523" spans="1:17" s="20" customFormat="1" x14ac:dyDescent="0.2">
      <c r="A523" s="1" t="s">
        <v>315</v>
      </c>
      <c r="B523" s="15" t="s">
        <v>62</v>
      </c>
      <c r="C523" s="1" t="s">
        <v>254</v>
      </c>
      <c r="D523" s="25">
        <v>993383806</v>
      </c>
      <c r="E523" s="25">
        <v>3031810581</v>
      </c>
      <c r="F523" s="1" t="s">
        <v>56</v>
      </c>
      <c r="G523" s="108">
        <v>37123</v>
      </c>
      <c r="H523" s="17">
        <f t="shared" ca="1" si="8"/>
        <v>12</v>
      </c>
      <c r="I523" s="3"/>
      <c r="J523" s="19">
        <v>4</v>
      </c>
      <c r="K523" s="18">
        <v>45134</v>
      </c>
      <c r="L523" s="18"/>
      <c r="M523" s="5"/>
      <c r="N523" s="1"/>
      <c r="O523" s="1"/>
      <c r="P523" s="1"/>
      <c r="Q523" s="1"/>
    </row>
    <row r="524" spans="1:17" s="20" customFormat="1" x14ac:dyDescent="0.2">
      <c r="A524" s="1" t="s">
        <v>778</v>
      </c>
      <c r="B524" s="15" t="s">
        <v>55</v>
      </c>
      <c r="C524" s="1" t="s">
        <v>719</v>
      </c>
      <c r="D524" s="25">
        <v>759471070</v>
      </c>
      <c r="E524" s="25">
        <v>5055402828</v>
      </c>
      <c r="F524" s="1" t="s">
        <v>48</v>
      </c>
      <c r="G524" s="108">
        <v>38065</v>
      </c>
      <c r="H524" s="17">
        <f t="shared" ca="1" si="8"/>
        <v>10</v>
      </c>
      <c r="I524" s="3" t="s">
        <v>64</v>
      </c>
      <c r="J524" s="19">
        <v>2</v>
      </c>
      <c r="K524" s="18">
        <v>94452</v>
      </c>
      <c r="L524" s="18"/>
      <c r="M524" s="5"/>
      <c r="N524" s="1"/>
      <c r="O524" s="1"/>
      <c r="P524" s="1"/>
      <c r="Q524" s="1"/>
    </row>
    <row r="525" spans="1:17" s="20" customFormat="1" x14ac:dyDescent="0.2">
      <c r="A525" s="1" t="s">
        <v>347</v>
      </c>
      <c r="B525" s="15" t="s">
        <v>66</v>
      </c>
      <c r="C525" s="1" t="s">
        <v>254</v>
      </c>
      <c r="D525" s="25">
        <v>829216164</v>
      </c>
      <c r="E525" s="25">
        <v>5054982487</v>
      </c>
      <c r="F525" s="1" t="s">
        <v>58</v>
      </c>
      <c r="G525" s="108">
        <v>40601</v>
      </c>
      <c r="H525" s="17">
        <f t="shared" ca="1" si="8"/>
        <v>3</v>
      </c>
      <c r="I525" s="3"/>
      <c r="J525" s="19">
        <v>2</v>
      </c>
      <c r="K525" s="18">
        <v>101004</v>
      </c>
      <c r="L525" s="18"/>
      <c r="M525" s="5"/>
      <c r="N525" s="1"/>
      <c r="O525" s="1"/>
      <c r="P525" s="1"/>
      <c r="Q525" s="1"/>
    </row>
    <row r="526" spans="1:17" s="20" customFormat="1" x14ac:dyDescent="0.2">
      <c r="A526" s="1" t="s">
        <v>179</v>
      </c>
      <c r="B526" s="15" t="s">
        <v>51</v>
      </c>
      <c r="C526" s="1" t="s">
        <v>180</v>
      </c>
      <c r="D526" s="25">
        <v>719937584</v>
      </c>
      <c r="E526" s="25">
        <v>5051653055</v>
      </c>
      <c r="F526" s="1" t="s">
        <v>48</v>
      </c>
      <c r="G526" s="108">
        <v>34503</v>
      </c>
      <c r="H526" s="17">
        <f t="shared" ca="1" si="8"/>
        <v>20</v>
      </c>
      <c r="I526" s="3" t="s">
        <v>64</v>
      </c>
      <c r="J526" s="19">
        <v>5</v>
      </c>
      <c r="K526" s="18">
        <v>45144</v>
      </c>
      <c r="L526" s="18"/>
      <c r="M526" s="26"/>
      <c r="N526" s="5"/>
      <c r="O526" s="5"/>
      <c r="P526" s="1"/>
      <c r="Q526" s="1"/>
    </row>
    <row r="527" spans="1:17" s="20" customFormat="1" x14ac:dyDescent="0.2">
      <c r="A527" s="1" t="s">
        <v>134</v>
      </c>
      <c r="B527" s="15" t="s">
        <v>51</v>
      </c>
      <c r="C527" s="1" t="s">
        <v>101</v>
      </c>
      <c r="D527" s="25">
        <v>474999228</v>
      </c>
      <c r="E527" s="25">
        <v>5053848677</v>
      </c>
      <c r="F527" s="1" t="s">
        <v>58</v>
      </c>
      <c r="G527" s="108">
        <v>37143</v>
      </c>
      <c r="H527" s="17">
        <f t="shared" ca="1" si="8"/>
        <v>12</v>
      </c>
      <c r="I527" s="3"/>
      <c r="J527" s="19">
        <v>1</v>
      </c>
      <c r="K527" s="18">
        <v>92316</v>
      </c>
      <c r="L527" s="18"/>
      <c r="M527" s="5"/>
      <c r="N527" s="1"/>
      <c r="O527" s="1"/>
      <c r="P527" s="1"/>
      <c r="Q527" s="1"/>
    </row>
    <row r="528" spans="1:17" s="20" customFormat="1" x14ac:dyDescent="0.2">
      <c r="A528" s="1" t="s">
        <v>291</v>
      </c>
      <c r="B528" s="15" t="s">
        <v>66</v>
      </c>
      <c r="C528" s="1" t="s">
        <v>254</v>
      </c>
      <c r="D528" s="25">
        <v>371001908</v>
      </c>
      <c r="E528" s="25">
        <v>7197061632</v>
      </c>
      <c r="F528" s="1" t="s">
        <v>48</v>
      </c>
      <c r="G528" s="108">
        <v>36412</v>
      </c>
      <c r="H528" s="17">
        <f t="shared" ca="1" si="8"/>
        <v>14</v>
      </c>
      <c r="I528" s="3" t="s">
        <v>53</v>
      </c>
      <c r="J528" s="19">
        <v>4</v>
      </c>
      <c r="K528" s="18">
        <v>54576</v>
      </c>
      <c r="L528" s="18"/>
      <c r="M528" s="5"/>
      <c r="N528" s="1"/>
      <c r="O528" s="1"/>
      <c r="P528" s="1"/>
      <c r="Q528" s="1"/>
    </row>
    <row r="529" spans="1:17" s="20" customFormat="1" x14ac:dyDescent="0.2">
      <c r="A529" s="1" t="s">
        <v>383</v>
      </c>
      <c r="B529" s="15" t="s">
        <v>62</v>
      </c>
      <c r="C529" s="1" t="s">
        <v>254</v>
      </c>
      <c r="D529" s="25">
        <v>180095803</v>
      </c>
      <c r="E529" s="25">
        <v>5056503334</v>
      </c>
      <c r="F529" s="1" t="s">
        <v>48</v>
      </c>
      <c r="G529" s="108">
        <v>41028</v>
      </c>
      <c r="H529" s="17">
        <f t="shared" ca="1" si="8"/>
        <v>2</v>
      </c>
      <c r="I529" s="3" t="s">
        <v>60</v>
      </c>
      <c r="J529" s="19">
        <v>5</v>
      </c>
      <c r="K529" s="18">
        <v>93804</v>
      </c>
      <c r="L529" s="18"/>
      <c r="M529" s="5"/>
      <c r="N529" s="1"/>
      <c r="O529" s="1"/>
      <c r="P529" s="1"/>
      <c r="Q529" s="1"/>
    </row>
    <row r="530" spans="1:17" s="20" customFormat="1" x14ac:dyDescent="0.2">
      <c r="A530" s="1" t="s">
        <v>499</v>
      </c>
      <c r="B530" s="15" t="s">
        <v>66</v>
      </c>
      <c r="C530" s="1" t="s">
        <v>494</v>
      </c>
      <c r="D530" s="25">
        <v>150132247</v>
      </c>
      <c r="E530" s="25">
        <v>5058561612</v>
      </c>
      <c r="F530" s="1" t="s">
        <v>48</v>
      </c>
      <c r="G530" s="108">
        <v>34937</v>
      </c>
      <c r="H530" s="17">
        <f t="shared" ca="1" si="8"/>
        <v>18</v>
      </c>
      <c r="I530" s="3" t="s">
        <v>72</v>
      </c>
      <c r="J530" s="19">
        <v>3</v>
      </c>
      <c r="K530" s="18">
        <v>56292</v>
      </c>
      <c r="L530" s="18"/>
      <c r="M530" s="5"/>
      <c r="N530" s="1"/>
      <c r="O530" s="1"/>
      <c r="P530" s="1"/>
      <c r="Q530" s="1"/>
    </row>
    <row r="531" spans="1:17" s="20" customFormat="1" x14ac:dyDescent="0.2">
      <c r="A531" s="1" t="s">
        <v>97</v>
      </c>
      <c r="B531" s="15" t="s">
        <v>62</v>
      </c>
      <c r="C531" s="1" t="s">
        <v>96</v>
      </c>
      <c r="D531" s="25">
        <v>529609767</v>
      </c>
      <c r="E531" s="25">
        <v>9708006736</v>
      </c>
      <c r="F531" s="1" t="s">
        <v>58</v>
      </c>
      <c r="G531" s="108">
        <v>36451</v>
      </c>
      <c r="H531" s="17">
        <f t="shared" ca="1" si="8"/>
        <v>14</v>
      </c>
      <c r="I531" s="3"/>
      <c r="J531" s="19">
        <v>2</v>
      </c>
      <c r="K531" s="18">
        <v>69756</v>
      </c>
      <c r="L531" s="18"/>
      <c r="M531" s="5"/>
      <c r="N531" s="1"/>
      <c r="O531" s="1"/>
      <c r="P531" s="1"/>
      <c r="Q531" s="1"/>
    </row>
    <row r="532" spans="1:17" s="20" customFormat="1" x14ac:dyDescent="0.2">
      <c r="A532" s="14" t="s">
        <v>61</v>
      </c>
      <c r="B532" s="15" t="s">
        <v>62</v>
      </c>
      <c r="C532" s="14" t="s">
        <v>63</v>
      </c>
      <c r="D532" s="16">
        <v>475256935</v>
      </c>
      <c r="E532" s="16">
        <v>7197852326</v>
      </c>
      <c r="F532" s="14" t="s">
        <v>48</v>
      </c>
      <c r="G532" s="108">
        <v>36798</v>
      </c>
      <c r="H532" s="17">
        <f t="shared" ca="1" si="8"/>
        <v>13</v>
      </c>
      <c r="I532" s="3" t="s">
        <v>64</v>
      </c>
      <c r="J532" s="19">
        <v>2</v>
      </c>
      <c r="K532" s="18">
        <v>102360</v>
      </c>
      <c r="L532" s="18"/>
      <c r="M532" s="21"/>
      <c r="N532" s="23"/>
      <c r="O532" s="23"/>
      <c r="P532" s="1"/>
      <c r="Q532" s="1"/>
    </row>
    <row r="533" spans="1:17" s="20" customFormat="1" x14ac:dyDescent="0.2">
      <c r="A533" s="1" t="s">
        <v>326</v>
      </c>
      <c r="B533" s="15" t="s">
        <v>66</v>
      </c>
      <c r="C533" s="1" t="s">
        <v>254</v>
      </c>
      <c r="D533" s="25">
        <v>820244290</v>
      </c>
      <c r="E533" s="25">
        <v>7194944596</v>
      </c>
      <c r="F533" s="1" t="s">
        <v>58</v>
      </c>
      <c r="G533" s="108">
        <v>35035</v>
      </c>
      <c r="H533" s="17">
        <f t="shared" ca="1" si="8"/>
        <v>18</v>
      </c>
      <c r="I533" s="3"/>
      <c r="J533" s="19">
        <v>3</v>
      </c>
      <c r="K533" s="18">
        <v>88788</v>
      </c>
      <c r="L533" s="18"/>
      <c r="M533" s="5"/>
      <c r="N533" s="1"/>
      <c r="O533" s="1"/>
      <c r="P533" s="1"/>
      <c r="Q533" s="1"/>
    </row>
    <row r="534" spans="1:17" s="20" customFormat="1" x14ac:dyDescent="0.2">
      <c r="A534" s="1" t="s">
        <v>286</v>
      </c>
      <c r="B534" s="15" t="s">
        <v>62</v>
      </c>
      <c r="C534" s="1" t="s">
        <v>254</v>
      </c>
      <c r="D534" s="25">
        <v>969216994</v>
      </c>
      <c r="E534" s="25">
        <v>7198973095</v>
      </c>
      <c r="F534" s="1" t="s">
        <v>58</v>
      </c>
      <c r="G534" s="108">
        <v>37339</v>
      </c>
      <c r="H534" s="17">
        <f t="shared" ca="1" si="8"/>
        <v>12</v>
      </c>
      <c r="I534" s="3"/>
      <c r="J534" s="19">
        <v>5</v>
      </c>
      <c r="K534" s="18">
        <v>30156</v>
      </c>
      <c r="L534" s="18"/>
      <c r="M534" s="5"/>
      <c r="N534" s="1"/>
      <c r="O534" s="1"/>
      <c r="P534" s="1"/>
      <c r="Q534" s="1"/>
    </row>
    <row r="535" spans="1:17" s="20" customFormat="1" x14ac:dyDescent="0.2">
      <c r="A535" s="1" t="s">
        <v>150</v>
      </c>
      <c r="B535" s="15" t="s">
        <v>55</v>
      </c>
      <c r="C535" s="1" t="s">
        <v>101</v>
      </c>
      <c r="D535" s="25">
        <v>403504590</v>
      </c>
      <c r="E535" s="25">
        <v>3032400511</v>
      </c>
      <c r="F535" s="1" t="s">
        <v>58</v>
      </c>
      <c r="G535" s="108">
        <v>34734</v>
      </c>
      <c r="H535" s="17">
        <f t="shared" ca="1" si="8"/>
        <v>19</v>
      </c>
      <c r="I535" s="3"/>
      <c r="J535" s="19">
        <v>1</v>
      </c>
      <c r="K535" s="18">
        <v>77352</v>
      </c>
      <c r="L535" s="18"/>
      <c r="M535" s="5"/>
      <c r="N535" s="1"/>
      <c r="O535" s="1"/>
      <c r="P535" s="1"/>
      <c r="Q535" s="1"/>
    </row>
    <row r="536" spans="1:17" s="20" customFormat="1" x14ac:dyDescent="0.2">
      <c r="A536" s="1" t="s">
        <v>153</v>
      </c>
      <c r="B536" s="15" t="s">
        <v>76</v>
      </c>
      <c r="C536" s="1" t="s">
        <v>101</v>
      </c>
      <c r="D536" s="25">
        <v>951516517</v>
      </c>
      <c r="E536" s="25">
        <v>9704936058</v>
      </c>
      <c r="F536" s="1" t="s">
        <v>48</v>
      </c>
      <c r="G536" s="108">
        <v>34951</v>
      </c>
      <c r="H536" s="17">
        <f t="shared" ca="1" si="8"/>
        <v>18</v>
      </c>
      <c r="I536" s="3" t="s">
        <v>64</v>
      </c>
      <c r="J536" s="19">
        <v>4</v>
      </c>
      <c r="K536" s="18">
        <v>86004</v>
      </c>
      <c r="L536" s="18"/>
      <c r="M536" s="5"/>
      <c r="N536" s="1"/>
      <c r="O536" s="1"/>
      <c r="P536" s="1"/>
      <c r="Q536" s="1"/>
    </row>
    <row r="537" spans="1:17" s="20" customFormat="1" x14ac:dyDescent="0.2">
      <c r="A537" s="1" t="s">
        <v>481</v>
      </c>
      <c r="B537" s="15" t="s">
        <v>66</v>
      </c>
      <c r="C537" s="1" t="s">
        <v>467</v>
      </c>
      <c r="D537" s="25">
        <v>797431044</v>
      </c>
      <c r="E537" s="25">
        <v>3033820613</v>
      </c>
      <c r="F537" s="1" t="s">
        <v>56</v>
      </c>
      <c r="G537" s="108">
        <v>37140</v>
      </c>
      <c r="H537" s="17">
        <f t="shared" ca="1" si="8"/>
        <v>12</v>
      </c>
      <c r="I537" s="3"/>
      <c r="J537" s="19">
        <v>4</v>
      </c>
      <c r="K537" s="18">
        <v>26002</v>
      </c>
      <c r="L537" s="18"/>
      <c r="M537" s="5"/>
      <c r="N537" s="1"/>
      <c r="O537" s="1"/>
      <c r="P537" s="1"/>
      <c r="Q537" s="1"/>
    </row>
    <row r="538" spans="1:17" s="20" customFormat="1" x14ac:dyDescent="0.2">
      <c r="A538" s="1" t="s">
        <v>117</v>
      </c>
      <c r="B538" s="15" t="s">
        <v>66</v>
      </c>
      <c r="C538" s="1" t="s">
        <v>101</v>
      </c>
      <c r="D538" s="25">
        <v>873100939</v>
      </c>
      <c r="E538" s="25">
        <v>7191259179</v>
      </c>
      <c r="F538" s="1" t="s">
        <v>48</v>
      </c>
      <c r="G538" s="108">
        <v>41141</v>
      </c>
      <c r="H538" s="17">
        <f t="shared" ca="1" si="8"/>
        <v>1</v>
      </c>
      <c r="I538" s="3" t="s">
        <v>60</v>
      </c>
      <c r="J538" s="19">
        <v>5</v>
      </c>
      <c r="K538" s="18">
        <v>49788</v>
      </c>
      <c r="L538" s="18"/>
      <c r="M538" s="5"/>
      <c r="N538" s="1"/>
      <c r="O538" s="1"/>
      <c r="P538" s="1"/>
      <c r="Q538" s="1"/>
    </row>
    <row r="539" spans="1:17" s="20" customFormat="1" x14ac:dyDescent="0.2">
      <c r="A539" s="1" t="s">
        <v>88</v>
      </c>
      <c r="B539" s="15" t="s">
        <v>55</v>
      </c>
      <c r="C539" s="1" t="s">
        <v>85</v>
      </c>
      <c r="D539" s="25">
        <v>764375259</v>
      </c>
      <c r="E539" s="25">
        <v>9707515181</v>
      </c>
      <c r="F539" s="1" t="s">
        <v>48</v>
      </c>
      <c r="G539" s="108">
        <v>39107</v>
      </c>
      <c r="H539" s="17">
        <f t="shared" ca="1" si="8"/>
        <v>7</v>
      </c>
      <c r="I539" s="3" t="s">
        <v>60</v>
      </c>
      <c r="J539" s="19">
        <v>1</v>
      </c>
      <c r="K539" s="18">
        <v>36420</v>
      </c>
      <c r="L539" s="18"/>
      <c r="M539" s="5"/>
      <c r="N539" s="1"/>
      <c r="O539" s="1"/>
      <c r="P539" s="1"/>
      <c r="Q539" s="1"/>
    </row>
    <row r="540" spans="1:17" s="20" customFormat="1" x14ac:dyDescent="0.2">
      <c r="A540" s="1" t="s">
        <v>351</v>
      </c>
      <c r="B540" s="15" t="s">
        <v>76</v>
      </c>
      <c r="C540" s="1" t="s">
        <v>254</v>
      </c>
      <c r="D540" s="25">
        <v>930282755</v>
      </c>
      <c r="E540" s="25">
        <v>3032380636</v>
      </c>
      <c r="F540" s="1" t="s">
        <v>52</v>
      </c>
      <c r="G540" s="108">
        <v>36245</v>
      </c>
      <c r="H540" s="17">
        <f t="shared" ca="1" si="8"/>
        <v>15</v>
      </c>
      <c r="I540" s="3" t="s">
        <v>60</v>
      </c>
      <c r="J540" s="19">
        <v>5</v>
      </c>
      <c r="K540" s="18">
        <v>55542</v>
      </c>
      <c r="L540" s="18"/>
      <c r="M540" s="5"/>
      <c r="N540" s="1"/>
      <c r="O540" s="1"/>
      <c r="P540" s="1"/>
      <c r="Q540" s="1"/>
    </row>
    <row r="541" spans="1:17" s="20" customFormat="1" x14ac:dyDescent="0.2">
      <c r="A541" s="1" t="s">
        <v>120</v>
      </c>
      <c r="B541" s="15" t="s">
        <v>76</v>
      </c>
      <c r="C541" s="1" t="s">
        <v>101</v>
      </c>
      <c r="D541" s="25">
        <v>571120098</v>
      </c>
      <c r="E541" s="25">
        <v>5055789252</v>
      </c>
      <c r="F541" s="1" t="s">
        <v>48</v>
      </c>
      <c r="G541" s="108">
        <v>36885</v>
      </c>
      <c r="H541" s="17">
        <f t="shared" ca="1" si="8"/>
        <v>13</v>
      </c>
      <c r="I541" s="3" t="s">
        <v>60</v>
      </c>
      <c r="J541" s="19">
        <v>3</v>
      </c>
      <c r="K541" s="18">
        <v>73236</v>
      </c>
      <c r="L541" s="18"/>
      <c r="M541" s="26"/>
      <c r="N541" s="5"/>
      <c r="O541" s="5"/>
      <c r="P541" s="1"/>
      <c r="Q541" s="1"/>
    </row>
    <row r="542" spans="1:17" s="20" customFormat="1" x14ac:dyDescent="0.2">
      <c r="A542" s="1" t="s">
        <v>75</v>
      </c>
      <c r="B542" s="15" t="s">
        <v>76</v>
      </c>
      <c r="C542" s="1" t="s">
        <v>63</v>
      </c>
      <c r="D542" s="25">
        <v>768681542</v>
      </c>
      <c r="E542" s="25">
        <v>3031673267</v>
      </c>
      <c r="F542" s="1" t="s">
        <v>48</v>
      </c>
      <c r="G542" s="108">
        <v>36520</v>
      </c>
      <c r="H542" s="17">
        <f t="shared" ca="1" si="8"/>
        <v>14</v>
      </c>
      <c r="I542" s="3" t="s">
        <v>60</v>
      </c>
      <c r="J542" s="19">
        <v>2</v>
      </c>
      <c r="K542" s="18">
        <v>72996</v>
      </c>
      <c r="L542" s="18"/>
      <c r="M542" s="21"/>
      <c r="N542" s="23"/>
      <c r="O542" s="23"/>
      <c r="P542" s="1"/>
      <c r="Q542" s="1"/>
    </row>
    <row r="543" spans="1:17" s="20" customFormat="1" x14ac:dyDescent="0.2">
      <c r="A543" s="1" t="s">
        <v>574</v>
      </c>
      <c r="B543" s="15" t="s">
        <v>66</v>
      </c>
      <c r="C543" s="1" t="s">
        <v>556</v>
      </c>
      <c r="D543" s="25">
        <v>379340654</v>
      </c>
      <c r="E543" s="25">
        <v>9708642893</v>
      </c>
      <c r="F543" s="1" t="s">
        <v>48</v>
      </c>
      <c r="G543" s="108">
        <v>37046</v>
      </c>
      <c r="H543" s="17">
        <f t="shared" ca="1" si="8"/>
        <v>13</v>
      </c>
      <c r="I543" s="3" t="s">
        <v>72</v>
      </c>
      <c r="J543" s="19">
        <v>1</v>
      </c>
      <c r="K543" s="18">
        <v>44268</v>
      </c>
      <c r="L543" s="18"/>
      <c r="M543" s="5"/>
      <c r="N543" s="1"/>
      <c r="O543" s="1"/>
      <c r="P543" s="1"/>
      <c r="Q543" s="1"/>
    </row>
    <row r="544" spans="1:17" x14ac:dyDescent="0.2">
      <c r="A544" s="1" t="s">
        <v>274</v>
      </c>
      <c r="B544" s="15" t="s">
        <v>51</v>
      </c>
      <c r="C544" s="1" t="s">
        <v>254</v>
      </c>
      <c r="D544" s="25">
        <v>136620388</v>
      </c>
      <c r="E544" s="25">
        <v>9705119214</v>
      </c>
      <c r="F544" s="1" t="s">
        <v>48</v>
      </c>
      <c r="G544" s="108">
        <v>36770</v>
      </c>
      <c r="H544" s="17">
        <f t="shared" ca="1" si="8"/>
        <v>13</v>
      </c>
      <c r="I544" s="3" t="s">
        <v>53</v>
      </c>
      <c r="J544" s="19">
        <v>3</v>
      </c>
      <c r="K544" s="18">
        <v>84024</v>
      </c>
      <c r="L544" s="18"/>
    </row>
    <row r="545" spans="1:12" x14ac:dyDescent="0.2">
      <c r="A545" s="1" t="s">
        <v>459</v>
      </c>
      <c r="B545" s="15" t="s">
        <v>51</v>
      </c>
      <c r="C545" s="1" t="s">
        <v>415</v>
      </c>
      <c r="D545" s="25">
        <v>948189231</v>
      </c>
      <c r="E545" s="25">
        <v>3037687161</v>
      </c>
      <c r="F545" s="1" t="s">
        <v>48</v>
      </c>
      <c r="G545" s="108">
        <v>34758</v>
      </c>
      <c r="H545" s="17">
        <f t="shared" ca="1" si="8"/>
        <v>19</v>
      </c>
      <c r="I545" s="3" t="s">
        <v>60</v>
      </c>
      <c r="J545" s="19">
        <v>2</v>
      </c>
      <c r="K545" s="18">
        <v>44424</v>
      </c>
      <c r="L545" s="18"/>
    </row>
    <row r="546" spans="1:12" x14ac:dyDescent="0.2">
      <c r="A546" s="1" t="s">
        <v>109</v>
      </c>
      <c r="B546" s="15" t="s">
        <v>66</v>
      </c>
      <c r="C546" s="1" t="s">
        <v>101</v>
      </c>
      <c r="D546" s="25">
        <v>627678686</v>
      </c>
      <c r="E546" s="25">
        <v>9706101454</v>
      </c>
      <c r="F546" s="1" t="s">
        <v>58</v>
      </c>
      <c r="G546" s="108">
        <v>36561</v>
      </c>
      <c r="H546" s="17">
        <f t="shared" ca="1" si="8"/>
        <v>14</v>
      </c>
      <c r="I546" s="3"/>
      <c r="J546" s="19">
        <v>5</v>
      </c>
      <c r="K546" s="18">
        <v>89688</v>
      </c>
      <c r="L546" s="18"/>
    </row>
    <row r="547" spans="1:12" x14ac:dyDescent="0.2">
      <c r="A547" s="1" t="s">
        <v>703</v>
      </c>
      <c r="B547" s="15" t="s">
        <v>62</v>
      </c>
      <c r="C547" s="1" t="s">
        <v>645</v>
      </c>
      <c r="D547" s="25">
        <v>619456809</v>
      </c>
      <c r="E547" s="25">
        <v>9706865606</v>
      </c>
      <c r="F547" s="1" t="s">
        <v>52</v>
      </c>
      <c r="G547" s="108">
        <v>36898</v>
      </c>
      <c r="H547" s="17">
        <f t="shared" ca="1" si="8"/>
        <v>13</v>
      </c>
      <c r="I547" s="3" t="s">
        <v>49</v>
      </c>
      <c r="J547" s="19">
        <v>5</v>
      </c>
      <c r="K547" s="18">
        <v>47436</v>
      </c>
      <c r="L547" s="18"/>
    </row>
    <row r="548" spans="1:12" x14ac:dyDescent="0.2">
      <c r="A548" s="1" t="s">
        <v>797</v>
      </c>
      <c r="B548" s="15" t="s">
        <v>76</v>
      </c>
      <c r="C548" s="1" t="s">
        <v>719</v>
      </c>
      <c r="D548" s="25">
        <v>879114558</v>
      </c>
      <c r="E548" s="25">
        <v>3034557504</v>
      </c>
      <c r="F548" s="1" t="s">
        <v>52</v>
      </c>
      <c r="G548" s="108">
        <v>37974</v>
      </c>
      <c r="H548" s="17">
        <f t="shared" ca="1" si="8"/>
        <v>10</v>
      </c>
      <c r="I548" s="3" t="s">
        <v>60</v>
      </c>
      <c r="J548" s="19">
        <v>5</v>
      </c>
      <c r="K548" s="18">
        <v>20646</v>
      </c>
      <c r="L548" s="18"/>
    </row>
    <row r="549" spans="1:12" x14ac:dyDescent="0.2">
      <c r="A549" s="1" t="s">
        <v>804</v>
      </c>
      <c r="B549" s="15" t="s">
        <v>76</v>
      </c>
      <c r="C549" s="1" t="s">
        <v>719</v>
      </c>
      <c r="D549" s="25">
        <v>483483618</v>
      </c>
      <c r="E549" s="25">
        <v>5056459263</v>
      </c>
      <c r="F549" s="1" t="s">
        <v>48</v>
      </c>
      <c r="G549" s="108">
        <v>36193</v>
      </c>
      <c r="H549" s="17">
        <f t="shared" ca="1" si="8"/>
        <v>15</v>
      </c>
      <c r="I549" s="3" t="s">
        <v>64</v>
      </c>
      <c r="J549" s="19">
        <v>5</v>
      </c>
      <c r="K549" s="18">
        <v>40308</v>
      </c>
      <c r="L549" s="18"/>
    </row>
    <row r="550" spans="1:12" x14ac:dyDescent="0.2">
      <c r="A550" s="1" t="s">
        <v>201</v>
      </c>
      <c r="B550" s="15" t="s">
        <v>66</v>
      </c>
      <c r="C550" s="1" t="s">
        <v>200</v>
      </c>
      <c r="D550" s="25">
        <v>999789446</v>
      </c>
      <c r="E550" s="25">
        <v>3031696804</v>
      </c>
      <c r="F550" s="1" t="s">
        <v>48</v>
      </c>
      <c r="G550" s="108">
        <v>36385</v>
      </c>
      <c r="H550" s="17">
        <f t="shared" ca="1" si="8"/>
        <v>14</v>
      </c>
      <c r="I550" s="3" t="s">
        <v>60</v>
      </c>
      <c r="J550" s="19">
        <v>2</v>
      </c>
      <c r="K550" s="18">
        <v>80088</v>
      </c>
      <c r="L550" s="18"/>
    </row>
    <row r="551" spans="1:12" x14ac:dyDescent="0.2">
      <c r="A551" s="1" t="s">
        <v>608</v>
      </c>
      <c r="B551" s="15" t="s">
        <v>51</v>
      </c>
      <c r="C551" s="1" t="s">
        <v>556</v>
      </c>
      <c r="D551" s="25">
        <v>174159111</v>
      </c>
      <c r="E551" s="25">
        <v>9701675237</v>
      </c>
      <c r="F551" s="1" t="s">
        <v>48</v>
      </c>
      <c r="G551" s="108">
        <v>36342</v>
      </c>
      <c r="H551" s="17">
        <f t="shared" ca="1" si="8"/>
        <v>15</v>
      </c>
      <c r="I551" s="3" t="s">
        <v>53</v>
      </c>
      <c r="J551" s="19">
        <v>5</v>
      </c>
      <c r="K551" s="18">
        <v>87240</v>
      </c>
      <c r="L551" s="18"/>
    </row>
    <row r="552" spans="1:12" x14ac:dyDescent="0.2">
      <c r="A552" s="1" t="s">
        <v>447</v>
      </c>
      <c r="B552" s="15" t="s">
        <v>76</v>
      </c>
      <c r="C552" s="1" t="s">
        <v>415</v>
      </c>
      <c r="D552" s="25">
        <v>443476169</v>
      </c>
      <c r="E552" s="25">
        <v>7195085809</v>
      </c>
      <c r="F552" s="1" t="s">
        <v>48</v>
      </c>
      <c r="G552" s="108">
        <v>35123</v>
      </c>
      <c r="H552" s="17">
        <f t="shared" ca="1" si="8"/>
        <v>18</v>
      </c>
      <c r="I552" s="3" t="s">
        <v>49</v>
      </c>
      <c r="J552" s="19">
        <v>4</v>
      </c>
      <c r="K552" s="18">
        <v>103848</v>
      </c>
      <c r="L552" s="18"/>
    </row>
    <row r="553" spans="1:12" x14ac:dyDescent="0.2">
      <c r="A553" s="1" t="s">
        <v>244</v>
      </c>
      <c r="B553" s="15" t="s">
        <v>62</v>
      </c>
      <c r="C553" s="1" t="s">
        <v>245</v>
      </c>
      <c r="D553" s="25">
        <v>746497232</v>
      </c>
      <c r="E553" s="25">
        <v>7196681578</v>
      </c>
      <c r="F553" s="1" t="s">
        <v>58</v>
      </c>
      <c r="G553" s="108">
        <v>37729</v>
      </c>
      <c r="H553" s="17">
        <f t="shared" ca="1" si="8"/>
        <v>11</v>
      </c>
      <c r="I553" s="3" t="s">
        <v>64</v>
      </c>
      <c r="J553" s="19">
        <v>4</v>
      </c>
      <c r="K553" s="18">
        <v>83292</v>
      </c>
      <c r="L553" s="18"/>
    </row>
    <row r="554" spans="1:12" x14ac:dyDescent="0.2">
      <c r="A554" s="1" t="s">
        <v>181</v>
      </c>
      <c r="B554" s="15" t="s">
        <v>51</v>
      </c>
      <c r="C554" s="1" t="s">
        <v>180</v>
      </c>
      <c r="D554" s="25">
        <v>681596577</v>
      </c>
      <c r="E554" s="25">
        <v>5052387348</v>
      </c>
      <c r="F554" s="1" t="s">
        <v>58</v>
      </c>
      <c r="G554" s="108">
        <v>36206</v>
      </c>
      <c r="H554" s="17">
        <f t="shared" ca="1" si="8"/>
        <v>15</v>
      </c>
      <c r="I554" s="3"/>
      <c r="J554" s="19">
        <v>2</v>
      </c>
      <c r="K554" s="18">
        <v>42312</v>
      </c>
      <c r="L554" s="18"/>
    </row>
    <row r="555" spans="1:12" x14ac:dyDescent="0.2">
      <c r="A555" s="1" t="s">
        <v>431</v>
      </c>
      <c r="B555" s="15" t="s">
        <v>76</v>
      </c>
      <c r="C555" s="1" t="s">
        <v>415</v>
      </c>
      <c r="D555" s="25">
        <v>983891302</v>
      </c>
      <c r="E555" s="25">
        <v>5051462245</v>
      </c>
      <c r="F555" s="1" t="s">
        <v>48</v>
      </c>
      <c r="G555" s="108">
        <v>36603</v>
      </c>
      <c r="H555" s="17">
        <f t="shared" ca="1" si="8"/>
        <v>14</v>
      </c>
      <c r="I555" s="3" t="s">
        <v>60</v>
      </c>
      <c r="J555" s="19">
        <v>4</v>
      </c>
      <c r="K555" s="18">
        <v>97968</v>
      </c>
      <c r="L555" s="18"/>
    </row>
    <row r="556" spans="1:12" x14ac:dyDescent="0.2">
      <c r="A556" s="1" t="s">
        <v>232</v>
      </c>
      <c r="B556" s="15" t="s">
        <v>76</v>
      </c>
      <c r="C556" s="1" t="s">
        <v>206</v>
      </c>
      <c r="D556" s="25">
        <v>536516131</v>
      </c>
      <c r="E556" s="25">
        <v>9704442207</v>
      </c>
      <c r="F556" s="1" t="s">
        <v>48</v>
      </c>
      <c r="G556" s="108">
        <v>41526</v>
      </c>
      <c r="H556" s="17">
        <f t="shared" ca="1" si="8"/>
        <v>0</v>
      </c>
      <c r="I556" s="3" t="s">
        <v>64</v>
      </c>
      <c r="J556" s="19">
        <v>3</v>
      </c>
      <c r="K556" s="18">
        <v>51144</v>
      </c>
      <c r="L556" s="18"/>
    </row>
    <row r="557" spans="1:12" x14ac:dyDescent="0.2">
      <c r="A557" s="1" t="s">
        <v>496</v>
      </c>
      <c r="B557" s="15" t="s">
        <v>51</v>
      </c>
      <c r="C557" s="1" t="s">
        <v>494</v>
      </c>
      <c r="D557" s="25">
        <v>294130565</v>
      </c>
      <c r="E557" s="25">
        <v>5053744359</v>
      </c>
      <c r="F557" s="1" t="s">
        <v>48</v>
      </c>
      <c r="G557" s="108">
        <v>34692</v>
      </c>
      <c r="H557" s="17">
        <f t="shared" ca="1" si="8"/>
        <v>19</v>
      </c>
      <c r="I557" s="3" t="s">
        <v>60</v>
      </c>
      <c r="J557" s="19">
        <v>1</v>
      </c>
      <c r="K557" s="18">
        <v>31632</v>
      </c>
      <c r="L557" s="18"/>
    </row>
    <row r="558" spans="1:12" x14ac:dyDescent="0.2">
      <c r="A558" s="1" t="s">
        <v>592</v>
      </c>
      <c r="B558" s="15" t="s">
        <v>66</v>
      </c>
      <c r="C558" s="1" t="s">
        <v>556</v>
      </c>
      <c r="D558" s="25">
        <v>990843236</v>
      </c>
      <c r="E558" s="25">
        <v>5056245634</v>
      </c>
      <c r="F558" s="1" t="s">
        <v>48</v>
      </c>
      <c r="G558" s="108">
        <v>40103</v>
      </c>
      <c r="H558" s="17">
        <f t="shared" ca="1" si="8"/>
        <v>4</v>
      </c>
      <c r="I558" s="3" t="s">
        <v>64</v>
      </c>
      <c r="J558" s="19">
        <v>5</v>
      </c>
      <c r="K558" s="18">
        <v>79056</v>
      </c>
      <c r="L558" s="18"/>
    </row>
    <row r="559" spans="1:12" x14ac:dyDescent="0.2">
      <c r="A559" s="1" t="s">
        <v>437</v>
      </c>
      <c r="B559" s="15" t="s">
        <v>55</v>
      </c>
      <c r="C559" s="1" t="s">
        <v>415</v>
      </c>
      <c r="D559" s="25">
        <v>345817459</v>
      </c>
      <c r="E559" s="25">
        <v>5055594427</v>
      </c>
      <c r="F559" s="1" t="s">
        <v>58</v>
      </c>
      <c r="G559" s="108">
        <v>37255</v>
      </c>
      <c r="H559" s="17">
        <f t="shared" ca="1" si="8"/>
        <v>12</v>
      </c>
      <c r="I559" s="3"/>
      <c r="J559" s="19">
        <v>5</v>
      </c>
      <c r="K559" s="18">
        <v>37524</v>
      </c>
      <c r="L559" s="18"/>
    </row>
    <row r="560" spans="1:12" x14ac:dyDescent="0.2">
      <c r="A560" s="1" t="s">
        <v>417</v>
      </c>
      <c r="B560" s="15" t="s">
        <v>51</v>
      </c>
      <c r="C560" s="1" t="s">
        <v>415</v>
      </c>
      <c r="D560" s="25">
        <v>662247915</v>
      </c>
      <c r="E560" s="25">
        <v>9704378387</v>
      </c>
      <c r="F560" s="1" t="s">
        <v>48</v>
      </c>
      <c r="G560" s="108">
        <v>37996</v>
      </c>
      <c r="H560" s="17">
        <f t="shared" ca="1" si="8"/>
        <v>10</v>
      </c>
      <c r="I560" s="3" t="s">
        <v>60</v>
      </c>
      <c r="J560" s="19">
        <v>5</v>
      </c>
      <c r="K560" s="18">
        <v>58788</v>
      </c>
      <c r="L560" s="18"/>
    </row>
    <row r="561" spans="1:17" x14ac:dyDescent="0.2">
      <c r="A561" s="1" t="s">
        <v>335</v>
      </c>
      <c r="B561" s="15" t="s">
        <v>46</v>
      </c>
      <c r="C561" s="1" t="s">
        <v>254</v>
      </c>
      <c r="D561" s="25">
        <v>425634540</v>
      </c>
      <c r="E561" s="25">
        <v>7196969994</v>
      </c>
      <c r="F561" s="1" t="s">
        <v>48</v>
      </c>
      <c r="G561" s="108">
        <v>41231</v>
      </c>
      <c r="H561" s="17">
        <f t="shared" ca="1" si="8"/>
        <v>1</v>
      </c>
      <c r="I561" s="3" t="s">
        <v>49</v>
      </c>
      <c r="J561" s="19">
        <v>2</v>
      </c>
      <c r="K561" s="18">
        <v>41628</v>
      </c>
      <c r="L561" s="18"/>
    </row>
    <row r="562" spans="1:17" x14ac:dyDescent="0.2">
      <c r="A562" s="1" t="s">
        <v>356</v>
      </c>
      <c r="B562" s="15" t="s">
        <v>55</v>
      </c>
      <c r="C562" s="1" t="s">
        <v>254</v>
      </c>
      <c r="D562" s="25">
        <v>944793994</v>
      </c>
      <c r="E562" s="25">
        <v>7195725646</v>
      </c>
      <c r="F562" s="1" t="s">
        <v>48</v>
      </c>
      <c r="G562" s="108">
        <v>35841</v>
      </c>
      <c r="H562" s="17">
        <f t="shared" ca="1" si="8"/>
        <v>16</v>
      </c>
      <c r="I562" s="3" t="s">
        <v>60</v>
      </c>
      <c r="J562" s="19">
        <v>3</v>
      </c>
      <c r="K562" s="18">
        <v>29160</v>
      </c>
      <c r="L562" s="18"/>
    </row>
    <row r="563" spans="1:17" x14ac:dyDescent="0.2">
      <c r="A563" s="1" t="s">
        <v>231</v>
      </c>
      <c r="B563" s="15" t="s">
        <v>51</v>
      </c>
      <c r="C563" s="1" t="s">
        <v>206</v>
      </c>
      <c r="D563" s="25">
        <v>932787692</v>
      </c>
      <c r="E563" s="25">
        <v>5052612740</v>
      </c>
      <c r="F563" s="1" t="s">
        <v>58</v>
      </c>
      <c r="G563" s="108">
        <v>35217</v>
      </c>
      <c r="H563" s="17">
        <f t="shared" ca="1" si="8"/>
        <v>18</v>
      </c>
      <c r="I563" s="3"/>
      <c r="J563" s="19">
        <v>2</v>
      </c>
      <c r="K563" s="18">
        <v>76908</v>
      </c>
      <c r="L563" s="18"/>
    </row>
    <row r="564" spans="1:17" x14ac:dyDescent="0.2">
      <c r="A564" s="1" t="s">
        <v>339</v>
      </c>
      <c r="B564" s="15" t="s">
        <v>76</v>
      </c>
      <c r="C564" s="1" t="s">
        <v>254</v>
      </c>
      <c r="D564" s="25">
        <v>249929042</v>
      </c>
      <c r="E564" s="25">
        <v>5055790872</v>
      </c>
      <c r="F564" s="1" t="s">
        <v>48</v>
      </c>
      <c r="G564" s="108">
        <v>39720</v>
      </c>
      <c r="H564" s="17">
        <f t="shared" ca="1" si="8"/>
        <v>5</v>
      </c>
      <c r="I564" s="3" t="s">
        <v>60</v>
      </c>
      <c r="J564" s="19">
        <v>5</v>
      </c>
      <c r="K564" s="18">
        <v>73272</v>
      </c>
      <c r="L564" s="18"/>
    </row>
    <row r="565" spans="1:17" x14ac:dyDescent="0.2">
      <c r="A565" s="1" t="s">
        <v>296</v>
      </c>
      <c r="B565" s="15" t="s">
        <v>55</v>
      </c>
      <c r="C565" s="1" t="s">
        <v>254</v>
      </c>
      <c r="D565" s="25">
        <v>783624212</v>
      </c>
      <c r="E565" s="25">
        <v>3033164024</v>
      </c>
      <c r="F565" s="1" t="s">
        <v>52</v>
      </c>
      <c r="G565" s="108">
        <v>35639</v>
      </c>
      <c r="H565" s="17">
        <f t="shared" ca="1" si="8"/>
        <v>16</v>
      </c>
      <c r="I565" s="3" t="s">
        <v>53</v>
      </c>
      <c r="J565" s="19">
        <v>2</v>
      </c>
      <c r="K565" s="18">
        <v>18312</v>
      </c>
      <c r="L565" s="18"/>
    </row>
    <row r="566" spans="1:17" x14ac:dyDescent="0.2">
      <c r="A566" s="1" t="s">
        <v>133</v>
      </c>
      <c r="B566" s="15" t="s">
        <v>76</v>
      </c>
      <c r="C566" s="1" t="s">
        <v>101</v>
      </c>
      <c r="D566" s="25">
        <v>667812117</v>
      </c>
      <c r="E566" s="25">
        <v>7196396432</v>
      </c>
      <c r="F566" s="1" t="s">
        <v>48</v>
      </c>
      <c r="G566" s="108">
        <v>34802</v>
      </c>
      <c r="H566" s="17">
        <f t="shared" ca="1" si="8"/>
        <v>19</v>
      </c>
      <c r="I566" s="3" t="s">
        <v>53</v>
      </c>
      <c r="J566" s="19">
        <v>3</v>
      </c>
      <c r="K566" s="18">
        <v>38196</v>
      </c>
      <c r="L566" s="18"/>
    </row>
    <row r="567" spans="1:17" x14ac:dyDescent="0.2">
      <c r="A567" s="1" t="s">
        <v>819</v>
      </c>
      <c r="B567" s="15" t="s">
        <v>55</v>
      </c>
      <c r="C567" s="1" t="s">
        <v>820</v>
      </c>
      <c r="D567" s="25">
        <v>383616821</v>
      </c>
      <c r="E567" s="25">
        <v>9704989537</v>
      </c>
      <c r="F567" s="1" t="s">
        <v>48</v>
      </c>
      <c r="G567" s="108">
        <v>41440</v>
      </c>
      <c r="H567" s="17">
        <f t="shared" ca="1" si="8"/>
        <v>1</v>
      </c>
      <c r="I567" s="3" t="s">
        <v>60</v>
      </c>
      <c r="J567" s="19">
        <v>1</v>
      </c>
      <c r="K567" s="18">
        <v>56016</v>
      </c>
      <c r="L567" s="18"/>
    </row>
    <row r="568" spans="1:17" x14ac:dyDescent="0.2">
      <c r="A568" s="1" t="s">
        <v>381</v>
      </c>
      <c r="B568" s="15" t="s">
        <v>76</v>
      </c>
      <c r="C568" s="1" t="s">
        <v>254</v>
      </c>
      <c r="D568" s="25">
        <v>291715078</v>
      </c>
      <c r="E568" s="25">
        <v>9707662359</v>
      </c>
      <c r="F568" s="1" t="s">
        <v>48</v>
      </c>
      <c r="G568" s="108">
        <v>34669</v>
      </c>
      <c r="H568" s="17">
        <f t="shared" ca="1" si="8"/>
        <v>19</v>
      </c>
      <c r="I568" s="3" t="s">
        <v>382</v>
      </c>
      <c r="J568" s="19">
        <v>5</v>
      </c>
      <c r="K568" s="18">
        <v>68280</v>
      </c>
      <c r="L568" s="18"/>
    </row>
    <row r="569" spans="1:17" x14ac:dyDescent="0.2">
      <c r="A569" s="1" t="s">
        <v>788</v>
      </c>
      <c r="B569" s="15" t="s">
        <v>62</v>
      </c>
      <c r="C569" s="1" t="s">
        <v>719</v>
      </c>
      <c r="D569" s="25">
        <v>651999482</v>
      </c>
      <c r="E569" s="25">
        <v>3033014821</v>
      </c>
      <c r="F569" s="1" t="s">
        <v>48</v>
      </c>
      <c r="G569" s="108">
        <v>40735</v>
      </c>
      <c r="H569" s="17">
        <f t="shared" ca="1" si="8"/>
        <v>2</v>
      </c>
      <c r="I569" s="3" t="s">
        <v>60</v>
      </c>
      <c r="J569" s="19">
        <v>5</v>
      </c>
      <c r="K569" s="18">
        <v>27384</v>
      </c>
      <c r="L569" s="18"/>
    </row>
    <row r="570" spans="1:17" x14ac:dyDescent="0.2">
      <c r="A570" s="1" t="s">
        <v>600</v>
      </c>
      <c r="B570" s="15" t="s">
        <v>51</v>
      </c>
      <c r="C570" s="1" t="s">
        <v>556</v>
      </c>
      <c r="D570" s="25">
        <v>160184934</v>
      </c>
      <c r="E570" s="25">
        <v>9701191599</v>
      </c>
      <c r="F570" s="1" t="s">
        <v>52</v>
      </c>
      <c r="G570" s="108">
        <v>35849</v>
      </c>
      <c r="H570" s="17">
        <f t="shared" ca="1" si="8"/>
        <v>16</v>
      </c>
      <c r="I570" s="3" t="s">
        <v>64</v>
      </c>
      <c r="J570" s="19">
        <v>4</v>
      </c>
      <c r="K570" s="18">
        <v>12840</v>
      </c>
      <c r="L570" s="18"/>
    </row>
    <row r="571" spans="1:17" x14ac:dyDescent="0.2">
      <c r="A571" s="1" t="s">
        <v>526</v>
      </c>
      <c r="B571" s="15" t="s">
        <v>76</v>
      </c>
      <c r="C571" s="1" t="s">
        <v>494</v>
      </c>
      <c r="D571" s="25">
        <v>842774592</v>
      </c>
      <c r="E571" s="25">
        <v>3037345539</v>
      </c>
      <c r="F571" s="1" t="s">
        <v>56</v>
      </c>
      <c r="G571" s="108">
        <v>39200</v>
      </c>
      <c r="H571" s="17">
        <f t="shared" ca="1" si="8"/>
        <v>7</v>
      </c>
      <c r="I571" s="3"/>
      <c r="J571" s="19">
        <v>4</v>
      </c>
      <c r="K571" s="18">
        <v>40214</v>
      </c>
      <c r="L571" s="18"/>
    </row>
    <row r="572" spans="1:17" x14ac:dyDescent="0.2">
      <c r="A572" s="1" t="s">
        <v>186</v>
      </c>
      <c r="B572" s="15" t="s">
        <v>66</v>
      </c>
      <c r="C572" s="1" t="s">
        <v>180</v>
      </c>
      <c r="D572" s="25">
        <v>526188716</v>
      </c>
      <c r="E572" s="25">
        <v>5057230063</v>
      </c>
      <c r="F572" s="1" t="s">
        <v>58</v>
      </c>
      <c r="G572" s="108">
        <v>37015</v>
      </c>
      <c r="H572" s="17">
        <f t="shared" ca="1" si="8"/>
        <v>13</v>
      </c>
      <c r="I572" s="3"/>
      <c r="J572" s="19">
        <v>3</v>
      </c>
      <c r="K572" s="18">
        <v>77364</v>
      </c>
      <c r="L572" s="18"/>
    </row>
    <row r="573" spans="1:17" x14ac:dyDescent="0.2">
      <c r="A573" s="1" t="s">
        <v>413</v>
      </c>
      <c r="B573" s="15" t="s">
        <v>51</v>
      </c>
      <c r="C573" s="1" t="s">
        <v>407</v>
      </c>
      <c r="D573" s="25">
        <v>620072502</v>
      </c>
      <c r="E573" s="25">
        <v>7191264013</v>
      </c>
      <c r="F573" s="1" t="s">
        <v>48</v>
      </c>
      <c r="G573" s="108">
        <v>40094</v>
      </c>
      <c r="H573" s="17">
        <f t="shared" ca="1" si="8"/>
        <v>4</v>
      </c>
      <c r="I573" s="3" t="s">
        <v>72</v>
      </c>
      <c r="J573" s="19">
        <v>4</v>
      </c>
      <c r="K573" s="18">
        <v>85680</v>
      </c>
      <c r="L573" s="18"/>
    </row>
    <row r="574" spans="1:17" x14ac:dyDescent="0.2">
      <c r="A574" s="1" t="s">
        <v>223</v>
      </c>
      <c r="B574" s="15" t="s">
        <v>76</v>
      </c>
      <c r="C574" s="1" t="s">
        <v>206</v>
      </c>
      <c r="D574" s="25">
        <v>116869057</v>
      </c>
      <c r="E574" s="25">
        <v>7191614846</v>
      </c>
      <c r="F574" s="1" t="s">
        <v>52</v>
      </c>
      <c r="G574" s="108">
        <v>35811</v>
      </c>
      <c r="H574" s="17">
        <f t="shared" ca="1" si="8"/>
        <v>16</v>
      </c>
      <c r="I574" s="3" t="s">
        <v>49</v>
      </c>
      <c r="J574" s="19">
        <v>4</v>
      </c>
      <c r="K574" s="18">
        <v>18006</v>
      </c>
      <c r="L574" s="18"/>
      <c r="M574" s="22"/>
    </row>
    <row r="575" spans="1:17" x14ac:dyDescent="0.2">
      <c r="A575" s="1" t="s">
        <v>332</v>
      </c>
      <c r="B575" s="15" t="s">
        <v>76</v>
      </c>
      <c r="C575" s="1" t="s">
        <v>254</v>
      </c>
      <c r="D575" s="25">
        <v>378281658</v>
      </c>
      <c r="E575" s="25">
        <v>7196705508</v>
      </c>
      <c r="F575" s="1" t="s">
        <v>58</v>
      </c>
      <c r="G575" s="108">
        <v>39129</v>
      </c>
      <c r="H575" s="17">
        <f t="shared" ca="1" si="8"/>
        <v>7</v>
      </c>
      <c r="I575" s="3"/>
      <c r="J575" s="19">
        <v>2</v>
      </c>
      <c r="K575" s="18">
        <v>47160</v>
      </c>
      <c r="L575" s="18"/>
    </row>
    <row r="576" spans="1:17" s="20" customFormat="1" x14ac:dyDescent="0.2">
      <c r="A576" s="1" t="s">
        <v>440</v>
      </c>
      <c r="B576" s="15" t="s">
        <v>76</v>
      </c>
      <c r="C576" s="1" t="s">
        <v>415</v>
      </c>
      <c r="D576" s="25">
        <v>422957475</v>
      </c>
      <c r="E576" s="25">
        <v>3034273090</v>
      </c>
      <c r="F576" s="1" t="s">
        <v>48</v>
      </c>
      <c r="G576" s="108">
        <v>35233</v>
      </c>
      <c r="H576" s="17">
        <f t="shared" ca="1" si="8"/>
        <v>18</v>
      </c>
      <c r="I576" s="3" t="s">
        <v>64</v>
      </c>
      <c r="J576" s="19">
        <v>2</v>
      </c>
      <c r="K576" s="18">
        <v>78300</v>
      </c>
      <c r="L576" s="18"/>
      <c r="M576" s="5"/>
      <c r="N576" s="1"/>
      <c r="O576" s="1"/>
      <c r="P576" s="1"/>
      <c r="Q576" s="1"/>
    </row>
    <row r="577" spans="1:17" s="20" customFormat="1" x14ac:dyDescent="0.2">
      <c r="A577" s="1" t="s">
        <v>798</v>
      </c>
      <c r="B577" s="15" t="s">
        <v>66</v>
      </c>
      <c r="C577" s="1" t="s">
        <v>719</v>
      </c>
      <c r="D577" s="25">
        <v>317749924</v>
      </c>
      <c r="E577" s="25">
        <v>5053441810</v>
      </c>
      <c r="F577" s="1" t="s">
        <v>58</v>
      </c>
      <c r="G577" s="108">
        <v>35033</v>
      </c>
      <c r="H577" s="17">
        <f t="shared" ca="1" si="8"/>
        <v>18</v>
      </c>
      <c r="I577" s="3"/>
      <c r="J577" s="19">
        <v>5</v>
      </c>
      <c r="K577" s="18">
        <v>75948</v>
      </c>
      <c r="L577" s="18"/>
      <c r="M577" s="5"/>
      <c r="N577" s="1"/>
      <c r="O577" s="1"/>
      <c r="P577" s="1"/>
      <c r="Q577" s="1"/>
    </row>
    <row r="578" spans="1:17" s="20" customFormat="1" x14ac:dyDescent="0.2">
      <c r="A578" s="1" t="s">
        <v>260</v>
      </c>
      <c r="B578" s="15" t="s">
        <v>76</v>
      </c>
      <c r="C578" s="1" t="s">
        <v>254</v>
      </c>
      <c r="D578" s="25">
        <v>948480407</v>
      </c>
      <c r="E578" s="25">
        <v>5051449596</v>
      </c>
      <c r="F578" s="1" t="s">
        <v>58</v>
      </c>
      <c r="G578" s="108">
        <v>38690</v>
      </c>
      <c r="H578" s="17">
        <f t="shared" ref="H578:H641" ca="1" si="9">DATEDIF(G578,TODAY(),"Y")</f>
        <v>8</v>
      </c>
      <c r="I578" s="3"/>
      <c r="J578" s="19">
        <v>3</v>
      </c>
      <c r="K578" s="18">
        <v>73644</v>
      </c>
      <c r="L578" s="18"/>
      <c r="M578" s="5"/>
      <c r="N578" s="1"/>
      <c r="O578" s="1"/>
      <c r="P578" s="1"/>
      <c r="Q578" s="1"/>
    </row>
    <row r="579" spans="1:17" s="20" customFormat="1" x14ac:dyDescent="0.2">
      <c r="A579" s="1" t="s">
        <v>552</v>
      </c>
      <c r="B579" s="15" t="s">
        <v>66</v>
      </c>
      <c r="C579" s="1" t="s">
        <v>539</v>
      </c>
      <c r="D579" s="25">
        <v>134557291</v>
      </c>
      <c r="E579" s="25">
        <v>9705536623</v>
      </c>
      <c r="F579" s="1" t="s">
        <v>48</v>
      </c>
      <c r="G579" s="108">
        <v>34169</v>
      </c>
      <c r="H579" s="17">
        <f t="shared" ca="1" si="9"/>
        <v>20</v>
      </c>
      <c r="I579" s="3" t="s">
        <v>60</v>
      </c>
      <c r="J579" s="19">
        <v>5</v>
      </c>
      <c r="K579" s="18">
        <v>39120</v>
      </c>
      <c r="L579" s="18"/>
      <c r="M579" s="5"/>
      <c r="N579" s="1"/>
      <c r="O579" s="1"/>
      <c r="P579" s="1"/>
      <c r="Q579" s="1"/>
    </row>
    <row r="580" spans="1:17" s="20" customFormat="1" x14ac:dyDescent="0.2">
      <c r="A580" s="1" t="s">
        <v>648</v>
      </c>
      <c r="B580" s="15" t="s">
        <v>51</v>
      </c>
      <c r="C580" s="1" t="s">
        <v>645</v>
      </c>
      <c r="D580" s="25">
        <v>426014550</v>
      </c>
      <c r="E580" s="25">
        <v>9702889182</v>
      </c>
      <c r="F580" s="1" t="s">
        <v>48</v>
      </c>
      <c r="G580" s="108">
        <v>36507</v>
      </c>
      <c r="H580" s="17">
        <f t="shared" ca="1" si="9"/>
        <v>14</v>
      </c>
      <c r="I580" s="3" t="s">
        <v>72</v>
      </c>
      <c r="J580" s="19">
        <v>1</v>
      </c>
      <c r="K580" s="18">
        <v>75558</v>
      </c>
      <c r="L580" s="18"/>
      <c r="M580" s="5"/>
      <c r="N580" s="1"/>
      <c r="O580" s="1"/>
      <c r="P580" s="1"/>
      <c r="Q580" s="1"/>
    </row>
    <row r="581" spans="1:17" s="20" customFormat="1" x14ac:dyDescent="0.2">
      <c r="A581" s="1" t="s">
        <v>343</v>
      </c>
      <c r="B581" s="15" t="s">
        <v>51</v>
      </c>
      <c r="C581" s="1" t="s">
        <v>254</v>
      </c>
      <c r="D581" s="25">
        <v>159117255</v>
      </c>
      <c r="E581" s="25">
        <v>3038426889</v>
      </c>
      <c r="F581" s="1" t="s">
        <v>58</v>
      </c>
      <c r="G581" s="108">
        <v>40886</v>
      </c>
      <c r="H581" s="17">
        <f t="shared" ca="1" si="9"/>
        <v>2</v>
      </c>
      <c r="I581" s="3"/>
      <c r="J581" s="19">
        <v>4</v>
      </c>
      <c r="K581" s="18">
        <v>94224</v>
      </c>
      <c r="L581" s="18"/>
      <c r="M581" s="5"/>
      <c r="N581" s="1"/>
      <c r="O581" s="1"/>
      <c r="P581" s="1"/>
      <c r="Q581" s="1"/>
    </row>
    <row r="582" spans="1:17" s="20" customFormat="1" x14ac:dyDescent="0.2">
      <c r="A582" s="1" t="s">
        <v>603</v>
      </c>
      <c r="B582" s="15" t="s">
        <v>66</v>
      </c>
      <c r="C582" s="1" t="s">
        <v>556</v>
      </c>
      <c r="D582" s="25">
        <v>462650472</v>
      </c>
      <c r="E582" s="25">
        <v>7191276517</v>
      </c>
      <c r="F582" s="1" t="s">
        <v>58</v>
      </c>
      <c r="G582" s="108">
        <v>34458</v>
      </c>
      <c r="H582" s="17">
        <f t="shared" ca="1" si="9"/>
        <v>20</v>
      </c>
      <c r="I582" s="3"/>
      <c r="J582" s="19">
        <v>1</v>
      </c>
      <c r="K582" s="18">
        <v>95256</v>
      </c>
      <c r="L582" s="18"/>
      <c r="M582" s="5"/>
      <c r="N582" s="1"/>
      <c r="O582" s="1"/>
      <c r="P582" s="1"/>
      <c r="Q582" s="1"/>
    </row>
    <row r="583" spans="1:17" s="20" customFormat="1" x14ac:dyDescent="0.2">
      <c r="A583" s="1" t="s">
        <v>247</v>
      </c>
      <c r="B583" s="15" t="s">
        <v>66</v>
      </c>
      <c r="C583" s="1" t="s">
        <v>245</v>
      </c>
      <c r="D583" s="25">
        <v>861884260</v>
      </c>
      <c r="E583" s="25">
        <v>9706632360</v>
      </c>
      <c r="F583" s="1" t="s">
        <v>48</v>
      </c>
      <c r="G583" s="108">
        <v>34441</v>
      </c>
      <c r="H583" s="17">
        <f t="shared" ca="1" si="9"/>
        <v>20</v>
      </c>
      <c r="I583" s="3" t="s">
        <v>60</v>
      </c>
      <c r="J583" s="19">
        <v>1</v>
      </c>
      <c r="K583" s="18">
        <v>106968</v>
      </c>
      <c r="L583" s="18"/>
      <c r="M583" s="5"/>
      <c r="N583" s="1"/>
      <c r="O583" s="1"/>
      <c r="P583" s="1"/>
      <c r="Q583" s="1"/>
    </row>
    <row r="584" spans="1:17" s="20" customFormat="1" x14ac:dyDescent="0.2">
      <c r="A584" s="1" t="s">
        <v>759</v>
      </c>
      <c r="B584" s="15" t="s">
        <v>46</v>
      </c>
      <c r="C584" s="1" t="s">
        <v>719</v>
      </c>
      <c r="D584" s="25">
        <v>616055292</v>
      </c>
      <c r="E584" s="25">
        <v>7192913490</v>
      </c>
      <c r="F584" s="1" t="s">
        <v>48</v>
      </c>
      <c r="G584" s="108">
        <v>34977</v>
      </c>
      <c r="H584" s="17">
        <f t="shared" ca="1" si="9"/>
        <v>18</v>
      </c>
      <c r="I584" s="3" t="s">
        <v>49</v>
      </c>
      <c r="J584" s="19">
        <v>3</v>
      </c>
      <c r="K584" s="18">
        <v>38592</v>
      </c>
      <c r="L584" s="18"/>
      <c r="M584" s="5"/>
      <c r="N584" s="1"/>
      <c r="O584" s="1"/>
      <c r="P584" s="1"/>
      <c r="Q584" s="1"/>
    </row>
    <row r="585" spans="1:17" s="20" customFormat="1" x14ac:dyDescent="0.2">
      <c r="A585" s="1" t="s">
        <v>423</v>
      </c>
      <c r="B585" s="15" t="s">
        <v>62</v>
      </c>
      <c r="C585" s="1" t="s">
        <v>415</v>
      </c>
      <c r="D585" s="25">
        <v>357081517</v>
      </c>
      <c r="E585" s="25">
        <v>9707660273</v>
      </c>
      <c r="F585" s="1" t="s">
        <v>52</v>
      </c>
      <c r="G585" s="108">
        <v>37427</v>
      </c>
      <c r="H585" s="17">
        <f t="shared" ca="1" si="9"/>
        <v>12</v>
      </c>
      <c r="I585" s="3" t="s">
        <v>64</v>
      </c>
      <c r="J585" s="19">
        <v>2</v>
      </c>
      <c r="K585" s="18">
        <v>32148</v>
      </c>
      <c r="L585" s="18"/>
      <c r="M585" s="5"/>
      <c r="N585" s="1"/>
      <c r="O585" s="1"/>
      <c r="P585" s="1"/>
      <c r="Q585" s="1"/>
    </row>
    <row r="586" spans="1:17" s="20" customFormat="1" x14ac:dyDescent="0.2">
      <c r="A586" s="1" t="s">
        <v>341</v>
      </c>
      <c r="B586" s="15" t="s">
        <v>55</v>
      </c>
      <c r="C586" s="1" t="s">
        <v>254</v>
      </c>
      <c r="D586" s="25">
        <v>311883362</v>
      </c>
      <c r="E586" s="25">
        <v>9706505454</v>
      </c>
      <c r="F586" s="1" t="s">
        <v>58</v>
      </c>
      <c r="G586" s="108">
        <v>38382</v>
      </c>
      <c r="H586" s="17">
        <f t="shared" ca="1" si="9"/>
        <v>9</v>
      </c>
      <c r="I586" s="3"/>
      <c r="J586" s="19">
        <v>2</v>
      </c>
      <c r="K586" s="18">
        <v>63324</v>
      </c>
      <c r="L586" s="18"/>
      <c r="M586" s="5"/>
      <c r="N586" s="1"/>
      <c r="O586" s="1"/>
      <c r="P586" s="1"/>
      <c r="Q586" s="1"/>
    </row>
    <row r="587" spans="1:17" s="20" customFormat="1" x14ac:dyDescent="0.2">
      <c r="A587" s="1" t="s">
        <v>80</v>
      </c>
      <c r="B587" s="15" t="s">
        <v>51</v>
      </c>
      <c r="C587" s="1" t="s">
        <v>63</v>
      </c>
      <c r="D587" s="25">
        <v>767961463</v>
      </c>
      <c r="E587" s="25">
        <v>3033646601</v>
      </c>
      <c r="F587" s="1" t="s">
        <v>58</v>
      </c>
      <c r="G587" s="108">
        <v>37833</v>
      </c>
      <c r="H587" s="17">
        <f t="shared" ca="1" si="9"/>
        <v>10</v>
      </c>
      <c r="I587" s="3"/>
      <c r="J587" s="19">
        <v>3</v>
      </c>
      <c r="K587" s="18">
        <v>92028</v>
      </c>
      <c r="L587" s="18"/>
      <c r="M587" s="21"/>
      <c r="N587" s="23"/>
      <c r="O587" s="23"/>
      <c r="P587" s="1"/>
      <c r="Q587" s="1"/>
    </row>
    <row r="588" spans="1:17" s="20" customFormat="1" x14ac:dyDescent="0.2">
      <c r="A588" s="1" t="s">
        <v>727</v>
      </c>
      <c r="B588" s="15" t="s">
        <v>66</v>
      </c>
      <c r="C588" s="1" t="s">
        <v>719</v>
      </c>
      <c r="D588" s="25">
        <v>318723704</v>
      </c>
      <c r="E588" s="25">
        <v>3036526117</v>
      </c>
      <c r="F588" s="1" t="s">
        <v>48</v>
      </c>
      <c r="G588" s="108">
        <v>35481</v>
      </c>
      <c r="H588" s="17">
        <f t="shared" ca="1" si="9"/>
        <v>17</v>
      </c>
      <c r="I588" s="3" t="s">
        <v>64</v>
      </c>
      <c r="J588" s="19">
        <v>2</v>
      </c>
      <c r="K588" s="18">
        <v>88620</v>
      </c>
      <c r="L588" s="18"/>
      <c r="M588" s="5"/>
      <c r="N588" s="1"/>
      <c r="O588" s="1"/>
      <c r="P588" s="1"/>
      <c r="Q588" s="1"/>
    </row>
    <row r="589" spans="1:17" s="20" customFormat="1" x14ac:dyDescent="0.2">
      <c r="A589" s="1" t="s">
        <v>699</v>
      </c>
      <c r="B589" s="15" t="s">
        <v>51</v>
      </c>
      <c r="C589" s="1" t="s">
        <v>645</v>
      </c>
      <c r="D589" s="25">
        <v>288741910</v>
      </c>
      <c r="E589" s="25">
        <v>9702842668</v>
      </c>
      <c r="F589" s="1" t="s">
        <v>48</v>
      </c>
      <c r="G589" s="108">
        <v>37416</v>
      </c>
      <c r="H589" s="17">
        <f t="shared" ca="1" si="9"/>
        <v>12</v>
      </c>
      <c r="I589" s="3" t="s">
        <v>64</v>
      </c>
      <c r="J589" s="19">
        <v>1</v>
      </c>
      <c r="K589" s="18">
        <v>80424</v>
      </c>
      <c r="L589" s="18"/>
      <c r="M589" s="5"/>
      <c r="N589" s="1"/>
      <c r="O589" s="1"/>
      <c r="P589" s="1"/>
      <c r="Q589" s="1"/>
    </row>
    <row r="590" spans="1:17" s="20" customFormat="1" x14ac:dyDescent="0.2">
      <c r="A590" s="1" t="s">
        <v>690</v>
      </c>
      <c r="B590" s="15" t="s">
        <v>51</v>
      </c>
      <c r="C590" s="1" t="s">
        <v>645</v>
      </c>
      <c r="D590" s="25">
        <v>357568979</v>
      </c>
      <c r="E590" s="25">
        <v>9704316324</v>
      </c>
      <c r="F590" s="1" t="s">
        <v>52</v>
      </c>
      <c r="G590" s="108">
        <v>38831</v>
      </c>
      <c r="H590" s="17">
        <f t="shared" ca="1" si="9"/>
        <v>8</v>
      </c>
      <c r="I590" s="3" t="s">
        <v>53</v>
      </c>
      <c r="J590" s="19">
        <v>4</v>
      </c>
      <c r="K590" s="18">
        <v>34230</v>
      </c>
      <c r="L590" s="18"/>
      <c r="M590" s="5"/>
      <c r="N590" s="1"/>
      <c r="O590" s="1"/>
      <c r="P590" s="1"/>
      <c r="Q590" s="1"/>
    </row>
    <row r="591" spans="1:17" s="20" customFormat="1" x14ac:dyDescent="0.2">
      <c r="A591" s="1" t="s">
        <v>533</v>
      </c>
      <c r="B591" s="15" t="s">
        <v>66</v>
      </c>
      <c r="C591" s="1" t="s">
        <v>494</v>
      </c>
      <c r="D591" s="25">
        <v>839899522</v>
      </c>
      <c r="E591" s="25">
        <v>5055512521</v>
      </c>
      <c r="F591" s="1" t="s">
        <v>48</v>
      </c>
      <c r="G591" s="108">
        <v>37025</v>
      </c>
      <c r="H591" s="17">
        <f t="shared" ca="1" si="9"/>
        <v>13</v>
      </c>
      <c r="I591" s="3" t="s">
        <v>60</v>
      </c>
      <c r="J591" s="19">
        <v>5</v>
      </c>
      <c r="K591" s="18">
        <v>89436</v>
      </c>
      <c r="L591" s="18"/>
      <c r="M591" s="5"/>
      <c r="N591" s="1"/>
      <c r="O591" s="1"/>
      <c r="P591" s="1"/>
      <c r="Q591" s="1"/>
    </row>
    <row r="592" spans="1:17" s="20" customFormat="1" x14ac:dyDescent="0.2">
      <c r="A592" s="1" t="s">
        <v>259</v>
      </c>
      <c r="B592" s="15" t="s">
        <v>76</v>
      </c>
      <c r="C592" s="1" t="s">
        <v>254</v>
      </c>
      <c r="D592" s="25">
        <v>412611335</v>
      </c>
      <c r="E592" s="25">
        <v>5055998691</v>
      </c>
      <c r="F592" s="1" t="s">
        <v>58</v>
      </c>
      <c r="G592" s="108">
        <v>39563</v>
      </c>
      <c r="H592" s="17">
        <f t="shared" ca="1" si="9"/>
        <v>6</v>
      </c>
      <c r="I592" s="3"/>
      <c r="J592" s="19">
        <v>2</v>
      </c>
      <c r="K592" s="18">
        <v>49128</v>
      </c>
      <c r="L592" s="18"/>
      <c r="M592" s="5"/>
      <c r="N592" s="1"/>
      <c r="O592" s="1"/>
      <c r="P592" s="1"/>
      <c r="Q592" s="1"/>
    </row>
    <row r="593" spans="1:17" s="20" customFormat="1" x14ac:dyDescent="0.2">
      <c r="A593" s="1" t="s">
        <v>782</v>
      </c>
      <c r="B593" s="15" t="s">
        <v>46</v>
      </c>
      <c r="C593" s="1" t="s">
        <v>719</v>
      </c>
      <c r="D593" s="25">
        <v>626648632</v>
      </c>
      <c r="E593" s="25">
        <v>9706412482</v>
      </c>
      <c r="F593" s="1" t="s">
        <v>58</v>
      </c>
      <c r="G593" s="108">
        <v>38509</v>
      </c>
      <c r="H593" s="17">
        <f t="shared" ca="1" si="9"/>
        <v>9</v>
      </c>
      <c r="I593" s="3"/>
      <c r="J593" s="19">
        <v>4</v>
      </c>
      <c r="K593" s="18">
        <v>58908</v>
      </c>
      <c r="L593" s="18"/>
      <c r="M593" s="5"/>
      <c r="N593" s="1"/>
      <c r="O593" s="1"/>
      <c r="P593" s="1"/>
      <c r="Q593" s="1"/>
    </row>
    <row r="594" spans="1:17" s="20" customFormat="1" x14ac:dyDescent="0.2">
      <c r="A594" s="1" t="s">
        <v>740</v>
      </c>
      <c r="B594" s="15" t="s">
        <v>76</v>
      </c>
      <c r="C594" s="1" t="s">
        <v>719</v>
      </c>
      <c r="D594" s="25">
        <v>892040187</v>
      </c>
      <c r="E594" s="25">
        <v>7194877123</v>
      </c>
      <c r="F594" s="1" t="s">
        <v>48</v>
      </c>
      <c r="G594" s="108">
        <v>35342</v>
      </c>
      <c r="H594" s="17">
        <f t="shared" ca="1" si="9"/>
        <v>17</v>
      </c>
      <c r="I594" s="3" t="s">
        <v>64</v>
      </c>
      <c r="J594" s="19">
        <v>1</v>
      </c>
      <c r="K594" s="18">
        <v>104664</v>
      </c>
      <c r="L594" s="18"/>
      <c r="M594" s="5"/>
      <c r="N594" s="1"/>
      <c r="O594" s="1"/>
      <c r="P594" s="1"/>
      <c r="Q594" s="1"/>
    </row>
    <row r="595" spans="1:17" s="20" customFormat="1" x14ac:dyDescent="0.2">
      <c r="A595" s="1" t="s">
        <v>761</v>
      </c>
      <c r="B595" s="15" t="s">
        <v>66</v>
      </c>
      <c r="C595" s="1" t="s">
        <v>719</v>
      </c>
      <c r="D595" s="25">
        <v>793256568</v>
      </c>
      <c r="E595" s="25">
        <v>3036999991</v>
      </c>
      <c r="F595" s="1" t="s">
        <v>48</v>
      </c>
      <c r="G595" s="108">
        <v>36420</v>
      </c>
      <c r="H595" s="17">
        <f t="shared" ca="1" si="9"/>
        <v>14</v>
      </c>
      <c r="I595" s="3" t="s">
        <v>60</v>
      </c>
      <c r="J595" s="19">
        <v>5</v>
      </c>
      <c r="K595" s="18">
        <v>32556</v>
      </c>
      <c r="L595" s="18"/>
      <c r="M595" s="5"/>
      <c r="N595" s="1"/>
      <c r="O595" s="1"/>
      <c r="P595" s="1"/>
      <c r="Q595" s="1"/>
    </row>
    <row r="596" spans="1:17" s="20" customFormat="1" x14ac:dyDescent="0.2">
      <c r="A596" s="1" t="s">
        <v>267</v>
      </c>
      <c r="B596" s="15" t="s">
        <v>55</v>
      </c>
      <c r="C596" s="1" t="s">
        <v>254</v>
      </c>
      <c r="D596" s="25">
        <v>696435191</v>
      </c>
      <c r="E596" s="25">
        <v>3037710498</v>
      </c>
      <c r="F596" s="1" t="s">
        <v>48</v>
      </c>
      <c r="G596" s="108">
        <v>36647</v>
      </c>
      <c r="H596" s="17">
        <f t="shared" ca="1" si="9"/>
        <v>14</v>
      </c>
      <c r="I596" s="3" t="s">
        <v>64</v>
      </c>
      <c r="J596" s="19">
        <v>2</v>
      </c>
      <c r="K596" s="18">
        <v>73380</v>
      </c>
      <c r="L596" s="18"/>
      <c r="M596" s="5"/>
      <c r="N596" s="1"/>
      <c r="O596" s="1"/>
      <c r="P596" s="1"/>
      <c r="Q596" s="1"/>
    </row>
    <row r="597" spans="1:17" s="20" customFormat="1" x14ac:dyDescent="0.2">
      <c r="A597" s="1" t="s">
        <v>732</v>
      </c>
      <c r="B597" s="15" t="s">
        <v>76</v>
      </c>
      <c r="C597" s="1" t="s">
        <v>719</v>
      </c>
      <c r="D597" s="25">
        <v>240241467</v>
      </c>
      <c r="E597" s="25">
        <v>7194914916</v>
      </c>
      <c r="F597" s="1" t="s">
        <v>56</v>
      </c>
      <c r="G597" s="108">
        <v>36632</v>
      </c>
      <c r="H597" s="17">
        <f t="shared" ca="1" si="9"/>
        <v>14</v>
      </c>
      <c r="I597" s="3"/>
      <c r="J597" s="19">
        <v>3</v>
      </c>
      <c r="K597" s="18">
        <v>34522</v>
      </c>
      <c r="L597" s="18"/>
      <c r="M597" s="5"/>
      <c r="N597" s="1"/>
      <c r="O597" s="1"/>
      <c r="P597" s="1"/>
      <c r="Q597" s="1"/>
    </row>
    <row r="598" spans="1:17" s="20" customFormat="1" x14ac:dyDescent="0.2">
      <c r="A598" s="1" t="s">
        <v>650</v>
      </c>
      <c r="B598" s="15" t="s">
        <v>76</v>
      </c>
      <c r="C598" s="1" t="s">
        <v>645</v>
      </c>
      <c r="D598" s="25">
        <v>393973492</v>
      </c>
      <c r="E598" s="25">
        <v>5052869792</v>
      </c>
      <c r="F598" s="1" t="s">
        <v>52</v>
      </c>
      <c r="G598" s="108">
        <v>37479</v>
      </c>
      <c r="H598" s="17">
        <f t="shared" ca="1" si="9"/>
        <v>11</v>
      </c>
      <c r="I598" s="3" t="s">
        <v>72</v>
      </c>
      <c r="J598" s="19">
        <v>1</v>
      </c>
      <c r="K598" s="18">
        <v>56820</v>
      </c>
      <c r="L598" s="18"/>
      <c r="M598" s="5"/>
      <c r="N598" s="1"/>
      <c r="O598" s="1"/>
      <c r="P598" s="1"/>
      <c r="Q598" s="1"/>
    </row>
    <row r="599" spans="1:17" s="20" customFormat="1" x14ac:dyDescent="0.2">
      <c r="A599" s="1" t="s">
        <v>238</v>
      </c>
      <c r="B599" s="15" t="s">
        <v>55</v>
      </c>
      <c r="C599" s="1" t="s">
        <v>206</v>
      </c>
      <c r="D599" s="25">
        <v>105708355</v>
      </c>
      <c r="E599" s="25">
        <v>7194697218</v>
      </c>
      <c r="F599" s="1" t="s">
        <v>48</v>
      </c>
      <c r="G599" s="108">
        <v>37045</v>
      </c>
      <c r="H599" s="17">
        <f t="shared" ca="1" si="9"/>
        <v>13</v>
      </c>
      <c r="I599" s="3" t="s">
        <v>53</v>
      </c>
      <c r="J599" s="19">
        <v>5</v>
      </c>
      <c r="K599" s="18">
        <v>85212</v>
      </c>
      <c r="L599" s="18"/>
      <c r="M599" s="5"/>
      <c r="N599" s="1"/>
      <c r="O599" s="1"/>
      <c r="P599" s="1"/>
      <c r="Q599" s="1"/>
    </row>
    <row r="600" spans="1:17" s="20" customFormat="1" x14ac:dyDescent="0.2">
      <c r="A600" s="1" t="s">
        <v>510</v>
      </c>
      <c r="B600" s="15" t="s">
        <v>62</v>
      </c>
      <c r="C600" s="1" t="s">
        <v>494</v>
      </c>
      <c r="D600" s="25">
        <v>577239513</v>
      </c>
      <c r="E600" s="25">
        <v>7193199265</v>
      </c>
      <c r="F600" s="1" t="s">
        <v>48</v>
      </c>
      <c r="G600" s="108">
        <v>36189</v>
      </c>
      <c r="H600" s="17">
        <f t="shared" ca="1" si="9"/>
        <v>15</v>
      </c>
      <c r="I600" s="3" t="s">
        <v>64</v>
      </c>
      <c r="J600" s="19">
        <v>5</v>
      </c>
      <c r="K600" s="18">
        <v>75696</v>
      </c>
      <c r="L600" s="18"/>
      <c r="M600" s="5"/>
      <c r="N600" s="1"/>
      <c r="O600" s="1"/>
      <c r="P600" s="1"/>
      <c r="Q600" s="1"/>
    </row>
    <row r="601" spans="1:17" s="20" customFormat="1" x14ac:dyDescent="0.2">
      <c r="A601" s="1" t="s">
        <v>406</v>
      </c>
      <c r="B601" s="15" t="s">
        <v>46</v>
      </c>
      <c r="C601" s="1" t="s">
        <v>407</v>
      </c>
      <c r="D601" s="25">
        <v>723930767</v>
      </c>
      <c r="E601" s="25">
        <v>7191375297</v>
      </c>
      <c r="F601" s="1" t="s">
        <v>48</v>
      </c>
      <c r="G601" s="108">
        <v>41369</v>
      </c>
      <c r="H601" s="17">
        <f t="shared" ca="1" si="9"/>
        <v>1</v>
      </c>
      <c r="I601" s="3" t="s">
        <v>64</v>
      </c>
      <c r="J601" s="19">
        <v>5</v>
      </c>
      <c r="K601" s="18">
        <v>32700</v>
      </c>
      <c r="L601" s="18"/>
      <c r="M601" s="5"/>
      <c r="N601" s="1"/>
      <c r="O601" s="1"/>
      <c r="P601" s="1"/>
      <c r="Q601" s="1"/>
    </row>
    <row r="602" spans="1:17" s="20" customFormat="1" x14ac:dyDescent="0.2">
      <c r="A602" s="1" t="s">
        <v>518</v>
      </c>
      <c r="B602" s="15" t="s">
        <v>51</v>
      </c>
      <c r="C602" s="1" t="s">
        <v>494</v>
      </c>
      <c r="D602" s="25">
        <v>623823805</v>
      </c>
      <c r="E602" s="25">
        <v>9702602559</v>
      </c>
      <c r="F602" s="1" t="s">
        <v>56</v>
      </c>
      <c r="G602" s="108">
        <v>41459</v>
      </c>
      <c r="H602" s="17">
        <f t="shared" ca="1" si="9"/>
        <v>1</v>
      </c>
      <c r="I602" s="3"/>
      <c r="J602" s="19">
        <v>5</v>
      </c>
      <c r="K602" s="18">
        <v>18067</v>
      </c>
      <c r="L602" s="18"/>
      <c r="M602" s="5"/>
      <c r="N602" s="1"/>
      <c r="O602" s="1"/>
      <c r="P602" s="1"/>
      <c r="Q602" s="1"/>
    </row>
    <row r="603" spans="1:17" s="20" customFormat="1" x14ac:dyDescent="0.2">
      <c r="A603" s="1" t="s">
        <v>587</v>
      </c>
      <c r="B603" s="15" t="s">
        <v>76</v>
      </c>
      <c r="C603" s="1" t="s">
        <v>556</v>
      </c>
      <c r="D603" s="25">
        <v>115404531</v>
      </c>
      <c r="E603" s="25">
        <v>7192636321</v>
      </c>
      <c r="F603" s="1" t="s">
        <v>52</v>
      </c>
      <c r="G603" s="108">
        <v>39229</v>
      </c>
      <c r="H603" s="17">
        <f t="shared" ca="1" si="9"/>
        <v>7</v>
      </c>
      <c r="I603" s="3" t="s">
        <v>64</v>
      </c>
      <c r="J603" s="19">
        <v>2</v>
      </c>
      <c r="K603" s="18">
        <v>39480</v>
      </c>
      <c r="L603" s="18"/>
      <c r="M603" s="5"/>
      <c r="N603" s="1"/>
      <c r="O603" s="1"/>
      <c r="P603" s="1"/>
      <c r="Q603" s="1"/>
    </row>
    <row r="604" spans="1:17" s="20" customFormat="1" x14ac:dyDescent="0.2">
      <c r="A604" s="1" t="s">
        <v>114</v>
      </c>
      <c r="B604" s="15" t="s">
        <v>66</v>
      </c>
      <c r="C604" s="1" t="s">
        <v>101</v>
      </c>
      <c r="D604" s="25">
        <v>148899089</v>
      </c>
      <c r="E604" s="25">
        <v>5054734960</v>
      </c>
      <c r="F604" s="1" t="s">
        <v>52</v>
      </c>
      <c r="G604" s="108">
        <v>35222</v>
      </c>
      <c r="H604" s="17">
        <f t="shared" ca="1" si="9"/>
        <v>18</v>
      </c>
      <c r="I604" s="3" t="s">
        <v>60</v>
      </c>
      <c r="J604" s="19">
        <v>3</v>
      </c>
      <c r="K604" s="18">
        <v>32268</v>
      </c>
      <c r="L604" s="18"/>
      <c r="M604" s="5"/>
      <c r="N604" s="1"/>
      <c r="O604" s="1"/>
      <c r="P604" s="1"/>
      <c r="Q604" s="1"/>
    </row>
    <row r="605" spans="1:17" s="20" customFormat="1" x14ac:dyDescent="0.2">
      <c r="A605" s="1" t="s">
        <v>706</v>
      </c>
      <c r="B605" s="15" t="s">
        <v>76</v>
      </c>
      <c r="C605" s="1" t="s">
        <v>645</v>
      </c>
      <c r="D605" s="25">
        <v>744830329</v>
      </c>
      <c r="E605" s="25">
        <v>3036098293</v>
      </c>
      <c r="F605" s="1" t="s">
        <v>48</v>
      </c>
      <c r="G605" s="108">
        <v>35856</v>
      </c>
      <c r="H605" s="17">
        <f t="shared" ca="1" si="9"/>
        <v>16</v>
      </c>
      <c r="I605" s="3" t="s">
        <v>53</v>
      </c>
      <c r="J605" s="19">
        <v>3</v>
      </c>
      <c r="K605" s="18">
        <v>99240</v>
      </c>
      <c r="L605" s="18"/>
      <c r="M605" s="5"/>
      <c r="N605" s="1"/>
      <c r="O605" s="1"/>
      <c r="P605" s="1"/>
      <c r="Q605" s="1"/>
    </row>
    <row r="606" spans="1:17" s="20" customFormat="1" x14ac:dyDescent="0.2">
      <c r="A606" s="1" t="s">
        <v>325</v>
      </c>
      <c r="B606" s="15" t="s">
        <v>51</v>
      </c>
      <c r="C606" s="1" t="s">
        <v>254</v>
      </c>
      <c r="D606" s="25">
        <v>328787467</v>
      </c>
      <c r="E606" s="25">
        <v>3034897618</v>
      </c>
      <c r="F606" s="1" t="s">
        <v>56</v>
      </c>
      <c r="G606" s="108">
        <v>40143</v>
      </c>
      <c r="H606" s="17">
        <f t="shared" ca="1" si="9"/>
        <v>4</v>
      </c>
      <c r="I606" s="3"/>
      <c r="J606" s="19">
        <v>4</v>
      </c>
      <c r="K606" s="18">
        <v>17299</v>
      </c>
      <c r="L606" s="18"/>
      <c r="M606" s="5"/>
      <c r="N606" s="1"/>
      <c r="O606" s="1"/>
      <c r="P606" s="1"/>
      <c r="Q606" s="1"/>
    </row>
    <row r="607" spans="1:17" s="20" customFormat="1" x14ac:dyDescent="0.2">
      <c r="A607" s="1" t="s">
        <v>749</v>
      </c>
      <c r="B607" s="15" t="s">
        <v>66</v>
      </c>
      <c r="C607" s="1" t="s">
        <v>719</v>
      </c>
      <c r="D607" s="25">
        <v>159594851</v>
      </c>
      <c r="E607" s="25">
        <v>5054084456</v>
      </c>
      <c r="F607" s="1" t="s">
        <v>48</v>
      </c>
      <c r="G607" s="108">
        <v>41736</v>
      </c>
      <c r="H607" s="17">
        <f t="shared" ca="1" si="9"/>
        <v>0</v>
      </c>
      <c r="I607" s="3" t="s">
        <v>72</v>
      </c>
      <c r="J607" s="19">
        <v>5</v>
      </c>
      <c r="K607" s="18">
        <v>48312</v>
      </c>
      <c r="L607" s="18"/>
      <c r="M607" s="5"/>
      <c r="N607" s="1"/>
      <c r="O607" s="1"/>
      <c r="P607" s="1"/>
      <c r="Q607" s="1"/>
    </row>
    <row r="608" spans="1:17" s="20" customFormat="1" x14ac:dyDescent="0.2">
      <c r="A608" s="1" t="s">
        <v>624</v>
      </c>
      <c r="B608" s="15" t="s">
        <v>55</v>
      </c>
      <c r="C608" s="1" t="s">
        <v>556</v>
      </c>
      <c r="D608" s="25">
        <v>618775364</v>
      </c>
      <c r="E608" s="25">
        <v>5053182167</v>
      </c>
      <c r="F608" s="1" t="s">
        <v>52</v>
      </c>
      <c r="G608" s="108">
        <v>41310</v>
      </c>
      <c r="H608" s="17">
        <f t="shared" ca="1" si="9"/>
        <v>1</v>
      </c>
      <c r="I608" s="3" t="s">
        <v>64</v>
      </c>
      <c r="J608" s="19">
        <v>3</v>
      </c>
      <c r="K608" s="18">
        <v>58440</v>
      </c>
      <c r="L608" s="18"/>
      <c r="M608" s="5"/>
      <c r="N608" s="1"/>
      <c r="O608" s="1"/>
      <c r="P608" s="1"/>
      <c r="Q608" s="1"/>
    </row>
    <row r="609" spans="1:17" s="20" customFormat="1" x14ac:dyDescent="0.2">
      <c r="A609" s="1" t="s">
        <v>451</v>
      </c>
      <c r="B609" s="15" t="s">
        <v>66</v>
      </c>
      <c r="C609" s="1" t="s">
        <v>415</v>
      </c>
      <c r="D609" s="25">
        <v>626767704</v>
      </c>
      <c r="E609" s="25">
        <v>7196971022</v>
      </c>
      <c r="F609" s="1" t="s">
        <v>58</v>
      </c>
      <c r="G609" s="108">
        <v>36832</v>
      </c>
      <c r="H609" s="17">
        <f t="shared" ca="1" si="9"/>
        <v>13</v>
      </c>
      <c r="I609" s="3"/>
      <c r="J609" s="19">
        <v>5</v>
      </c>
      <c r="K609" s="18">
        <v>93516</v>
      </c>
      <c r="L609" s="18"/>
      <c r="M609" s="5"/>
      <c r="N609" s="1"/>
      <c r="O609" s="1"/>
      <c r="P609" s="1"/>
      <c r="Q609" s="1"/>
    </row>
    <row r="610" spans="1:17" s="20" customFormat="1" x14ac:dyDescent="0.2">
      <c r="A610" s="1" t="s">
        <v>630</v>
      </c>
      <c r="B610" s="15" t="s">
        <v>66</v>
      </c>
      <c r="C610" s="1" t="s">
        <v>556</v>
      </c>
      <c r="D610" s="25">
        <v>737152868</v>
      </c>
      <c r="E610" s="25">
        <v>3031124357</v>
      </c>
      <c r="F610" s="1" t="s">
        <v>48</v>
      </c>
      <c r="G610" s="108">
        <v>37729</v>
      </c>
      <c r="H610" s="17">
        <f t="shared" ca="1" si="9"/>
        <v>11</v>
      </c>
      <c r="I610" s="3" t="s">
        <v>72</v>
      </c>
      <c r="J610" s="19">
        <v>1</v>
      </c>
      <c r="K610" s="18">
        <v>57996</v>
      </c>
      <c r="L610" s="18"/>
      <c r="M610" s="5"/>
      <c r="N610" s="1"/>
      <c r="O610" s="1"/>
      <c r="P610" s="1"/>
      <c r="Q610" s="1"/>
    </row>
    <row r="611" spans="1:17" s="20" customFormat="1" x14ac:dyDescent="0.2">
      <c r="A611" s="1" t="s">
        <v>277</v>
      </c>
      <c r="B611" s="15" t="s">
        <v>66</v>
      </c>
      <c r="C611" s="1" t="s">
        <v>254</v>
      </c>
      <c r="D611" s="25">
        <v>257249459</v>
      </c>
      <c r="E611" s="25">
        <v>3037775023</v>
      </c>
      <c r="F611" s="1" t="s">
        <v>58</v>
      </c>
      <c r="G611" s="108">
        <v>37693</v>
      </c>
      <c r="H611" s="17">
        <f t="shared" ca="1" si="9"/>
        <v>11</v>
      </c>
      <c r="I611" s="3"/>
      <c r="J611" s="19">
        <v>3</v>
      </c>
      <c r="K611" s="18">
        <v>69120</v>
      </c>
      <c r="L611" s="18"/>
      <c r="M611" s="5"/>
      <c r="N611" s="1"/>
      <c r="O611" s="1"/>
      <c r="P611" s="1"/>
      <c r="Q611" s="1"/>
    </row>
    <row r="612" spans="1:17" s="20" customFormat="1" x14ac:dyDescent="0.2">
      <c r="A612" s="1" t="s">
        <v>225</v>
      </c>
      <c r="B612" s="15" t="s">
        <v>76</v>
      </c>
      <c r="C612" s="1" t="s">
        <v>206</v>
      </c>
      <c r="D612" s="25">
        <v>659766304</v>
      </c>
      <c r="E612" s="25">
        <v>7195876028</v>
      </c>
      <c r="F612" s="1" t="s">
        <v>48</v>
      </c>
      <c r="G612" s="108">
        <v>36557</v>
      </c>
      <c r="H612" s="17">
        <f t="shared" ca="1" si="9"/>
        <v>14</v>
      </c>
      <c r="I612" s="3" t="s">
        <v>64</v>
      </c>
      <c r="J612" s="19">
        <v>5</v>
      </c>
      <c r="K612" s="18">
        <v>45300</v>
      </c>
      <c r="L612" s="18"/>
      <c r="M612" s="5"/>
      <c r="N612" s="1"/>
      <c r="O612" s="1"/>
      <c r="P612" s="1"/>
      <c r="Q612" s="1"/>
    </row>
    <row r="613" spans="1:17" s="20" customFormat="1" x14ac:dyDescent="0.2">
      <c r="A613" s="1" t="s">
        <v>628</v>
      </c>
      <c r="B613" s="15" t="s">
        <v>76</v>
      </c>
      <c r="C613" s="1" t="s">
        <v>556</v>
      </c>
      <c r="D613" s="25">
        <v>161439267</v>
      </c>
      <c r="E613" s="25">
        <v>7197600603</v>
      </c>
      <c r="F613" s="1" t="s">
        <v>48</v>
      </c>
      <c r="G613" s="108">
        <v>40418</v>
      </c>
      <c r="H613" s="17">
        <f t="shared" ca="1" si="9"/>
        <v>3</v>
      </c>
      <c r="I613" s="3" t="s">
        <v>53</v>
      </c>
      <c r="J613" s="19">
        <v>5</v>
      </c>
      <c r="K613" s="18">
        <v>50424</v>
      </c>
      <c r="L613" s="18"/>
      <c r="M613" s="5"/>
      <c r="N613" s="1"/>
      <c r="O613" s="1"/>
      <c r="P613" s="1"/>
      <c r="Q613" s="1"/>
    </row>
    <row r="614" spans="1:17" s="20" customFormat="1" x14ac:dyDescent="0.2">
      <c r="A614" s="1" t="s">
        <v>299</v>
      </c>
      <c r="B614" s="15" t="s">
        <v>51</v>
      </c>
      <c r="C614" s="1" t="s">
        <v>254</v>
      </c>
      <c r="D614" s="25">
        <v>313128501</v>
      </c>
      <c r="E614" s="25">
        <v>3033184277</v>
      </c>
      <c r="F614" s="1" t="s">
        <v>56</v>
      </c>
      <c r="G614" s="108">
        <v>36546</v>
      </c>
      <c r="H614" s="17">
        <f t="shared" ca="1" si="9"/>
        <v>14</v>
      </c>
      <c r="I614" s="3"/>
      <c r="J614" s="19">
        <v>1</v>
      </c>
      <c r="K614" s="18">
        <v>26966</v>
      </c>
      <c r="L614" s="18"/>
      <c r="M614" s="5"/>
      <c r="N614" s="1"/>
      <c r="O614" s="1"/>
      <c r="P614" s="1"/>
      <c r="Q614" s="1"/>
    </row>
    <row r="615" spans="1:17" s="20" customFormat="1" x14ac:dyDescent="0.2">
      <c r="A615" s="1" t="s">
        <v>633</v>
      </c>
      <c r="B615" s="15" t="s">
        <v>66</v>
      </c>
      <c r="C615" s="1" t="s">
        <v>556</v>
      </c>
      <c r="D615" s="25">
        <v>336025451</v>
      </c>
      <c r="E615" s="25">
        <v>7192344526</v>
      </c>
      <c r="F615" s="1" t="s">
        <v>58</v>
      </c>
      <c r="G615" s="108">
        <v>35534</v>
      </c>
      <c r="H615" s="17">
        <f t="shared" ca="1" si="9"/>
        <v>17</v>
      </c>
      <c r="I615" s="3"/>
      <c r="J615" s="19">
        <v>1</v>
      </c>
      <c r="K615" s="18">
        <v>67980</v>
      </c>
      <c r="L615" s="18"/>
      <c r="M615" s="5"/>
      <c r="N615" s="1"/>
      <c r="O615" s="1"/>
      <c r="P615" s="1"/>
      <c r="Q615" s="1"/>
    </row>
    <row r="616" spans="1:17" s="20" customFormat="1" x14ac:dyDescent="0.2">
      <c r="A616" s="1" t="s">
        <v>350</v>
      </c>
      <c r="B616" s="15" t="s">
        <v>66</v>
      </c>
      <c r="C616" s="1" t="s">
        <v>254</v>
      </c>
      <c r="D616" s="25">
        <v>147724014</v>
      </c>
      <c r="E616" s="25">
        <v>7192212512</v>
      </c>
      <c r="F616" s="1" t="s">
        <v>48</v>
      </c>
      <c r="G616" s="108">
        <v>36244</v>
      </c>
      <c r="H616" s="17">
        <f t="shared" ca="1" si="9"/>
        <v>15</v>
      </c>
      <c r="I616" s="3" t="s">
        <v>64</v>
      </c>
      <c r="J616" s="19">
        <v>2</v>
      </c>
      <c r="K616" s="18">
        <v>53124</v>
      </c>
      <c r="L616" s="18"/>
      <c r="M616" s="5"/>
      <c r="N616" s="1"/>
      <c r="O616" s="1"/>
      <c r="P616" s="1"/>
      <c r="Q616" s="1"/>
    </row>
    <row r="617" spans="1:17" s="20" customFormat="1" x14ac:dyDescent="0.2">
      <c r="A617" s="1" t="s">
        <v>602</v>
      </c>
      <c r="B617" s="15" t="s">
        <v>46</v>
      </c>
      <c r="C617" s="1" t="s">
        <v>556</v>
      </c>
      <c r="D617" s="25">
        <v>289103201</v>
      </c>
      <c r="E617" s="25">
        <v>5052921836</v>
      </c>
      <c r="F617" s="1" t="s">
        <v>48</v>
      </c>
      <c r="G617" s="108">
        <v>40273</v>
      </c>
      <c r="H617" s="17">
        <f t="shared" ca="1" si="9"/>
        <v>4</v>
      </c>
      <c r="I617" s="3" t="s">
        <v>60</v>
      </c>
      <c r="J617" s="19">
        <v>2</v>
      </c>
      <c r="K617" s="18">
        <v>88596</v>
      </c>
      <c r="L617" s="18"/>
      <c r="M617" s="5"/>
      <c r="N617" s="1"/>
      <c r="O617" s="1"/>
      <c r="P617" s="1"/>
      <c r="Q617" s="1"/>
    </row>
    <row r="618" spans="1:17" s="20" customFormat="1" x14ac:dyDescent="0.2">
      <c r="A618" s="1" t="s">
        <v>756</v>
      </c>
      <c r="B618" s="15" t="s">
        <v>66</v>
      </c>
      <c r="C618" s="1" t="s">
        <v>719</v>
      </c>
      <c r="D618" s="25">
        <v>876082195</v>
      </c>
      <c r="E618" s="25">
        <v>9706049607</v>
      </c>
      <c r="F618" s="1" t="s">
        <v>48</v>
      </c>
      <c r="G618" s="108">
        <v>37386</v>
      </c>
      <c r="H618" s="17">
        <f t="shared" ca="1" si="9"/>
        <v>12</v>
      </c>
      <c r="I618" s="3" t="s">
        <v>72</v>
      </c>
      <c r="J618" s="19">
        <v>2</v>
      </c>
      <c r="K618" s="18">
        <v>74220</v>
      </c>
      <c r="L618" s="18"/>
      <c r="M618" s="5"/>
      <c r="N618" s="1"/>
      <c r="O618" s="1"/>
      <c r="P618" s="1"/>
      <c r="Q618" s="1"/>
    </row>
    <row r="619" spans="1:17" s="20" customFormat="1" x14ac:dyDescent="0.2">
      <c r="A619" s="1" t="s">
        <v>111</v>
      </c>
      <c r="B619" s="15" t="s">
        <v>76</v>
      </c>
      <c r="C619" s="1" t="s">
        <v>101</v>
      </c>
      <c r="D619" s="25">
        <v>411058865</v>
      </c>
      <c r="E619" s="25">
        <v>5053883919</v>
      </c>
      <c r="F619" s="1" t="s">
        <v>48</v>
      </c>
      <c r="G619" s="108">
        <v>38064</v>
      </c>
      <c r="H619" s="17">
        <f t="shared" ca="1" si="9"/>
        <v>10</v>
      </c>
      <c r="I619" s="3" t="s">
        <v>60</v>
      </c>
      <c r="J619" s="19">
        <v>4</v>
      </c>
      <c r="K619" s="18">
        <v>32616</v>
      </c>
      <c r="L619" s="18"/>
      <c r="M619" s="5"/>
      <c r="N619" s="1"/>
      <c r="O619" s="1"/>
      <c r="P619" s="1"/>
      <c r="Q619" s="1"/>
    </row>
    <row r="620" spans="1:17" s="20" customFormat="1" x14ac:dyDescent="0.2">
      <c r="A620" s="1" t="s">
        <v>212</v>
      </c>
      <c r="B620" s="15" t="s">
        <v>66</v>
      </c>
      <c r="C620" s="1" t="s">
        <v>206</v>
      </c>
      <c r="D620" s="25">
        <v>232896341</v>
      </c>
      <c r="E620" s="25">
        <v>9707288082</v>
      </c>
      <c r="F620" s="1" t="s">
        <v>58</v>
      </c>
      <c r="G620" s="108">
        <v>41292</v>
      </c>
      <c r="H620" s="17">
        <f t="shared" ca="1" si="9"/>
        <v>1</v>
      </c>
      <c r="I620" s="3"/>
      <c r="J620" s="19">
        <v>4</v>
      </c>
      <c r="K620" s="18">
        <v>54996</v>
      </c>
      <c r="L620" s="18"/>
      <c r="M620" s="5"/>
      <c r="N620" s="1"/>
      <c r="O620" s="1"/>
      <c r="P620" s="1"/>
      <c r="Q620" s="1"/>
    </row>
    <row r="621" spans="1:17" s="20" customFormat="1" x14ac:dyDescent="0.2">
      <c r="A621" s="1" t="s">
        <v>484</v>
      </c>
      <c r="B621" s="15" t="s">
        <v>66</v>
      </c>
      <c r="C621" s="1" t="s">
        <v>467</v>
      </c>
      <c r="D621" s="25">
        <v>397835298</v>
      </c>
      <c r="E621" s="25">
        <v>7196795200</v>
      </c>
      <c r="F621" s="1" t="s">
        <v>58</v>
      </c>
      <c r="G621" s="108">
        <v>41428</v>
      </c>
      <c r="H621" s="17">
        <f t="shared" ca="1" si="9"/>
        <v>1</v>
      </c>
      <c r="I621" s="3"/>
      <c r="J621" s="19">
        <v>4</v>
      </c>
      <c r="K621" s="18">
        <v>90120</v>
      </c>
      <c r="L621" s="18"/>
      <c r="M621" s="5"/>
      <c r="N621" s="1"/>
      <c r="O621" s="1"/>
      <c r="P621" s="1"/>
      <c r="Q621" s="1"/>
    </row>
    <row r="622" spans="1:17" s="20" customFormat="1" x14ac:dyDescent="0.2">
      <c r="A622" s="1" t="s">
        <v>193</v>
      </c>
      <c r="B622" s="15" t="s">
        <v>66</v>
      </c>
      <c r="C622" s="1" t="s">
        <v>180</v>
      </c>
      <c r="D622" s="25">
        <v>907491320</v>
      </c>
      <c r="E622" s="25">
        <v>9705724528</v>
      </c>
      <c r="F622" s="1" t="s">
        <v>52</v>
      </c>
      <c r="G622" s="108">
        <v>37413</v>
      </c>
      <c r="H622" s="17">
        <f t="shared" ca="1" si="9"/>
        <v>12</v>
      </c>
      <c r="I622" s="3" t="s">
        <v>72</v>
      </c>
      <c r="J622" s="19">
        <v>1</v>
      </c>
      <c r="K622" s="18">
        <v>51486</v>
      </c>
      <c r="L622" s="18"/>
      <c r="M622" s="5"/>
      <c r="N622" s="1"/>
      <c r="O622" s="1"/>
      <c r="P622" s="1"/>
      <c r="Q622" s="1"/>
    </row>
    <row r="623" spans="1:17" s="20" customFormat="1" x14ac:dyDescent="0.2">
      <c r="A623" s="1" t="s">
        <v>131</v>
      </c>
      <c r="B623" s="15" t="s">
        <v>76</v>
      </c>
      <c r="C623" s="1" t="s">
        <v>101</v>
      </c>
      <c r="D623" s="25">
        <v>870106287</v>
      </c>
      <c r="E623" s="25">
        <v>7198611970</v>
      </c>
      <c r="F623" s="1" t="s">
        <v>52</v>
      </c>
      <c r="G623" s="108">
        <v>35604</v>
      </c>
      <c r="H623" s="17">
        <f t="shared" ca="1" si="9"/>
        <v>17</v>
      </c>
      <c r="I623" s="3" t="s">
        <v>72</v>
      </c>
      <c r="J623" s="19">
        <v>4</v>
      </c>
      <c r="K623" s="18">
        <v>46704</v>
      </c>
      <c r="L623" s="18"/>
      <c r="M623" s="5"/>
      <c r="N623" s="1"/>
      <c r="O623" s="1"/>
      <c r="P623" s="1"/>
      <c r="Q623" s="1"/>
    </row>
    <row r="624" spans="1:17" s="20" customFormat="1" x14ac:dyDescent="0.2">
      <c r="A624" s="1" t="s">
        <v>434</v>
      </c>
      <c r="B624" s="15" t="s">
        <v>76</v>
      </c>
      <c r="C624" s="1" t="s">
        <v>415</v>
      </c>
      <c r="D624" s="25">
        <v>479081328</v>
      </c>
      <c r="E624" s="25">
        <v>3035368383</v>
      </c>
      <c r="F624" s="1" t="s">
        <v>58</v>
      </c>
      <c r="G624" s="108">
        <v>36738</v>
      </c>
      <c r="H624" s="17">
        <f t="shared" ca="1" si="9"/>
        <v>13</v>
      </c>
      <c r="I624" s="3"/>
      <c r="J624" s="19">
        <v>2</v>
      </c>
      <c r="K624" s="18">
        <v>76620</v>
      </c>
      <c r="L624" s="18"/>
      <c r="M624" s="5"/>
      <c r="N624" s="1"/>
      <c r="O624" s="1"/>
      <c r="P624" s="1"/>
      <c r="Q624" s="1"/>
    </row>
    <row r="625" spans="1:17" s="20" customFormat="1" x14ac:dyDescent="0.2">
      <c r="A625" s="1" t="s">
        <v>137</v>
      </c>
      <c r="B625" s="15" t="s">
        <v>46</v>
      </c>
      <c r="C625" s="1" t="s">
        <v>101</v>
      </c>
      <c r="D625" s="25">
        <v>867671341</v>
      </c>
      <c r="E625" s="25">
        <v>3038317543</v>
      </c>
      <c r="F625" s="1" t="s">
        <v>52</v>
      </c>
      <c r="G625" s="108">
        <v>37952</v>
      </c>
      <c r="H625" s="17">
        <f t="shared" ca="1" si="9"/>
        <v>10</v>
      </c>
      <c r="I625" s="3" t="s">
        <v>60</v>
      </c>
      <c r="J625" s="19">
        <v>3</v>
      </c>
      <c r="K625" s="18">
        <v>42336</v>
      </c>
      <c r="L625" s="18"/>
      <c r="M625" s="5"/>
      <c r="N625" s="1"/>
      <c r="O625" s="1"/>
      <c r="P625" s="1"/>
      <c r="Q625" s="1"/>
    </row>
    <row r="626" spans="1:17" s="20" customFormat="1" x14ac:dyDescent="0.2">
      <c r="A626" s="1" t="s">
        <v>774</v>
      </c>
      <c r="B626" s="15" t="s">
        <v>51</v>
      </c>
      <c r="C626" s="1" t="s">
        <v>719</v>
      </c>
      <c r="D626" s="25">
        <v>502580266</v>
      </c>
      <c r="E626" s="25">
        <v>7197103200</v>
      </c>
      <c r="F626" s="1" t="s">
        <v>56</v>
      </c>
      <c r="G626" s="108">
        <v>39702</v>
      </c>
      <c r="H626" s="17">
        <f t="shared" ca="1" si="9"/>
        <v>5</v>
      </c>
      <c r="I626" s="3"/>
      <c r="J626" s="19">
        <v>2</v>
      </c>
      <c r="K626" s="18">
        <v>44813</v>
      </c>
      <c r="L626" s="18"/>
      <c r="M626" s="5"/>
      <c r="N626" s="1"/>
      <c r="O626" s="1"/>
      <c r="P626" s="1"/>
      <c r="Q626" s="1"/>
    </row>
    <row r="627" spans="1:17" s="20" customFormat="1" x14ac:dyDescent="0.2">
      <c r="A627" s="1" t="s">
        <v>760</v>
      </c>
      <c r="B627" s="15" t="s">
        <v>76</v>
      </c>
      <c r="C627" s="1" t="s">
        <v>719</v>
      </c>
      <c r="D627" s="25">
        <v>287476507</v>
      </c>
      <c r="E627" s="25">
        <v>3031509619</v>
      </c>
      <c r="F627" s="1" t="s">
        <v>52</v>
      </c>
      <c r="G627" s="108">
        <v>35061</v>
      </c>
      <c r="H627" s="17">
        <f t="shared" ca="1" si="9"/>
        <v>18</v>
      </c>
      <c r="I627" s="3" t="s">
        <v>60</v>
      </c>
      <c r="J627" s="19">
        <v>1</v>
      </c>
      <c r="K627" s="18">
        <v>23922</v>
      </c>
      <c r="L627" s="18"/>
      <c r="M627" s="5"/>
      <c r="N627" s="1"/>
      <c r="O627" s="1"/>
      <c r="P627" s="1"/>
      <c r="Q627" s="1"/>
    </row>
    <row r="628" spans="1:17" s="20" customFormat="1" x14ac:dyDescent="0.2">
      <c r="A628" s="1" t="s">
        <v>535</v>
      </c>
      <c r="B628" s="15" t="s">
        <v>66</v>
      </c>
      <c r="C628" s="1" t="s">
        <v>494</v>
      </c>
      <c r="D628" s="25">
        <v>934447306</v>
      </c>
      <c r="E628" s="25">
        <v>7195981242</v>
      </c>
      <c r="F628" s="1" t="s">
        <v>48</v>
      </c>
      <c r="G628" s="108">
        <v>35167</v>
      </c>
      <c r="H628" s="17">
        <f t="shared" ca="1" si="9"/>
        <v>18</v>
      </c>
      <c r="I628" s="3" t="s">
        <v>64</v>
      </c>
      <c r="J628" s="19">
        <v>5</v>
      </c>
      <c r="K628" s="18">
        <v>87636</v>
      </c>
      <c r="L628" s="18"/>
      <c r="M628" s="5"/>
      <c r="N628" s="1"/>
      <c r="O628" s="1"/>
      <c r="P628" s="1"/>
      <c r="Q628" s="1"/>
    </row>
    <row r="629" spans="1:17" s="20" customFormat="1" x14ac:dyDescent="0.2">
      <c r="A629" s="1" t="s">
        <v>317</v>
      </c>
      <c r="B629" s="15" t="s">
        <v>66</v>
      </c>
      <c r="C629" s="1" t="s">
        <v>254</v>
      </c>
      <c r="D629" s="25">
        <v>676030562</v>
      </c>
      <c r="E629" s="25">
        <v>7198253211</v>
      </c>
      <c r="F629" s="1" t="s">
        <v>48</v>
      </c>
      <c r="G629" s="108">
        <v>36751</v>
      </c>
      <c r="H629" s="17">
        <f t="shared" ca="1" si="9"/>
        <v>13</v>
      </c>
      <c r="I629" s="3" t="s">
        <v>60</v>
      </c>
      <c r="J629" s="19">
        <v>1</v>
      </c>
      <c r="K629" s="18">
        <v>72120</v>
      </c>
      <c r="L629" s="18"/>
      <c r="M629" s="5"/>
      <c r="N629" s="1"/>
      <c r="O629" s="1"/>
      <c r="P629" s="1"/>
      <c r="Q629" s="1"/>
    </row>
    <row r="630" spans="1:17" s="20" customFormat="1" x14ac:dyDescent="0.2">
      <c r="A630" s="1" t="s">
        <v>399</v>
      </c>
      <c r="B630" s="15" t="s">
        <v>66</v>
      </c>
      <c r="C630" s="1" t="s">
        <v>254</v>
      </c>
      <c r="D630" s="25">
        <v>505966230</v>
      </c>
      <c r="E630" s="25">
        <v>3038038161</v>
      </c>
      <c r="F630" s="1" t="s">
        <v>48</v>
      </c>
      <c r="G630" s="108">
        <v>35049</v>
      </c>
      <c r="H630" s="17">
        <f t="shared" ca="1" si="9"/>
        <v>18</v>
      </c>
      <c r="I630" s="3" t="s">
        <v>64</v>
      </c>
      <c r="J630" s="19">
        <v>3</v>
      </c>
      <c r="K630" s="18">
        <v>54600</v>
      </c>
      <c r="L630" s="18"/>
      <c r="M630" s="5"/>
      <c r="N630" s="1"/>
      <c r="O630" s="1"/>
      <c r="P630" s="1"/>
      <c r="Q630" s="1"/>
    </row>
    <row r="631" spans="1:17" s="20" customFormat="1" x14ac:dyDescent="0.2">
      <c r="A631" s="1" t="s">
        <v>342</v>
      </c>
      <c r="B631" s="15" t="s">
        <v>66</v>
      </c>
      <c r="C631" s="1" t="s">
        <v>254</v>
      </c>
      <c r="D631" s="25">
        <v>962553692</v>
      </c>
      <c r="E631" s="25">
        <v>5056689962</v>
      </c>
      <c r="F631" s="1" t="s">
        <v>48</v>
      </c>
      <c r="G631" s="108">
        <v>36212</v>
      </c>
      <c r="H631" s="17">
        <f t="shared" ca="1" si="9"/>
        <v>15</v>
      </c>
      <c r="I631" s="3" t="s">
        <v>64</v>
      </c>
      <c r="J631" s="19">
        <v>3</v>
      </c>
      <c r="K631" s="18">
        <v>103512</v>
      </c>
      <c r="L631" s="18"/>
      <c r="M631" s="5"/>
      <c r="N631" s="1"/>
      <c r="O631" s="1"/>
      <c r="P631" s="1"/>
      <c r="Q631" s="1"/>
    </row>
    <row r="632" spans="1:17" s="20" customFormat="1" x14ac:dyDescent="0.2">
      <c r="A632" s="1" t="s">
        <v>349</v>
      </c>
      <c r="B632" s="15" t="s">
        <v>66</v>
      </c>
      <c r="C632" s="1" t="s">
        <v>254</v>
      </c>
      <c r="D632" s="25">
        <v>468053610</v>
      </c>
      <c r="E632" s="25">
        <v>5055344270</v>
      </c>
      <c r="F632" s="1" t="s">
        <v>48</v>
      </c>
      <c r="G632" s="108">
        <v>38565</v>
      </c>
      <c r="H632" s="17">
        <f t="shared" ca="1" si="9"/>
        <v>8</v>
      </c>
      <c r="I632" s="3" t="s">
        <v>64</v>
      </c>
      <c r="J632" s="19">
        <v>3</v>
      </c>
      <c r="K632" s="18">
        <v>82896</v>
      </c>
      <c r="L632" s="18"/>
      <c r="M632" s="5"/>
      <c r="N632" s="1"/>
      <c r="O632" s="1"/>
      <c r="P632" s="1"/>
      <c r="Q632" s="1"/>
    </row>
    <row r="633" spans="1:17" s="20" customFormat="1" x14ac:dyDescent="0.2">
      <c r="A633" s="1" t="s">
        <v>792</v>
      </c>
      <c r="B633" s="15" t="s">
        <v>51</v>
      </c>
      <c r="C633" s="1" t="s">
        <v>719</v>
      </c>
      <c r="D633" s="25">
        <v>610340294</v>
      </c>
      <c r="E633" s="25">
        <v>7198443818</v>
      </c>
      <c r="F633" s="1" t="s">
        <v>58</v>
      </c>
      <c r="G633" s="108">
        <v>34876</v>
      </c>
      <c r="H633" s="17">
        <f t="shared" ca="1" si="9"/>
        <v>19</v>
      </c>
      <c r="I633" s="3"/>
      <c r="J633" s="19">
        <v>3</v>
      </c>
      <c r="K633" s="18">
        <v>84360</v>
      </c>
      <c r="L633" s="18"/>
      <c r="M633" s="5"/>
      <c r="N633" s="1"/>
      <c r="O633" s="1"/>
      <c r="P633" s="1"/>
      <c r="Q633" s="1"/>
    </row>
    <row r="634" spans="1:17" s="20" customFormat="1" x14ac:dyDescent="0.2">
      <c r="A634" s="1" t="s">
        <v>636</v>
      </c>
      <c r="B634" s="15" t="s">
        <v>66</v>
      </c>
      <c r="C634" s="1" t="s">
        <v>556</v>
      </c>
      <c r="D634" s="25">
        <v>638495756</v>
      </c>
      <c r="E634" s="25">
        <v>7198922252</v>
      </c>
      <c r="F634" s="1" t="s">
        <v>58</v>
      </c>
      <c r="G634" s="108">
        <v>35005</v>
      </c>
      <c r="H634" s="17">
        <f t="shared" ca="1" si="9"/>
        <v>18</v>
      </c>
      <c r="I634" s="3"/>
      <c r="J634" s="19">
        <v>2</v>
      </c>
      <c r="K634" s="18">
        <v>53664</v>
      </c>
      <c r="L634" s="18"/>
      <c r="M634" s="5"/>
      <c r="N634" s="1"/>
      <c r="O634" s="1"/>
      <c r="P634" s="1"/>
      <c r="Q634" s="1"/>
    </row>
    <row r="635" spans="1:17" s="20" customFormat="1" x14ac:dyDescent="0.2">
      <c r="A635" s="1" t="s">
        <v>672</v>
      </c>
      <c r="B635" s="15" t="s">
        <v>76</v>
      </c>
      <c r="C635" s="1" t="s">
        <v>645</v>
      </c>
      <c r="D635" s="25">
        <v>125540405</v>
      </c>
      <c r="E635" s="25">
        <v>3034589262</v>
      </c>
      <c r="F635" s="1" t="s">
        <v>48</v>
      </c>
      <c r="G635" s="108">
        <v>37301</v>
      </c>
      <c r="H635" s="17">
        <f t="shared" ca="1" si="9"/>
        <v>12</v>
      </c>
      <c r="I635" s="3" t="s">
        <v>60</v>
      </c>
      <c r="J635" s="19">
        <v>5</v>
      </c>
      <c r="K635" s="18">
        <v>70092</v>
      </c>
      <c r="L635" s="18"/>
      <c r="M635" s="5"/>
      <c r="N635" s="1"/>
      <c r="O635" s="1"/>
      <c r="P635" s="1"/>
      <c r="Q635" s="1"/>
    </row>
    <row r="636" spans="1:17" s="20" customFormat="1" x14ac:dyDescent="0.2">
      <c r="A636" s="1" t="s">
        <v>578</v>
      </c>
      <c r="B636" s="15" t="s">
        <v>66</v>
      </c>
      <c r="C636" s="1" t="s">
        <v>556</v>
      </c>
      <c r="D636" s="25">
        <v>548283920</v>
      </c>
      <c r="E636" s="25">
        <v>7194160215</v>
      </c>
      <c r="F636" s="1" t="s">
        <v>58</v>
      </c>
      <c r="G636" s="108">
        <v>37353</v>
      </c>
      <c r="H636" s="17">
        <f t="shared" ca="1" si="9"/>
        <v>12</v>
      </c>
      <c r="I636" s="3"/>
      <c r="J636" s="19">
        <v>5</v>
      </c>
      <c r="K636" s="18">
        <v>69588</v>
      </c>
      <c r="L636" s="18"/>
      <c r="M636" s="5"/>
      <c r="N636" s="1"/>
      <c r="O636" s="1"/>
      <c r="P636" s="1"/>
      <c r="Q636" s="1"/>
    </row>
    <row r="637" spans="1:17" s="20" customFormat="1" x14ac:dyDescent="0.2">
      <c r="A637" s="1" t="s">
        <v>806</v>
      </c>
      <c r="B637" s="15" t="s">
        <v>76</v>
      </c>
      <c r="C637" s="1" t="s">
        <v>719</v>
      </c>
      <c r="D637" s="25">
        <v>121173068</v>
      </c>
      <c r="E637" s="25">
        <v>3036778600</v>
      </c>
      <c r="F637" s="1" t="s">
        <v>48</v>
      </c>
      <c r="G637" s="108">
        <v>41624</v>
      </c>
      <c r="H637" s="17">
        <f t="shared" ca="1" si="9"/>
        <v>0</v>
      </c>
      <c r="I637" s="3" t="s">
        <v>60</v>
      </c>
      <c r="J637" s="19">
        <v>5</v>
      </c>
      <c r="K637" s="18">
        <v>55668</v>
      </c>
      <c r="L637" s="18"/>
      <c r="M637" s="5"/>
      <c r="N637" s="1"/>
      <c r="O637" s="1"/>
      <c r="P637" s="1"/>
      <c r="Q637" s="1"/>
    </row>
    <row r="638" spans="1:17" s="20" customFormat="1" x14ac:dyDescent="0.2">
      <c r="A638" s="1" t="s">
        <v>419</v>
      </c>
      <c r="B638" s="15" t="s">
        <v>51</v>
      </c>
      <c r="C638" s="1" t="s">
        <v>415</v>
      </c>
      <c r="D638" s="25">
        <v>917714039</v>
      </c>
      <c r="E638" s="25">
        <v>7194402150</v>
      </c>
      <c r="F638" s="1" t="s">
        <v>48</v>
      </c>
      <c r="G638" s="108">
        <v>36276</v>
      </c>
      <c r="H638" s="17">
        <f t="shared" ca="1" si="9"/>
        <v>15</v>
      </c>
      <c r="I638" s="3" t="s">
        <v>49</v>
      </c>
      <c r="J638" s="19">
        <v>4</v>
      </c>
      <c r="K638" s="18">
        <v>84576</v>
      </c>
      <c r="L638" s="18"/>
      <c r="M638" s="5"/>
      <c r="N638" s="1"/>
      <c r="O638" s="1"/>
      <c r="P638" s="1"/>
      <c r="Q638" s="1"/>
    </row>
    <row r="639" spans="1:17" s="20" customFormat="1" x14ac:dyDescent="0.2">
      <c r="A639" s="1" t="s">
        <v>68</v>
      </c>
      <c r="B639" s="15" t="s">
        <v>66</v>
      </c>
      <c r="C639" s="1" t="s">
        <v>63</v>
      </c>
      <c r="D639" s="25">
        <v>202815919</v>
      </c>
      <c r="E639" s="25">
        <v>9708467597</v>
      </c>
      <c r="F639" s="1" t="s">
        <v>58</v>
      </c>
      <c r="G639" s="108">
        <v>35132</v>
      </c>
      <c r="H639" s="17">
        <f t="shared" ca="1" si="9"/>
        <v>18</v>
      </c>
      <c r="I639" s="3"/>
      <c r="J639" s="19">
        <v>5</v>
      </c>
      <c r="K639" s="18">
        <v>79896</v>
      </c>
      <c r="L639" s="18"/>
      <c r="M639" s="24"/>
      <c r="N639" s="23"/>
      <c r="O639" s="23"/>
      <c r="P639" s="1"/>
      <c r="Q639" s="1"/>
    </row>
    <row r="640" spans="1:17" s="20" customFormat="1" x14ac:dyDescent="0.2">
      <c r="A640" s="1" t="s">
        <v>363</v>
      </c>
      <c r="B640" s="15" t="s">
        <v>66</v>
      </c>
      <c r="C640" s="1" t="s">
        <v>254</v>
      </c>
      <c r="D640" s="25">
        <v>470719383</v>
      </c>
      <c r="E640" s="25">
        <v>3037848542</v>
      </c>
      <c r="F640" s="1" t="s">
        <v>48</v>
      </c>
      <c r="G640" s="108">
        <v>37065</v>
      </c>
      <c r="H640" s="17">
        <f t="shared" ca="1" si="9"/>
        <v>13</v>
      </c>
      <c r="I640" s="3" t="s">
        <v>60</v>
      </c>
      <c r="J640" s="19">
        <v>5</v>
      </c>
      <c r="K640" s="18">
        <v>90144</v>
      </c>
      <c r="L640" s="18"/>
      <c r="M640" s="5"/>
      <c r="N640" s="1"/>
      <c r="O640" s="1"/>
      <c r="P640" s="1"/>
      <c r="Q640" s="1"/>
    </row>
    <row r="641" spans="1:17" s="20" customFormat="1" x14ac:dyDescent="0.2">
      <c r="A641" s="1" t="s">
        <v>563</v>
      </c>
      <c r="B641" s="15" t="s">
        <v>62</v>
      </c>
      <c r="C641" s="1" t="s">
        <v>556</v>
      </c>
      <c r="D641" s="25">
        <v>486016972</v>
      </c>
      <c r="E641" s="25">
        <v>7194532398</v>
      </c>
      <c r="F641" s="1" t="s">
        <v>52</v>
      </c>
      <c r="G641" s="108">
        <v>40784</v>
      </c>
      <c r="H641" s="17">
        <f t="shared" ca="1" si="9"/>
        <v>2</v>
      </c>
      <c r="I641" s="3" t="s">
        <v>60</v>
      </c>
      <c r="J641" s="19">
        <v>1</v>
      </c>
      <c r="K641" s="18">
        <v>54678</v>
      </c>
      <c r="L641" s="18"/>
      <c r="M641" s="5"/>
      <c r="N641" s="1"/>
      <c r="O641" s="1"/>
      <c r="P641" s="1"/>
      <c r="Q641" s="1"/>
    </row>
    <row r="642" spans="1:17" s="20" customFormat="1" x14ac:dyDescent="0.2">
      <c r="A642" s="1" t="s">
        <v>107</v>
      </c>
      <c r="B642" s="15" t="s">
        <v>51</v>
      </c>
      <c r="C642" s="1" t="s">
        <v>101</v>
      </c>
      <c r="D642" s="25">
        <v>676534152</v>
      </c>
      <c r="E642" s="25">
        <v>7194416232</v>
      </c>
      <c r="F642" s="1" t="s">
        <v>48</v>
      </c>
      <c r="G642" s="108">
        <v>41348</v>
      </c>
      <c r="H642" s="17">
        <f t="shared" ref="H642:H705" ca="1" si="10">DATEDIF(G642,TODAY(),"Y")</f>
        <v>1</v>
      </c>
      <c r="I642" s="3" t="s">
        <v>60</v>
      </c>
      <c r="J642" s="19">
        <v>1</v>
      </c>
      <c r="K642" s="18">
        <v>27936</v>
      </c>
      <c r="L642" s="18"/>
      <c r="M642" s="5"/>
      <c r="N642" s="1"/>
      <c r="O642" s="1"/>
      <c r="P642" s="1"/>
      <c r="Q642" s="1"/>
    </row>
    <row r="643" spans="1:17" s="20" customFormat="1" x14ac:dyDescent="0.2">
      <c r="A643" s="1" t="s">
        <v>453</v>
      </c>
      <c r="B643" s="15" t="s">
        <v>46</v>
      </c>
      <c r="C643" s="1" t="s">
        <v>415</v>
      </c>
      <c r="D643" s="25">
        <v>650784238</v>
      </c>
      <c r="E643" s="25">
        <v>3034679864</v>
      </c>
      <c r="F643" s="1" t="s">
        <v>58</v>
      </c>
      <c r="G643" s="108">
        <v>36574</v>
      </c>
      <c r="H643" s="17">
        <f t="shared" ca="1" si="10"/>
        <v>14</v>
      </c>
      <c r="I643" s="3"/>
      <c r="J643" s="19">
        <v>2</v>
      </c>
      <c r="K643" s="18">
        <v>64644</v>
      </c>
      <c r="L643" s="18"/>
      <c r="M643" s="5"/>
      <c r="N643" s="1"/>
      <c r="O643" s="1"/>
      <c r="P643" s="1"/>
      <c r="Q643" s="1"/>
    </row>
    <row r="644" spans="1:17" s="20" customFormat="1" x14ac:dyDescent="0.2">
      <c r="A644" s="1" t="s">
        <v>490</v>
      </c>
      <c r="B644" s="15" t="s">
        <v>51</v>
      </c>
      <c r="C644" s="1" t="s">
        <v>489</v>
      </c>
      <c r="D644" s="25">
        <v>425943144</v>
      </c>
      <c r="E644" s="25">
        <v>5052911046</v>
      </c>
      <c r="F644" s="1" t="s">
        <v>58</v>
      </c>
      <c r="G644" s="108">
        <v>35464</v>
      </c>
      <c r="H644" s="17">
        <f t="shared" ca="1" si="10"/>
        <v>17</v>
      </c>
      <c r="I644" s="3"/>
      <c r="J644" s="19">
        <v>2</v>
      </c>
      <c r="K644" s="18">
        <v>86040</v>
      </c>
      <c r="L644" s="18"/>
      <c r="M644" s="5"/>
      <c r="N644" s="1"/>
      <c r="O644" s="1"/>
      <c r="P644" s="1"/>
      <c r="Q644" s="1"/>
    </row>
    <row r="645" spans="1:17" s="20" customFormat="1" x14ac:dyDescent="0.2">
      <c r="A645" s="1" t="s">
        <v>668</v>
      </c>
      <c r="B645" s="15" t="s">
        <v>55</v>
      </c>
      <c r="C645" s="1" t="s">
        <v>645</v>
      </c>
      <c r="D645" s="25">
        <v>626501093</v>
      </c>
      <c r="E645" s="25">
        <v>3032822520</v>
      </c>
      <c r="F645" s="1" t="s">
        <v>58</v>
      </c>
      <c r="G645" s="108">
        <v>39083</v>
      </c>
      <c r="H645" s="17">
        <f t="shared" ca="1" si="10"/>
        <v>7</v>
      </c>
      <c r="I645" s="3"/>
      <c r="J645" s="19">
        <v>1</v>
      </c>
      <c r="K645" s="18">
        <v>77508</v>
      </c>
      <c r="L645" s="18"/>
      <c r="M645" s="5"/>
      <c r="N645" s="1"/>
      <c r="O645" s="1"/>
      <c r="P645" s="1"/>
      <c r="Q645" s="1"/>
    </row>
    <row r="646" spans="1:17" s="20" customFormat="1" x14ac:dyDescent="0.2">
      <c r="A646" s="1" t="s">
        <v>755</v>
      </c>
      <c r="B646" s="15" t="s">
        <v>62</v>
      </c>
      <c r="C646" s="1" t="s">
        <v>719</v>
      </c>
      <c r="D646" s="25">
        <v>641962645</v>
      </c>
      <c r="E646" s="25">
        <v>5056965088</v>
      </c>
      <c r="F646" s="1" t="s">
        <v>58</v>
      </c>
      <c r="G646" s="108">
        <v>35191</v>
      </c>
      <c r="H646" s="17">
        <f t="shared" ca="1" si="10"/>
        <v>18</v>
      </c>
      <c r="I646" s="3"/>
      <c r="J646" s="19">
        <v>1</v>
      </c>
      <c r="K646" s="18">
        <v>94308</v>
      </c>
      <c r="L646" s="18"/>
      <c r="M646" s="5"/>
      <c r="N646" s="1"/>
      <c r="O646" s="1"/>
      <c r="P646" s="1"/>
      <c r="Q646" s="1"/>
    </row>
    <row r="647" spans="1:17" s="20" customFormat="1" x14ac:dyDescent="0.2">
      <c r="A647" s="1" t="s">
        <v>372</v>
      </c>
      <c r="B647" s="15" t="s">
        <v>66</v>
      </c>
      <c r="C647" s="1" t="s">
        <v>254</v>
      </c>
      <c r="D647" s="25">
        <v>213584397</v>
      </c>
      <c r="E647" s="25">
        <v>3034138160</v>
      </c>
      <c r="F647" s="1" t="s">
        <v>48</v>
      </c>
      <c r="G647" s="108">
        <v>38387</v>
      </c>
      <c r="H647" s="17">
        <f t="shared" ca="1" si="10"/>
        <v>9</v>
      </c>
      <c r="I647" s="3" t="s">
        <v>64</v>
      </c>
      <c r="J647" s="19">
        <v>3</v>
      </c>
      <c r="K647" s="18">
        <v>75300</v>
      </c>
      <c r="L647" s="18"/>
      <c r="M647" s="5"/>
      <c r="N647" s="1"/>
      <c r="O647" s="1"/>
      <c r="P647" s="1"/>
      <c r="Q647" s="1"/>
    </row>
    <row r="648" spans="1:17" s="20" customFormat="1" x14ac:dyDescent="0.2">
      <c r="A648" s="1" t="s">
        <v>165</v>
      </c>
      <c r="B648" s="15" t="s">
        <v>76</v>
      </c>
      <c r="C648" s="1" t="s">
        <v>161</v>
      </c>
      <c r="D648" s="25">
        <v>495042805</v>
      </c>
      <c r="E648" s="25">
        <v>9707146686</v>
      </c>
      <c r="F648" s="1" t="s">
        <v>58</v>
      </c>
      <c r="G648" s="108">
        <v>41309</v>
      </c>
      <c r="H648" s="17">
        <f t="shared" ca="1" si="10"/>
        <v>1</v>
      </c>
      <c r="I648" s="3"/>
      <c r="J648" s="19">
        <v>5</v>
      </c>
      <c r="K648" s="18">
        <v>71220</v>
      </c>
      <c r="L648" s="18"/>
      <c r="M648" s="5"/>
      <c r="N648" s="1"/>
      <c r="O648" s="1"/>
      <c r="P648" s="1"/>
      <c r="Q648" s="1"/>
    </row>
    <row r="649" spans="1:17" s="20" customFormat="1" x14ac:dyDescent="0.2">
      <c r="A649" s="1" t="s">
        <v>139</v>
      </c>
      <c r="B649" s="15" t="s">
        <v>76</v>
      </c>
      <c r="C649" s="1" t="s">
        <v>101</v>
      </c>
      <c r="D649" s="25">
        <v>427811310</v>
      </c>
      <c r="E649" s="25">
        <v>3031362796</v>
      </c>
      <c r="F649" s="1" t="s">
        <v>58</v>
      </c>
      <c r="G649" s="108">
        <v>36311</v>
      </c>
      <c r="H649" s="17">
        <f t="shared" ca="1" si="10"/>
        <v>15</v>
      </c>
      <c r="I649" s="3"/>
      <c r="J649" s="19">
        <v>5</v>
      </c>
      <c r="K649" s="18">
        <v>107172</v>
      </c>
      <c r="L649" s="18"/>
      <c r="M649" s="5"/>
      <c r="N649" s="1"/>
      <c r="O649" s="1"/>
      <c r="P649" s="1"/>
      <c r="Q649" s="1"/>
    </row>
    <row r="650" spans="1:17" s="20" customFormat="1" x14ac:dyDescent="0.2">
      <c r="A650" s="1" t="s">
        <v>71</v>
      </c>
      <c r="B650" s="15" t="s">
        <v>66</v>
      </c>
      <c r="C650" s="1" t="s">
        <v>63</v>
      </c>
      <c r="D650" s="25">
        <v>781913936</v>
      </c>
      <c r="E650" s="25">
        <v>5057889149</v>
      </c>
      <c r="F650" s="1" t="s">
        <v>52</v>
      </c>
      <c r="G650" s="108">
        <v>38838</v>
      </c>
      <c r="H650" s="17">
        <f t="shared" ca="1" si="10"/>
        <v>8</v>
      </c>
      <c r="I650" s="3" t="s">
        <v>72</v>
      </c>
      <c r="J650" s="19">
        <v>3</v>
      </c>
      <c r="K650" s="18">
        <v>21282</v>
      </c>
      <c r="L650" s="18"/>
      <c r="M650" s="21"/>
      <c r="N650" s="1"/>
      <c r="O650" s="1"/>
      <c r="P650" s="1"/>
      <c r="Q650" s="1"/>
    </row>
    <row r="651" spans="1:17" s="20" customFormat="1" x14ac:dyDescent="0.2">
      <c r="A651" s="1" t="s">
        <v>653</v>
      </c>
      <c r="B651" s="15" t="s">
        <v>51</v>
      </c>
      <c r="C651" s="1" t="s">
        <v>645</v>
      </c>
      <c r="D651" s="25">
        <v>186821354</v>
      </c>
      <c r="E651" s="25">
        <v>5058527032</v>
      </c>
      <c r="F651" s="1" t="s">
        <v>48</v>
      </c>
      <c r="G651" s="108">
        <v>35066</v>
      </c>
      <c r="H651" s="17">
        <f t="shared" ca="1" si="10"/>
        <v>18</v>
      </c>
      <c r="I651" s="3" t="s">
        <v>60</v>
      </c>
      <c r="J651" s="19">
        <v>3</v>
      </c>
      <c r="K651" s="18">
        <v>65124</v>
      </c>
      <c r="L651" s="18"/>
      <c r="M651" s="5"/>
      <c r="N651" s="1"/>
      <c r="O651" s="1"/>
      <c r="P651" s="1"/>
      <c r="Q651" s="1"/>
    </row>
    <row r="652" spans="1:17" s="20" customFormat="1" x14ac:dyDescent="0.2">
      <c r="A652" s="1" t="s">
        <v>321</v>
      </c>
      <c r="B652" s="15" t="s">
        <v>76</v>
      </c>
      <c r="C652" s="1" t="s">
        <v>254</v>
      </c>
      <c r="D652" s="25">
        <v>475517002</v>
      </c>
      <c r="E652" s="25">
        <v>3033909820</v>
      </c>
      <c r="F652" s="1" t="s">
        <v>48</v>
      </c>
      <c r="G652" s="108">
        <v>37374</v>
      </c>
      <c r="H652" s="17">
        <f t="shared" ca="1" si="10"/>
        <v>12</v>
      </c>
      <c r="I652" s="3" t="s">
        <v>64</v>
      </c>
      <c r="J652" s="19">
        <v>1</v>
      </c>
      <c r="K652" s="18">
        <v>82500</v>
      </c>
      <c r="L652" s="18"/>
      <c r="M652" s="5"/>
      <c r="N652" s="1"/>
      <c r="O652" s="1"/>
      <c r="P652" s="1"/>
      <c r="Q652" s="1"/>
    </row>
    <row r="653" spans="1:17" s="20" customFormat="1" x14ac:dyDescent="0.2">
      <c r="A653" s="1" t="s">
        <v>298</v>
      </c>
      <c r="B653" s="15" t="s">
        <v>76</v>
      </c>
      <c r="C653" s="1" t="s">
        <v>254</v>
      </c>
      <c r="D653" s="25">
        <v>682500261</v>
      </c>
      <c r="E653" s="25">
        <v>5051163627</v>
      </c>
      <c r="F653" s="1" t="s">
        <v>48</v>
      </c>
      <c r="G653" s="108">
        <v>35937</v>
      </c>
      <c r="H653" s="17">
        <f t="shared" ca="1" si="10"/>
        <v>16</v>
      </c>
      <c r="I653" s="3" t="s">
        <v>53</v>
      </c>
      <c r="J653" s="19">
        <v>1</v>
      </c>
      <c r="K653" s="18">
        <v>75684</v>
      </c>
      <c r="L653" s="18"/>
      <c r="M653" s="22"/>
      <c r="N653" s="1"/>
      <c r="O653" s="1"/>
      <c r="P653" s="1"/>
      <c r="Q653" s="1"/>
    </row>
    <row r="654" spans="1:17" s="20" customFormat="1" x14ac:dyDescent="0.2">
      <c r="A654" s="1" t="s">
        <v>529</v>
      </c>
      <c r="B654" s="15" t="s">
        <v>76</v>
      </c>
      <c r="C654" s="1" t="s">
        <v>494</v>
      </c>
      <c r="D654" s="25">
        <v>474117484</v>
      </c>
      <c r="E654" s="25">
        <v>5056132408</v>
      </c>
      <c r="F654" s="1" t="s">
        <v>48</v>
      </c>
      <c r="G654" s="108">
        <v>34698</v>
      </c>
      <c r="H654" s="17">
        <f t="shared" ca="1" si="10"/>
        <v>19</v>
      </c>
      <c r="I654" s="3" t="s">
        <v>60</v>
      </c>
      <c r="J654" s="19">
        <v>4</v>
      </c>
      <c r="K654" s="18">
        <v>95724</v>
      </c>
      <c r="L654" s="18"/>
      <c r="M654" s="5"/>
      <c r="N654" s="1"/>
      <c r="O654" s="1"/>
      <c r="P654" s="1"/>
      <c r="Q654" s="1"/>
    </row>
    <row r="655" spans="1:17" s="20" customFormat="1" x14ac:dyDescent="0.2">
      <c r="A655" s="1" t="s">
        <v>105</v>
      </c>
      <c r="B655" s="15" t="s">
        <v>66</v>
      </c>
      <c r="C655" s="1" t="s">
        <v>101</v>
      </c>
      <c r="D655" s="25">
        <v>721169660</v>
      </c>
      <c r="E655" s="25">
        <v>5056711140</v>
      </c>
      <c r="F655" s="1" t="s">
        <v>48</v>
      </c>
      <c r="G655" s="108">
        <v>41330</v>
      </c>
      <c r="H655" s="17">
        <f t="shared" ca="1" si="10"/>
        <v>1</v>
      </c>
      <c r="I655" s="3" t="s">
        <v>53</v>
      </c>
      <c r="J655" s="19">
        <v>1</v>
      </c>
      <c r="K655" s="18">
        <v>46476</v>
      </c>
      <c r="L655" s="18"/>
      <c r="M655" s="5"/>
      <c r="N655" s="1"/>
      <c r="O655" s="1"/>
      <c r="P655" s="1"/>
      <c r="Q655" s="1"/>
    </row>
    <row r="656" spans="1:17" s="20" customFormat="1" x14ac:dyDescent="0.2">
      <c r="A656" s="1" t="s">
        <v>810</v>
      </c>
      <c r="B656" s="15" t="s">
        <v>76</v>
      </c>
      <c r="C656" s="1" t="s">
        <v>719</v>
      </c>
      <c r="D656" s="25">
        <v>992674973</v>
      </c>
      <c r="E656" s="25">
        <v>7196088101</v>
      </c>
      <c r="F656" s="1" t="s">
        <v>48</v>
      </c>
      <c r="G656" s="108">
        <v>36108</v>
      </c>
      <c r="H656" s="17">
        <f t="shared" ca="1" si="10"/>
        <v>15</v>
      </c>
      <c r="I656" s="3" t="s">
        <v>49</v>
      </c>
      <c r="J656" s="19">
        <v>5</v>
      </c>
      <c r="K656" s="18">
        <v>77736</v>
      </c>
      <c r="L656" s="18"/>
      <c r="M656" s="5"/>
      <c r="N656" s="1"/>
      <c r="O656" s="1"/>
      <c r="P656" s="1"/>
      <c r="Q656" s="1"/>
    </row>
    <row r="657" spans="1:17" s="20" customFormat="1" x14ac:dyDescent="0.2">
      <c r="A657" s="1" t="s">
        <v>69</v>
      </c>
      <c r="B657" s="15" t="s">
        <v>55</v>
      </c>
      <c r="C657" s="1" t="s">
        <v>63</v>
      </c>
      <c r="D657" s="25">
        <v>975603308</v>
      </c>
      <c r="E657" s="25">
        <v>5052693355</v>
      </c>
      <c r="F657" s="1" t="s">
        <v>48</v>
      </c>
      <c r="G657" s="108">
        <v>38460</v>
      </c>
      <c r="H657" s="17">
        <f t="shared" ca="1" si="10"/>
        <v>9</v>
      </c>
      <c r="I657" s="3" t="s">
        <v>60</v>
      </c>
      <c r="J657" s="19">
        <v>4</v>
      </c>
      <c r="K657" s="18">
        <v>36936</v>
      </c>
      <c r="L657" s="18"/>
      <c r="M657" s="5"/>
      <c r="N657" s="1"/>
      <c r="O657" s="1"/>
      <c r="P657" s="1"/>
      <c r="Q657" s="1"/>
    </row>
    <row r="658" spans="1:17" s="20" customFormat="1" x14ac:dyDescent="0.2">
      <c r="A658" s="1" t="s">
        <v>275</v>
      </c>
      <c r="B658" s="15" t="s">
        <v>55</v>
      </c>
      <c r="C658" s="1" t="s">
        <v>254</v>
      </c>
      <c r="D658" s="25">
        <v>338977629</v>
      </c>
      <c r="E658" s="25">
        <v>7194252315</v>
      </c>
      <c r="F658" s="1" t="s">
        <v>48</v>
      </c>
      <c r="G658" s="108">
        <v>36857</v>
      </c>
      <c r="H658" s="17">
        <f t="shared" ca="1" si="10"/>
        <v>13</v>
      </c>
      <c r="I658" s="3" t="s">
        <v>60</v>
      </c>
      <c r="J658" s="19">
        <v>1</v>
      </c>
      <c r="K658" s="18">
        <v>94284</v>
      </c>
      <c r="L658" s="18"/>
      <c r="M658" s="5"/>
      <c r="N658" s="1"/>
      <c r="O658" s="1"/>
      <c r="P658" s="1"/>
      <c r="Q658" s="1"/>
    </row>
    <row r="659" spans="1:17" s="20" customFormat="1" x14ac:dyDescent="0.2">
      <c r="A659" s="14" t="s">
        <v>50</v>
      </c>
      <c r="B659" s="15" t="s">
        <v>51</v>
      </c>
      <c r="C659" s="14" t="s">
        <v>47</v>
      </c>
      <c r="D659" s="16">
        <v>914428485</v>
      </c>
      <c r="E659" s="16">
        <v>5051774590</v>
      </c>
      <c r="F659" s="14" t="s">
        <v>52</v>
      </c>
      <c r="G659" s="108">
        <v>34346</v>
      </c>
      <c r="H659" s="17">
        <f t="shared" ca="1" si="10"/>
        <v>20</v>
      </c>
      <c r="I659" s="3" t="s">
        <v>53</v>
      </c>
      <c r="J659" s="19">
        <v>4</v>
      </c>
      <c r="K659" s="18">
        <v>32154</v>
      </c>
      <c r="L659" s="18"/>
      <c r="M659" s="22"/>
      <c r="N659" s="23"/>
      <c r="O659" s="23"/>
      <c r="P659" s="1"/>
      <c r="Q659" s="1"/>
    </row>
    <row r="660" spans="1:17" s="20" customFormat="1" x14ac:dyDescent="0.2">
      <c r="A660" s="1" t="s">
        <v>524</v>
      </c>
      <c r="B660" s="15" t="s">
        <v>76</v>
      </c>
      <c r="C660" s="1" t="s">
        <v>494</v>
      </c>
      <c r="D660" s="25">
        <v>881242432</v>
      </c>
      <c r="E660" s="25">
        <v>7193957018</v>
      </c>
      <c r="F660" s="1" t="s">
        <v>48</v>
      </c>
      <c r="G660" s="108">
        <v>34984</v>
      </c>
      <c r="H660" s="17">
        <f t="shared" ca="1" si="10"/>
        <v>18</v>
      </c>
      <c r="I660" s="3" t="s">
        <v>53</v>
      </c>
      <c r="J660" s="19">
        <v>1</v>
      </c>
      <c r="K660" s="18">
        <v>81612</v>
      </c>
      <c r="L660" s="18"/>
      <c r="M660" s="5"/>
      <c r="N660" s="1"/>
      <c r="O660" s="1"/>
      <c r="P660" s="1"/>
      <c r="Q660" s="1"/>
    </row>
    <row r="661" spans="1:17" s="20" customFormat="1" x14ac:dyDescent="0.2">
      <c r="A661" s="1" t="s">
        <v>733</v>
      </c>
      <c r="B661" s="15" t="s">
        <v>55</v>
      </c>
      <c r="C661" s="1" t="s">
        <v>719</v>
      </c>
      <c r="D661" s="25">
        <v>332494481</v>
      </c>
      <c r="E661" s="25">
        <v>7192094386</v>
      </c>
      <c r="F661" s="1" t="s">
        <v>48</v>
      </c>
      <c r="G661" s="108">
        <v>37136</v>
      </c>
      <c r="H661" s="17">
        <f t="shared" ca="1" si="10"/>
        <v>12</v>
      </c>
      <c r="I661" s="3" t="s">
        <v>64</v>
      </c>
      <c r="J661" s="19">
        <v>5</v>
      </c>
      <c r="K661" s="18">
        <v>58092</v>
      </c>
      <c r="L661" s="18"/>
      <c r="M661" s="5"/>
      <c r="N661" s="1"/>
      <c r="O661" s="1"/>
      <c r="P661" s="1"/>
      <c r="Q661" s="1"/>
    </row>
    <row r="662" spans="1:17" s="20" customFormat="1" x14ac:dyDescent="0.2">
      <c r="A662" s="1" t="s">
        <v>146</v>
      </c>
      <c r="B662" s="15" t="s">
        <v>46</v>
      </c>
      <c r="C662" s="1" t="s">
        <v>101</v>
      </c>
      <c r="D662" s="25">
        <v>600458368</v>
      </c>
      <c r="E662" s="25">
        <v>9707280453</v>
      </c>
      <c r="F662" s="1" t="s">
        <v>52</v>
      </c>
      <c r="G662" s="108">
        <v>40858</v>
      </c>
      <c r="H662" s="17">
        <f t="shared" ca="1" si="10"/>
        <v>2</v>
      </c>
      <c r="I662" s="3" t="s">
        <v>72</v>
      </c>
      <c r="J662" s="19">
        <v>3</v>
      </c>
      <c r="K662" s="18">
        <v>27042</v>
      </c>
      <c r="L662" s="18"/>
      <c r="M662" s="5"/>
      <c r="N662" s="1"/>
      <c r="O662" s="1"/>
      <c r="P662" s="1"/>
      <c r="Q662" s="1"/>
    </row>
    <row r="663" spans="1:17" s="20" customFormat="1" x14ac:dyDescent="0.2">
      <c r="A663" s="1" t="s">
        <v>91</v>
      </c>
      <c r="B663" s="15" t="s">
        <v>51</v>
      </c>
      <c r="C663" s="1" t="s">
        <v>85</v>
      </c>
      <c r="D663" s="25">
        <v>278431222</v>
      </c>
      <c r="E663" s="25">
        <v>7196699611</v>
      </c>
      <c r="F663" s="1" t="s">
        <v>48</v>
      </c>
      <c r="G663" s="108">
        <v>37949</v>
      </c>
      <c r="H663" s="17">
        <f t="shared" ca="1" si="10"/>
        <v>10</v>
      </c>
      <c r="I663" s="3" t="s">
        <v>64</v>
      </c>
      <c r="J663" s="19">
        <v>3</v>
      </c>
      <c r="K663" s="18">
        <v>40368</v>
      </c>
      <c r="L663" s="18"/>
      <c r="M663" s="5"/>
      <c r="N663" s="1"/>
      <c r="O663" s="1"/>
      <c r="P663" s="1"/>
      <c r="Q663" s="1"/>
    </row>
    <row r="664" spans="1:17" s="20" customFormat="1" x14ac:dyDescent="0.2">
      <c r="A664" s="1" t="s">
        <v>82</v>
      </c>
      <c r="B664" s="15" t="s">
        <v>46</v>
      </c>
      <c r="C664" s="1" t="s">
        <v>63</v>
      </c>
      <c r="D664" s="25">
        <v>840313216</v>
      </c>
      <c r="E664" s="25">
        <v>5058449868</v>
      </c>
      <c r="F664" s="1" t="s">
        <v>48</v>
      </c>
      <c r="G664" s="108">
        <v>40125</v>
      </c>
      <c r="H664" s="17">
        <f t="shared" ca="1" si="10"/>
        <v>4</v>
      </c>
      <c r="I664" s="3" t="s">
        <v>49</v>
      </c>
      <c r="J664" s="19">
        <v>3</v>
      </c>
      <c r="K664" s="18">
        <v>45204</v>
      </c>
      <c r="L664" s="18"/>
      <c r="M664" s="21"/>
      <c r="N664" s="1"/>
      <c r="O664" s="1"/>
      <c r="P664" s="1"/>
      <c r="Q664" s="1"/>
    </row>
    <row r="665" spans="1:17" s="20" customFormat="1" x14ac:dyDescent="0.2">
      <c r="A665" s="1" t="s">
        <v>664</v>
      </c>
      <c r="B665" s="15" t="s">
        <v>62</v>
      </c>
      <c r="C665" s="1" t="s">
        <v>645</v>
      </c>
      <c r="D665" s="25">
        <v>269873478</v>
      </c>
      <c r="E665" s="25">
        <v>7198244224</v>
      </c>
      <c r="F665" s="1" t="s">
        <v>48</v>
      </c>
      <c r="G665" s="108">
        <v>36771</v>
      </c>
      <c r="H665" s="17">
        <f t="shared" ca="1" si="10"/>
        <v>13</v>
      </c>
      <c r="I665" s="3" t="s">
        <v>64</v>
      </c>
      <c r="J665" s="19">
        <v>1</v>
      </c>
      <c r="K665" s="18">
        <v>38544</v>
      </c>
      <c r="L665" s="18"/>
      <c r="M665" s="5"/>
      <c r="N665" s="1"/>
      <c r="O665" s="1"/>
      <c r="P665" s="1"/>
      <c r="Q665" s="1"/>
    </row>
    <row r="666" spans="1:17" s="20" customFormat="1" x14ac:dyDescent="0.2">
      <c r="A666" s="1" t="s">
        <v>242</v>
      </c>
      <c r="B666" s="15" t="s">
        <v>55</v>
      </c>
      <c r="C666" s="1" t="s">
        <v>206</v>
      </c>
      <c r="D666" s="25">
        <v>281005046</v>
      </c>
      <c r="E666" s="25">
        <v>9707051004</v>
      </c>
      <c r="F666" s="1" t="s">
        <v>58</v>
      </c>
      <c r="G666" s="108">
        <v>41110</v>
      </c>
      <c r="H666" s="17">
        <f t="shared" ca="1" si="10"/>
        <v>1</v>
      </c>
      <c r="I666" s="3"/>
      <c r="J666" s="19">
        <v>4</v>
      </c>
      <c r="K666" s="18">
        <v>68304</v>
      </c>
      <c r="L666" s="18"/>
      <c r="M666" s="5"/>
      <c r="N666" s="1"/>
      <c r="O666" s="1"/>
      <c r="P666" s="1"/>
      <c r="Q666" s="1"/>
    </row>
    <row r="667" spans="1:17" s="20" customFormat="1" x14ac:dyDescent="0.2">
      <c r="A667" s="1" t="s">
        <v>251</v>
      </c>
      <c r="B667" s="15" t="s">
        <v>66</v>
      </c>
      <c r="C667" s="1" t="s">
        <v>245</v>
      </c>
      <c r="D667" s="25">
        <v>244171882</v>
      </c>
      <c r="E667" s="25">
        <v>9707577867</v>
      </c>
      <c r="F667" s="1" t="s">
        <v>52</v>
      </c>
      <c r="G667" s="108">
        <v>35457</v>
      </c>
      <c r="H667" s="17">
        <f t="shared" ca="1" si="10"/>
        <v>17</v>
      </c>
      <c r="I667" s="3" t="s">
        <v>49</v>
      </c>
      <c r="J667" s="19">
        <v>4</v>
      </c>
      <c r="K667" s="18">
        <v>107736</v>
      </c>
      <c r="L667" s="18"/>
      <c r="M667" s="5"/>
      <c r="N667" s="1"/>
      <c r="O667" s="1"/>
      <c r="P667" s="1"/>
      <c r="Q667" s="1"/>
    </row>
    <row r="668" spans="1:17" s="20" customFormat="1" x14ac:dyDescent="0.2">
      <c r="A668" s="1" t="s">
        <v>444</v>
      </c>
      <c r="B668" s="15" t="s">
        <v>62</v>
      </c>
      <c r="C668" s="1" t="s">
        <v>415</v>
      </c>
      <c r="D668" s="25">
        <v>279097202</v>
      </c>
      <c r="E668" s="25">
        <v>7196844371</v>
      </c>
      <c r="F668" s="1" t="s">
        <v>48</v>
      </c>
      <c r="G668" s="108">
        <v>34303</v>
      </c>
      <c r="H668" s="17">
        <f t="shared" ca="1" si="10"/>
        <v>20</v>
      </c>
      <c r="I668" s="3" t="s">
        <v>60</v>
      </c>
      <c r="J668" s="19">
        <v>4</v>
      </c>
      <c r="K668" s="18">
        <v>75288</v>
      </c>
      <c r="L668" s="18"/>
      <c r="M668" s="5"/>
      <c r="N668" s="1"/>
      <c r="O668" s="1"/>
      <c r="P668" s="1"/>
      <c r="Q668" s="1"/>
    </row>
    <row r="669" spans="1:17" s="20" customFormat="1" x14ac:dyDescent="0.2">
      <c r="A669" s="1" t="s">
        <v>312</v>
      </c>
      <c r="B669" s="15" t="s">
        <v>76</v>
      </c>
      <c r="C669" s="1" t="s">
        <v>254</v>
      </c>
      <c r="D669" s="25">
        <v>876777922</v>
      </c>
      <c r="E669" s="25">
        <v>9707358099</v>
      </c>
      <c r="F669" s="1" t="s">
        <v>58</v>
      </c>
      <c r="G669" s="108">
        <v>41505</v>
      </c>
      <c r="H669" s="17">
        <f t="shared" ca="1" si="10"/>
        <v>0</v>
      </c>
      <c r="I669" s="3"/>
      <c r="J669" s="19">
        <v>5</v>
      </c>
      <c r="K669" s="18">
        <v>106608</v>
      </c>
      <c r="L669" s="18"/>
      <c r="M669" s="5"/>
      <c r="N669" s="1"/>
      <c r="O669" s="1"/>
      <c r="P669" s="1"/>
      <c r="Q669" s="1"/>
    </row>
    <row r="670" spans="1:17" s="20" customFormat="1" x14ac:dyDescent="0.2">
      <c r="A670" s="1" t="s">
        <v>449</v>
      </c>
      <c r="B670" s="15" t="s">
        <v>62</v>
      </c>
      <c r="C670" s="1" t="s">
        <v>415</v>
      </c>
      <c r="D670" s="25">
        <v>168147877</v>
      </c>
      <c r="E670" s="25">
        <v>9706530760</v>
      </c>
      <c r="F670" s="1" t="s">
        <v>52</v>
      </c>
      <c r="G670" s="108">
        <v>38197</v>
      </c>
      <c r="H670" s="17">
        <f t="shared" ca="1" si="10"/>
        <v>9</v>
      </c>
      <c r="I670" s="3" t="s">
        <v>72</v>
      </c>
      <c r="J670" s="19">
        <v>3</v>
      </c>
      <c r="K670" s="18">
        <v>19092</v>
      </c>
      <c r="L670" s="18"/>
      <c r="M670" s="5"/>
      <c r="N670" s="1"/>
      <c r="O670" s="1"/>
      <c r="P670" s="1"/>
      <c r="Q670" s="1"/>
    </row>
    <row r="671" spans="1:17" s="20" customFormat="1" x14ac:dyDescent="0.2">
      <c r="A671" s="1" t="s">
        <v>702</v>
      </c>
      <c r="B671" s="15" t="s">
        <v>51</v>
      </c>
      <c r="C671" s="1" t="s">
        <v>645</v>
      </c>
      <c r="D671" s="25">
        <v>518009092</v>
      </c>
      <c r="E671" s="25">
        <v>3038792521</v>
      </c>
      <c r="F671" s="1" t="s">
        <v>56</v>
      </c>
      <c r="G671" s="108">
        <v>36925</v>
      </c>
      <c r="H671" s="17">
        <f t="shared" ca="1" si="10"/>
        <v>13</v>
      </c>
      <c r="I671" s="3"/>
      <c r="J671" s="19">
        <v>5</v>
      </c>
      <c r="K671" s="18">
        <v>21494</v>
      </c>
      <c r="L671" s="18"/>
      <c r="M671" s="5"/>
      <c r="N671" s="1"/>
      <c r="O671" s="1"/>
      <c r="P671" s="1"/>
      <c r="Q671" s="1"/>
    </row>
    <row r="672" spans="1:17" s="20" customFormat="1" x14ac:dyDescent="0.2">
      <c r="A672" s="1" t="s">
        <v>689</v>
      </c>
      <c r="B672" s="15" t="s">
        <v>51</v>
      </c>
      <c r="C672" s="1" t="s">
        <v>645</v>
      </c>
      <c r="D672" s="25">
        <v>765836666</v>
      </c>
      <c r="E672" s="25">
        <v>5055013435</v>
      </c>
      <c r="F672" s="1" t="s">
        <v>48</v>
      </c>
      <c r="G672" s="108">
        <v>40209</v>
      </c>
      <c r="H672" s="17">
        <f t="shared" ca="1" si="10"/>
        <v>4</v>
      </c>
      <c r="I672" s="3" t="s">
        <v>64</v>
      </c>
      <c r="J672" s="19">
        <v>5</v>
      </c>
      <c r="K672" s="18">
        <v>52320</v>
      </c>
      <c r="L672" s="18"/>
      <c r="M672" s="5"/>
      <c r="N672" s="1"/>
      <c r="O672" s="1"/>
      <c r="P672" s="1"/>
      <c r="Q672" s="1"/>
    </row>
    <row r="673" spans="1:17" s="20" customFormat="1" x14ac:dyDescent="0.2">
      <c r="A673" s="1" t="s">
        <v>521</v>
      </c>
      <c r="B673" s="15" t="s">
        <v>55</v>
      </c>
      <c r="C673" s="1" t="s">
        <v>494</v>
      </c>
      <c r="D673" s="25">
        <v>719165738</v>
      </c>
      <c r="E673" s="25">
        <v>5055750692</v>
      </c>
      <c r="F673" s="1" t="s">
        <v>58</v>
      </c>
      <c r="G673" s="108">
        <v>41524</v>
      </c>
      <c r="H673" s="17">
        <f t="shared" ca="1" si="10"/>
        <v>0</v>
      </c>
      <c r="I673" s="3"/>
      <c r="J673" s="19">
        <v>4</v>
      </c>
      <c r="K673" s="18">
        <v>47328</v>
      </c>
      <c r="L673" s="18"/>
      <c r="M673" s="5"/>
      <c r="N673" s="1"/>
      <c r="O673" s="1"/>
      <c r="P673" s="1"/>
      <c r="Q673" s="1"/>
    </row>
    <row r="674" spans="1:17" s="20" customFormat="1" x14ac:dyDescent="0.2">
      <c r="A674" s="1" t="s">
        <v>416</v>
      </c>
      <c r="B674" s="15" t="s">
        <v>55</v>
      </c>
      <c r="C674" s="1" t="s">
        <v>415</v>
      </c>
      <c r="D674" s="25">
        <v>788451186</v>
      </c>
      <c r="E674" s="25">
        <v>5051682521</v>
      </c>
      <c r="F674" s="1" t="s">
        <v>58</v>
      </c>
      <c r="G674" s="108">
        <v>39552</v>
      </c>
      <c r="H674" s="17">
        <f t="shared" ca="1" si="10"/>
        <v>6</v>
      </c>
      <c r="I674" s="3"/>
      <c r="J674" s="19">
        <v>3</v>
      </c>
      <c r="K674" s="18">
        <v>69024</v>
      </c>
      <c r="L674" s="18"/>
      <c r="M674" s="5"/>
      <c r="N674" s="1"/>
      <c r="O674" s="1"/>
      <c r="P674" s="1"/>
      <c r="Q674" s="1"/>
    </row>
    <row r="675" spans="1:17" s="20" customFormat="1" x14ac:dyDescent="0.2">
      <c r="A675" s="1" t="s">
        <v>154</v>
      </c>
      <c r="B675" s="15" t="s">
        <v>62</v>
      </c>
      <c r="C675" s="1" t="s">
        <v>101</v>
      </c>
      <c r="D675" s="25">
        <v>683222853</v>
      </c>
      <c r="E675" s="25">
        <v>7196224056</v>
      </c>
      <c r="F675" s="1" t="s">
        <v>58</v>
      </c>
      <c r="G675" s="108">
        <v>40978</v>
      </c>
      <c r="H675" s="17">
        <f t="shared" ca="1" si="10"/>
        <v>2</v>
      </c>
      <c r="I675" s="3"/>
      <c r="J675" s="19">
        <v>3</v>
      </c>
      <c r="K675" s="18">
        <v>30948</v>
      </c>
      <c r="L675" s="18"/>
      <c r="M675" s="5"/>
      <c r="N675" s="1"/>
      <c r="O675" s="1"/>
      <c r="P675" s="1"/>
      <c r="Q675" s="1"/>
    </row>
    <row r="676" spans="1:17" s="20" customFormat="1" x14ac:dyDescent="0.2">
      <c r="A676" s="1" t="s">
        <v>610</v>
      </c>
      <c r="B676" s="15" t="s">
        <v>66</v>
      </c>
      <c r="C676" s="1" t="s">
        <v>556</v>
      </c>
      <c r="D676" s="25">
        <v>867100310</v>
      </c>
      <c r="E676" s="25">
        <v>9701376854</v>
      </c>
      <c r="F676" s="1" t="s">
        <v>48</v>
      </c>
      <c r="G676" s="108">
        <v>37449</v>
      </c>
      <c r="H676" s="17">
        <f t="shared" ca="1" si="10"/>
        <v>11</v>
      </c>
      <c r="I676" s="3" t="s">
        <v>64</v>
      </c>
      <c r="J676" s="19">
        <v>5</v>
      </c>
      <c r="K676" s="18">
        <v>79092</v>
      </c>
      <c r="L676" s="18"/>
      <c r="M676" s="5"/>
      <c r="N676" s="1"/>
      <c r="O676" s="1"/>
      <c r="P676" s="1"/>
      <c r="Q676" s="1"/>
    </row>
    <row r="677" spans="1:17" s="20" customFormat="1" x14ac:dyDescent="0.2">
      <c r="A677" s="1" t="s">
        <v>619</v>
      </c>
      <c r="B677" s="15" t="s">
        <v>66</v>
      </c>
      <c r="C677" s="1" t="s">
        <v>556</v>
      </c>
      <c r="D677" s="25">
        <v>339488599</v>
      </c>
      <c r="E677" s="25">
        <v>5051267946</v>
      </c>
      <c r="F677" s="1" t="s">
        <v>58</v>
      </c>
      <c r="G677" s="108">
        <v>38460</v>
      </c>
      <c r="H677" s="17">
        <f t="shared" ca="1" si="10"/>
        <v>9</v>
      </c>
      <c r="I677" s="3"/>
      <c r="J677" s="19">
        <v>3</v>
      </c>
      <c r="K677" s="18">
        <v>72084</v>
      </c>
      <c r="L677" s="18"/>
      <c r="M677" s="5"/>
      <c r="N677" s="1"/>
      <c r="O677" s="1"/>
      <c r="P677" s="1"/>
      <c r="Q677" s="1"/>
    </row>
    <row r="678" spans="1:17" s="20" customFormat="1" x14ac:dyDescent="0.2">
      <c r="A678" s="1" t="s">
        <v>473</v>
      </c>
      <c r="B678" s="15" t="s">
        <v>66</v>
      </c>
      <c r="C678" s="1" t="s">
        <v>467</v>
      </c>
      <c r="D678" s="25">
        <v>221364716</v>
      </c>
      <c r="E678" s="25">
        <v>5051389906</v>
      </c>
      <c r="F678" s="1" t="s">
        <v>48</v>
      </c>
      <c r="G678" s="108">
        <v>37954</v>
      </c>
      <c r="H678" s="17">
        <f t="shared" ca="1" si="10"/>
        <v>10</v>
      </c>
      <c r="I678" s="3" t="s">
        <v>60</v>
      </c>
      <c r="J678" s="19">
        <v>2</v>
      </c>
      <c r="K678" s="18">
        <v>86184</v>
      </c>
      <c r="L678" s="18"/>
      <c r="M678" s="5"/>
      <c r="N678" s="1"/>
      <c r="O678" s="1"/>
      <c r="P678" s="1"/>
      <c r="Q678" s="1"/>
    </row>
    <row r="679" spans="1:17" s="20" customFormat="1" x14ac:dyDescent="0.2">
      <c r="A679" s="1" t="s">
        <v>237</v>
      </c>
      <c r="B679" s="15" t="s">
        <v>76</v>
      </c>
      <c r="C679" s="1" t="s">
        <v>206</v>
      </c>
      <c r="D679" s="25">
        <v>302598687</v>
      </c>
      <c r="E679" s="25">
        <v>3035394899</v>
      </c>
      <c r="F679" s="1" t="s">
        <v>48</v>
      </c>
      <c r="G679" s="108">
        <v>35142</v>
      </c>
      <c r="H679" s="17">
        <f t="shared" ca="1" si="10"/>
        <v>18</v>
      </c>
      <c r="I679" s="3" t="s">
        <v>60</v>
      </c>
      <c r="J679" s="19">
        <v>1</v>
      </c>
      <c r="K679" s="18">
        <v>38208</v>
      </c>
      <c r="L679" s="18"/>
      <c r="M679" s="5"/>
      <c r="N679" s="1"/>
      <c r="O679" s="1"/>
      <c r="P679" s="1"/>
      <c r="Q679" s="1"/>
    </row>
    <row r="680" spans="1:17" s="20" customFormat="1" x14ac:dyDescent="0.2">
      <c r="A680" s="1" t="s">
        <v>663</v>
      </c>
      <c r="B680" s="15" t="s">
        <v>76</v>
      </c>
      <c r="C680" s="1" t="s">
        <v>645</v>
      </c>
      <c r="D680" s="25">
        <v>647131956</v>
      </c>
      <c r="E680" s="25">
        <v>7191240785</v>
      </c>
      <c r="F680" s="1" t="s">
        <v>48</v>
      </c>
      <c r="G680" s="108">
        <v>39958</v>
      </c>
      <c r="H680" s="17">
        <f t="shared" ca="1" si="10"/>
        <v>5</v>
      </c>
      <c r="I680" s="3" t="s">
        <v>60</v>
      </c>
      <c r="J680" s="19">
        <v>3</v>
      </c>
      <c r="K680" s="18">
        <v>88272</v>
      </c>
      <c r="L680" s="18"/>
      <c r="M680" s="5"/>
      <c r="N680" s="1"/>
      <c r="O680" s="1"/>
      <c r="P680" s="1"/>
      <c r="Q680" s="1"/>
    </row>
    <row r="681" spans="1:17" s="20" customFormat="1" x14ac:dyDescent="0.2">
      <c r="A681" s="1" t="s">
        <v>404</v>
      </c>
      <c r="B681" s="15" t="s">
        <v>51</v>
      </c>
      <c r="C681" s="1" t="s">
        <v>254</v>
      </c>
      <c r="D681" s="25">
        <v>684054281</v>
      </c>
      <c r="E681" s="25">
        <v>7192888726</v>
      </c>
      <c r="F681" s="1" t="s">
        <v>48</v>
      </c>
      <c r="G681" s="108">
        <v>39202</v>
      </c>
      <c r="H681" s="17">
        <f t="shared" ca="1" si="10"/>
        <v>7</v>
      </c>
      <c r="I681" s="3" t="s">
        <v>60</v>
      </c>
      <c r="J681" s="19">
        <v>2</v>
      </c>
      <c r="K681" s="18">
        <v>56808</v>
      </c>
      <c r="L681" s="18"/>
      <c r="M681" s="5"/>
      <c r="N681" s="1"/>
      <c r="O681" s="1"/>
      <c r="P681" s="1"/>
      <c r="Q681" s="1"/>
    </row>
    <row r="682" spans="1:17" s="20" customFormat="1" x14ac:dyDescent="0.2">
      <c r="A682" s="1" t="s">
        <v>661</v>
      </c>
      <c r="B682" s="15" t="s">
        <v>76</v>
      </c>
      <c r="C682" s="1" t="s">
        <v>645</v>
      </c>
      <c r="D682" s="25">
        <v>984881714</v>
      </c>
      <c r="E682" s="25">
        <v>9706973131</v>
      </c>
      <c r="F682" s="1" t="s">
        <v>48</v>
      </c>
      <c r="G682" s="108">
        <v>36464</v>
      </c>
      <c r="H682" s="17">
        <f t="shared" ca="1" si="10"/>
        <v>14</v>
      </c>
      <c r="I682" s="3" t="s">
        <v>64</v>
      </c>
      <c r="J682" s="19">
        <v>3</v>
      </c>
      <c r="K682" s="18">
        <v>41196</v>
      </c>
      <c r="L682" s="18"/>
      <c r="M682" s="5"/>
      <c r="N682" s="1"/>
      <c r="O682" s="1"/>
      <c r="P682" s="1"/>
      <c r="Q682" s="1"/>
    </row>
    <row r="683" spans="1:17" s="20" customFormat="1" x14ac:dyDescent="0.2">
      <c r="A683" s="1" t="s">
        <v>593</v>
      </c>
      <c r="B683" s="15" t="s">
        <v>62</v>
      </c>
      <c r="C683" s="1" t="s">
        <v>556</v>
      </c>
      <c r="D683" s="25">
        <v>422463024</v>
      </c>
      <c r="E683" s="25">
        <v>9703876146</v>
      </c>
      <c r="F683" s="1" t="s">
        <v>48</v>
      </c>
      <c r="G683" s="108">
        <v>35749</v>
      </c>
      <c r="H683" s="17">
        <f t="shared" ca="1" si="10"/>
        <v>16</v>
      </c>
      <c r="I683" s="3" t="s">
        <v>53</v>
      </c>
      <c r="J683" s="19">
        <v>2</v>
      </c>
      <c r="K683" s="18">
        <v>106584</v>
      </c>
      <c r="L683" s="18"/>
      <c r="M683" s="5"/>
      <c r="N683" s="1"/>
      <c r="O683" s="1"/>
      <c r="P683" s="1"/>
      <c r="Q683" s="1"/>
    </row>
    <row r="684" spans="1:17" s="20" customFormat="1" x14ac:dyDescent="0.2">
      <c r="A684" s="1" t="s">
        <v>322</v>
      </c>
      <c r="B684" s="15" t="s">
        <v>76</v>
      </c>
      <c r="C684" s="1" t="s">
        <v>254</v>
      </c>
      <c r="D684" s="25">
        <v>564908088</v>
      </c>
      <c r="E684" s="25">
        <v>9703386758</v>
      </c>
      <c r="F684" s="1" t="s">
        <v>48</v>
      </c>
      <c r="G684" s="108">
        <v>39433</v>
      </c>
      <c r="H684" s="17">
        <f t="shared" ca="1" si="10"/>
        <v>6</v>
      </c>
      <c r="I684" s="3" t="s">
        <v>60</v>
      </c>
      <c r="J684" s="19">
        <v>1</v>
      </c>
      <c r="K684" s="18">
        <v>105312</v>
      </c>
      <c r="L684" s="18"/>
      <c r="M684" s="5"/>
      <c r="N684" s="1"/>
      <c r="O684" s="1"/>
      <c r="P684" s="1"/>
      <c r="Q684" s="1"/>
    </row>
    <row r="685" spans="1:17" s="20" customFormat="1" x14ac:dyDescent="0.2">
      <c r="A685" s="1" t="s">
        <v>166</v>
      </c>
      <c r="B685" s="15" t="s">
        <v>62</v>
      </c>
      <c r="C685" s="1" t="s">
        <v>161</v>
      </c>
      <c r="D685" s="25">
        <v>676831149</v>
      </c>
      <c r="E685" s="25">
        <v>9702824485</v>
      </c>
      <c r="F685" s="1" t="s">
        <v>48</v>
      </c>
      <c r="G685" s="108">
        <v>40444</v>
      </c>
      <c r="H685" s="17">
        <f t="shared" ca="1" si="10"/>
        <v>3</v>
      </c>
      <c r="I685" s="3" t="s">
        <v>60</v>
      </c>
      <c r="J685" s="19">
        <v>4</v>
      </c>
      <c r="K685" s="18">
        <v>85344</v>
      </c>
      <c r="L685" s="18"/>
      <c r="M685" s="5"/>
      <c r="N685" s="1"/>
      <c r="O685" s="1"/>
      <c r="P685" s="1"/>
      <c r="Q685" s="1"/>
    </row>
    <row r="686" spans="1:17" s="20" customFormat="1" x14ac:dyDescent="0.2">
      <c r="A686" s="1" t="s">
        <v>241</v>
      </c>
      <c r="B686" s="15" t="s">
        <v>66</v>
      </c>
      <c r="C686" s="1" t="s">
        <v>206</v>
      </c>
      <c r="D686" s="25">
        <v>603301910</v>
      </c>
      <c r="E686" s="25">
        <v>9706514650</v>
      </c>
      <c r="F686" s="1" t="s">
        <v>48</v>
      </c>
      <c r="G686" s="108">
        <v>35269</v>
      </c>
      <c r="H686" s="17">
        <f t="shared" ca="1" si="10"/>
        <v>17</v>
      </c>
      <c r="I686" s="3" t="s">
        <v>60</v>
      </c>
      <c r="J686" s="19">
        <v>3</v>
      </c>
      <c r="K686" s="18">
        <v>87480</v>
      </c>
      <c r="L686" s="18"/>
      <c r="M686" s="5"/>
      <c r="N686" s="1"/>
      <c r="O686" s="1"/>
      <c r="P686" s="1"/>
      <c r="Q686" s="1"/>
    </row>
    <row r="687" spans="1:17" s="20" customFormat="1" x14ac:dyDescent="0.2">
      <c r="A687" s="1" t="s">
        <v>368</v>
      </c>
      <c r="B687" s="15" t="s">
        <v>46</v>
      </c>
      <c r="C687" s="1" t="s">
        <v>254</v>
      </c>
      <c r="D687" s="25">
        <v>881975933</v>
      </c>
      <c r="E687" s="25">
        <v>3032354572</v>
      </c>
      <c r="F687" s="1" t="s">
        <v>48</v>
      </c>
      <c r="G687" s="108">
        <v>36886</v>
      </c>
      <c r="H687" s="17">
        <f t="shared" ca="1" si="10"/>
        <v>13</v>
      </c>
      <c r="I687" s="3" t="s">
        <v>49</v>
      </c>
      <c r="J687" s="19">
        <v>5</v>
      </c>
      <c r="K687" s="18">
        <v>42552</v>
      </c>
      <c r="L687" s="18"/>
      <c r="M687" s="5"/>
      <c r="N687" s="1"/>
      <c r="O687" s="1"/>
      <c r="P687" s="1"/>
      <c r="Q687" s="1"/>
    </row>
    <row r="688" spans="1:17" s="20" customFormat="1" x14ac:dyDescent="0.2">
      <c r="A688" s="1" t="s">
        <v>491</v>
      </c>
      <c r="B688" s="15" t="s">
        <v>66</v>
      </c>
      <c r="C688" s="1" t="s">
        <v>489</v>
      </c>
      <c r="D688" s="25">
        <v>121688720</v>
      </c>
      <c r="E688" s="25">
        <v>3034794769</v>
      </c>
      <c r="F688" s="1" t="s">
        <v>58</v>
      </c>
      <c r="G688" s="108">
        <v>36623</v>
      </c>
      <c r="H688" s="17">
        <f t="shared" ca="1" si="10"/>
        <v>14</v>
      </c>
      <c r="I688" s="3"/>
      <c r="J688" s="19">
        <v>4</v>
      </c>
      <c r="K688" s="18">
        <v>53784</v>
      </c>
      <c r="L688" s="18"/>
      <c r="M688" s="5"/>
      <c r="N688" s="1"/>
      <c r="O688" s="1"/>
      <c r="P688" s="1"/>
      <c r="Q688" s="1"/>
    </row>
    <row r="689" spans="1:17" s="20" customFormat="1" x14ac:dyDescent="0.2">
      <c r="A689" s="1" t="s">
        <v>115</v>
      </c>
      <c r="B689" s="15" t="s">
        <v>46</v>
      </c>
      <c r="C689" s="1" t="s">
        <v>101</v>
      </c>
      <c r="D689" s="25">
        <v>267218084</v>
      </c>
      <c r="E689" s="25">
        <v>3033825834</v>
      </c>
      <c r="F689" s="1" t="s">
        <v>58</v>
      </c>
      <c r="G689" s="108">
        <v>36996</v>
      </c>
      <c r="H689" s="17">
        <f t="shared" ca="1" si="10"/>
        <v>13</v>
      </c>
      <c r="I689" s="3"/>
      <c r="J689" s="19">
        <v>5</v>
      </c>
      <c r="K689" s="18">
        <v>105600</v>
      </c>
      <c r="L689" s="18"/>
      <c r="M689" s="5"/>
      <c r="N689" s="1"/>
      <c r="O689" s="1"/>
      <c r="P689" s="1"/>
      <c r="Q689" s="1"/>
    </row>
    <row r="690" spans="1:17" s="20" customFormat="1" x14ac:dyDescent="0.2">
      <c r="A690" s="1" t="s">
        <v>627</v>
      </c>
      <c r="B690" s="15" t="s">
        <v>51</v>
      </c>
      <c r="C690" s="1" t="s">
        <v>556</v>
      </c>
      <c r="D690" s="25">
        <v>484442635</v>
      </c>
      <c r="E690" s="25">
        <v>7197194901</v>
      </c>
      <c r="F690" s="1" t="s">
        <v>58</v>
      </c>
      <c r="G690" s="108">
        <v>34223</v>
      </c>
      <c r="H690" s="17">
        <f t="shared" ca="1" si="10"/>
        <v>20</v>
      </c>
      <c r="I690" s="3"/>
      <c r="J690" s="19">
        <v>4</v>
      </c>
      <c r="K690" s="18">
        <v>27624</v>
      </c>
      <c r="L690" s="18"/>
      <c r="M690" s="5"/>
      <c r="N690" s="1"/>
      <c r="O690" s="1"/>
      <c r="P690" s="1"/>
      <c r="Q690" s="1"/>
    </row>
    <row r="691" spans="1:17" s="20" customFormat="1" x14ac:dyDescent="0.2">
      <c r="A691" s="1" t="s">
        <v>511</v>
      </c>
      <c r="B691" s="15" t="s">
        <v>76</v>
      </c>
      <c r="C691" s="1" t="s">
        <v>494</v>
      </c>
      <c r="D691" s="25">
        <v>210173249</v>
      </c>
      <c r="E691" s="25">
        <v>9705780571</v>
      </c>
      <c r="F691" s="1" t="s">
        <v>58</v>
      </c>
      <c r="G691" s="108">
        <v>34867</v>
      </c>
      <c r="H691" s="17">
        <f t="shared" ca="1" si="10"/>
        <v>19</v>
      </c>
      <c r="I691" s="3"/>
      <c r="J691" s="19">
        <v>1</v>
      </c>
      <c r="K691" s="18">
        <v>39180</v>
      </c>
      <c r="L691" s="18"/>
      <c r="M691" s="5"/>
      <c r="N691" s="1"/>
      <c r="O691" s="1"/>
      <c r="P691" s="1"/>
      <c r="Q691" s="1"/>
    </row>
    <row r="692" spans="1:17" s="20" customFormat="1" x14ac:dyDescent="0.2">
      <c r="A692" s="1" t="s">
        <v>666</v>
      </c>
      <c r="B692" s="15" t="s">
        <v>66</v>
      </c>
      <c r="C692" s="1" t="s">
        <v>645</v>
      </c>
      <c r="D692" s="25">
        <v>627977314</v>
      </c>
      <c r="E692" s="25">
        <v>5051525844</v>
      </c>
      <c r="F692" s="1" t="s">
        <v>48</v>
      </c>
      <c r="G692" s="108">
        <v>34908</v>
      </c>
      <c r="H692" s="17">
        <f t="shared" ca="1" si="10"/>
        <v>18</v>
      </c>
      <c r="I692" s="3" t="s">
        <v>72</v>
      </c>
      <c r="J692" s="19">
        <v>1</v>
      </c>
      <c r="K692" s="18">
        <v>103488</v>
      </c>
      <c r="L692" s="18"/>
      <c r="M692" s="5"/>
      <c r="N692" s="1"/>
      <c r="O692" s="1"/>
      <c r="P692" s="1"/>
      <c r="Q692" s="1"/>
    </row>
    <row r="693" spans="1:17" s="20" customFormat="1" x14ac:dyDescent="0.2">
      <c r="A693" s="1" t="s">
        <v>599</v>
      </c>
      <c r="B693" s="15" t="s">
        <v>51</v>
      </c>
      <c r="C693" s="1" t="s">
        <v>556</v>
      </c>
      <c r="D693" s="25">
        <v>570756015</v>
      </c>
      <c r="E693" s="25">
        <v>7192238535</v>
      </c>
      <c r="F693" s="1" t="s">
        <v>52</v>
      </c>
      <c r="G693" s="108">
        <v>41477</v>
      </c>
      <c r="H693" s="17">
        <f t="shared" ca="1" si="10"/>
        <v>0</v>
      </c>
      <c r="I693" s="3" t="s">
        <v>53</v>
      </c>
      <c r="J693" s="19">
        <v>5</v>
      </c>
      <c r="K693" s="18">
        <v>59226</v>
      </c>
      <c r="L693" s="18"/>
      <c r="M693" s="5"/>
      <c r="N693" s="1"/>
      <c r="O693" s="1"/>
      <c r="P693" s="1"/>
      <c r="Q693" s="1"/>
    </row>
    <row r="694" spans="1:17" s="20" customFormat="1" x14ac:dyDescent="0.2">
      <c r="A694" s="1" t="s">
        <v>86</v>
      </c>
      <c r="B694" s="15" t="s">
        <v>76</v>
      </c>
      <c r="C694" s="1" t="s">
        <v>85</v>
      </c>
      <c r="D694" s="25">
        <v>237359447</v>
      </c>
      <c r="E694" s="25">
        <v>3035882405</v>
      </c>
      <c r="F694" s="1" t="s">
        <v>48</v>
      </c>
      <c r="G694" s="108">
        <v>35357</v>
      </c>
      <c r="H694" s="17">
        <f t="shared" ca="1" si="10"/>
        <v>17</v>
      </c>
      <c r="I694" s="3" t="s">
        <v>60</v>
      </c>
      <c r="J694" s="19">
        <v>1</v>
      </c>
      <c r="K694" s="18">
        <v>88128</v>
      </c>
      <c r="L694" s="18"/>
      <c r="M694" s="5"/>
      <c r="N694" s="1"/>
      <c r="O694" s="1"/>
      <c r="P694" s="1"/>
      <c r="Q694" s="1"/>
    </row>
    <row r="695" spans="1:17" s="20" customFormat="1" x14ac:dyDescent="0.2">
      <c r="A695" s="1" t="s">
        <v>590</v>
      </c>
      <c r="B695" s="15" t="s">
        <v>66</v>
      </c>
      <c r="C695" s="1" t="s">
        <v>556</v>
      </c>
      <c r="D695" s="25">
        <v>456809622</v>
      </c>
      <c r="E695" s="25">
        <v>3033046338</v>
      </c>
      <c r="F695" s="1" t="s">
        <v>48</v>
      </c>
      <c r="G695" s="108">
        <v>34154</v>
      </c>
      <c r="H695" s="17">
        <f t="shared" ca="1" si="10"/>
        <v>21</v>
      </c>
      <c r="I695" s="3" t="s">
        <v>60</v>
      </c>
      <c r="J695" s="19">
        <v>2</v>
      </c>
      <c r="K695" s="18">
        <v>57696</v>
      </c>
      <c r="L695" s="18"/>
      <c r="M695" s="5"/>
      <c r="N695" s="1"/>
      <c r="O695" s="1"/>
      <c r="P695" s="1"/>
      <c r="Q695" s="1"/>
    </row>
    <row r="696" spans="1:17" s="20" customFormat="1" x14ac:dyDescent="0.2">
      <c r="A696" s="1" t="s">
        <v>751</v>
      </c>
      <c r="B696" s="15" t="s">
        <v>76</v>
      </c>
      <c r="C696" s="1" t="s">
        <v>719</v>
      </c>
      <c r="D696" s="25">
        <v>296641985</v>
      </c>
      <c r="E696" s="25">
        <v>3038217409</v>
      </c>
      <c r="F696" s="1" t="s">
        <v>48</v>
      </c>
      <c r="G696" s="108">
        <v>36683</v>
      </c>
      <c r="H696" s="17">
        <f t="shared" ca="1" si="10"/>
        <v>14</v>
      </c>
      <c r="I696" s="3" t="s">
        <v>64</v>
      </c>
      <c r="J696" s="19">
        <v>2</v>
      </c>
      <c r="K696" s="18">
        <v>49656</v>
      </c>
      <c r="L696" s="18"/>
      <c r="M696" s="5"/>
      <c r="N696" s="1"/>
      <c r="O696" s="1"/>
      <c r="P696" s="1"/>
      <c r="Q696" s="1"/>
    </row>
    <row r="697" spans="1:17" s="20" customFormat="1" x14ac:dyDescent="0.2">
      <c r="A697" s="1" t="s">
        <v>716</v>
      </c>
      <c r="B697" s="15" t="s">
        <v>55</v>
      </c>
      <c r="C697" s="1" t="s">
        <v>645</v>
      </c>
      <c r="D697" s="25">
        <v>368385341</v>
      </c>
      <c r="E697" s="25">
        <v>5055526537</v>
      </c>
      <c r="F697" s="1" t="s">
        <v>58</v>
      </c>
      <c r="G697" s="108">
        <v>38138</v>
      </c>
      <c r="H697" s="17">
        <f t="shared" ca="1" si="10"/>
        <v>10</v>
      </c>
      <c r="I697" s="3"/>
      <c r="J697" s="19">
        <v>2</v>
      </c>
      <c r="K697" s="18">
        <v>56136</v>
      </c>
      <c r="L697" s="18"/>
      <c r="M697" s="5"/>
      <c r="N697" s="1"/>
      <c r="O697" s="1"/>
      <c r="P697" s="1"/>
      <c r="Q697" s="1"/>
    </row>
    <row r="698" spans="1:17" s="20" customFormat="1" x14ac:dyDescent="0.2">
      <c r="A698" s="1" t="s">
        <v>143</v>
      </c>
      <c r="B698" s="15" t="s">
        <v>55</v>
      </c>
      <c r="C698" s="1" t="s">
        <v>101</v>
      </c>
      <c r="D698" s="25">
        <v>877122222</v>
      </c>
      <c r="E698" s="25">
        <v>3035511103</v>
      </c>
      <c r="F698" s="1" t="s">
        <v>48</v>
      </c>
      <c r="G698" s="108">
        <v>41631</v>
      </c>
      <c r="H698" s="17">
        <f t="shared" ca="1" si="10"/>
        <v>0</v>
      </c>
      <c r="I698" s="3" t="s">
        <v>72</v>
      </c>
      <c r="J698" s="19">
        <v>2</v>
      </c>
      <c r="K698" s="18">
        <v>89652</v>
      </c>
      <c r="L698" s="18"/>
      <c r="M698" s="5"/>
      <c r="N698" s="1"/>
      <c r="O698" s="1"/>
      <c r="P698" s="1"/>
      <c r="Q698" s="1"/>
    </row>
    <row r="699" spans="1:17" s="20" customFormat="1" x14ac:dyDescent="0.2">
      <c r="A699" s="1" t="s">
        <v>334</v>
      </c>
      <c r="B699" s="15" t="s">
        <v>76</v>
      </c>
      <c r="C699" s="1" t="s">
        <v>254</v>
      </c>
      <c r="D699" s="25">
        <v>597131266</v>
      </c>
      <c r="E699" s="25">
        <v>3035043141</v>
      </c>
      <c r="F699" s="1" t="s">
        <v>48</v>
      </c>
      <c r="G699" s="108">
        <v>36759</v>
      </c>
      <c r="H699" s="17">
        <f t="shared" ca="1" si="10"/>
        <v>13</v>
      </c>
      <c r="I699" s="3" t="s">
        <v>53</v>
      </c>
      <c r="J699" s="19">
        <v>2</v>
      </c>
      <c r="K699" s="18">
        <v>79716</v>
      </c>
      <c r="L699" s="18"/>
      <c r="M699" s="5"/>
      <c r="N699" s="1"/>
      <c r="O699" s="1"/>
      <c r="P699" s="1"/>
      <c r="Q699" s="1"/>
    </row>
    <row r="700" spans="1:17" s="20" customFormat="1" x14ac:dyDescent="0.2">
      <c r="A700" s="1" t="s">
        <v>414</v>
      </c>
      <c r="B700" s="15" t="s">
        <v>76</v>
      </c>
      <c r="C700" s="1" t="s">
        <v>415</v>
      </c>
      <c r="D700" s="25">
        <v>294161481</v>
      </c>
      <c r="E700" s="25">
        <v>9701201242</v>
      </c>
      <c r="F700" s="1" t="s">
        <v>52</v>
      </c>
      <c r="G700" s="108">
        <v>37150</v>
      </c>
      <c r="H700" s="17">
        <f t="shared" ca="1" si="10"/>
        <v>12</v>
      </c>
      <c r="I700" s="3" t="s">
        <v>60</v>
      </c>
      <c r="J700" s="19">
        <v>1</v>
      </c>
      <c r="K700" s="18">
        <v>57462</v>
      </c>
      <c r="L700" s="18"/>
      <c r="M700" s="5"/>
      <c r="N700" s="1"/>
      <c r="O700" s="1"/>
      <c r="P700" s="1"/>
      <c r="Q700" s="1"/>
    </row>
    <row r="701" spans="1:17" s="20" customFormat="1" x14ac:dyDescent="0.2">
      <c r="A701" s="1" t="s">
        <v>555</v>
      </c>
      <c r="B701" s="15" t="s">
        <v>46</v>
      </c>
      <c r="C701" s="1" t="s">
        <v>556</v>
      </c>
      <c r="D701" s="25">
        <v>546159785</v>
      </c>
      <c r="E701" s="25">
        <v>7192924678</v>
      </c>
      <c r="F701" s="1" t="s">
        <v>48</v>
      </c>
      <c r="G701" s="108">
        <v>39479</v>
      </c>
      <c r="H701" s="17">
        <f t="shared" ca="1" si="10"/>
        <v>6</v>
      </c>
      <c r="I701" s="3" t="s">
        <v>72</v>
      </c>
      <c r="J701" s="19">
        <v>2</v>
      </c>
      <c r="K701" s="18">
        <v>73596</v>
      </c>
      <c r="L701" s="18"/>
      <c r="M701" s="5"/>
      <c r="N701" s="1"/>
      <c r="O701" s="1"/>
      <c r="P701" s="1"/>
      <c r="Q701" s="1"/>
    </row>
    <row r="702" spans="1:17" s="20" customFormat="1" x14ac:dyDescent="0.2">
      <c r="A702" s="1" t="s">
        <v>279</v>
      </c>
      <c r="B702" s="15" t="s">
        <v>51</v>
      </c>
      <c r="C702" s="1" t="s">
        <v>254</v>
      </c>
      <c r="D702" s="25">
        <v>566726453</v>
      </c>
      <c r="E702" s="25">
        <v>3032168237</v>
      </c>
      <c r="F702" s="1" t="s">
        <v>48</v>
      </c>
      <c r="G702" s="108">
        <v>36076</v>
      </c>
      <c r="H702" s="17">
        <f t="shared" ca="1" si="10"/>
        <v>15</v>
      </c>
      <c r="I702" s="3" t="s">
        <v>53</v>
      </c>
      <c r="J702" s="19">
        <v>2</v>
      </c>
      <c r="K702" s="18">
        <v>46728</v>
      </c>
      <c r="L702" s="18"/>
      <c r="M702" s="5"/>
      <c r="N702" s="1"/>
      <c r="O702" s="1"/>
      <c r="P702" s="1"/>
      <c r="Q702" s="1"/>
    </row>
    <row r="703" spans="1:17" s="20" customFormat="1" x14ac:dyDescent="0.2">
      <c r="A703" s="1" t="s">
        <v>546</v>
      </c>
      <c r="B703" s="15" t="s">
        <v>51</v>
      </c>
      <c r="C703" s="1" t="s">
        <v>539</v>
      </c>
      <c r="D703" s="25">
        <v>671360508</v>
      </c>
      <c r="E703" s="25">
        <v>9708385730</v>
      </c>
      <c r="F703" s="1" t="s">
        <v>52</v>
      </c>
      <c r="G703" s="108">
        <v>34216</v>
      </c>
      <c r="H703" s="17">
        <f t="shared" ca="1" si="10"/>
        <v>20</v>
      </c>
      <c r="I703" s="3" t="s">
        <v>53</v>
      </c>
      <c r="J703" s="19">
        <v>5</v>
      </c>
      <c r="K703" s="18">
        <v>47544</v>
      </c>
      <c r="L703" s="18"/>
      <c r="M703" s="5"/>
      <c r="N703" s="1"/>
      <c r="O703" s="1"/>
      <c r="P703" s="1"/>
      <c r="Q703" s="1"/>
    </row>
    <row r="704" spans="1:17" s="20" customFormat="1" x14ac:dyDescent="0.2">
      <c r="A704" s="1" t="s">
        <v>256</v>
      </c>
      <c r="B704" s="15" t="s">
        <v>76</v>
      </c>
      <c r="C704" s="1" t="s">
        <v>254</v>
      </c>
      <c r="D704" s="25">
        <v>903618594</v>
      </c>
      <c r="E704" s="25">
        <v>3034733288</v>
      </c>
      <c r="F704" s="1" t="s">
        <v>48</v>
      </c>
      <c r="G704" s="108">
        <v>38922</v>
      </c>
      <c r="H704" s="17">
        <f t="shared" ca="1" si="10"/>
        <v>7</v>
      </c>
      <c r="I704" s="3" t="s">
        <v>53</v>
      </c>
      <c r="J704" s="19">
        <v>5</v>
      </c>
      <c r="K704" s="18">
        <v>65076</v>
      </c>
      <c r="L704" s="18"/>
      <c r="M704" s="5"/>
      <c r="N704" s="1"/>
      <c r="O704" s="1"/>
      <c r="P704" s="1"/>
      <c r="Q704" s="1"/>
    </row>
    <row r="705" spans="1:17" s="20" customFormat="1" x14ac:dyDescent="0.2">
      <c r="A705" s="1" t="s">
        <v>541</v>
      </c>
      <c r="B705" s="15" t="s">
        <v>66</v>
      </c>
      <c r="C705" s="1" t="s">
        <v>539</v>
      </c>
      <c r="D705" s="25">
        <v>904790184</v>
      </c>
      <c r="E705" s="25">
        <v>3031876990</v>
      </c>
      <c r="F705" s="1" t="s">
        <v>48</v>
      </c>
      <c r="G705" s="108">
        <v>34516</v>
      </c>
      <c r="H705" s="17">
        <f t="shared" ca="1" si="10"/>
        <v>20</v>
      </c>
      <c r="I705" s="3" t="s">
        <v>64</v>
      </c>
      <c r="J705" s="19">
        <v>3</v>
      </c>
      <c r="K705" s="18">
        <v>93264</v>
      </c>
      <c r="L705" s="18"/>
      <c r="M705" s="5"/>
      <c r="N705" s="1"/>
      <c r="O705" s="1"/>
      <c r="P705" s="1"/>
      <c r="Q705" s="1"/>
    </row>
    <row r="706" spans="1:17" s="20" customFormat="1" x14ac:dyDescent="0.2">
      <c r="A706" s="14" t="s">
        <v>45</v>
      </c>
      <c r="B706" s="15" t="s">
        <v>46</v>
      </c>
      <c r="C706" s="14" t="s">
        <v>47</v>
      </c>
      <c r="D706" s="16">
        <v>991656720</v>
      </c>
      <c r="E706" s="16">
        <v>9708138394</v>
      </c>
      <c r="F706" s="14" t="s">
        <v>48</v>
      </c>
      <c r="G706" s="108">
        <v>40503</v>
      </c>
      <c r="H706" s="17">
        <f t="shared" ref="H706:H742" ca="1" si="11">DATEDIF(G706,TODAY(),"Y")</f>
        <v>3</v>
      </c>
      <c r="I706" s="3" t="s">
        <v>49</v>
      </c>
      <c r="J706" s="19">
        <v>2</v>
      </c>
      <c r="K706" s="18">
        <v>63396</v>
      </c>
      <c r="M706" s="1"/>
      <c r="N706" s="1"/>
      <c r="O706" s="1"/>
      <c r="P706" s="1"/>
      <c r="Q706" s="1"/>
    </row>
    <row r="707" spans="1:17" s="20" customFormat="1" x14ac:dyDescent="0.2">
      <c r="A707" s="1" t="s">
        <v>735</v>
      </c>
      <c r="B707" s="15" t="s">
        <v>46</v>
      </c>
      <c r="C707" s="1" t="s">
        <v>719</v>
      </c>
      <c r="D707" s="25">
        <v>929694686</v>
      </c>
      <c r="E707" s="25">
        <v>3034483888</v>
      </c>
      <c r="F707" s="1" t="s">
        <v>48</v>
      </c>
      <c r="G707" s="108">
        <v>41592</v>
      </c>
      <c r="H707" s="17">
        <f t="shared" ca="1" si="11"/>
        <v>0</v>
      </c>
      <c r="I707" s="3" t="s">
        <v>64</v>
      </c>
      <c r="J707" s="19">
        <v>1</v>
      </c>
      <c r="K707" s="18">
        <v>84876</v>
      </c>
      <c r="L707" s="1"/>
      <c r="M707" s="5"/>
      <c r="N707" s="1"/>
      <c r="O707" s="1"/>
      <c r="P707" s="1"/>
      <c r="Q707" s="1"/>
    </row>
    <row r="708" spans="1:17" s="20" customFormat="1" x14ac:dyDescent="0.2">
      <c r="A708" s="1" t="s">
        <v>425</v>
      </c>
      <c r="B708" s="15" t="s">
        <v>66</v>
      </c>
      <c r="C708" s="1" t="s">
        <v>415</v>
      </c>
      <c r="D708" s="25">
        <v>393290045</v>
      </c>
      <c r="E708" s="25">
        <v>3035268508</v>
      </c>
      <c r="F708" s="1" t="s">
        <v>52</v>
      </c>
      <c r="G708" s="108">
        <v>38222</v>
      </c>
      <c r="H708" s="17">
        <f t="shared" ca="1" si="11"/>
        <v>9</v>
      </c>
      <c r="I708" s="3" t="s">
        <v>53</v>
      </c>
      <c r="J708" s="19">
        <v>4</v>
      </c>
      <c r="K708" s="18">
        <v>56754</v>
      </c>
      <c r="L708" s="1"/>
      <c r="M708" s="5"/>
      <c r="N708" s="1"/>
      <c r="O708" s="1"/>
      <c r="P708" s="1"/>
      <c r="Q708" s="1"/>
    </row>
    <row r="709" spans="1:17" s="20" customFormat="1" x14ac:dyDescent="0.2">
      <c r="A709" s="1" t="s">
        <v>158</v>
      </c>
      <c r="B709" s="15" t="s">
        <v>51</v>
      </c>
      <c r="C709" s="1" t="s">
        <v>101</v>
      </c>
      <c r="D709" s="25">
        <v>841913875</v>
      </c>
      <c r="E709" s="25">
        <v>7192511732</v>
      </c>
      <c r="F709" s="1" t="s">
        <v>58</v>
      </c>
      <c r="G709" s="108">
        <v>36216</v>
      </c>
      <c r="H709" s="17">
        <f t="shared" ca="1" si="11"/>
        <v>15</v>
      </c>
      <c r="I709" s="3"/>
      <c r="J709" s="19">
        <v>2</v>
      </c>
      <c r="K709" s="18">
        <v>60660</v>
      </c>
      <c r="L709" s="1"/>
      <c r="M709" s="5"/>
      <c r="N709" s="1"/>
      <c r="O709" s="1"/>
      <c r="P709" s="1"/>
      <c r="Q709" s="1"/>
    </row>
    <row r="710" spans="1:17" s="20" customFormat="1" x14ac:dyDescent="0.2">
      <c r="A710" s="1" t="s">
        <v>803</v>
      </c>
      <c r="B710" s="15" t="s">
        <v>76</v>
      </c>
      <c r="C710" s="1" t="s">
        <v>719</v>
      </c>
      <c r="D710" s="25">
        <v>186346711</v>
      </c>
      <c r="E710" s="25">
        <v>5054900514</v>
      </c>
      <c r="F710" s="1" t="s">
        <v>48</v>
      </c>
      <c r="G710" s="108">
        <v>37675</v>
      </c>
      <c r="H710" s="17">
        <f t="shared" ca="1" si="11"/>
        <v>11</v>
      </c>
      <c r="I710" s="3" t="s">
        <v>53</v>
      </c>
      <c r="J710" s="19">
        <v>4</v>
      </c>
      <c r="K710" s="18">
        <v>86364</v>
      </c>
      <c r="L710" s="1"/>
      <c r="M710" s="5"/>
      <c r="N710" s="1"/>
      <c r="O710" s="1"/>
      <c r="P710" s="1"/>
      <c r="Q710" s="1"/>
    </row>
    <row r="711" spans="1:17" s="20" customFormat="1" x14ac:dyDescent="0.2">
      <c r="A711" s="1" t="s">
        <v>606</v>
      </c>
      <c r="B711" s="15" t="s">
        <v>76</v>
      </c>
      <c r="C711" s="1" t="s">
        <v>556</v>
      </c>
      <c r="D711" s="25">
        <v>592519945</v>
      </c>
      <c r="E711" s="25">
        <v>7195990200</v>
      </c>
      <c r="F711" s="1" t="s">
        <v>48</v>
      </c>
      <c r="G711" s="108">
        <v>40502</v>
      </c>
      <c r="H711" s="17">
        <f t="shared" ca="1" si="11"/>
        <v>3</v>
      </c>
      <c r="I711" s="3" t="s">
        <v>60</v>
      </c>
      <c r="J711" s="19">
        <v>1</v>
      </c>
      <c r="K711" s="18">
        <v>53580</v>
      </c>
      <c r="L711" s="1"/>
      <c r="M711" s="5"/>
      <c r="N711" s="1"/>
      <c r="O711" s="1"/>
      <c r="P711" s="1"/>
      <c r="Q711" s="1"/>
    </row>
    <row r="712" spans="1:17" s="20" customFormat="1" x14ac:dyDescent="0.2">
      <c r="A712" s="1" t="s">
        <v>565</v>
      </c>
      <c r="B712" s="15" t="s">
        <v>51</v>
      </c>
      <c r="C712" s="1" t="s">
        <v>556</v>
      </c>
      <c r="D712" s="25">
        <v>828715080</v>
      </c>
      <c r="E712" s="25">
        <v>3033613559</v>
      </c>
      <c r="F712" s="1" t="s">
        <v>48</v>
      </c>
      <c r="G712" s="108">
        <v>36150</v>
      </c>
      <c r="H712" s="17">
        <f t="shared" ca="1" si="11"/>
        <v>15</v>
      </c>
      <c r="I712" s="3" t="s">
        <v>53</v>
      </c>
      <c r="J712" s="19">
        <v>2</v>
      </c>
      <c r="K712" s="18">
        <v>73378</v>
      </c>
      <c r="L712" s="1"/>
      <c r="M712" s="5"/>
      <c r="N712" s="1"/>
      <c r="O712" s="1"/>
      <c r="P712" s="1"/>
      <c r="Q712" s="1"/>
    </row>
    <row r="713" spans="1:17" s="20" customFormat="1" x14ac:dyDescent="0.2">
      <c r="A713" s="1" t="s">
        <v>140</v>
      </c>
      <c r="B713" s="15" t="s">
        <v>51</v>
      </c>
      <c r="C713" s="1" t="s">
        <v>101</v>
      </c>
      <c r="D713" s="25">
        <v>648911225</v>
      </c>
      <c r="E713" s="25">
        <v>9705829090</v>
      </c>
      <c r="F713" s="1" t="s">
        <v>58</v>
      </c>
      <c r="G713" s="108">
        <v>35037</v>
      </c>
      <c r="H713" s="17">
        <f t="shared" ca="1" si="11"/>
        <v>18</v>
      </c>
      <c r="I713" s="3"/>
      <c r="J713" s="19">
        <v>4</v>
      </c>
      <c r="K713" s="18">
        <v>99624</v>
      </c>
      <c r="L713" s="1"/>
      <c r="M713" s="5"/>
      <c r="N713" s="1"/>
      <c r="O713" s="1"/>
      <c r="P713" s="1"/>
      <c r="Q713" s="1"/>
    </row>
    <row r="714" spans="1:17" s="20" customFormat="1" x14ac:dyDescent="0.2">
      <c r="A714" s="1" t="s">
        <v>328</v>
      </c>
      <c r="B714" s="15" t="s">
        <v>76</v>
      </c>
      <c r="C714" s="1" t="s">
        <v>254</v>
      </c>
      <c r="D714" s="25">
        <v>589649495</v>
      </c>
      <c r="E714" s="25">
        <v>3034248455</v>
      </c>
      <c r="F714" s="1" t="s">
        <v>48</v>
      </c>
      <c r="G714" s="108">
        <v>37763</v>
      </c>
      <c r="H714" s="17">
        <f t="shared" ca="1" si="11"/>
        <v>11</v>
      </c>
      <c r="I714" s="3" t="s">
        <v>72</v>
      </c>
      <c r="J714" s="19">
        <v>2</v>
      </c>
      <c r="K714" s="18">
        <v>46644</v>
      </c>
      <c r="L714" s="1"/>
      <c r="M714" s="5"/>
      <c r="N714" s="1"/>
      <c r="O714" s="1"/>
      <c r="P714" s="1"/>
      <c r="Q714" s="1"/>
    </row>
    <row r="715" spans="1:17" s="20" customFormat="1" x14ac:dyDescent="0.2">
      <c r="A715" s="1" t="s">
        <v>78</v>
      </c>
      <c r="B715" s="15" t="s">
        <v>46</v>
      </c>
      <c r="C715" s="1" t="s">
        <v>63</v>
      </c>
      <c r="D715" s="25">
        <v>456946966</v>
      </c>
      <c r="E715" s="25">
        <v>5054680033</v>
      </c>
      <c r="F715" s="1" t="s">
        <v>48</v>
      </c>
      <c r="G715" s="108">
        <v>37820</v>
      </c>
      <c r="H715" s="17">
        <f t="shared" ca="1" si="11"/>
        <v>10</v>
      </c>
      <c r="I715" s="3" t="s">
        <v>72</v>
      </c>
      <c r="J715" s="19">
        <v>4</v>
      </c>
      <c r="K715" s="18">
        <v>89808</v>
      </c>
      <c r="L715" s="1"/>
      <c r="M715" s="5"/>
      <c r="N715" s="1"/>
      <c r="O715" s="1"/>
      <c r="P715" s="1"/>
      <c r="Q715" s="1"/>
    </row>
    <row r="716" spans="1:17" s="20" customFormat="1" x14ac:dyDescent="0.2">
      <c r="A716" s="1" t="s">
        <v>151</v>
      </c>
      <c r="B716" s="15" t="s">
        <v>76</v>
      </c>
      <c r="C716" s="1" t="s">
        <v>101</v>
      </c>
      <c r="D716" s="25">
        <v>496260023</v>
      </c>
      <c r="E716" s="25">
        <v>7193962015</v>
      </c>
      <c r="F716" s="1" t="s">
        <v>48</v>
      </c>
      <c r="G716" s="108">
        <v>35530</v>
      </c>
      <c r="H716" s="17">
        <f t="shared" ca="1" si="11"/>
        <v>17</v>
      </c>
      <c r="I716" s="3" t="s">
        <v>53</v>
      </c>
      <c r="J716" s="19">
        <v>5</v>
      </c>
      <c r="K716" s="18">
        <v>89604</v>
      </c>
      <c r="L716" s="1"/>
      <c r="M716" s="5"/>
      <c r="N716" s="1"/>
      <c r="O716" s="1"/>
      <c r="P716" s="1"/>
      <c r="Q716" s="1"/>
    </row>
    <row r="717" spans="1:17" s="20" customFormat="1" x14ac:dyDescent="0.2">
      <c r="A717" s="1" t="s">
        <v>77</v>
      </c>
      <c r="B717" s="15" t="s">
        <v>76</v>
      </c>
      <c r="C717" s="1" t="s">
        <v>63</v>
      </c>
      <c r="D717" s="25">
        <v>542051793</v>
      </c>
      <c r="E717" s="25">
        <v>5057317354</v>
      </c>
      <c r="F717" s="1" t="s">
        <v>48</v>
      </c>
      <c r="G717" s="108">
        <v>37316</v>
      </c>
      <c r="H717" s="17">
        <f t="shared" ca="1" si="11"/>
        <v>12</v>
      </c>
      <c r="I717" s="3" t="s">
        <v>60</v>
      </c>
      <c r="J717" s="19">
        <v>1</v>
      </c>
      <c r="K717" s="18">
        <v>90180</v>
      </c>
      <c r="L717" s="1"/>
      <c r="M717" s="21"/>
      <c r="N717" s="1"/>
      <c r="O717" s="1"/>
      <c r="P717" s="1"/>
      <c r="Q717" s="1"/>
    </row>
    <row r="718" spans="1:17" s="20" customFormat="1" x14ac:dyDescent="0.2">
      <c r="A718" s="1" t="s">
        <v>712</v>
      </c>
      <c r="B718" s="15" t="s">
        <v>66</v>
      </c>
      <c r="C718" s="1" t="s">
        <v>645</v>
      </c>
      <c r="D718" s="25">
        <v>668708287</v>
      </c>
      <c r="E718" s="25">
        <v>3031952821</v>
      </c>
      <c r="F718" s="1" t="s">
        <v>58</v>
      </c>
      <c r="G718" s="108">
        <v>36862</v>
      </c>
      <c r="H718" s="17">
        <f t="shared" ca="1" si="11"/>
        <v>13</v>
      </c>
      <c r="I718" s="3"/>
      <c r="J718" s="19">
        <v>4</v>
      </c>
      <c r="K718" s="18">
        <v>103320</v>
      </c>
      <c r="L718" s="1"/>
      <c r="M718" s="5"/>
      <c r="N718" s="1"/>
      <c r="O718" s="1"/>
      <c r="P718" s="1"/>
      <c r="Q718" s="1"/>
    </row>
    <row r="719" spans="1:17" s="20" customFormat="1" x14ac:dyDescent="0.2">
      <c r="A719" s="1" t="s">
        <v>596</v>
      </c>
      <c r="B719" s="15" t="s">
        <v>66</v>
      </c>
      <c r="C719" s="1" t="s">
        <v>556</v>
      </c>
      <c r="D719" s="25">
        <v>278129861</v>
      </c>
      <c r="E719" s="25">
        <v>7198561246</v>
      </c>
      <c r="F719" s="1" t="s">
        <v>58</v>
      </c>
      <c r="G719" s="108">
        <v>41460</v>
      </c>
      <c r="H719" s="17">
        <f t="shared" ca="1" si="11"/>
        <v>1</v>
      </c>
      <c r="I719" s="3"/>
      <c r="J719" s="19">
        <v>5</v>
      </c>
      <c r="K719" s="18">
        <v>47460</v>
      </c>
      <c r="L719" s="1"/>
      <c r="M719" s="5"/>
      <c r="N719" s="1"/>
      <c r="O719" s="1"/>
      <c r="P719" s="1"/>
      <c r="Q719" s="1"/>
    </row>
    <row r="720" spans="1:17" s="20" customFormat="1" x14ac:dyDescent="0.2">
      <c r="A720" s="1" t="s">
        <v>763</v>
      </c>
      <c r="B720" s="15" t="s">
        <v>66</v>
      </c>
      <c r="C720" s="1" t="s">
        <v>719</v>
      </c>
      <c r="D720" s="25">
        <v>964255290</v>
      </c>
      <c r="E720" s="25">
        <v>5057446192</v>
      </c>
      <c r="F720" s="1" t="s">
        <v>48</v>
      </c>
      <c r="G720" s="108">
        <v>41074</v>
      </c>
      <c r="H720" s="17">
        <f t="shared" ca="1" si="11"/>
        <v>2</v>
      </c>
      <c r="I720" s="3" t="s">
        <v>64</v>
      </c>
      <c r="J720" s="19">
        <v>3</v>
      </c>
      <c r="K720" s="18">
        <v>41988</v>
      </c>
      <c r="L720" s="1"/>
      <c r="M720" s="5"/>
      <c r="N720" s="1"/>
      <c r="O720" s="1"/>
      <c r="P720" s="1"/>
      <c r="Q720" s="1"/>
    </row>
    <row r="721" spans="1:17" s="20" customFormat="1" x14ac:dyDescent="0.2">
      <c r="A721" s="1" t="s">
        <v>81</v>
      </c>
      <c r="B721" s="15" t="s">
        <v>76</v>
      </c>
      <c r="C721" s="1" t="s">
        <v>63</v>
      </c>
      <c r="D721" s="25">
        <v>608796012</v>
      </c>
      <c r="E721" s="25">
        <v>9704075460</v>
      </c>
      <c r="F721" s="1" t="s">
        <v>48</v>
      </c>
      <c r="G721" s="108">
        <v>34887</v>
      </c>
      <c r="H721" s="17">
        <f t="shared" ca="1" si="11"/>
        <v>19</v>
      </c>
      <c r="I721" s="3" t="s">
        <v>60</v>
      </c>
      <c r="J721" s="19">
        <v>5</v>
      </c>
      <c r="K721" s="18">
        <v>95712</v>
      </c>
      <c r="L721" s="1"/>
      <c r="M721" s="21"/>
      <c r="N721" s="1"/>
      <c r="O721" s="1"/>
      <c r="P721" s="1"/>
      <c r="Q721" s="1"/>
    </row>
    <row r="722" spans="1:17" s="20" customFormat="1" x14ac:dyDescent="0.2">
      <c r="A722" s="1" t="s">
        <v>374</v>
      </c>
      <c r="B722" s="15" t="s">
        <v>76</v>
      </c>
      <c r="C722" s="1" t="s">
        <v>254</v>
      </c>
      <c r="D722" s="25">
        <v>542653222</v>
      </c>
      <c r="E722" s="25">
        <v>9703708610</v>
      </c>
      <c r="F722" s="1" t="s">
        <v>58</v>
      </c>
      <c r="G722" s="108">
        <v>37053</v>
      </c>
      <c r="H722" s="17">
        <f t="shared" ca="1" si="11"/>
        <v>13</v>
      </c>
      <c r="I722" s="3"/>
      <c r="J722" s="19">
        <v>3</v>
      </c>
      <c r="K722" s="18">
        <v>87024</v>
      </c>
      <c r="L722" s="1"/>
      <c r="M722" s="5"/>
      <c r="N722" s="1"/>
      <c r="O722" s="1"/>
      <c r="P722" s="1"/>
      <c r="Q722" s="1"/>
    </row>
    <row r="723" spans="1:17" s="20" customFormat="1" x14ac:dyDescent="0.2">
      <c r="A723" s="1" t="s">
        <v>582</v>
      </c>
      <c r="B723" s="15" t="s">
        <v>66</v>
      </c>
      <c r="C723" s="1" t="s">
        <v>556</v>
      </c>
      <c r="D723" s="25">
        <v>503036433</v>
      </c>
      <c r="E723" s="25">
        <v>5052453666</v>
      </c>
      <c r="F723" s="1" t="s">
        <v>48</v>
      </c>
      <c r="G723" s="108">
        <v>34516</v>
      </c>
      <c r="H723" s="17">
        <f t="shared" ca="1" si="11"/>
        <v>20</v>
      </c>
      <c r="I723" s="3" t="s">
        <v>49</v>
      </c>
      <c r="J723" s="19">
        <v>1</v>
      </c>
      <c r="K723" s="18">
        <v>93288</v>
      </c>
      <c r="L723" s="1"/>
      <c r="M723" s="5"/>
      <c r="N723" s="1"/>
      <c r="O723" s="1"/>
      <c r="P723" s="1"/>
      <c r="Q723" s="1"/>
    </row>
    <row r="724" spans="1:17" s="20" customFormat="1" x14ac:dyDescent="0.2">
      <c r="A724" s="1" t="s">
        <v>550</v>
      </c>
      <c r="B724" s="15" t="s">
        <v>55</v>
      </c>
      <c r="C724" s="1" t="s">
        <v>539</v>
      </c>
      <c r="D724" s="25">
        <v>264960848</v>
      </c>
      <c r="E724" s="25">
        <v>7195012757</v>
      </c>
      <c r="F724" s="1" t="s">
        <v>58</v>
      </c>
      <c r="G724" s="108">
        <v>34342</v>
      </c>
      <c r="H724" s="17">
        <f t="shared" ca="1" si="11"/>
        <v>20</v>
      </c>
      <c r="I724" s="3"/>
      <c r="J724" s="19">
        <v>3</v>
      </c>
      <c r="K724" s="18">
        <v>58884</v>
      </c>
      <c r="L724" s="1"/>
      <c r="M724" s="5"/>
      <c r="N724" s="1"/>
      <c r="O724" s="1"/>
      <c r="P724" s="1"/>
      <c r="Q724" s="1"/>
    </row>
    <row r="725" spans="1:17" s="20" customFormat="1" x14ac:dyDescent="0.2">
      <c r="A725" s="1" t="s">
        <v>294</v>
      </c>
      <c r="B725" s="15" t="s">
        <v>66</v>
      </c>
      <c r="C725" s="1" t="s">
        <v>254</v>
      </c>
      <c r="D725" s="25">
        <v>843064707</v>
      </c>
      <c r="E725" s="25">
        <v>3032687844</v>
      </c>
      <c r="F725" s="1" t="s">
        <v>58</v>
      </c>
      <c r="G725" s="108">
        <v>41736</v>
      </c>
      <c r="H725" s="17">
        <f t="shared" ca="1" si="11"/>
        <v>0</v>
      </c>
      <c r="I725" s="3"/>
      <c r="J725" s="19">
        <v>3</v>
      </c>
      <c r="K725" s="18">
        <v>68532</v>
      </c>
      <c r="L725" s="1"/>
      <c r="M725" s="5"/>
      <c r="N725" s="1"/>
      <c r="O725" s="1"/>
      <c r="P725" s="1"/>
      <c r="Q725" s="1"/>
    </row>
    <row r="726" spans="1:17" s="20" customFormat="1" x14ac:dyDescent="0.2">
      <c r="A726" s="1" t="s">
        <v>769</v>
      </c>
      <c r="B726" s="15" t="s">
        <v>55</v>
      </c>
      <c r="C726" s="1" t="s">
        <v>719</v>
      </c>
      <c r="D726" s="25">
        <v>799754905</v>
      </c>
      <c r="E726" s="25">
        <v>9706757210</v>
      </c>
      <c r="F726" s="1" t="s">
        <v>48</v>
      </c>
      <c r="G726" s="108">
        <v>36363</v>
      </c>
      <c r="H726" s="17">
        <f t="shared" ca="1" si="11"/>
        <v>14</v>
      </c>
      <c r="I726" s="3" t="s">
        <v>60</v>
      </c>
      <c r="J726" s="19">
        <v>4</v>
      </c>
      <c r="K726" s="18">
        <v>38028</v>
      </c>
      <c r="L726" s="1"/>
      <c r="M726" s="5"/>
      <c r="N726" s="1"/>
      <c r="O726" s="1"/>
      <c r="P726" s="1"/>
      <c r="Q726" s="1"/>
    </row>
    <row r="727" spans="1:17" s="20" customFormat="1" x14ac:dyDescent="0.2">
      <c r="A727" s="1" t="s">
        <v>589</v>
      </c>
      <c r="B727" s="15" t="s">
        <v>66</v>
      </c>
      <c r="C727" s="1" t="s">
        <v>556</v>
      </c>
      <c r="D727" s="25">
        <v>505680981</v>
      </c>
      <c r="E727" s="25">
        <v>3037557761</v>
      </c>
      <c r="F727" s="1" t="s">
        <v>48</v>
      </c>
      <c r="G727" s="108">
        <v>38194</v>
      </c>
      <c r="H727" s="17">
        <f t="shared" ca="1" si="11"/>
        <v>9</v>
      </c>
      <c r="I727" s="3" t="s">
        <v>60</v>
      </c>
      <c r="J727" s="19">
        <v>1</v>
      </c>
      <c r="K727" s="18">
        <v>34956</v>
      </c>
      <c r="L727" s="1"/>
      <c r="M727" s="5"/>
      <c r="N727" s="1"/>
      <c r="O727" s="1"/>
      <c r="P727" s="1"/>
      <c r="Q727" s="1"/>
    </row>
    <row r="728" spans="1:17" s="20" customFormat="1" x14ac:dyDescent="0.2">
      <c r="A728" s="1" t="s">
        <v>188</v>
      </c>
      <c r="B728" s="15" t="s">
        <v>76</v>
      </c>
      <c r="C728" s="1" t="s">
        <v>180</v>
      </c>
      <c r="D728" s="25">
        <v>694800128</v>
      </c>
      <c r="E728" s="25">
        <v>7197111802</v>
      </c>
      <c r="F728" s="1" t="s">
        <v>48</v>
      </c>
      <c r="G728" s="108">
        <v>37325</v>
      </c>
      <c r="H728" s="17">
        <f t="shared" ca="1" si="11"/>
        <v>12</v>
      </c>
      <c r="I728" s="3" t="s">
        <v>64</v>
      </c>
      <c r="J728" s="19">
        <v>1</v>
      </c>
      <c r="K728" s="18">
        <v>73596</v>
      </c>
      <c r="L728" s="1"/>
      <c r="M728" s="5"/>
      <c r="N728" s="1"/>
      <c r="O728" s="1"/>
      <c r="P728" s="1"/>
      <c r="Q728" s="1"/>
    </row>
    <row r="729" spans="1:17" s="20" customFormat="1" x14ac:dyDescent="0.2">
      <c r="A729" s="1" t="s">
        <v>209</v>
      </c>
      <c r="B729" s="15" t="s">
        <v>76</v>
      </c>
      <c r="C729" s="1" t="s">
        <v>206</v>
      </c>
      <c r="D729" s="25">
        <v>661397587</v>
      </c>
      <c r="E729" s="25">
        <v>3036126835</v>
      </c>
      <c r="F729" s="1" t="s">
        <v>58</v>
      </c>
      <c r="G729" s="108">
        <v>35968</v>
      </c>
      <c r="H729" s="17">
        <f t="shared" ca="1" si="11"/>
        <v>16</v>
      </c>
      <c r="I729" s="3"/>
      <c r="J729" s="19">
        <v>5</v>
      </c>
      <c r="K729" s="18">
        <v>48672</v>
      </c>
      <c r="L729" s="1"/>
      <c r="M729" s="5"/>
      <c r="N729" s="1"/>
      <c r="O729" s="1"/>
      <c r="P729" s="1"/>
      <c r="Q729" s="1"/>
    </row>
    <row r="730" spans="1:17" s="20" customFormat="1" x14ac:dyDescent="0.2">
      <c r="A730" s="1" t="s">
        <v>74</v>
      </c>
      <c r="B730" s="15" t="s">
        <v>55</v>
      </c>
      <c r="C730" s="1" t="s">
        <v>63</v>
      </c>
      <c r="D730" s="25">
        <v>481336564</v>
      </c>
      <c r="E730" s="25">
        <v>7196479087</v>
      </c>
      <c r="F730" s="1" t="s">
        <v>48</v>
      </c>
      <c r="G730" s="108">
        <v>37199</v>
      </c>
      <c r="H730" s="17">
        <f t="shared" ca="1" si="11"/>
        <v>12</v>
      </c>
      <c r="I730" s="3" t="s">
        <v>64</v>
      </c>
      <c r="J730" s="19">
        <v>5</v>
      </c>
      <c r="K730" s="18">
        <v>86508</v>
      </c>
      <c r="L730" s="1"/>
      <c r="M730" s="5"/>
      <c r="N730" s="1"/>
      <c r="O730" s="1"/>
      <c r="P730" s="1"/>
      <c r="Q730" s="1"/>
    </row>
    <row r="731" spans="1:17" s="20" customFormat="1" x14ac:dyDescent="0.2">
      <c r="A731" s="1" t="s">
        <v>116</v>
      </c>
      <c r="B731" s="15" t="s">
        <v>51</v>
      </c>
      <c r="C731" s="1" t="s">
        <v>101</v>
      </c>
      <c r="D731" s="25">
        <v>415228597</v>
      </c>
      <c r="E731" s="25">
        <v>9706252690</v>
      </c>
      <c r="F731" s="1" t="s">
        <v>48</v>
      </c>
      <c r="G731" s="108">
        <v>36723</v>
      </c>
      <c r="H731" s="17">
        <f t="shared" ca="1" si="11"/>
        <v>13</v>
      </c>
      <c r="I731" s="3" t="s">
        <v>60</v>
      </c>
      <c r="J731" s="19">
        <v>4</v>
      </c>
      <c r="K731" s="18">
        <v>49104</v>
      </c>
      <c r="L731" s="1"/>
      <c r="M731" s="5"/>
      <c r="N731" s="1"/>
      <c r="O731" s="1"/>
      <c r="P731" s="1"/>
      <c r="Q731" s="1"/>
    </row>
    <row r="732" spans="1:17" s="20" customFormat="1" x14ac:dyDescent="0.2">
      <c r="A732" s="1" t="s">
        <v>493</v>
      </c>
      <c r="B732" s="15" t="s">
        <v>66</v>
      </c>
      <c r="C732" s="1" t="s">
        <v>494</v>
      </c>
      <c r="D732" s="25">
        <v>617795992</v>
      </c>
      <c r="E732" s="25">
        <v>5056345909</v>
      </c>
      <c r="F732" s="1" t="s">
        <v>48</v>
      </c>
      <c r="G732" s="108">
        <v>34634</v>
      </c>
      <c r="H732" s="17">
        <f t="shared" ca="1" si="11"/>
        <v>19</v>
      </c>
      <c r="I732" s="3" t="s">
        <v>60</v>
      </c>
      <c r="J732" s="19">
        <v>5</v>
      </c>
      <c r="K732" s="18">
        <v>52296</v>
      </c>
      <c r="L732" s="1"/>
      <c r="M732" s="5"/>
      <c r="N732" s="1"/>
      <c r="O732" s="1"/>
      <c r="P732" s="1"/>
      <c r="Q732" s="1"/>
    </row>
    <row r="733" spans="1:17" s="20" customFormat="1" x14ac:dyDescent="0.2">
      <c r="A733" s="1" t="s">
        <v>411</v>
      </c>
      <c r="B733" s="15" t="s">
        <v>55</v>
      </c>
      <c r="C733" s="1" t="s">
        <v>407</v>
      </c>
      <c r="D733" s="25">
        <v>370608224</v>
      </c>
      <c r="E733" s="25">
        <v>9701535362</v>
      </c>
      <c r="F733" s="1" t="s">
        <v>48</v>
      </c>
      <c r="G733" s="108">
        <v>38463</v>
      </c>
      <c r="H733" s="17">
        <f t="shared" ca="1" si="11"/>
        <v>9</v>
      </c>
      <c r="I733" s="3" t="s">
        <v>60</v>
      </c>
      <c r="J733" s="19">
        <v>5</v>
      </c>
      <c r="K733" s="18">
        <v>70968</v>
      </c>
      <c r="L733" s="1"/>
      <c r="M733" s="5"/>
      <c r="N733" s="1"/>
      <c r="O733" s="1"/>
      <c r="P733" s="1"/>
      <c r="Q733" s="1"/>
    </row>
    <row r="734" spans="1:17" s="20" customFormat="1" x14ac:dyDescent="0.2">
      <c r="A734" s="1" t="s">
        <v>635</v>
      </c>
      <c r="B734" s="15" t="s">
        <v>76</v>
      </c>
      <c r="C734" s="1" t="s">
        <v>556</v>
      </c>
      <c r="D734" s="25">
        <v>828395582</v>
      </c>
      <c r="E734" s="25">
        <v>3038591986</v>
      </c>
      <c r="F734" s="1" t="s">
        <v>48</v>
      </c>
      <c r="G734" s="108">
        <v>34629</v>
      </c>
      <c r="H734" s="17">
        <f t="shared" ca="1" si="11"/>
        <v>19</v>
      </c>
      <c r="I734" s="3" t="s">
        <v>72</v>
      </c>
      <c r="J734" s="19">
        <v>4</v>
      </c>
      <c r="K734" s="18">
        <v>86016</v>
      </c>
      <c r="L734" s="1"/>
      <c r="M734" s="5"/>
      <c r="N734" s="1"/>
      <c r="O734" s="1"/>
      <c r="P734" s="1"/>
      <c r="Q734" s="1"/>
    </row>
    <row r="735" spans="1:17" s="20" customFormat="1" x14ac:dyDescent="0.2">
      <c r="A735" s="1" t="s">
        <v>667</v>
      </c>
      <c r="B735" s="15" t="s">
        <v>66</v>
      </c>
      <c r="C735" s="1" t="s">
        <v>645</v>
      </c>
      <c r="D735" s="25">
        <v>272659955</v>
      </c>
      <c r="E735" s="25">
        <v>7194127875</v>
      </c>
      <c r="F735" s="1" t="s">
        <v>48</v>
      </c>
      <c r="G735" s="108">
        <v>35341</v>
      </c>
      <c r="H735" s="17">
        <f t="shared" ca="1" si="11"/>
        <v>17</v>
      </c>
      <c r="I735" s="3" t="s">
        <v>49</v>
      </c>
      <c r="J735" s="19">
        <v>2</v>
      </c>
      <c r="K735" s="18">
        <v>58188</v>
      </c>
      <c r="L735" s="1"/>
      <c r="M735" s="5"/>
      <c r="N735" s="1"/>
      <c r="O735" s="1"/>
      <c r="P735" s="1"/>
      <c r="Q735" s="1"/>
    </row>
    <row r="736" spans="1:17" x14ac:dyDescent="0.2">
      <c r="A736" s="1" t="s">
        <v>217</v>
      </c>
      <c r="B736" s="15" t="s">
        <v>66</v>
      </c>
      <c r="C736" s="1" t="s">
        <v>206</v>
      </c>
      <c r="D736" s="25">
        <v>622274162</v>
      </c>
      <c r="E736" s="25">
        <v>5051264786</v>
      </c>
      <c r="F736" s="1" t="s">
        <v>58</v>
      </c>
      <c r="G736" s="108">
        <v>35827</v>
      </c>
      <c r="H736" s="17">
        <f t="shared" ca="1" si="11"/>
        <v>16</v>
      </c>
      <c r="I736" s="3"/>
      <c r="J736" s="19">
        <v>4</v>
      </c>
      <c r="K736" s="18">
        <v>31632</v>
      </c>
      <c r="L736" s="1"/>
    </row>
    <row r="737" spans="1:12" x14ac:dyDescent="0.2">
      <c r="A737" s="1" t="s">
        <v>319</v>
      </c>
      <c r="B737" s="15" t="s">
        <v>66</v>
      </c>
      <c r="C737" s="1" t="s">
        <v>254</v>
      </c>
      <c r="D737" s="25">
        <v>931105030</v>
      </c>
      <c r="E737" s="25">
        <v>7191397811</v>
      </c>
      <c r="F737" s="1" t="s">
        <v>48</v>
      </c>
      <c r="G737" s="108">
        <v>37329</v>
      </c>
      <c r="H737" s="17">
        <f t="shared" ca="1" si="11"/>
        <v>12</v>
      </c>
      <c r="I737" s="3" t="s">
        <v>64</v>
      </c>
      <c r="J737" s="19">
        <v>4</v>
      </c>
      <c r="K737" s="18">
        <v>73596</v>
      </c>
      <c r="L737" s="1"/>
    </row>
    <row r="738" spans="1:12" x14ac:dyDescent="0.2">
      <c r="A738" s="1" t="s">
        <v>87</v>
      </c>
      <c r="B738" s="15" t="s">
        <v>51</v>
      </c>
      <c r="C738" s="1" t="s">
        <v>85</v>
      </c>
      <c r="D738" s="25">
        <v>963028490</v>
      </c>
      <c r="E738" s="25">
        <v>3034383168</v>
      </c>
      <c r="F738" s="1" t="s">
        <v>48</v>
      </c>
      <c r="G738" s="108">
        <v>34607</v>
      </c>
      <c r="H738" s="17">
        <f t="shared" ca="1" si="11"/>
        <v>19</v>
      </c>
      <c r="I738" s="3" t="s">
        <v>53</v>
      </c>
      <c r="J738" s="19">
        <v>2</v>
      </c>
      <c r="K738" s="18">
        <v>49620</v>
      </c>
      <c r="L738" s="1"/>
    </row>
    <row r="739" spans="1:12" x14ac:dyDescent="0.2">
      <c r="A739" s="1" t="s">
        <v>537</v>
      </c>
      <c r="B739" s="15" t="s">
        <v>76</v>
      </c>
      <c r="C739" s="1" t="s">
        <v>494</v>
      </c>
      <c r="D739" s="25">
        <v>824046378</v>
      </c>
      <c r="E739" s="25">
        <v>5056335284</v>
      </c>
      <c r="F739" s="1" t="s">
        <v>48</v>
      </c>
      <c r="G739" s="108">
        <v>36435</v>
      </c>
      <c r="H739" s="17">
        <f t="shared" ca="1" si="11"/>
        <v>14</v>
      </c>
      <c r="I739" s="3" t="s">
        <v>72</v>
      </c>
      <c r="J739" s="19">
        <v>4</v>
      </c>
      <c r="K739" s="18">
        <v>80676</v>
      </c>
      <c r="L739" s="1"/>
    </row>
    <row r="740" spans="1:12" x14ac:dyDescent="0.2">
      <c r="A740" s="1" t="s">
        <v>121</v>
      </c>
      <c r="B740" s="15" t="s">
        <v>76</v>
      </c>
      <c r="C740" s="1" t="s">
        <v>101</v>
      </c>
      <c r="D740" s="25">
        <v>644862142</v>
      </c>
      <c r="E740" s="25">
        <v>3033274978</v>
      </c>
      <c r="F740" s="1" t="s">
        <v>58</v>
      </c>
      <c r="G740" s="108">
        <v>35707</v>
      </c>
      <c r="H740" s="17">
        <f t="shared" ca="1" si="11"/>
        <v>16</v>
      </c>
      <c r="I740" s="3"/>
      <c r="J740" s="19">
        <v>3</v>
      </c>
      <c r="K740" s="18">
        <v>56004</v>
      </c>
      <c r="L740" s="1"/>
    </row>
    <row r="741" spans="1:12" x14ac:dyDescent="0.2">
      <c r="A741" s="1" t="s">
        <v>215</v>
      </c>
      <c r="B741" s="15" t="s">
        <v>66</v>
      </c>
      <c r="C741" s="1" t="s">
        <v>206</v>
      </c>
      <c r="D741" s="25">
        <v>625531462</v>
      </c>
      <c r="E741" s="25">
        <v>3037553017</v>
      </c>
      <c r="F741" s="1" t="s">
        <v>48</v>
      </c>
      <c r="G741" s="108">
        <v>38344</v>
      </c>
      <c r="H741" s="17">
        <f t="shared" ca="1" si="11"/>
        <v>9</v>
      </c>
      <c r="I741" s="3" t="s">
        <v>60</v>
      </c>
      <c r="J741" s="19">
        <v>3</v>
      </c>
      <c r="K741" s="18">
        <v>50976</v>
      </c>
      <c r="L741" s="1"/>
    </row>
    <row r="742" spans="1:12" x14ac:dyDescent="0.2">
      <c r="A742" s="1" t="s">
        <v>781</v>
      </c>
      <c r="B742" s="15" t="s">
        <v>62</v>
      </c>
      <c r="C742" s="1" t="s">
        <v>719</v>
      </c>
      <c r="D742" s="25">
        <v>843299208</v>
      </c>
      <c r="E742" s="25">
        <v>7198631557</v>
      </c>
      <c r="F742" s="1" t="s">
        <v>52</v>
      </c>
      <c r="G742" s="108">
        <v>40591</v>
      </c>
      <c r="H742" s="17">
        <f t="shared" ca="1" si="11"/>
        <v>3</v>
      </c>
      <c r="I742" s="3" t="s">
        <v>72</v>
      </c>
      <c r="J742" s="19">
        <v>5</v>
      </c>
      <c r="K742" s="18">
        <v>58896</v>
      </c>
      <c r="L742" s="1"/>
    </row>
  </sheetData>
  <sortState ref="A2:N742">
    <sortCondition ref="A9"/>
  </sortState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indexed="14"/>
    <pageSetUpPr fitToPage="1"/>
  </sheetPr>
  <dimension ref="A1:N60"/>
  <sheetViews>
    <sheetView zoomScaleNormal="100" workbookViewId="0"/>
  </sheetViews>
  <sheetFormatPr defaultColWidth="9" defaultRowHeight="15" x14ac:dyDescent="0.25"/>
  <cols>
    <col min="1" max="1" width="21" style="30" bestFit="1" customWidth="1"/>
    <col min="2" max="2" width="9.25" style="30" bestFit="1" customWidth="1"/>
    <col min="3" max="3" width="3.375" style="30" bestFit="1" customWidth="1"/>
    <col min="4" max="4" width="10.5" style="30" bestFit="1" customWidth="1"/>
    <col min="5" max="5" width="9.25" style="30" bestFit="1" customWidth="1"/>
    <col min="6" max="6" width="16.25" style="30" bestFit="1" customWidth="1"/>
    <col min="7" max="7" width="7.875" style="30" bestFit="1" customWidth="1"/>
    <col min="8" max="8" width="5.25" style="30" bestFit="1" customWidth="1"/>
    <col min="9" max="9" width="7.875" style="58" bestFit="1" customWidth="1"/>
    <col min="10" max="10" width="13" style="30" bestFit="1" customWidth="1"/>
    <col min="11" max="11" width="7" style="31" bestFit="1" customWidth="1"/>
    <col min="12" max="12" width="15.125" style="30" bestFit="1" customWidth="1"/>
    <col min="13" max="14" width="5.875" style="30" bestFit="1" customWidth="1"/>
    <col min="15" max="15" width="4.375" style="30" customWidth="1"/>
    <col min="16" max="16384" width="9" style="30"/>
  </cols>
  <sheetData>
    <row r="1" spans="1:14" ht="54.75" customHeight="1" x14ac:dyDescent="0.25">
      <c r="A1" s="30" t="s">
        <v>825</v>
      </c>
      <c r="B1" s="31">
        <v>140</v>
      </c>
      <c r="C1" s="32" t="s">
        <v>826</v>
      </c>
      <c r="E1" s="33"/>
      <c r="F1" s="33"/>
      <c r="G1" s="34"/>
      <c r="H1" s="31" t="s">
        <v>827</v>
      </c>
      <c r="I1" s="35" t="s">
        <v>828</v>
      </c>
      <c r="J1" s="31" t="s">
        <v>829</v>
      </c>
      <c r="L1" s="30" t="s">
        <v>830</v>
      </c>
    </row>
    <row r="2" spans="1:14" ht="15.75" thickBot="1" x14ac:dyDescent="0.3">
      <c r="B2" s="31"/>
      <c r="G2" s="36"/>
      <c r="H2" s="31">
        <v>1</v>
      </c>
      <c r="I2" s="37">
        <f t="shared" ref="I2:I16" si="0">($E$5*H2%)+$E$5</f>
        <v>0.26441800000000004</v>
      </c>
      <c r="J2" s="38">
        <f t="shared" ref="J2:J16" si="1">I2+$E$6</f>
        <v>2.6180000000000092E-3</v>
      </c>
      <c r="L2" s="31" t="s">
        <v>831</v>
      </c>
      <c r="M2" s="31" t="s">
        <v>832</v>
      </c>
    </row>
    <row r="3" spans="1:14" ht="15.75" thickBot="1" x14ac:dyDescent="0.3">
      <c r="A3" s="30" t="s">
        <v>833</v>
      </c>
      <c r="B3" s="39">
        <v>66</v>
      </c>
      <c r="D3" s="30" t="s">
        <v>834</v>
      </c>
      <c r="E3" s="31" t="s">
        <v>835</v>
      </c>
      <c r="F3" s="31"/>
      <c r="G3" s="31" t="s">
        <v>836</v>
      </c>
      <c r="H3" s="31">
        <v>2</v>
      </c>
      <c r="I3" s="37">
        <f t="shared" si="0"/>
        <v>0.26703600000000005</v>
      </c>
      <c r="J3" s="38">
        <f t="shared" si="1"/>
        <v>5.2360000000000184E-3</v>
      </c>
      <c r="K3" s="31" t="s">
        <v>837</v>
      </c>
      <c r="L3" s="31">
        <v>200</v>
      </c>
      <c r="M3" s="40">
        <f>L3/2.54</f>
        <v>78.740157480314963</v>
      </c>
      <c r="N3" s="31" t="s">
        <v>838</v>
      </c>
    </row>
    <row r="4" spans="1:14" x14ac:dyDescent="0.25">
      <c r="A4" s="30" t="s">
        <v>839</v>
      </c>
      <c r="B4" s="41">
        <v>0.34</v>
      </c>
      <c r="G4" s="42"/>
      <c r="H4" s="31">
        <v>3</v>
      </c>
      <c r="I4" s="37">
        <f t="shared" si="0"/>
        <v>0.26965400000000006</v>
      </c>
      <c r="J4" s="38">
        <f t="shared" si="1"/>
        <v>7.8540000000000276E-3</v>
      </c>
      <c r="L4" s="31"/>
      <c r="M4" s="31"/>
      <c r="N4" s="31"/>
    </row>
    <row r="5" spans="1:14" x14ac:dyDescent="0.25">
      <c r="A5" s="30" t="s">
        <v>840</v>
      </c>
      <c r="B5" s="43"/>
      <c r="E5" s="38">
        <f>(B1*B4/12000)*B3</f>
        <v>0.26180000000000003</v>
      </c>
      <c r="F5" s="30" t="s">
        <v>841</v>
      </c>
      <c r="G5" s="44">
        <f>B7*E5+B3</f>
        <v>14805.000000000002</v>
      </c>
      <c r="H5" s="31">
        <v>4</v>
      </c>
      <c r="I5" s="37">
        <f t="shared" si="0"/>
        <v>0.27227200000000001</v>
      </c>
      <c r="J5" s="38">
        <f t="shared" si="1"/>
        <v>1.0471999999999981E-2</v>
      </c>
      <c r="L5" s="31" t="s">
        <v>832</v>
      </c>
      <c r="M5" s="31" t="s">
        <v>831</v>
      </c>
      <c r="N5" s="31"/>
    </row>
    <row r="6" spans="1:14" x14ac:dyDescent="0.25">
      <c r="B6" s="31"/>
      <c r="D6" s="30" t="s">
        <v>842</v>
      </c>
      <c r="E6" s="45">
        <f>E7-E5</f>
        <v>-0.26180000000000003</v>
      </c>
      <c r="F6" s="46" t="s">
        <v>843</v>
      </c>
      <c r="H6" s="31">
        <v>5</v>
      </c>
      <c r="I6" s="37">
        <f t="shared" si="0"/>
        <v>0.27489000000000002</v>
      </c>
      <c r="J6" s="38">
        <f t="shared" si="1"/>
        <v>1.3089999999999991E-2</v>
      </c>
      <c r="K6" s="31" t="s">
        <v>838</v>
      </c>
      <c r="L6" s="31">
        <v>0.185</v>
      </c>
      <c r="M6" s="40">
        <f>L6*2.54</f>
        <v>0.46989999999999998</v>
      </c>
      <c r="N6" s="31" t="s">
        <v>837</v>
      </c>
    </row>
    <row r="7" spans="1:14" x14ac:dyDescent="0.25">
      <c r="A7" s="30" t="s">
        <v>844</v>
      </c>
      <c r="B7" s="47">
        <f>(43350/B1)*12000/B3</f>
        <v>56298.7012987013</v>
      </c>
      <c r="D7" s="30" t="s">
        <v>845</v>
      </c>
      <c r="E7" s="37"/>
      <c r="F7" s="48" t="s">
        <v>846</v>
      </c>
      <c r="G7" s="44">
        <f>E7*B7</f>
        <v>0</v>
      </c>
      <c r="H7" s="31">
        <v>6</v>
      </c>
      <c r="I7" s="37">
        <f t="shared" si="0"/>
        <v>0.27750800000000003</v>
      </c>
      <c r="J7" s="38">
        <f t="shared" si="1"/>
        <v>1.5708E-2</v>
      </c>
    </row>
    <row r="8" spans="1:14" x14ac:dyDescent="0.25">
      <c r="A8" s="30" t="s">
        <v>847</v>
      </c>
      <c r="B8" s="47">
        <v>17</v>
      </c>
      <c r="D8" s="31" t="s">
        <v>848</v>
      </c>
      <c r="E8" s="30" t="s">
        <v>849</v>
      </c>
      <c r="F8" s="49">
        <v>74426</v>
      </c>
      <c r="H8" s="31">
        <v>7</v>
      </c>
      <c r="I8" s="37">
        <f t="shared" si="0"/>
        <v>0.28012600000000004</v>
      </c>
      <c r="J8" s="38">
        <f t="shared" si="1"/>
        <v>1.8326000000000009E-2</v>
      </c>
      <c r="L8" s="30" t="s">
        <v>850</v>
      </c>
    </row>
    <row r="9" spans="1:14" x14ac:dyDescent="0.25">
      <c r="B9" s="31"/>
      <c r="D9" s="31" t="s">
        <v>851</v>
      </c>
      <c r="E9" s="30" t="s">
        <v>852</v>
      </c>
      <c r="F9" s="50">
        <f>F8/B7</f>
        <v>1.3219843137254901</v>
      </c>
      <c r="H9" s="31">
        <v>8</v>
      </c>
      <c r="I9" s="37">
        <f t="shared" si="0"/>
        <v>0.28274400000000005</v>
      </c>
      <c r="J9" s="38">
        <f t="shared" si="1"/>
        <v>2.0944000000000018E-2</v>
      </c>
      <c r="K9" s="31" t="s">
        <v>853</v>
      </c>
      <c r="L9" s="45">
        <f>E5</f>
        <v>0.26180000000000003</v>
      </c>
      <c r="M9" s="30" t="s">
        <v>854</v>
      </c>
    </row>
    <row r="10" spans="1:14" x14ac:dyDescent="0.25">
      <c r="A10" s="30" t="s">
        <v>855</v>
      </c>
      <c r="B10" s="51">
        <f>B7/B8</f>
        <v>3311.6883116883118</v>
      </c>
      <c r="C10" s="47"/>
      <c r="D10" s="47" t="s">
        <v>856</v>
      </c>
      <c r="E10" s="30" t="s">
        <v>852</v>
      </c>
      <c r="F10" s="52">
        <f>CEILING(F9,1)</f>
        <v>2</v>
      </c>
      <c r="H10" s="31">
        <v>9</v>
      </c>
      <c r="I10" s="37">
        <f t="shared" si="0"/>
        <v>0.28536200000000006</v>
      </c>
      <c r="J10" s="38">
        <f t="shared" si="1"/>
        <v>2.3562000000000027E-2</v>
      </c>
      <c r="K10" s="31" t="s">
        <v>857</v>
      </c>
      <c r="L10" s="53">
        <f>F8</f>
        <v>74426</v>
      </c>
      <c r="M10" s="30" t="s">
        <v>858</v>
      </c>
    </row>
    <row r="11" spans="1:14" x14ac:dyDescent="0.25">
      <c r="A11" s="30" t="s">
        <v>847</v>
      </c>
      <c r="B11" s="47">
        <v>18</v>
      </c>
      <c r="C11" s="42"/>
      <c r="D11" s="54" t="s">
        <v>859</v>
      </c>
      <c r="F11" s="53">
        <f>F10*B7</f>
        <v>112597.4025974026</v>
      </c>
      <c r="G11" s="53"/>
      <c r="H11" s="31">
        <v>10</v>
      </c>
      <c r="I11" s="37">
        <f t="shared" si="0"/>
        <v>0.28798000000000001</v>
      </c>
      <c r="J11" s="38">
        <f t="shared" si="1"/>
        <v>2.6179999999999981E-2</v>
      </c>
      <c r="K11" s="31" t="s">
        <v>860</v>
      </c>
      <c r="L11" s="34">
        <f>L9*L10</f>
        <v>19484.726800000004</v>
      </c>
      <c r="M11" s="30" t="s">
        <v>861</v>
      </c>
    </row>
    <row r="12" spans="1:14" x14ac:dyDescent="0.25">
      <c r="B12" s="31"/>
      <c r="C12" s="49"/>
      <c r="D12" s="54" t="s">
        <v>862</v>
      </c>
      <c r="E12" s="42" t="s">
        <v>863</v>
      </c>
      <c r="H12" s="31">
        <v>11</v>
      </c>
      <c r="I12" s="37">
        <f t="shared" si="0"/>
        <v>0.29059800000000002</v>
      </c>
      <c r="J12" s="38">
        <f t="shared" si="1"/>
        <v>2.879799999999999E-2</v>
      </c>
      <c r="K12" s="31" t="s">
        <v>860</v>
      </c>
      <c r="L12" s="34">
        <f>E7*L10</f>
        <v>0</v>
      </c>
      <c r="M12" s="30" t="s">
        <v>864</v>
      </c>
    </row>
    <row r="13" spans="1:14" x14ac:dyDescent="0.25">
      <c r="A13" s="30" t="s">
        <v>855</v>
      </c>
      <c r="B13" s="51">
        <f>B7/B11</f>
        <v>3127.7056277056276</v>
      </c>
      <c r="D13" s="55">
        <f>($B$7*$B$3)/12000*$B$1</f>
        <v>43350</v>
      </c>
      <c r="E13" s="55">
        <f>D13+(B8*60)</f>
        <v>44370</v>
      </c>
      <c r="H13" s="31">
        <v>12</v>
      </c>
      <c r="I13" s="37">
        <f t="shared" si="0"/>
        <v>0.29321600000000003</v>
      </c>
      <c r="J13" s="38">
        <f t="shared" si="1"/>
        <v>3.1415999999999999E-2</v>
      </c>
    </row>
    <row r="14" spans="1:14" x14ac:dyDescent="0.25">
      <c r="A14" s="30" t="s">
        <v>865</v>
      </c>
      <c r="B14" s="56"/>
      <c r="H14" s="31">
        <v>13</v>
      </c>
      <c r="I14" s="37">
        <f t="shared" si="0"/>
        <v>0.29583400000000004</v>
      </c>
      <c r="J14" s="38">
        <f t="shared" si="1"/>
        <v>3.4034000000000009E-2</v>
      </c>
    </row>
    <row r="15" spans="1:14" x14ac:dyDescent="0.25">
      <c r="A15" s="57" t="s">
        <v>866</v>
      </c>
      <c r="D15" s="57" t="s">
        <v>867</v>
      </c>
      <c r="H15" s="31">
        <v>14</v>
      </c>
      <c r="I15" s="37">
        <f t="shared" si="0"/>
        <v>0.29845200000000005</v>
      </c>
      <c r="J15" s="38">
        <f t="shared" si="1"/>
        <v>3.6652000000000018E-2</v>
      </c>
    </row>
    <row r="16" spans="1:14" x14ac:dyDescent="0.25">
      <c r="A16" s="30" t="s">
        <v>868</v>
      </c>
      <c r="B16" s="31">
        <v>140</v>
      </c>
      <c r="D16" s="30" t="s">
        <v>868</v>
      </c>
      <c r="E16" s="31">
        <v>140</v>
      </c>
      <c r="H16" s="31">
        <v>15</v>
      </c>
      <c r="I16" s="37">
        <f t="shared" si="0"/>
        <v>0.30107000000000006</v>
      </c>
      <c r="J16" s="38">
        <f t="shared" si="1"/>
        <v>3.9270000000000027E-2</v>
      </c>
    </row>
    <row r="17" spans="1:13" ht="15.75" thickBot="1" x14ac:dyDescent="0.3">
      <c r="A17" s="30" t="s">
        <v>869</v>
      </c>
      <c r="B17" s="31">
        <v>72</v>
      </c>
      <c r="D17" s="30" t="s">
        <v>869</v>
      </c>
      <c r="E17" s="31">
        <v>66</v>
      </c>
    </row>
    <row r="18" spans="1:13" x14ac:dyDescent="0.25">
      <c r="A18" s="30" t="s">
        <v>849</v>
      </c>
      <c r="B18" s="47">
        <v>12144</v>
      </c>
      <c r="D18" s="30" t="s">
        <v>849</v>
      </c>
      <c r="E18" s="47">
        <v>43056</v>
      </c>
      <c r="J18" s="59"/>
      <c r="K18" s="60"/>
      <c r="L18" s="61" t="s">
        <v>870</v>
      </c>
      <c r="M18" s="62"/>
    </row>
    <row r="19" spans="1:13" x14ac:dyDescent="0.25">
      <c r="A19" s="30" t="s">
        <v>871</v>
      </c>
      <c r="B19" s="51">
        <f>(B17*B18/12000)*B16</f>
        <v>10200.960000000001</v>
      </c>
      <c r="C19" s="30" t="s">
        <v>872</v>
      </c>
      <c r="D19" s="30" t="s">
        <v>871</v>
      </c>
      <c r="E19" s="51">
        <f>(E17*E18/12000)*E16</f>
        <v>33153.119999999995</v>
      </c>
      <c r="F19" s="30" t="s">
        <v>872</v>
      </c>
      <c r="G19" s="53">
        <f>B19+E19</f>
        <v>43354.079999999994</v>
      </c>
      <c r="H19" s="31" t="s">
        <v>873</v>
      </c>
      <c r="J19" s="63" t="s">
        <v>874</v>
      </c>
      <c r="L19" s="64">
        <f>D13/B7</f>
        <v>0.77</v>
      </c>
      <c r="M19" s="65" t="s">
        <v>872</v>
      </c>
    </row>
    <row r="20" spans="1:13" x14ac:dyDescent="0.25">
      <c r="B20" s="51"/>
      <c r="J20" s="63" t="s">
        <v>875</v>
      </c>
      <c r="L20" s="64">
        <f>L19*1000</f>
        <v>770</v>
      </c>
      <c r="M20" s="65" t="s">
        <v>872</v>
      </c>
    </row>
    <row r="21" spans="1:13" x14ac:dyDescent="0.25">
      <c r="A21" s="57" t="s">
        <v>876</v>
      </c>
      <c r="D21" s="57" t="s">
        <v>877</v>
      </c>
      <c r="J21" s="63"/>
      <c r="L21" s="42"/>
      <c r="M21" s="65"/>
    </row>
    <row r="22" spans="1:13" x14ac:dyDescent="0.25">
      <c r="A22" s="30" t="s">
        <v>868</v>
      </c>
      <c r="B22" s="31">
        <v>190</v>
      </c>
      <c r="D22" s="30" t="s">
        <v>868</v>
      </c>
      <c r="E22" s="31">
        <v>190</v>
      </c>
      <c r="J22" s="63" t="s">
        <v>878</v>
      </c>
      <c r="L22" s="49">
        <v>17</v>
      </c>
      <c r="M22" s="65" t="s">
        <v>879</v>
      </c>
    </row>
    <row r="23" spans="1:13" x14ac:dyDescent="0.25">
      <c r="A23" s="30" t="s">
        <v>869</v>
      </c>
      <c r="B23" s="31">
        <v>26.25</v>
      </c>
      <c r="D23" s="30" t="s">
        <v>869</v>
      </c>
      <c r="E23" s="31">
        <v>24.5</v>
      </c>
      <c r="J23" s="66" t="s">
        <v>880</v>
      </c>
      <c r="L23" s="67">
        <f>B7/L22</f>
        <v>3311.6883116883118</v>
      </c>
      <c r="M23" s="65" t="s">
        <v>858</v>
      </c>
    </row>
    <row r="24" spans="1:13" ht="15.75" thickBot="1" x14ac:dyDescent="0.3">
      <c r="A24" s="30" t="s">
        <v>849</v>
      </c>
      <c r="B24" s="47">
        <v>8000</v>
      </c>
      <c r="D24" s="30" t="s">
        <v>849</v>
      </c>
      <c r="E24" s="47">
        <v>3000</v>
      </c>
      <c r="J24" s="68" t="s">
        <v>881</v>
      </c>
      <c r="K24" s="69"/>
      <c r="L24" s="70">
        <f>L23*L19</f>
        <v>2550</v>
      </c>
      <c r="M24" s="71" t="s">
        <v>872</v>
      </c>
    </row>
    <row r="25" spans="1:13" x14ac:dyDescent="0.25">
      <c r="A25" s="30" t="s">
        <v>871</v>
      </c>
      <c r="B25" s="51">
        <f>(B23*B24/12000)*B22</f>
        <v>3325</v>
      </c>
      <c r="C25" s="30" t="s">
        <v>872</v>
      </c>
      <c r="D25" s="30" t="s">
        <v>871</v>
      </c>
      <c r="E25" s="51">
        <f>(E23*E24/12000)*E22</f>
        <v>1163.75</v>
      </c>
      <c r="F25" s="30" t="s">
        <v>872</v>
      </c>
      <c r="G25" s="53">
        <f>B25+E25</f>
        <v>4488.75</v>
      </c>
      <c r="H25" s="31" t="s">
        <v>882</v>
      </c>
      <c r="J25" s="31"/>
    </row>
    <row r="26" spans="1:13" ht="15.75" thickBot="1" x14ac:dyDescent="0.3">
      <c r="F26" s="57" t="s">
        <v>883</v>
      </c>
      <c r="G26" s="72">
        <f>SUM(G19:G25)</f>
        <v>47842.829999999994</v>
      </c>
    </row>
    <row r="27" spans="1:13" ht="15.75" thickBot="1" x14ac:dyDescent="0.3">
      <c r="A27" s="57" t="s">
        <v>884</v>
      </c>
      <c r="D27" s="57" t="s">
        <v>885</v>
      </c>
      <c r="J27" s="73" t="s">
        <v>886</v>
      </c>
      <c r="K27" s="72">
        <f>G26+G37</f>
        <v>57936.16333333333</v>
      </c>
      <c r="L27" s="74">
        <f>MAX(L11,K27)</f>
        <v>57936.16333333333</v>
      </c>
    </row>
    <row r="28" spans="1:13" x14ac:dyDescent="0.25">
      <c r="A28" s="30" t="s">
        <v>868</v>
      </c>
      <c r="B28" s="31">
        <v>160</v>
      </c>
      <c r="D28" s="30" t="s">
        <v>868</v>
      </c>
      <c r="E28" s="31">
        <v>160</v>
      </c>
    </row>
    <row r="29" spans="1:13" x14ac:dyDescent="0.25">
      <c r="A29" s="30" t="s">
        <v>869</v>
      </c>
      <c r="B29" s="31">
        <v>21.25</v>
      </c>
      <c r="D29" s="30" t="s">
        <v>869</v>
      </c>
      <c r="E29" s="31">
        <v>27.75</v>
      </c>
    </row>
    <row r="30" spans="1:13" x14ac:dyDescent="0.25">
      <c r="A30" s="30" t="s">
        <v>849</v>
      </c>
      <c r="B30" s="47">
        <v>4000</v>
      </c>
      <c r="D30" s="30" t="s">
        <v>849</v>
      </c>
      <c r="E30" s="47">
        <v>14000</v>
      </c>
    </row>
    <row r="31" spans="1:13" x14ac:dyDescent="0.25">
      <c r="A31" s="30" t="s">
        <v>871</v>
      </c>
      <c r="B31" s="51">
        <f>(B29*B30/12000)*B28</f>
        <v>1133.3333333333333</v>
      </c>
      <c r="C31" s="30" t="s">
        <v>872</v>
      </c>
      <c r="D31" s="30" t="s">
        <v>871</v>
      </c>
      <c r="E31" s="51">
        <f>(E29*E30/12000)*E28</f>
        <v>5180</v>
      </c>
      <c r="F31" s="30" t="s">
        <v>872</v>
      </c>
      <c r="G31" s="53">
        <f>B31+E31</f>
        <v>6313.333333333333</v>
      </c>
      <c r="H31" s="31" t="s">
        <v>887</v>
      </c>
      <c r="K31" s="30"/>
    </row>
    <row r="32" spans="1:13" x14ac:dyDescent="0.25">
      <c r="A32" s="57" t="s">
        <v>888</v>
      </c>
      <c r="D32" s="57" t="s">
        <v>889</v>
      </c>
    </row>
    <row r="33" spans="1:8" x14ac:dyDescent="0.25">
      <c r="A33" s="30" t="s">
        <v>868</v>
      </c>
      <c r="B33" s="31">
        <v>160</v>
      </c>
      <c r="D33" s="30" t="s">
        <v>868</v>
      </c>
      <c r="E33" s="31">
        <v>160</v>
      </c>
    </row>
    <row r="34" spans="1:8" x14ac:dyDescent="0.25">
      <c r="A34" s="30" t="s">
        <v>869</v>
      </c>
      <c r="B34" s="31">
        <v>26.25</v>
      </c>
      <c r="D34" s="30" t="s">
        <v>869</v>
      </c>
      <c r="E34" s="31">
        <v>24.5</v>
      </c>
    </row>
    <row r="35" spans="1:8" x14ac:dyDescent="0.25">
      <c r="A35" s="30" t="s">
        <v>849</v>
      </c>
      <c r="B35" s="47">
        <v>8000</v>
      </c>
      <c r="D35" s="30" t="s">
        <v>849</v>
      </c>
      <c r="E35" s="47">
        <v>3000</v>
      </c>
    </row>
    <row r="36" spans="1:8" x14ac:dyDescent="0.25">
      <c r="A36" s="30" t="s">
        <v>871</v>
      </c>
      <c r="B36" s="51">
        <f>(B34*B35/12000)*B33</f>
        <v>2800</v>
      </c>
      <c r="C36" s="30" t="s">
        <v>872</v>
      </c>
      <c r="D36" s="30" t="s">
        <v>871</v>
      </c>
      <c r="E36" s="51">
        <f>(E34*E35/12000)*E33</f>
        <v>980</v>
      </c>
      <c r="F36" s="30" t="s">
        <v>872</v>
      </c>
      <c r="G36" s="53">
        <f>B36+E36</f>
        <v>3780</v>
      </c>
      <c r="H36" s="31" t="s">
        <v>890</v>
      </c>
    </row>
    <row r="37" spans="1:8" x14ac:dyDescent="0.25">
      <c r="F37" s="57" t="s">
        <v>883</v>
      </c>
      <c r="G37" s="72">
        <f>SUM(G31:G36)</f>
        <v>10093.333333333332</v>
      </c>
    </row>
    <row r="40" spans="1:8" x14ac:dyDescent="0.25">
      <c r="D40" s="75" t="s">
        <v>891</v>
      </c>
      <c r="E40" s="76">
        <v>5</v>
      </c>
      <c r="F40" s="77">
        <f>IF($B$61&lt;=120,$B$61*19350,"Too Many!")</f>
        <v>0</v>
      </c>
    </row>
    <row r="41" spans="1:8" x14ac:dyDescent="0.25">
      <c r="D41" s="75"/>
      <c r="E41" s="76">
        <v>834</v>
      </c>
      <c r="F41" s="77">
        <f>IF($B$62&lt;=6150,($B$62*90)+((E41/10)*200), "Too Many!")</f>
        <v>16680</v>
      </c>
    </row>
    <row r="42" spans="1:8" ht="15.75" thickBot="1" x14ac:dyDescent="0.3">
      <c r="D42" s="75"/>
      <c r="E42" s="78">
        <v>1</v>
      </c>
      <c r="F42" s="79">
        <f>65000+6600</f>
        <v>71600</v>
      </c>
    </row>
    <row r="43" spans="1:8" ht="15.75" thickBot="1" x14ac:dyDescent="0.3">
      <c r="D43" s="75"/>
      <c r="E43" s="80">
        <f xml:space="preserve">
IF(AND(E40&lt;=24,E45&gt;615),"Too Big",
IF(AND(E40&lt;=24,E45&gt;473),4,
IF(AND(E40&lt;=24,E45&gt;343),3,
IF(AND(E40&lt;=24,E45&gt;213),2,
IF(AND(E40&lt;=24,E45&gt;83),1,0)))))</f>
        <v>1</v>
      </c>
      <c r="F43" s="77">
        <f>SUM(E40*19900)</f>
        <v>99500</v>
      </c>
    </row>
    <row r="44" spans="1:8" x14ac:dyDescent="0.25">
      <c r="D44" s="75"/>
      <c r="E44" s="76">
        <f>IF(AND(E40&gt;120),"Too Big",IF(AND(E40&gt;96),4,IF(AND(E40&gt;72),3,IF(AND(E40&gt;48),2,IF(AND(E40&gt;24),1,0)))))</f>
        <v>0</v>
      </c>
      <c r="F44" s="77">
        <f>SUM((E44)*48400)</f>
        <v>0</v>
      </c>
    </row>
    <row r="45" spans="1:8" x14ac:dyDescent="0.25">
      <c r="D45" s="75" t="s">
        <v>892</v>
      </c>
      <c r="E45" s="76">
        <f>ROUNDUP(E41/10,0)</f>
        <v>84</v>
      </c>
      <c r="F45" s="77">
        <f>(E45-10)*800</f>
        <v>59200</v>
      </c>
    </row>
    <row r="46" spans="1:8" x14ac:dyDescent="0.25">
      <c r="D46" s="75"/>
      <c r="E46" s="76"/>
      <c r="F46" s="81"/>
    </row>
    <row r="47" spans="1:8" x14ac:dyDescent="0.25">
      <c r="D47" s="75"/>
      <c r="E47" s="76"/>
      <c r="F47" s="77"/>
    </row>
    <row r="48" spans="1:8" x14ac:dyDescent="0.25">
      <c r="D48" s="75"/>
      <c r="E48" s="76"/>
      <c r="F48" s="77"/>
    </row>
    <row r="49" spans="4:6" x14ac:dyDescent="0.25">
      <c r="D49" s="75"/>
      <c r="E49" s="76"/>
      <c r="F49" s="82"/>
    </row>
    <row r="50" spans="4:6" x14ac:dyDescent="0.25">
      <c r="D50" s="75"/>
      <c r="E50" s="76"/>
      <c r="F50" s="83"/>
    </row>
    <row r="51" spans="4:6" x14ac:dyDescent="0.25">
      <c r="D51" s="75"/>
      <c r="E51" s="76"/>
      <c r="F51" s="83"/>
    </row>
    <row r="52" spans="4:6" x14ac:dyDescent="0.25">
      <c r="D52" s="75"/>
      <c r="E52" s="76"/>
      <c r="F52" s="83"/>
    </row>
    <row r="53" spans="4:6" x14ac:dyDescent="0.25">
      <c r="D53" s="75"/>
      <c r="E53" s="76"/>
      <c r="F53" s="83"/>
    </row>
    <row r="54" spans="4:6" x14ac:dyDescent="0.25">
      <c r="D54" s="75"/>
      <c r="E54" s="76"/>
      <c r="F54" s="84"/>
    </row>
    <row r="55" spans="4:6" x14ac:dyDescent="0.25">
      <c r="D55" s="75"/>
      <c r="E55" s="76"/>
      <c r="F55" s="77"/>
    </row>
    <row r="56" spans="4:6" x14ac:dyDescent="0.25">
      <c r="D56" s="75"/>
      <c r="E56" s="76"/>
      <c r="F56" s="82"/>
    </row>
    <row r="57" spans="4:6" x14ac:dyDescent="0.25">
      <c r="D57" s="75"/>
      <c r="E57" s="76"/>
      <c r="F57" s="76"/>
    </row>
    <row r="58" spans="4:6" x14ac:dyDescent="0.25">
      <c r="D58" s="75"/>
      <c r="E58" s="76"/>
      <c r="F58" s="85"/>
    </row>
    <row r="59" spans="4:6" x14ac:dyDescent="0.25">
      <c r="D59" s="75"/>
      <c r="E59" s="76"/>
      <c r="F59" s="85"/>
    </row>
    <row r="60" spans="4:6" x14ac:dyDescent="0.25">
      <c r="D60" s="75"/>
      <c r="E60" s="76"/>
      <c r="F60" s="85"/>
    </row>
  </sheetData>
  <pageMargins left="0.25" right="0.25" top="0.5" bottom="0.5" header="0.5" footer="0.5"/>
  <pageSetup scale="85" orientation="landscape" horizontalDpi="36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Y19"/>
  <sheetViews>
    <sheetView zoomScaleNormal="100" workbookViewId="0">
      <selection sqref="A1:F1"/>
    </sheetView>
  </sheetViews>
  <sheetFormatPr defaultColWidth="9" defaultRowHeight="13.5" x14ac:dyDescent="0.25"/>
  <cols>
    <col min="1" max="1" width="9.25" style="87" customWidth="1"/>
    <col min="2" max="6" width="8.25" style="87" customWidth="1"/>
    <col min="7" max="7" width="5.75" style="87" customWidth="1"/>
    <col min="8" max="8" width="8" style="87" customWidth="1"/>
    <col min="9" max="9" width="11.25" style="87" customWidth="1"/>
    <col min="10" max="16384" width="9" style="87"/>
  </cols>
  <sheetData>
    <row r="1" spans="1:25" ht="18" x14ac:dyDescent="0.25">
      <c r="A1" s="191" t="s">
        <v>893</v>
      </c>
      <c r="B1" s="191"/>
      <c r="C1" s="191"/>
      <c r="D1" s="191"/>
      <c r="E1" s="191"/>
      <c r="F1" s="191"/>
      <c r="G1" s="86"/>
    </row>
    <row r="2" spans="1:25" x14ac:dyDescent="0.25">
      <c r="V2" s="88"/>
      <c r="W2" s="88"/>
      <c r="X2" s="88"/>
      <c r="Y2" s="88"/>
    </row>
    <row r="3" spans="1:25" x14ac:dyDescent="0.25">
      <c r="B3" s="89" t="s">
        <v>894</v>
      </c>
      <c r="C3" s="89" t="s">
        <v>895</v>
      </c>
      <c r="D3" s="89" t="s">
        <v>896</v>
      </c>
      <c r="E3" s="89" t="s">
        <v>897</v>
      </c>
      <c r="H3" s="89"/>
      <c r="I3" s="90"/>
      <c r="V3" s="88"/>
      <c r="W3" s="88"/>
      <c r="X3" s="88"/>
      <c r="Y3" s="88"/>
    </row>
    <row r="4" spans="1:25" ht="12.75" customHeight="1" x14ac:dyDescent="0.25">
      <c r="A4" s="89" t="s">
        <v>6</v>
      </c>
      <c r="B4" s="88">
        <v>80</v>
      </c>
      <c r="C4" s="88">
        <v>60</v>
      </c>
      <c r="D4" s="88">
        <v>110</v>
      </c>
      <c r="E4" s="88">
        <f t="shared" ref="E4:E15" si="0">SUM(B4:D4)</f>
        <v>250</v>
      </c>
      <c r="H4" s="88"/>
      <c r="I4" s="91"/>
      <c r="J4" s="92"/>
      <c r="K4" s="92"/>
      <c r="L4" s="92"/>
      <c r="M4" s="92"/>
      <c r="N4" s="92"/>
      <c r="O4" s="92"/>
      <c r="V4" s="88"/>
      <c r="W4" s="88"/>
      <c r="X4" s="88"/>
      <c r="Y4" s="88"/>
    </row>
    <row r="5" spans="1:25" x14ac:dyDescent="0.25">
      <c r="A5" s="89" t="s">
        <v>7</v>
      </c>
      <c r="B5" s="88">
        <v>140</v>
      </c>
      <c r="C5" s="88">
        <v>80</v>
      </c>
      <c r="D5" s="88">
        <v>120</v>
      </c>
      <c r="E5" s="88">
        <f t="shared" si="0"/>
        <v>340</v>
      </c>
      <c r="H5" s="88"/>
      <c r="I5" s="91"/>
      <c r="J5" s="92"/>
      <c r="K5" s="92"/>
      <c r="L5" s="92"/>
      <c r="M5" s="92"/>
      <c r="N5" s="92"/>
      <c r="O5" s="92"/>
      <c r="V5" s="88"/>
      <c r="W5" s="88"/>
      <c r="X5" s="88"/>
      <c r="Y5" s="88"/>
    </row>
    <row r="6" spans="1:25" x14ac:dyDescent="0.25">
      <c r="A6" s="89" t="s">
        <v>8</v>
      </c>
      <c r="B6" s="88">
        <v>125</v>
      </c>
      <c r="C6" s="88">
        <v>80</v>
      </c>
      <c r="D6" s="88">
        <v>110</v>
      </c>
      <c r="E6" s="88">
        <f t="shared" si="0"/>
        <v>315</v>
      </c>
      <c r="H6" s="88"/>
      <c r="I6" s="91"/>
      <c r="J6" s="92"/>
      <c r="K6" s="92"/>
      <c r="L6" s="92"/>
      <c r="M6" s="92"/>
      <c r="N6" s="92"/>
      <c r="O6" s="92"/>
      <c r="V6" s="88"/>
      <c r="W6" s="88"/>
      <c r="X6" s="88"/>
      <c r="Y6" s="88"/>
    </row>
    <row r="7" spans="1:25" x14ac:dyDescent="0.25">
      <c r="A7" s="89" t="s">
        <v>12</v>
      </c>
      <c r="B7" s="88">
        <v>130</v>
      </c>
      <c r="C7" s="88">
        <v>100</v>
      </c>
      <c r="D7" s="88">
        <v>120</v>
      </c>
      <c r="E7" s="88">
        <f t="shared" si="0"/>
        <v>350</v>
      </c>
      <c r="H7" s="88"/>
      <c r="I7" s="91"/>
      <c r="J7" s="92"/>
      <c r="K7" s="92"/>
      <c r="L7" s="92"/>
      <c r="M7" s="92"/>
      <c r="N7" s="92"/>
      <c r="O7" s="92"/>
      <c r="V7" s="88"/>
      <c r="W7" s="88"/>
      <c r="X7" s="88"/>
      <c r="Y7" s="88"/>
    </row>
    <row r="8" spans="1:25" x14ac:dyDescent="0.25">
      <c r="A8" s="89" t="s">
        <v>14</v>
      </c>
      <c r="B8" s="88">
        <v>140</v>
      </c>
      <c r="C8" s="88">
        <v>90</v>
      </c>
      <c r="D8" s="88">
        <v>140</v>
      </c>
      <c r="E8" s="88">
        <f t="shared" si="0"/>
        <v>370</v>
      </c>
      <c r="H8" s="88"/>
      <c r="I8" s="93"/>
    </row>
    <row r="9" spans="1:25" x14ac:dyDescent="0.25">
      <c r="A9" s="89" t="s">
        <v>16</v>
      </c>
      <c r="B9" s="88">
        <v>170</v>
      </c>
      <c r="C9" s="88">
        <v>100</v>
      </c>
      <c r="D9" s="88">
        <v>130</v>
      </c>
      <c r="E9" s="88">
        <f t="shared" si="0"/>
        <v>400</v>
      </c>
      <c r="H9" s="88"/>
      <c r="I9" s="91"/>
    </row>
    <row r="10" spans="1:25" x14ac:dyDescent="0.25">
      <c r="A10" s="89" t="s">
        <v>9</v>
      </c>
      <c r="B10" s="87">
        <v>190</v>
      </c>
      <c r="C10" s="87">
        <v>120</v>
      </c>
      <c r="D10" s="87">
        <v>145</v>
      </c>
      <c r="E10" s="88">
        <f t="shared" si="0"/>
        <v>455</v>
      </c>
      <c r="H10" s="88"/>
      <c r="I10" s="94"/>
    </row>
    <row r="11" spans="1:25" x14ac:dyDescent="0.25">
      <c r="A11" s="89" t="s">
        <v>10</v>
      </c>
      <c r="B11" s="87">
        <v>210</v>
      </c>
      <c r="C11" s="87">
        <v>130</v>
      </c>
      <c r="D11" s="87">
        <v>160</v>
      </c>
      <c r="E11" s="88">
        <f t="shared" si="0"/>
        <v>500</v>
      </c>
      <c r="H11" s="88"/>
      <c r="I11" s="93"/>
    </row>
    <row r="12" spans="1:25" x14ac:dyDescent="0.25">
      <c r="A12" s="89" t="s">
        <v>11</v>
      </c>
      <c r="B12" s="87">
        <v>160</v>
      </c>
      <c r="C12" s="87">
        <v>140</v>
      </c>
      <c r="D12" s="87">
        <v>185</v>
      </c>
      <c r="E12" s="88">
        <f t="shared" si="0"/>
        <v>485</v>
      </c>
      <c r="H12" s="88"/>
      <c r="I12" s="95"/>
    </row>
    <row r="13" spans="1:25" x14ac:dyDescent="0.25">
      <c r="A13" s="89" t="s">
        <v>13</v>
      </c>
      <c r="B13" s="87">
        <v>210</v>
      </c>
      <c r="C13" s="87">
        <v>130</v>
      </c>
      <c r="D13" s="87">
        <v>180</v>
      </c>
      <c r="E13" s="88">
        <f t="shared" si="0"/>
        <v>520</v>
      </c>
      <c r="H13" s="88"/>
      <c r="I13" s="95"/>
      <c r="V13" s="88"/>
      <c r="W13" s="88"/>
      <c r="X13" s="88"/>
      <c r="Y13" s="88"/>
    </row>
    <row r="14" spans="1:25" x14ac:dyDescent="0.25">
      <c r="A14" s="89" t="s">
        <v>15</v>
      </c>
      <c r="B14" s="87">
        <v>250</v>
      </c>
      <c r="C14" s="87">
        <v>125</v>
      </c>
      <c r="D14" s="87">
        <v>190</v>
      </c>
      <c r="E14" s="88">
        <f t="shared" si="0"/>
        <v>565</v>
      </c>
      <c r="H14" s="88"/>
      <c r="I14" s="95"/>
      <c r="V14" s="88"/>
      <c r="W14" s="88"/>
      <c r="X14" s="88"/>
      <c r="Y14" s="88"/>
    </row>
    <row r="15" spans="1:25" x14ac:dyDescent="0.25">
      <c r="A15" s="89" t="s">
        <v>17</v>
      </c>
      <c r="B15" s="88">
        <v>300</v>
      </c>
      <c r="C15" s="88">
        <v>135</v>
      </c>
      <c r="D15" s="88">
        <v>200</v>
      </c>
      <c r="E15" s="88">
        <f t="shared" si="0"/>
        <v>635</v>
      </c>
      <c r="H15" s="92"/>
      <c r="V15" s="91"/>
      <c r="W15" s="93"/>
      <c r="X15" s="91"/>
      <c r="Y15" s="94"/>
    </row>
    <row r="17" spans="1:8" x14ac:dyDescent="0.25">
      <c r="A17" s="89" t="s">
        <v>897</v>
      </c>
      <c r="B17" s="88">
        <f>SUM(B4:B15)</f>
        <v>2105</v>
      </c>
      <c r="C17" s="88">
        <f>SUM(C4:C15)</f>
        <v>1290</v>
      </c>
      <c r="D17" s="88">
        <f>SUM(D4:D15)</f>
        <v>1790</v>
      </c>
      <c r="E17" s="88">
        <f>SUM(B17:D17)</f>
        <v>5185</v>
      </c>
      <c r="H17" s="92"/>
    </row>
    <row r="18" spans="1:8" x14ac:dyDescent="0.25">
      <c r="B18" s="92"/>
      <c r="C18" s="92"/>
      <c r="D18" s="92"/>
    </row>
    <row r="19" spans="1:8" x14ac:dyDescent="0.25">
      <c r="A19" s="90" t="s">
        <v>898</v>
      </c>
      <c r="B19" s="91">
        <f>B17/$E$17</f>
        <v>0.40597878495660561</v>
      </c>
      <c r="C19" s="91">
        <f>C17/$E$17</f>
        <v>0.24879459980713597</v>
      </c>
      <c r="D19" s="91">
        <f>D17/$E$17</f>
        <v>0.34522661523625842</v>
      </c>
    </row>
  </sheetData>
  <mergeCells count="1">
    <mergeCell ref="A1:F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  <pageSetUpPr autoPageBreaks="0"/>
  </sheetPr>
  <dimension ref="A1:BA742"/>
  <sheetViews>
    <sheetView zoomScale="130" zoomScaleNormal="130" zoomScaleSheetLayoutView="100" workbookViewId="0"/>
  </sheetViews>
  <sheetFormatPr defaultColWidth="19.75" defaultRowHeight="16.5" x14ac:dyDescent="0.3"/>
  <cols>
    <col min="1" max="1" width="14.25" style="157" customWidth="1"/>
    <col min="2" max="2" width="8.25" style="169" customWidth="1"/>
    <col min="3" max="3" width="9.375" style="157" customWidth="1"/>
    <col min="4" max="4" width="11.375" style="186" bestFit="1" customWidth="1"/>
    <col min="5" max="5" width="13.625" style="187" bestFit="1" customWidth="1"/>
    <col min="6" max="6" width="9.25" style="157" customWidth="1"/>
    <col min="7" max="7" width="8.5" style="165" customWidth="1"/>
    <col min="8" max="8" width="5.875" style="188" customWidth="1"/>
    <col min="9" max="9" width="7.875" style="157" customWidth="1"/>
    <col min="10" max="10" width="8.75" style="167" customWidth="1"/>
    <col min="11" max="11" width="10.5" style="157" customWidth="1"/>
    <col min="12" max="12" width="11.75" style="177" customWidth="1"/>
    <col min="13" max="13" width="14.75" style="175" customWidth="1"/>
    <col min="14" max="14" width="6" style="157" customWidth="1"/>
    <col min="15" max="15" width="7.25" style="157" customWidth="1"/>
    <col min="16" max="17" width="19.75" style="156" customWidth="1"/>
    <col min="18" max="18" width="4.5" style="156" customWidth="1"/>
    <col min="19" max="19" width="9.25" style="157" customWidth="1"/>
    <col min="20" max="20" width="28.25" style="157" customWidth="1"/>
    <col min="21" max="36" width="9.25" style="157" customWidth="1"/>
    <col min="37" max="37" width="5.75" style="157" customWidth="1"/>
    <col min="38" max="38" width="4.5" style="157" customWidth="1"/>
    <col min="39" max="39" width="3.625" style="157" customWidth="1"/>
    <col min="40" max="40" width="4.25" style="157" customWidth="1"/>
    <col min="41" max="41" width="3.375" style="157" customWidth="1"/>
    <col min="42" max="42" width="3" style="157" customWidth="1"/>
    <col min="43" max="43" width="7.5" style="157" customWidth="1"/>
    <col min="44" max="44" width="6" style="157" customWidth="1"/>
    <col min="45" max="45" width="3.75" style="157" customWidth="1"/>
    <col min="46" max="46" width="2.875" style="157" customWidth="1"/>
    <col min="47" max="47" width="3.375" style="157" customWidth="1"/>
    <col min="48" max="49" width="2.875" style="157" customWidth="1"/>
    <col min="50" max="50" width="4" style="157" customWidth="1"/>
    <col min="51" max="51" width="4.625" style="157" customWidth="1"/>
    <col min="52" max="52" width="4.375" style="157" customWidth="1"/>
    <col min="53" max="53" width="5.375" style="157" customWidth="1"/>
    <col min="54" max="16384" width="19.75" style="157"/>
  </cols>
  <sheetData>
    <row r="1" spans="1:53" x14ac:dyDescent="0.3">
      <c r="A1" s="144" t="s">
        <v>33</v>
      </c>
      <c r="B1" s="145" t="s">
        <v>34</v>
      </c>
      <c r="C1" s="146" t="s">
        <v>35</v>
      </c>
      <c r="D1" s="147" t="s">
        <v>36</v>
      </c>
      <c r="E1" s="148" t="s">
        <v>37</v>
      </c>
      <c r="F1" s="146" t="s">
        <v>38</v>
      </c>
      <c r="G1" s="149" t="s">
        <v>39</v>
      </c>
      <c r="H1" s="150" t="s">
        <v>40</v>
      </c>
      <c r="I1" s="151" t="s">
        <v>41</v>
      </c>
      <c r="J1" s="152" t="s">
        <v>901</v>
      </c>
      <c r="K1" s="153" t="s">
        <v>42</v>
      </c>
      <c r="L1" s="154" t="s">
        <v>902</v>
      </c>
      <c r="M1" s="151" t="s">
        <v>43</v>
      </c>
      <c r="N1" s="155">
        <v>3.73E-2</v>
      </c>
      <c r="O1" s="155"/>
      <c r="T1" s="158" t="s">
        <v>47</v>
      </c>
      <c r="AK1" s="159"/>
      <c r="AL1" s="160" t="s">
        <v>0</v>
      </c>
      <c r="AM1" s="160" t="s">
        <v>1</v>
      </c>
      <c r="AN1" s="160" t="s">
        <v>2</v>
      </c>
      <c r="AO1" s="160" t="s">
        <v>3</v>
      </c>
      <c r="AP1" s="160" t="s">
        <v>4</v>
      </c>
      <c r="AS1" s="161" t="s">
        <v>0</v>
      </c>
      <c r="AT1" s="161" t="s">
        <v>1</v>
      </c>
      <c r="AU1" s="161" t="s">
        <v>2</v>
      </c>
      <c r="AV1" s="161" t="s">
        <v>3</v>
      </c>
      <c r="AW1" s="161" t="s">
        <v>4</v>
      </c>
      <c r="AZ1" s="157" t="s">
        <v>5</v>
      </c>
      <c r="BA1" s="157" t="s">
        <v>44</v>
      </c>
    </row>
    <row r="2" spans="1:53" x14ac:dyDescent="0.3">
      <c r="A2" s="158" t="s">
        <v>57</v>
      </c>
      <c r="B2" s="162" t="s">
        <v>51</v>
      </c>
      <c r="C2" s="158" t="s">
        <v>47</v>
      </c>
      <c r="D2" s="163">
        <v>948195711</v>
      </c>
      <c r="E2" s="164">
        <v>7193539786</v>
      </c>
      <c r="F2" s="158" t="s">
        <v>58</v>
      </c>
      <c r="G2" s="165">
        <v>40203</v>
      </c>
      <c r="H2" s="166">
        <f t="shared" ref="H2:H65" ca="1" si="0">DATEDIF(G2,TODAY(),"Y")</f>
        <v>4</v>
      </c>
      <c r="I2" s="167"/>
      <c r="J2" s="168">
        <v>51048</v>
      </c>
      <c r="K2" s="169">
        <v>5</v>
      </c>
      <c r="L2" s="157"/>
      <c r="M2" s="170"/>
      <c r="Q2" s="171" t="s">
        <v>903</v>
      </c>
      <c r="T2" s="158" t="s">
        <v>63</v>
      </c>
      <c r="AK2" s="159" t="s">
        <v>6</v>
      </c>
      <c r="AL2" s="172">
        <v>46</v>
      </c>
      <c r="AM2" s="172">
        <v>54</v>
      </c>
      <c r="AN2" s="172">
        <v>51</v>
      </c>
      <c r="AO2" s="172">
        <v>63</v>
      </c>
      <c r="AP2" s="172">
        <v>63</v>
      </c>
      <c r="AQ2" s="167"/>
      <c r="AR2" s="167" t="s">
        <v>9</v>
      </c>
      <c r="AS2" s="172">
        <v>45</v>
      </c>
      <c r="AT2" s="172">
        <v>47</v>
      </c>
      <c r="AU2" s="172">
        <v>35</v>
      </c>
      <c r="AV2" s="172">
        <v>49</v>
      </c>
      <c r="AW2" s="172">
        <v>37</v>
      </c>
    </row>
    <row r="3" spans="1:53" x14ac:dyDescent="0.3">
      <c r="A3" s="158" t="s">
        <v>54</v>
      </c>
      <c r="B3" s="162" t="s">
        <v>55</v>
      </c>
      <c r="C3" s="158" t="s">
        <v>47</v>
      </c>
      <c r="D3" s="163">
        <v>411526157</v>
      </c>
      <c r="E3" s="164">
        <v>7195818082</v>
      </c>
      <c r="F3" s="158" t="s">
        <v>56</v>
      </c>
      <c r="G3" s="165">
        <v>34902</v>
      </c>
      <c r="H3" s="166">
        <f t="shared" ca="1" si="0"/>
        <v>18</v>
      </c>
      <c r="I3" s="167"/>
      <c r="J3" s="168">
        <v>42816</v>
      </c>
      <c r="K3" s="169">
        <v>2</v>
      </c>
      <c r="L3" s="157"/>
      <c r="M3" s="173"/>
      <c r="N3" s="170"/>
      <c r="T3" s="157" t="s">
        <v>85</v>
      </c>
      <c r="AK3" s="159" t="s">
        <v>7</v>
      </c>
      <c r="AL3" s="172">
        <v>49</v>
      </c>
      <c r="AM3" s="172">
        <v>52</v>
      </c>
      <c r="AN3" s="172">
        <v>50</v>
      </c>
      <c r="AO3" s="172">
        <v>63</v>
      </c>
      <c r="AP3" s="172">
        <v>55</v>
      </c>
      <c r="AQ3" s="167"/>
      <c r="AR3" s="167" t="s">
        <v>10</v>
      </c>
      <c r="AS3" s="172">
        <v>39</v>
      </c>
      <c r="AT3" s="172">
        <v>35</v>
      </c>
      <c r="AU3" s="172">
        <v>45</v>
      </c>
      <c r="AV3" s="172">
        <v>34</v>
      </c>
      <c r="AW3" s="172">
        <v>30</v>
      </c>
    </row>
    <row r="4" spans="1:53" x14ac:dyDescent="0.3">
      <c r="A4" s="158" t="s">
        <v>59</v>
      </c>
      <c r="B4" s="162" t="s">
        <v>51</v>
      </c>
      <c r="C4" s="158" t="s">
        <v>47</v>
      </c>
      <c r="D4" s="163">
        <v>100432924</v>
      </c>
      <c r="E4" s="164">
        <v>7192804104</v>
      </c>
      <c r="F4" s="158" t="s">
        <v>48</v>
      </c>
      <c r="G4" s="165">
        <v>37227</v>
      </c>
      <c r="H4" s="166">
        <f t="shared" ca="1" si="0"/>
        <v>12</v>
      </c>
      <c r="I4" s="167" t="s">
        <v>60</v>
      </c>
      <c r="J4" s="168">
        <v>29460</v>
      </c>
      <c r="K4" s="169">
        <v>1</v>
      </c>
      <c r="L4" s="157"/>
      <c r="M4" s="174"/>
      <c r="N4" s="170"/>
      <c r="T4" s="157" t="s">
        <v>96</v>
      </c>
      <c r="AK4" s="159" t="s">
        <v>8</v>
      </c>
      <c r="AL4" s="175">
        <v>46</v>
      </c>
      <c r="AM4" s="175">
        <v>50</v>
      </c>
      <c r="AN4" s="175">
        <v>52</v>
      </c>
      <c r="AO4" s="175">
        <v>61</v>
      </c>
      <c r="AP4" s="175">
        <v>54</v>
      </c>
      <c r="AR4" s="167" t="s">
        <v>11</v>
      </c>
      <c r="AS4" s="175">
        <v>41</v>
      </c>
      <c r="AT4" s="175">
        <v>37</v>
      </c>
      <c r="AU4" s="175">
        <v>47</v>
      </c>
      <c r="AV4" s="175">
        <v>39</v>
      </c>
      <c r="AW4" s="175">
        <v>33</v>
      </c>
    </row>
    <row r="5" spans="1:53" x14ac:dyDescent="0.3">
      <c r="A5" s="158" t="s">
        <v>50</v>
      </c>
      <c r="B5" s="162" t="s">
        <v>51</v>
      </c>
      <c r="C5" s="158" t="s">
        <v>47</v>
      </c>
      <c r="D5" s="163">
        <v>914428485</v>
      </c>
      <c r="E5" s="164">
        <v>5051774590</v>
      </c>
      <c r="F5" s="158" t="s">
        <v>52</v>
      </c>
      <c r="G5" s="165">
        <v>34346</v>
      </c>
      <c r="H5" s="166">
        <f t="shared" ca="1" si="0"/>
        <v>20</v>
      </c>
      <c r="I5" s="167" t="s">
        <v>53</v>
      </c>
      <c r="J5" s="168">
        <v>32154</v>
      </c>
      <c r="K5" s="169">
        <v>4</v>
      </c>
      <c r="L5" s="157"/>
      <c r="M5" s="176"/>
      <c r="N5" s="170"/>
      <c r="T5" s="157" t="s">
        <v>101</v>
      </c>
      <c r="AK5" s="159" t="s">
        <v>12</v>
      </c>
      <c r="AL5" s="172">
        <v>49</v>
      </c>
      <c r="AM5" s="172">
        <v>61</v>
      </c>
      <c r="AN5" s="172">
        <v>58</v>
      </c>
      <c r="AO5" s="172">
        <v>63</v>
      </c>
      <c r="AP5" s="172">
        <v>62</v>
      </c>
      <c r="AQ5" s="167"/>
      <c r="AR5" s="167" t="s">
        <v>13</v>
      </c>
      <c r="AS5" s="172">
        <v>46</v>
      </c>
      <c r="AT5" s="172">
        <v>40</v>
      </c>
      <c r="AU5" s="172">
        <v>45</v>
      </c>
      <c r="AV5" s="172">
        <v>45</v>
      </c>
      <c r="AW5" s="172">
        <v>37</v>
      </c>
    </row>
    <row r="6" spans="1:53" x14ac:dyDescent="0.3">
      <c r="A6" s="158" t="s">
        <v>45</v>
      </c>
      <c r="B6" s="162" t="s">
        <v>46</v>
      </c>
      <c r="C6" s="158" t="s">
        <v>47</v>
      </c>
      <c r="D6" s="163">
        <v>991656720</v>
      </c>
      <c r="E6" s="164">
        <v>9708138394</v>
      </c>
      <c r="F6" s="158" t="s">
        <v>48</v>
      </c>
      <c r="G6" s="165">
        <v>40503</v>
      </c>
      <c r="H6" s="166">
        <f t="shared" ca="1" si="0"/>
        <v>3</v>
      </c>
      <c r="I6" s="167" t="s">
        <v>49</v>
      </c>
      <c r="J6" s="168">
        <v>63396</v>
      </c>
      <c r="K6" s="169">
        <v>2</v>
      </c>
      <c r="M6" s="157"/>
      <c r="T6" s="157" t="s">
        <v>161</v>
      </c>
      <c r="AK6" s="159" t="s">
        <v>14</v>
      </c>
      <c r="AL6" s="172">
        <v>44</v>
      </c>
      <c r="AM6" s="172">
        <v>64</v>
      </c>
      <c r="AN6" s="172">
        <v>57</v>
      </c>
      <c r="AO6" s="172">
        <v>56</v>
      </c>
      <c r="AP6" s="172">
        <v>47</v>
      </c>
      <c r="AQ6" s="167"/>
      <c r="AR6" s="167" t="s">
        <v>15</v>
      </c>
      <c r="AS6" s="172">
        <v>38</v>
      </c>
      <c r="AT6" s="172">
        <v>39</v>
      </c>
      <c r="AU6" s="172">
        <v>42</v>
      </c>
      <c r="AV6" s="172">
        <v>40</v>
      </c>
      <c r="AW6" s="172">
        <v>43</v>
      </c>
    </row>
    <row r="7" spans="1:53" x14ac:dyDescent="0.3">
      <c r="A7" s="158" t="s">
        <v>83</v>
      </c>
      <c r="B7" s="162" t="s">
        <v>66</v>
      </c>
      <c r="C7" s="158" t="s">
        <v>63</v>
      </c>
      <c r="D7" s="163">
        <v>535539723</v>
      </c>
      <c r="E7" s="164">
        <v>7193492633</v>
      </c>
      <c r="F7" s="158" t="s">
        <v>52</v>
      </c>
      <c r="G7" s="165">
        <v>34530</v>
      </c>
      <c r="H7" s="166">
        <f t="shared" ca="1" si="0"/>
        <v>19</v>
      </c>
      <c r="I7" s="167" t="s">
        <v>53</v>
      </c>
      <c r="J7" s="168">
        <v>36534</v>
      </c>
      <c r="K7" s="169">
        <v>1</v>
      </c>
      <c r="L7" s="157"/>
      <c r="M7" s="173"/>
      <c r="T7" s="157" t="s">
        <v>170</v>
      </c>
      <c r="AK7" s="159" t="s">
        <v>16</v>
      </c>
      <c r="AL7" s="172">
        <v>57</v>
      </c>
      <c r="AM7" s="172">
        <v>52</v>
      </c>
      <c r="AN7" s="172">
        <v>58</v>
      </c>
      <c r="AO7" s="172">
        <v>58</v>
      </c>
      <c r="AP7" s="172">
        <v>53</v>
      </c>
      <c r="AQ7" s="167"/>
      <c r="AR7" s="167" t="s">
        <v>17</v>
      </c>
      <c r="AS7" s="172">
        <v>30</v>
      </c>
      <c r="AT7" s="172">
        <v>47</v>
      </c>
      <c r="AU7" s="172">
        <v>46</v>
      </c>
      <c r="AV7" s="172">
        <v>42</v>
      </c>
      <c r="AW7" s="172">
        <v>34</v>
      </c>
    </row>
    <row r="8" spans="1:53" x14ac:dyDescent="0.3">
      <c r="A8" s="158" t="s">
        <v>79</v>
      </c>
      <c r="B8" s="162" t="s">
        <v>51</v>
      </c>
      <c r="C8" s="158" t="s">
        <v>63</v>
      </c>
      <c r="D8" s="163">
        <v>297852686</v>
      </c>
      <c r="E8" s="164">
        <v>7195832994</v>
      </c>
      <c r="F8" s="158" t="s">
        <v>48</v>
      </c>
      <c r="G8" s="165">
        <v>40760</v>
      </c>
      <c r="H8" s="166">
        <f t="shared" ca="1" si="0"/>
        <v>2</v>
      </c>
      <c r="I8" s="167" t="s">
        <v>72</v>
      </c>
      <c r="J8" s="168">
        <v>69948</v>
      </c>
      <c r="K8" s="169">
        <v>5</v>
      </c>
      <c r="L8" s="157"/>
      <c r="M8" s="173"/>
      <c r="T8" s="157" t="s">
        <v>180</v>
      </c>
    </row>
    <row r="9" spans="1:53" x14ac:dyDescent="0.3">
      <c r="A9" s="158" t="s">
        <v>65</v>
      </c>
      <c r="B9" s="162" t="s">
        <v>66</v>
      </c>
      <c r="C9" s="158" t="s">
        <v>63</v>
      </c>
      <c r="D9" s="163">
        <v>638271383</v>
      </c>
      <c r="E9" s="164">
        <v>3031641031</v>
      </c>
      <c r="F9" s="158" t="s">
        <v>48</v>
      </c>
      <c r="G9" s="165">
        <v>39198</v>
      </c>
      <c r="H9" s="166">
        <f t="shared" ca="1" si="0"/>
        <v>7</v>
      </c>
      <c r="I9" s="167" t="s">
        <v>60</v>
      </c>
      <c r="J9" s="168">
        <v>59220</v>
      </c>
      <c r="K9" s="169">
        <v>4</v>
      </c>
      <c r="L9" s="157"/>
      <c r="T9" s="157" t="s">
        <v>200</v>
      </c>
      <c r="AK9" s="159"/>
      <c r="AL9" s="160"/>
      <c r="AM9" s="160"/>
      <c r="AN9" s="160"/>
      <c r="AO9" s="160"/>
      <c r="AP9" s="160"/>
      <c r="AS9" s="161"/>
      <c r="AT9" s="161"/>
      <c r="AU9" s="161"/>
      <c r="AV9" s="161"/>
    </row>
    <row r="10" spans="1:53" x14ac:dyDescent="0.3">
      <c r="A10" s="158" t="s">
        <v>70</v>
      </c>
      <c r="B10" s="162" t="s">
        <v>51</v>
      </c>
      <c r="C10" s="158" t="s">
        <v>63</v>
      </c>
      <c r="D10" s="163">
        <v>771277493</v>
      </c>
      <c r="E10" s="164">
        <v>9702872439</v>
      </c>
      <c r="F10" s="158" t="s">
        <v>56</v>
      </c>
      <c r="G10" s="165">
        <v>41182</v>
      </c>
      <c r="H10" s="166">
        <f t="shared" ca="1" si="0"/>
        <v>1</v>
      </c>
      <c r="I10" s="167"/>
      <c r="J10" s="168">
        <v>12763</v>
      </c>
      <c r="K10" s="169">
        <v>4</v>
      </c>
      <c r="L10" s="157"/>
      <c r="N10" s="170"/>
      <c r="T10" s="157" t="s">
        <v>206</v>
      </c>
      <c r="AK10" s="159"/>
      <c r="AL10" s="178"/>
      <c r="AM10" s="178"/>
      <c r="AN10" s="178"/>
      <c r="AO10" s="178"/>
      <c r="AP10" s="178"/>
      <c r="AQ10" s="179"/>
      <c r="AR10" s="167"/>
      <c r="AS10" s="167"/>
      <c r="AT10" s="167"/>
      <c r="AU10" s="167"/>
      <c r="AV10" s="167"/>
    </row>
    <row r="11" spans="1:53" x14ac:dyDescent="0.3">
      <c r="A11" s="158" t="s">
        <v>67</v>
      </c>
      <c r="B11" s="162" t="s">
        <v>62</v>
      </c>
      <c r="C11" s="158" t="s">
        <v>63</v>
      </c>
      <c r="D11" s="163">
        <v>415076748</v>
      </c>
      <c r="E11" s="164">
        <v>9705230846</v>
      </c>
      <c r="F11" s="158" t="s">
        <v>56</v>
      </c>
      <c r="G11" s="165">
        <v>34538</v>
      </c>
      <c r="H11" s="166">
        <f t="shared" ca="1" si="0"/>
        <v>19</v>
      </c>
      <c r="I11" s="167" t="s">
        <v>60</v>
      </c>
      <c r="J11" s="168">
        <v>34884</v>
      </c>
      <c r="K11" s="169">
        <v>3</v>
      </c>
      <c r="L11" s="157"/>
      <c r="N11" s="170"/>
      <c r="T11" s="157" t="s">
        <v>245</v>
      </c>
      <c r="AK11" s="159"/>
      <c r="AL11" s="178"/>
      <c r="AM11" s="178"/>
      <c r="AN11" s="178"/>
      <c r="AO11" s="178"/>
      <c r="AP11" s="178"/>
      <c r="AQ11" s="167"/>
      <c r="AR11" s="167"/>
      <c r="AS11" s="167"/>
      <c r="AT11" s="167"/>
      <c r="AU11" s="167"/>
      <c r="AV11" s="167"/>
    </row>
    <row r="12" spans="1:53" x14ac:dyDescent="0.3">
      <c r="A12" s="158" t="s">
        <v>73</v>
      </c>
      <c r="B12" s="162" t="s">
        <v>55</v>
      </c>
      <c r="C12" s="158" t="s">
        <v>63</v>
      </c>
      <c r="D12" s="163">
        <v>356110882</v>
      </c>
      <c r="E12" s="164">
        <v>9707936742</v>
      </c>
      <c r="F12" s="158" t="s">
        <v>52</v>
      </c>
      <c r="G12" s="165">
        <v>37273</v>
      </c>
      <c r="H12" s="166">
        <f t="shared" ca="1" si="0"/>
        <v>12</v>
      </c>
      <c r="I12" s="167" t="s">
        <v>60</v>
      </c>
      <c r="J12" s="168">
        <v>18288</v>
      </c>
      <c r="K12" s="169">
        <v>1</v>
      </c>
      <c r="L12" s="157"/>
      <c r="N12" s="170"/>
      <c r="T12" s="157" t="s">
        <v>254</v>
      </c>
      <c r="AK12" s="159"/>
      <c r="AL12" s="178"/>
      <c r="AM12" s="178"/>
      <c r="AN12" s="178"/>
      <c r="AO12" s="178"/>
      <c r="AP12" s="178"/>
      <c r="AQ12" s="167"/>
      <c r="AR12" s="167"/>
      <c r="AS12" s="167"/>
      <c r="AT12" s="167"/>
      <c r="AU12" s="167"/>
      <c r="AV12" s="167"/>
    </row>
    <row r="13" spans="1:53" x14ac:dyDescent="0.3">
      <c r="A13" s="158" t="s">
        <v>61</v>
      </c>
      <c r="B13" s="162" t="s">
        <v>62</v>
      </c>
      <c r="C13" s="158" t="s">
        <v>63</v>
      </c>
      <c r="D13" s="163">
        <v>475256935</v>
      </c>
      <c r="E13" s="164">
        <v>7197852326</v>
      </c>
      <c r="F13" s="158" t="s">
        <v>48</v>
      </c>
      <c r="G13" s="165">
        <v>36798</v>
      </c>
      <c r="H13" s="166">
        <f t="shared" ca="1" si="0"/>
        <v>13</v>
      </c>
      <c r="I13" s="167" t="s">
        <v>64</v>
      </c>
      <c r="J13" s="168">
        <v>102360</v>
      </c>
      <c r="K13" s="169">
        <v>2</v>
      </c>
      <c r="L13" s="157"/>
      <c r="M13" s="173"/>
      <c r="N13" s="170"/>
      <c r="T13" s="157" t="s">
        <v>407</v>
      </c>
      <c r="AK13" s="159"/>
      <c r="AL13" s="178"/>
      <c r="AM13" s="178"/>
      <c r="AN13" s="178"/>
      <c r="AO13" s="178"/>
      <c r="AP13" s="178"/>
      <c r="AQ13" s="167"/>
      <c r="AR13" s="167"/>
      <c r="AS13" s="167"/>
      <c r="AT13" s="167"/>
      <c r="AU13" s="167"/>
      <c r="AV13" s="167"/>
    </row>
    <row r="14" spans="1:53" x14ac:dyDescent="0.3">
      <c r="A14" s="157" t="s">
        <v>75</v>
      </c>
      <c r="B14" s="162" t="s">
        <v>76</v>
      </c>
      <c r="C14" s="157" t="s">
        <v>63</v>
      </c>
      <c r="D14" s="180">
        <v>768681542</v>
      </c>
      <c r="E14" s="181">
        <v>3031673267</v>
      </c>
      <c r="F14" s="157" t="s">
        <v>48</v>
      </c>
      <c r="G14" s="165">
        <v>36520</v>
      </c>
      <c r="H14" s="166">
        <f t="shared" ca="1" si="0"/>
        <v>14</v>
      </c>
      <c r="I14" s="167" t="s">
        <v>60</v>
      </c>
      <c r="J14" s="168">
        <v>72996</v>
      </c>
      <c r="K14" s="169">
        <v>2</v>
      </c>
      <c r="L14" s="157"/>
      <c r="M14" s="173"/>
      <c r="N14" s="170"/>
      <c r="T14" s="157" t="s">
        <v>415</v>
      </c>
      <c r="AK14" s="159"/>
      <c r="AL14" s="178"/>
      <c r="AM14" s="178"/>
      <c r="AN14" s="178"/>
      <c r="AO14" s="178"/>
      <c r="AP14" s="178"/>
      <c r="AQ14" s="167"/>
      <c r="AR14" s="167"/>
      <c r="AS14" s="167"/>
      <c r="AT14" s="167"/>
      <c r="AU14" s="167"/>
      <c r="AV14" s="167"/>
    </row>
    <row r="15" spans="1:53" x14ac:dyDescent="0.3">
      <c r="A15" s="157" t="s">
        <v>80</v>
      </c>
      <c r="B15" s="162" t="s">
        <v>51</v>
      </c>
      <c r="C15" s="157" t="s">
        <v>63</v>
      </c>
      <c r="D15" s="180">
        <v>767961463</v>
      </c>
      <c r="E15" s="181">
        <v>3033646601</v>
      </c>
      <c r="F15" s="157" t="s">
        <v>58</v>
      </c>
      <c r="G15" s="165">
        <v>37833</v>
      </c>
      <c r="H15" s="166">
        <f t="shared" ca="1" si="0"/>
        <v>10</v>
      </c>
      <c r="I15" s="167"/>
      <c r="J15" s="168">
        <v>92028</v>
      </c>
      <c r="K15" s="169">
        <v>3</v>
      </c>
      <c r="L15" s="157"/>
      <c r="M15" s="173"/>
      <c r="N15" s="170"/>
      <c r="T15" s="157" t="s">
        <v>467</v>
      </c>
      <c r="AK15" s="159"/>
      <c r="AL15" s="178"/>
      <c r="AM15" s="178"/>
      <c r="AN15" s="178"/>
      <c r="AO15" s="178"/>
      <c r="AP15" s="178"/>
      <c r="AQ15" s="167"/>
      <c r="AR15" s="167"/>
      <c r="AS15" s="167"/>
      <c r="AT15" s="167"/>
      <c r="AU15" s="167"/>
      <c r="AV15" s="167"/>
    </row>
    <row r="16" spans="1:53" x14ac:dyDescent="0.3">
      <c r="A16" s="157" t="s">
        <v>68</v>
      </c>
      <c r="B16" s="162" t="s">
        <v>66</v>
      </c>
      <c r="C16" s="157" t="s">
        <v>63</v>
      </c>
      <c r="D16" s="180">
        <v>202815919</v>
      </c>
      <c r="E16" s="181">
        <v>9708467597</v>
      </c>
      <c r="F16" s="157" t="s">
        <v>58</v>
      </c>
      <c r="G16" s="165">
        <v>35132</v>
      </c>
      <c r="H16" s="166">
        <f t="shared" ca="1" si="0"/>
        <v>18</v>
      </c>
      <c r="I16" s="167"/>
      <c r="J16" s="168">
        <v>79896</v>
      </c>
      <c r="K16" s="169">
        <v>5</v>
      </c>
      <c r="L16" s="157"/>
      <c r="M16" s="174"/>
      <c r="N16" s="170"/>
      <c r="T16" s="157" t="s">
        <v>489</v>
      </c>
      <c r="AL16" s="182"/>
      <c r="AM16" s="182"/>
      <c r="AN16" s="182"/>
      <c r="AO16" s="182"/>
      <c r="AP16" s="167"/>
      <c r="AQ16" s="167"/>
      <c r="AR16" s="167"/>
      <c r="AS16" s="167"/>
      <c r="AT16" s="167"/>
      <c r="AU16" s="167"/>
      <c r="AV16" s="167"/>
    </row>
    <row r="17" spans="1:20" x14ac:dyDescent="0.3">
      <c r="A17" s="157" t="s">
        <v>71</v>
      </c>
      <c r="B17" s="162" t="s">
        <v>66</v>
      </c>
      <c r="C17" s="157" t="s">
        <v>63</v>
      </c>
      <c r="D17" s="180">
        <v>781913936</v>
      </c>
      <c r="E17" s="181">
        <v>5057889149</v>
      </c>
      <c r="F17" s="157" t="s">
        <v>52</v>
      </c>
      <c r="G17" s="165">
        <v>38838</v>
      </c>
      <c r="H17" s="166">
        <f t="shared" ca="1" si="0"/>
        <v>8</v>
      </c>
      <c r="I17" s="167" t="s">
        <v>72</v>
      </c>
      <c r="J17" s="168">
        <v>21282</v>
      </c>
      <c r="K17" s="169">
        <v>3</v>
      </c>
      <c r="L17" s="157"/>
      <c r="M17" s="173"/>
      <c r="T17" s="157" t="s">
        <v>494</v>
      </c>
    </row>
    <row r="18" spans="1:20" x14ac:dyDescent="0.3">
      <c r="A18" s="157" t="s">
        <v>69</v>
      </c>
      <c r="B18" s="162" t="s">
        <v>55</v>
      </c>
      <c r="C18" s="157" t="s">
        <v>63</v>
      </c>
      <c r="D18" s="180">
        <v>975603308</v>
      </c>
      <c r="E18" s="181">
        <v>5052693355</v>
      </c>
      <c r="F18" s="157" t="s">
        <v>48</v>
      </c>
      <c r="G18" s="165">
        <v>38460</v>
      </c>
      <c r="H18" s="166">
        <f t="shared" ca="1" si="0"/>
        <v>9</v>
      </c>
      <c r="I18" s="167" t="s">
        <v>60</v>
      </c>
      <c r="J18" s="168">
        <v>36936</v>
      </c>
      <c r="K18" s="169">
        <v>4</v>
      </c>
      <c r="L18" s="157"/>
      <c r="T18" s="157" t="s">
        <v>539</v>
      </c>
    </row>
    <row r="19" spans="1:20" x14ac:dyDescent="0.3">
      <c r="A19" s="157" t="s">
        <v>82</v>
      </c>
      <c r="B19" s="162" t="s">
        <v>46</v>
      </c>
      <c r="C19" s="157" t="s">
        <v>63</v>
      </c>
      <c r="D19" s="180">
        <v>840313216</v>
      </c>
      <c r="E19" s="181">
        <v>5058449868</v>
      </c>
      <c r="F19" s="157" t="s">
        <v>48</v>
      </c>
      <c r="G19" s="165">
        <v>40125</v>
      </c>
      <c r="H19" s="166">
        <f t="shared" ca="1" si="0"/>
        <v>4</v>
      </c>
      <c r="I19" s="167" t="s">
        <v>49</v>
      </c>
      <c r="J19" s="168">
        <v>45204</v>
      </c>
      <c r="K19" s="169">
        <v>3</v>
      </c>
      <c r="L19" s="157"/>
      <c r="M19" s="173"/>
      <c r="T19" s="157" t="s">
        <v>556</v>
      </c>
    </row>
    <row r="20" spans="1:20" x14ac:dyDescent="0.3">
      <c r="A20" s="157" t="s">
        <v>78</v>
      </c>
      <c r="B20" s="162" t="s">
        <v>46</v>
      </c>
      <c r="C20" s="157" t="s">
        <v>63</v>
      </c>
      <c r="D20" s="180">
        <v>456946966</v>
      </c>
      <c r="E20" s="181">
        <v>5054680033</v>
      </c>
      <c r="F20" s="157" t="s">
        <v>48</v>
      </c>
      <c r="G20" s="165">
        <v>37820</v>
      </c>
      <c r="H20" s="166">
        <f t="shared" ca="1" si="0"/>
        <v>10</v>
      </c>
      <c r="I20" s="167" t="s">
        <v>72</v>
      </c>
      <c r="J20" s="168">
        <v>89808</v>
      </c>
      <c r="K20" s="169">
        <v>4</v>
      </c>
      <c r="L20" s="157"/>
      <c r="T20" s="157" t="s">
        <v>645</v>
      </c>
    </row>
    <row r="21" spans="1:20" x14ac:dyDescent="0.3">
      <c r="A21" s="157" t="s">
        <v>77</v>
      </c>
      <c r="B21" s="162" t="s">
        <v>76</v>
      </c>
      <c r="C21" s="157" t="s">
        <v>63</v>
      </c>
      <c r="D21" s="180">
        <v>542051793</v>
      </c>
      <c r="E21" s="181">
        <v>5057317354</v>
      </c>
      <c r="F21" s="157" t="s">
        <v>48</v>
      </c>
      <c r="G21" s="165">
        <v>37316</v>
      </c>
      <c r="H21" s="166">
        <f t="shared" ca="1" si="0"/>
        <v>12</v>
      </c>
      <c r="I21" s="167" t="s">
        <v>60</v>
      </c>
      <c r="J21" s="168">
        <v>90180</v>
      </c>
      <c r="K21" s="169">
        <v>1</v>
      </c>
      <c r="L21" s="157"/>
      <c r="M21" s="173"/>
      <c r="T21" s="157" t="s">
        <v>719</v>
      </c>
    </row>
    <row r="22" spans="1:20" x14ac:dyDescent="0.3">
      <c r="A22" s="157" t="s">
        <v>81</v>
      </c>
      <c r="B22" s="162" t="s">
        <v>76</v>
      </c>
      <c r="C22" s="157" t="s">
        <v>63</v>
      </c>
      <c r="D22" s="180">
        <v>608796012</v>
      </c>
      <c r="E22" s="181">
        <v>9704075460</v>
      </c>
      <c r="F22" s="157" t="s">
        <v>48</v>
      </c>
      <c r="G22" s="165">
        <v>34887</v>
      </c>
      <c r="H22" s="166">
        <f t="shared" ca="1" si="0"/>
        <v>19</v>
      </c>
      <c r="I22" s="167" t="s">
        <v>60</v>
      </c>
      <c r="J22" s="168">
        <v>95712</v>
      </c>
      <c r="K22" s="169">
        <v>5</v>
      </c>
      <c r="L22" s="157"/>
      <c r="M22" s="173"/>
      <c r="T22" s="157" t="s">
        <v>814</v>
      </c>
    </row>
    <row r="23" spans="1:20" x14ac:dyDescent="0.3">
      <c r="A23" s="157" t="s">
        <v>74</v>
      </c>
      <c r="B23" s="162" t="s">
        <v>55</v>
      </c>
      <c r="C23" s="157" t="s">
        <v>63</v>
      </c>
      <c r="D23" s="180">
        <v>481336564</v>
      </c>
      <c r="E23" s="181">
        <v>7196479087</v>
      </c>
      <c r="F23" s="157" t="s">
        <v>48</v>
      </c>
      <c r="G23" s="165">
        <v>37199</v>
      </c>
      <c r="H23" s="166">
        <f t="shared" ca="1" si="0"/>
        <v>12</v>
      </c>
      <c r="I23" s="167" t="s">
        <v>64</v>
      </c>
      <c r="J23" s="168">
        <v>86508</v>
      </c>
      <c r="K23" s="169">
        <v>5</v>
      </c>
      <c r="L23" s="157"/>
      <c r="T23" s="157" t="s">
        <v>820</v>
      </c>
    </row>
    <row r="24" spans="1:20" x14ac:dyDescent="0.3">
      <c r="A24" s="157" t="s">
        <v>90</v>
      </c>
      <c r="B24" s="162" t="s">
        <v>51</v>
      </c>
      <c r="C24" s="157" t="s">
        <v>85</v>
      </c>
      <c r="D24" s="180">
        <v>460412180</v>
      </c>
      <c r="E24" s="181">
        <v>7196822349</v>
      </c>
      <c r="F24" s="157" t="s">
        <v>48</v>
      </c>
      <c r="G24" s="165">
        <v>41162</v>
      </c>
      <c r="H24" s="166">
        <f t="shared" ca="1" si="0"/>
        <v>1</v>
      </c>
      <c r="I24" s="167" t="s">
        <v>53</v>
      </c>
      <c r="J24" s="168">
        <v>61416</v>
      </c>
      <c r="K24" s="169">
        <v>3</v>
      </c>
      <c r="L24" s="157"/>
      <c r="M24" s="176"/>
    </row>
    <row r="25" spans="1:20" x14ac:dyDescent="0.3">
      <c r="A25" s="157" t="s">
        <v>92</v>
      </c>
      <c r="B25" s="162" t="s">
        <v>51</v>
      </c>
      <c r="C25" s="157" t="s">
        <v>85</v>
      </c>
      <c r="D25" s="180">
        <v>515543972</v>
      </c>
      <c r="E25" s="181">
        <v>3033539483</v>
      </c>
      <c r="F25" s="157" t="s">
        <v>48</v>
      </c>
      <c r="G25" s="165">
        <v>37675</v>
      </c>
      <c r="H25" s="166">
        <f t="shared" ca="1" si="0"/>
        <v>11</v>
      </c>
      <c r="I25" s="167" t="s">
        <v>49</v>
      </c>
      <c r="J25" s="168">
        <v>67728</v>
      </c>
      <c r="K25" s="169">
        <v>1</v>
      </c>
      <c r="L25" s="157"/>
    </row>
    <row r="26" spans="1:20" x14ac:dyDescent="0.3">
      <c r="A26" s="157" t="s">
        <v>93</v>
      </c>
      <c r="B26" s="162" t="s">
        <v>76</v>
      </c>
      <c r="C26" s="157" t="s">
        <v>85</v>
      </c>
      <c r="D26" s="180">
        <v>533976888</v>
      </c>
      <c r="E26" s="181">
        <v>7192572783</v>
      </c>
      <c r="F26" s="157" t="s">
        <v>48</v>
      </c>
      <c r="G26" s="165">
        <v>37270</v>
      </c>
      <c r="H26" s="166">
        <f t="shared" ca="1" si="0"/>
        <v>12</v>
      </c>
      <c r="I26" s="167" t="s">
        <v>72</v>
      </c>
      <c r="J26" s="168">
        <v>57420</v>
      </c>
      <c r="K26" s="169">
        <v>1</v>
      </c>
      <c r="L26" s="157"/>
    </row>
    <row r="27" spans="1:20" x14ac:dyDescent="0.3">
      <c r="A27" s="157" t="s">
        <v>84</v>
      </c>
      <c r="B27" s="162" t="s">
        <v>51</v>
      </c>
      <c r="C27" s="157" t="s">
        <v>85</v>
      </c>
      <c r="D27" s="180">
        <v>796079833</v>
      </c>
      <c r="E27" s="181">
        <v>3035327906</v>
      </c>
      <c r="F27" s="157" t="s">
        <v>52</v>
      </c>
      <c r="G27" s="165">
        <v>36620</v>
      </c>
      <c r="H27" s="166">
        <f t="shared" ca="1" si="0"/>
        <v>14</v>
      </c>
      <c r="I27" s="167" t="s">
        <v>60</v>
      </c>
      <c r="J27" s="168">
        <v>13230</v>
      </c>
      <c r="K27" s="169">
        <v>1</v>
      </c>
      <c r="L27" s="157"/>
    </row>
    <row r="28" spans="1:20" x14ac:dyDescent="0.3">
      <c r="A28" s="157" t="s">
        <v>94</v>
      </c>
      <c r="B28" s="162" t="s">
        <v>66</v>
      </c>
      <c r="C28" s="157" t="s">
        <v>85</v>
      </c>
      <c r="D28" s="180">
        <v>216607562</v>
      </c>
      <c r="E28" s="181">
        <v>9701593705</v>
      </c>
      <c r="F28" s="157" t="s">
        <v>48</v>
      </c>
      <c r="G28" s="165">
        <v>36515</v>
      </c>
      <c r="H28" s="166">
        <f t="shared" ca="1" si="0"/>
        <v>14</v>
      </c>
      <c r="I28" s="167" t="s">
        <v>64</v>
      </c>
      <c r="J28" s="168">
        <v>59232</v>
      </c>
      <c r="K28" s="169">
        <v>2</v>
      </c>
      <c r="L28" s="157"/>
    </row>
    <row r="29" spans="1:20" x14ac:dyDescent="0.3">
      <c r="A29" s="157" t="s">
        <v>89</v>
      </c>
      <c r="B29" s="162" t="s">
        <v>66</v>
      </c>
      <c r="C29" s="157" t="s">
        <v>85</v>
      </c>
      <c r="D29" s="180">
        <v>243350742</v>
      </c>
      <c r="E29" s="181">
        <v>3038304204</v>
      </c>
      <c r="F29" s="157" t="s">
        <v>56</v>
      </c>
      <c r="G29" s="165">
        <v>36730</v>
      </c>
      <c r="H29" s="166">
        <f t="shared" ca="1" si="0"/>
        <v>13</v>
      </c>
      <c r="I29" s="167"/>
      <c r="J29" s="168">
        <v>24034</v>
      </c>
      <c r="K29" s="169">
        <v>4</v>
      </c>
      <c r="L29" s="157"/>
    </row>
    <row r="30" spans="1:20" x14ac:dyDescent="0.3">
      <c r="A30" s="157" t="s">
        <v>88</v>
      </c>
      <c r="B30" s="162" t="s">
        <v>55</v>
      </c>
      <c r="C30" s="157" t="s">
        <v>85</v>
      </c>
      <c r="D30" s="180">
        <v>764375259</v>
      </c>
      <c r="E30" s="181">
        <v>9707515181</v>
      </c>
      <c r="F30" s="157" t="s">
        <v>48</v>
      </c>
      <c r="G30" s="165">
        <v>39107</v>
      </c>
      <c r="H30" s="166">
        <f t="shared" ca="1" si="0"/>
        <v>7</v>
      </c>
      <c r="I30" s="167" t="s">
        <v>60</v>
      </c>
      <c r="J30" s="168">
        <v>36420</v>
      </c>
      <c r="K30" s="169">
        <v>1</v>
      </c>
      <c r="L30" s="157"/>
    </row>
    <row r="31" spans="1:20" x14ac:dyDescent="0.3">
      <c r="A31" s="157" t="s">
        <v>91</v>
      </c>
      <c r="B31" s="162" t="s">
        <v>51</v>
      </c>
      <c r="C31" s="157" t="s">
        <v>85</v>
      </c>
      <c r="D31" s="180">
        <v>278431222</v>
      </c>
      <c r="E31" s="181">
        <v>7196699611</v>
      </c>
      <c r="F31" s="157" t="s">
        <v>48</v>
      </c>
      <c r="G31" s="165">
        <v>37949</v>
      </c>
      <c r="H31" s="166">
        <f t="shared" ca="1" si="0"/>
        <v>10</v>
      </c>
      <c r="I31" s="167" t="s">
        <v>64</v>
      </c>
      <c r="J31" s="168">
        <v>40368</v>
      </c>
      <c r="K31" s="169">
        <v>3</v>
      </c>
      <c r="L31" s="157"/>
    </row>
    <row r="32" spans="1:20" x14ac:dyDescent="0.3">
      <c r="A32" s="157" t="s">
        <v>86</v>
      </c>
      <c r="B32" s="162" t="s">
        <v>76</v>
      </c>
      <c r="C32" s="157" t="s">
        <v>85</v>
      </c>
      <c r="D32" s="180">
        <v>237359447</v>
      </c>
      <c r="E32" s="181">
        <v>3035882405</v>
      </c>
      <c r="F32" s="157" t="s">
        <v>48</v>
      </c>
      <c r="G32" s="165">
        <v>35357</v>
      </c>
      <c r="H32" s="166">
        <f t="shared" ca="1" si="0"/>
        <v>17</v>
      </c>
      <c r="I32" s="167" t="s">
        <v>60</v>
      </c>
      <c r="J32" s="168">
        <v>88128</v>
      </c>
      <c r="K32" s="169">
        <v>1</v>
      </c>
      <c r="L32" s="157"/>
    </row>
    <row r="33" spans="1:15" x14ac:dyDescent="0.3">
      <c r="A33" s="157" t="s">
        <v>87</v>
      </c>
      <c r="B33" s="162" t="s">
        <v>51</v>
      </c>
      <c r="C33" s="157" t="s">
        <v>85</v>
      </c>
      <c r="D33" s="180">
        <v>963028490</v>
      </c>
      <c r="E33" s="181">
        <v>3034383168</v>
      </c>
      <c r="F33" s="157" t="s">
        <v>48</v>
      </c>
      <c r="G33" s="165">
        <v>34607</v>
      </c>
      <c r="H33" s="166">
        <f t="shared" ca="1" si="0"/>
        <v>19</v>
      </c>
      <c r="I33" s="167" t="s">
        <v>53</v>
      </c>
      <c r="J33" s="168">
        <v>49620</v>
      </c>
      <c r="K33" s="169">
        <v>2</v>
      </c>
      <c r="L33" s="157"/>
    </row>
    <row r="34" spans="1:15" x14ac:dyDescent="0.3">
      <c r="A34" s="157" t="s">
        <v>99</v>
      </c>
      <c r="B34" s="162" t="s">
        <v>76</v>
      </c>
      <c r="C34" s="157" t="s">
        <v>96</v>
      </c>
      <c r="D34" s="180">
        <v>682791418</v>
      </c>
      <c r="E34" s="181">
        <v>3034603155</v>
      </c>
      <c r="F34" s="157" t="s">
        <v>48</v>
      </c>
      <c r="G34" s="165">
        <v>34769</v>
      </c>
      <c r="H34" s="166">
        <f t="shared" ca="1" si="0"/>
        <v>19</v>
      </c>
      <c r="I34" s="167" t="s">
        <v>60</v>
      </c>
      <c r="J34" s="168">
        <v>55464</v>
      </c>
      <c r="K34" s="169">
        <v>3</v>
      </c>
      <c r="L34" s="157"/>
      <c r="M34" s="183"/>
      <c r="N34" s="175"/>
    </row>
    <row r="35" spans="1:15" x14ac:dyDescent="0.3">
      <c r="A35" s="157" t="s">
        <v>95</v>
      </c>
      <c r="B35" s="162" t="s">
        <v>76</v>
      </c>
      <c r="C35" s="157" t="s">
        <v>96</v>
      </c>
      <c r="D35" s="180">
        <v>534034571</v>
      </c>
      <c r="E35" s="181">
        <v>5056169135</v>
      </c>
      <c r="F35" s="157" t="s">
        <v>52</v>
      </c>
      <c r="G35" s="165">
        <v>40473</v>
      </c>
      <c r="H35" s="166">
        <f t="shared" ca="1" si="0"/>
        <v>3</v>
      </c>
      <c r="I35" s="167" t="s">
        <v>49</v>
      </c>
      <c r="J35" s="168">
        <v>55314</v>
      </c>
      <c r="K35" s="169">
        <v>3</v>
      </c>
      <c r="L35" s="157"/>
    </row>
    <row r="36" spans="1:15" x14ac:dyDescent="0.3">
      <c r="A36" s="157" t="s">
        <v>98</v>
      </c>
      <c r="B36" s="162" t="s">
        <v>66</v>
      </c>
      <c r="C36" s="157" t="s">
        <v>96</v>
      </c>
      <c r="D36" s="180">
        <v>601942708</v>
      </c>
      <c r="E36" s="181">
        <v>9708085402</v>
      </c>
      <c r="F36" s="157" t="s">
        <v>52</v>
      </c>
      <c r="G36" s="165">
        <v>41208</v>
      </c>
      <c r="H36" s="166">
        <f t="shared" ca="1" si="0"/>
        <v>1</v>
      </c>
      <c r="I36" s="167" t="s">
        <v>64</v>
      </c>
      <c r="J36" s="168">
        <v>34416</v>
      </c>
      <c r="K36" s="169">
        <v>1</v>
      </c>
      <c r="L36" s="157"/>
    </row>
    <row r="37" spans="1:15" x14ac:dyDescent="0.3">
      <c r="A37" s="157" t="s">
        <v>97</v>
      </c>
      <c r="B37" s="162" t="s">
        <v>62</v>
      </c>
      <c r="C37" s="157" t="s">
        <v>96</v>
      </c>
      <c r="D37" s="180">
        <v>529609767</v>
      </c>
      <c r="E37" s="181">
        <v>9708006736</v>
      </c>
      <c r="F37" s="157" t="s">
        <v>58</v>
      </c>
      <c r="G37" s="165">
        <v>36451</v>
      </c>
      <c r="H37" s="166">
        <f t="shared" ca="1" si="0"/>
        <v>14</v>
      </c>
      <c r="I37" s="167"/>
      <c r="J37" s="168">
        <v>69756</v>
      </c>
      <c r="K37" s="169">
        <v>2</v>
      </c>
      <c r="L37" s="157"/>
      <c r="O37" s="175"/>
    </row>
    <row r="38" spans="1:15" x14ac:dyDescent="0.3">
      <c r="A38" s="157" t="s">
        <v>106</v>
      </c>
      <c r="B38" s="162" t="s">
        <v>51</v>
      </c>
      <c r="C38" s="157" t="s">
        <v>101</v>
      </c>
      <c r="D38" s="180">
        <v>365117800</v>
      </c>
      <c r="E38" s="181">
        <v>7194125146</v>
      </c>
      <c r="F38" s="157" t="s">
        <v>48</v>
      </c>
      <c r="G38" s="165">
        <v>39016</v>
      </c>
      <c r="H38" s="166">
        <f t="shared" ca="1" si="0"/>
        <v>7</v>
      </c>
      <c r="I38" s="167" t="s">
        <v>60</v>
      </c>
      <c r="J38" s="168">
        <v>80268</v>
      </c>
      <c r="K38" s="169">
        <v>5</v>
      </c>
      <c r="L38" s="157"/>
    </row>
    <row r="39" spans="1:15" x14ac:dyDescent="0.3">
      <c r="A39" s="157" t="s">
        <v>148</v>
      </c>
      <c r="B39" s="162" t="s">
        <v>51</v>
      </c>
      <c r="C39" s="157" t="s">
        <v>101</v>
      </c>
      <c r="D39" s="180">
        <v>580960042</v>
      </c>
      <c r="E39" s="181">
        <v>5057528456</v>
      </c>
      <c r="F39" s="157" t="s">
        <v>58</v>
      </c>
      <c r="G39" s="165">
        <v>40096</v>
      </c>
      <c r="H39" s="166">
        <f t="shared" ca="1" si="0"/>
        <v>4</v>
      </c>
      <c r="I39" s="167"/>
      <c r="J39" s="168">
        <v>74580</v>
      </c>
      <c r="K39" s="169">
        <v>4</v>
      </c>
      <c r="L39" s="157"/>
    </row>
    <row r="40" spans="1:15" x14ac:dyDescent="0.3">
      <c r="A40" s="157" t="s">
        <v>118</v>
      </c>
      <c r="B40" s="162" t="s">
        <v>66</v>
      </c>
      <c r="C40" s="157" t="s">
        <v>101</v>
      </c>
      <c r="D40" s="180">
        <v>981106829</v>
      </c>
      <c r="E40" s="181">
        <v>5056196095</v>
      </c>
      <c r="F40" s="157" t="s">
        <v>58</v>
      </c>
      <c r="G40" s="165">
        <v>36904</v>
      </c>
      <c r="H40" s="166">
        <f t="shared" ca="1" si="0"/>
        <v>13</v>
      </c>
      <c r="I40" s="167"/>
      <c r="J40" s="168">
        <v>102576</v>
      </c>
      <c r="K40" s="169">
        <v>5</v>
      </c>
      <c r="L40" s="157"/>
    </row>
    <row r="41" spans="1:15" x14ac:dyDescent="0.3">
      <c r="A41" s="157" t="s">
        <v>156</v>
      </c>
      <c r="B41" s="162" t="s">
        <v>76</v>
      </c>
      <c r="C41" s="157" t="s">
        <v>101</v>
      </c>
      <c r="D41" s="180">
        <v>260815239</v>
      </c>
      <c r="E41" s="181">
        <v>9703040292</v>
      </c>
      <c r="F41" s="157" t="s">
        <v>56</v>
      </c>
      <c r="G41" s="165">
        <v>34676</v>
      </c>
      <c r="H41" s="166">
        <f t="shared" ca="1" si="0"/>
        <v>19</v>
      </c>
      <c r="I41" s="167"/>
      <c r="J41" s="168">
        <v>17482</v>
      </c>
      <c r="K41" s="169">
        <v>3</v>
      </c>
      <c r="L41" s="157"/>
      <c r="N41" s="175"/>
    </row>
    <row r="42" spans="1:15" x14ac:dyDescent="0.3">
      <c r="A42" s="157" t="s">
        <v>159</v>
      </c>
      <c r="B42" s="162" t="s">
        <v>76</v>
      </c>
      <c r="C42" s="157" t="s">
        <v>101</v>
      </c>
      <c r="D42" s="180">
        <v>334574480</v>
      </c>
      <c r="E42" s="181">
        <v>9705165289</v>
      </c>
      <c r="F42" s="157" t="s">
        <v>48</v>
      </c>
      <c r="G42" s="165">
        <v>37562</v>
      </c>
      <c r="H42" s="166">
        <f t="shared" ca="1" si="0"/>
        <v>11</v>
      </c>
      <c r="I42" s="167" t="s">
        <v>64</v>
      </c>
      <c r="J42" s="168">
        <v>38520</v>
      </c>
      <c r="K42" s="169">
        <v>1</v>
      </c>
      <c r="L42" s="157"/>
      <c r="M42" s="172"/>
      <c r="N42" s="175"/>
    </row>
    <row r="43" spans="1:15" x14ac:dyDescent="0.3">
      <c r="A43" s="157" t="s">
        <v>147</v>
      </c>
      <c r="B43" s="162" t="s">
        <v>62</v>
      </c>
      <c r="C43" s="157" t="s">
        <v>101</v>
      </c>
      <c r="D43" s="180">
        <v>163292583</v>
      </c>
      <c r="E43" s="181">
        <v>9702005810</v>
      </c>
      <c r="F43" s="157" t="s">
        <v>58</v>
      </c>
      <c r="G43" s="165">
        <v>37094</v>
      </c>
      <c r="H43" s="166">
        <f t="shared" ca="1" si="0"/>
        <v>12</v>
      </c>
      <c r="I43" s="167"/>
      <c r="J43" s="168">
        <v>36408</v>
      </c>
      <c r="K43" s="169">
        <v>3</v>
      </c>
      <c r="L43" s="157"/>
    </row>
    <row r="44" spans="1:15" x14ac:dyDescent="0.3">
      <c r="A44" s="157" t="s">
        <v>138</v>
      </c>
      <c r="B44" s="162" t="s">
        <v>66</v>
      </c>
      <c r="C44" s="157" t="s">
        <v>101</v>
      </c>
      <c r="D44" s="180">
        <v>923665952</v>
      </c>
      <c r="E44" s="181">
        <v>9705295649</v>
      </c>
      <c r="F44" s="157" t="s">
        <v>48</v>
      </c>
      <c r="G44" s="165">
        <v>36142</v>
      </c>
      <c r="H44" s="166">
        <f t="shared" ca="1" si="0"/>
        <v>15</v>
      </c>
      <c r="I44" s="167" t="s">
        <v>49</v>
      </c>
      <c r="J44" s="168">
        <v>92820</v>
      </c>
      <c r="K44" s="169">
        <v>5</v>
      </c>
      <c r="L44" s="157"/>
      <c r="M44" s="176"/>
    </row>
    <row r="45" spans="1:15" x14ac:dyDescent="0.3">
      <c r="A45" s="157" t="s">
        <v>126</v>
      </c>
      <c r="B45" s="162" t="s">
        <v>76</v>
      </c>
      <c r="C45" s="157" t="s">
        <v>101</v>
      </c>
      <c r="D45" s="180">
        <v>905675120</v>
      </c>
      <c r="E45" s="181">
        <v>3032526124</v>
      </c>
      <c r="F45" s="157" t="s">
        <v>48</v>
      </c>
      <c r="G45" s="165">
        <v>36263</v>
      </c>
      <c r="H45" s="166">
        <f t="shared" ca="1" si="0"/>
        <v>15</v>
      </c>
      <c r="I45" s="167" t="s">
        <v>49</v>
      </c>
      <c r="J45" s="168">
        <v>93096</v>
      </c>
      <c r="K45" s="169">
        <v>3</v>
      </c>
      <c r="L45" s="157"/>
    </row>
    <row r="46" spans="1:15" x14ac:dyDescent="0.3">
      <c r="A46" s="157" t="s">
        <v>127</v>
      </c>
      <c r="B46" s="162" t="s">
        <v>66</v>
      </c>
      <c r="C46" s="157" t="s">
        <v>101</v>
      </c>
      <c r="D46" s="180">
        <v>242099349</v>
      </c>
      <c r="E46" s="181">
        <v>5056576057</v>
      </c>
      <c r="F46" s="157" t="s">
        <v>48</v>
      </c>
      <c r="G46" s="165">
        <v>41557</v>
      </c>
      <c r="H46" s="166">
        <f t="shared" ca="1" si="0"/>
        <v>0</v>
      </c>
      <c r="I46" s="167" t="s">
        <v>49</v>
      </c>
      <c r="J46" s="168">
        <v>93384</v>
      </c>
      <c r="K46" s="169">
        <v>3</v>
      </c>
      <c r="L46" s="157"/>
    </row>
    <row r="47" spans="1:15" x14ac:dyDescent="0.3">
      <c r="A47" s="157" t="s">
        <v>157</v>
      </c>
      <c r="B47" s="162" t="s">
        <v>46</v>
      </c>
      <c r="C47" s="157" t="s">
        <v>101</v>
      </c>
      <c r="D47" s="180">
        <v>964243524</v>
      </c>
      <c r="E47" s="181">
        <v>3032339143</v>
      </c>
      <c r="F47" s="157" t="s">
        <v>48</v>
      </c>
      <c r="G47" s="165">
        <v>36052</v>
      </c>
      <c r="H47" s="166">
        <f t="shared" ca="1" si="0"/>
        <v>15</v>
      </c>
      <c r="I47" s="167" t="s">
        <v>60</v>
      </c>
      <c r="J47" s="168">
        <v>81468</v>
      </c>
      <c r="K47" s="169">
        <v>5</v>
      </c>
      <c r="L47" s="157"/>
    </row>
    <row r="48" spans="1:15" x14ac:dyDescent="0.3">
      <c r="A48" s="157" t="s">
        <v>123</v>
      </c>
      <c r="B48" s="162" t="s">
        <v>66</v>
      </c>
      <c r="C48" s="157" t="s">
        <v>101</v>
      </c>
      <c r="D48" s="180">
        <v>436693732</v>
      </c>
      <c r="E48" s="181">
        <v>9704077699</v>
      </c>
      <c r="F48" s="157" t="s">
        <v>48</v>
      </c>
      <c r="G48" s="165">
        <v>38232</v>
      </c>
      <c r="H48" s="166">
        <f t="shared" ca="1" si="0"/>
        <v>9</v>
      </c>
      <c r="I48" s="167" t="s">
        <v>49</v>
      </c>
      <c r="J48" s="168">
        <v>75348</v>
      </c>
      <c r="K48" s="169">
        <v>2</v>
      </c>
      <c r="L48" s="157"/>
    </row>
    <row r="49" spans="1:15" x14ac:dyDescent="0.3">
      <c r="A49" s="157" t="s">
        <v>119</v>
      </c>
      <c r="B49" s="162" t="s">
        <v>66</v>
      </c>
      <c r="C49" s="157" t="s">
        <v>101</v>
      </c>
      <c r="D49" s="180">
        <v>147261161</v>
      </c>
      <c r="E49" s="181">
        <v>9707692593</v>
      </c>
      <c r="F49" s="157" t="s">
        <v>48</v>
      </c>
      <c r="G49" s="165">
        <v>35888</v>
      </c>
      <c r="H49" s="166">
        <f t="shared" ca="1" si="0"/>
        <v>16</v>
      </c>
      <c r="I49" s="167" t="s">
        <v>60</v>
      </c>
      <c r="J49" s="168">
        <v>38292</v>
      </c>
      <c r="K49" s="169">
        <v>5</v>
      </c>
      <c r="L49" s="157"/>
    </row>
    <row r="50" spans="1:15" x14ac:dyDescent="0.3">
      <c r="A50" s="157" t="s">
        <v>124</v>
      </c>
      <c r="B50" s="162" t="s">
        <v>66</v>
      </c>
      <c r="C50" s="157" t="s">
        <v>101</v>
      </c>
      <c r="D50" s="180">
        <v>513140687</v>
      </c>
      <c r="E50" s="181">
        <v>5052163497</v>
      </c>
      <c r="F50" s="157" t="s">
        <v>58</v>
      </c>
      <c r="G50" s="165">
        <v>34284</v>
      </c>
      <c r="H50" s="166">
        <f t="shared" ca="1" si="0"/>
        <v>20</v>
      </c>
      <c r="I50" s="167"/>
      <c r="J50" s="168">
        <v>51528</v>
      </c>
      <c r="K50" s="169">
        <v>1</v>
      </c>
      <c r="L50" s="157"/>
    </row>
    <row r="51" spans="1:15" x14ac:dyDescent="0.3">
      <c r="A51" s="157" t="s">
        <v>113</v>
      </c>
      <c r="B51" s="162" t="s">
        <v>76</v>
      </c>
      <c r="C51" s="157" t="s">
        <v>101</v>
      </c>
      <c r="D51" s="180">
        <v>768215237</v>
      </c>
      <c r="E51" s="181">
        <v>5055993367</v>
      </c>
      <c r="F51" s="157" t="s">
        <v>52</v>
      </c>
      <c r="G51" s="165">
        <v>34528</v>
      </c>
      <c r="H51" s="166">
        <f t="shared" ca="1" si="0"/>
        <v>19</v>
      </c>
      <c r="I51" s="167" t="s">
        <v>53</v>
      </c>
      <c r="J51" s="168">
        <v>16560</v>
      </c>
      <c r="K51" s="169">
        <v>3</v>
      </c>
      <c r="L51" s="157"/>
    </row>
    <row r="52" spans="1:15" x14ac:dyDescent="0.3">
      <c r="A52" s="157" t="s">
        <v>144</v>
      </c>
      <c r="B52" s="162" t="s">
        <v>62</v>
      </c>
      <c r="C52" s="157" t="s">
        <v>101</v>
      </c>
      <c r="D52" s="180">
        <v>247276092</v>
      </c>
      <c r="E52" s="181">
        <v>3032636516</v>
      </c>
      <c r="F52" s="157" t="s">
        <v>58</v>
      </c>
      <c r="G52" s="165">
        <v>36175</v>
      </c>
      <c r="H52" s="166">
        <f t="shared" ca="1" si="0"/>
        <v>15</v>
      </c>
      <c r="I52" s="167"/>
      <c r="J52" s="168">
        <v>77268</v>
      </c>
      <c r="K52" s="169">
        <v>2</v>
      </c>
      <c r="L52" s="157"/>
      <c r="O52" s="175"/>
    </row>
    <row r="53" spans="1:15" x14ac:dyDescent="0.3">
      <c r="A53" s="157" t="s">
        <v>155</v>
      </c>
      <c r="B53" s="162" t="s">
        <v>66</v>
      </c>
      <c r="C53" s="157" t="s">
        <v>101</v>
      </c>
      <c r="D53" s="180">
        <v>459522265</v>
      </c>
      <c r="E53" s="181">
        <v>7194633649</v>
      </c>
      <c r="F53" s="157" t="s">
        <v>48</v>
      </c>
      <c r="G53" s="165">
        <v>34631</v>
      </c>
      <c r="H53" s="166">
        <f t="shared" ca="1" si="0"/>
        <v>19</v>
      </c>
      <c r="I53" s="167" t="s">
        <v>53</v>
      </c>
      <c r="J53" s="168">
        <v>73680</v>
      </c>
      <c r="K53" s="169">
        <v>5</v>
      </c>
      <c r="L53" s="157"/>
    </row>
    <row r="54" spans="1:15" x14ac:dyDescent="0.3">
      <c r="A54" s="157" t="s">
        <v>122</v>
      </c>
      <c r="B54" s="162" t="s">
        <v>51</v>
      </c>
      <c r="C54" s="157" t="s">
        <v>101</v>
      </c>
      <c r="D54" s="180">
        <v>339398339</v>
      </c>
      <c r="E54" s="181">
        <v>5057682821</v>
      </c>
      <c r="F54" s="157" t="s">
        <v>48</v>
      </c>
      <c r="G54" s="165">
        <v>37021</v>
      </c>
      <c r="H54" s="184">
        <f t="shared" ca="1" si="0"/>
        <v>13</v>
      </c>
      <c r="I54" s="185" t="s">
        <v>49</v>
      </c>
      <c r="J54" s="168">
        <v>41736</v>
      </c>
      <c r="K54" s="169">
        <v>4</v>
      </c>
      <c r="L54" s="157"/>
    </row>
    <row r="55" spans="1:15" x14ac:dyDescent="0.3">
      <c r="A55" s="157" t="s">
        <v>108</v>
      </c>
      <c r="B55" s="162" t="s">
        <v>76</v>
      </c>
      <c r="C55" s="157" t="s">
        <v>101</v>
      </c>
      <c r="D55" s="180">
        <v>333947685</v>
      </c>
      <c r="E55" s="181">
        <v>5058314799</v>
      </c>
      <c r="F55" s="157" t="s">
        <v>48</v>
      </c>
      <c r="G55" s="165">
        <v>38404</v>
      </c>
      <c r="H55" s="166">
        <f t="shared" ca="1" si="0"/>
        <v>9</v>
      </c>
      <c r="I55" s="167" t="s">
        <v>53</v>
      </c>
      <c r="J55" s="168">
        <v>103056</v>
      </c>
      <c r="K55" s="169">
        <v>3</v>
      </c>
      <c r="L55" s="157"/>
    </row>
    <row r="56" spans="1:15" x14ac:dyDescent="0.3">
      <c r="A56" s="157" t="s">
        <v>112</v>
      </c>
      <c r="B56" s="162" t="s">
        <v>51</v>
      </c>
      <c r="C56" s="157" t="s">
        <v>101</v>
      </c>
      <c r="D56" s="180">
        <v>721173550</v>
      </c>
      <c r="E56" s="181">
        <v>3038356334</v>
      </c>
      <c r="F56" s="157" t="s">
        <v>48</v>
      </c>
      <c r="G56" s="165">
        <v>34842</v>
      </c>
      <c r="H56" s="166">
        <f t="shared" ca="1" si="0"/>
        <v>19</v>
      </c>
      <c r="I56" s="167" t="s">
        <v>60</v>
      </c>
      <c r="J56" s="168">
        <v>85380</v>
      </c>
      <c r="K56" s="169">
        <v>2</v>
      </c>
      <c r="L56" s="157"/>
    </row>
    <row r="57" spans="1:15" x14ac:dyDescent="0.3">
      <c r="A57" s="157" t="s">
        <v>141</v>
      </c>
      <c r="B57" s="162" t="s">
        <v>76</v>
      </c>
      <c r="C57" s="157" t="s">
        <v>101</v>
      </c>
      <c r="D57" s="180">
        <v>252276921</v>
      </c>
      <c r="E57" s="181">
        <v>3035777345</v>
      </c>
      <c r="F57" s="157" t="s">
        <v>48</v>
      </c>
      <c r="G57" s="165">
        <v>38841</v>
      </c>
      <c r="H57" s="166">
        <f t="shared" ca="1" si="0"/>
        <v>8</v>
      </c>
      <c r="I57" s="167" t="s">
        <v>64</v>
      </c>
      <c r="J57" s="168">
        <v>104736</v>
      </c>
      <c r="K57" s="169">
        <v>4</v>
      </c>
      <c r="L57" s="157"/>
      <c r="O57" s="175"/>
    </row>
    <row r="58" spans="1:15" x14ac:dyDescent="0.3">
      <c r="A58" s="157" t="s">
        <v>136</v>
      </c>
      <c r="B58" s="162" t="s">
        <v>51</v>
      </c>
      <c r="C58" s="157" t="s">
        <v>101</v>
      </c>
      <c r="D58" s="180">
        <v>393393249</v>
      </c>
      <c r="E58" s="181">
        <v>5054980674</v>
      </c>
      <c r="F58" s="157" t="s">
        <v>58</v>
      </c>
      <c r="G58" s="165">
        <v>37526</v>
      </c>
      <c r="H58" s="166">
        <f t="shared" ca="1" si="0"/>
        <v>11</v>
      </c>
      <c r="I58" s="167"/>
      <c r="J58" s="168">
        <v>28272</v>
      </c>
      <c r="K58" s="169">
        <v>3</v>
      </c>
      <c r="L58" s="157"/>
    </row>
    <row r="59" spans="1:15" x14ac:dyDescent="0.3">
      <c r="A59" s="157" t="s">
        <v>135</v>
      </c>
      <c r="B59" s="162" t="s">
        <v>55</v>
      </c>
      <c r="C59" s="157" t="s">
        <v>101</v>
      </c>
      <c r="D59" s="180">
        <v>344090854</v>
      </c>
      <c r="E59" s="181">
        <v>3033542524</v>
      </c>
      <c r="F59" s="157" t="s">
        <v>48</v>
      </c>
      <c r="G59" s="165">
        <v>36253</v>
      </c>
      <c r="H59" s="166">
        <f t="shared" ca="1" si="0"/>
        <v>15</v>
      </c>
      <c r="I59" s="167" t="s">
        <v>72</v>
      </c>
      <c r="J59" s="168">
        <v>98544</v>
      </c>
      <c r="K59" s="169">
        <v>5</v>
      </c>
      <c r="L59" s="157"/>
      <c r="O59" s="175"/>
    </row>
    <row r="60" spans="1:15" x14ac:dyDescent="0.3">
      <c r="A60" s="157" t="s">
        <v>110</v>
      </c>
      <c r="B60" s="162" t="s">
        <v>51</v>
      </c>
      <c r="C60" s="157" t="s">
        <v>101</v>
      </c>
      <c r="D60" s="180">
        <v>733413074</v>
      </c>
      <c r="E60" s="181">
        <v>7192224790</v>
      </c>
      <c r="F60" s="157" t="s">
        <v>58</v>
      </c>
      <c r="G60" s="165">
        <v>40026</v>
      </c>
      <c r="H60" s="166">
        <f t="shared" ca="1" si="0"/>
        <v>4</v>
      </c>
      <c r="I60" s="167"/>
      <c r="J60" s="168">
        <v>99684</v>
      </c>
      <c r="K60" s="169">
        <v>3</v>
      </c>
      <c r="L60" s="157"/>
    </row>
    <row r="61" spans="1:15" x14ac:dyDescent="0.3">
      <c r="A61" s="157" t="s">
        <v>132</v>
      </c>
      <c r="B61" s="162" t="s">
        <v>76</v>
      </c>
      <c r="C61" s="157" t="s">
        <v>101</v>
      </c>
      <c r="D61" s="180">
        <v>164904130</v>
      </c>
      <c r="E61" s="181">
        <v>9708046670</v>
      </c>
      <c r="F61" s="157" t="s">
        <v>58</v>
      </c>
      <c r="G61" s="165">
        <v>36625</v>
      </c>
      <c r="H61" s="166">
        <f t="shared" ca="1" si="0"/>
        <v>14</v>
      </c>
      <c r="I61" s="167"/>
      <c r="J61" s="168">
        <v>101040</v>
      </c>
      <c r="K61" s="169">
        <v>2</v>
      </c>
      <c r="L61" s="157"/>
      <c r="M61" s="183"/>
      <c r="N61" s="175"/>
    </row>
    <row r="62" spans="1:15" x14ac:dyDescent="0.3">
      <c r="A62" s="157" t="s">
        <v>104</v>
      </c>
      <c r="B62" s="162" t="s">
        <v>66</v>
      </c>
      <c r="C62" s="157" t="s">
        <v>101</v>
      </c>
      <c r="D62" s="180">
        <v>504735443</v>
      </c>
      <c r="E62" s="181">
        <v>9701629556</v>
      </c>
      <c r="F62" s="157" t="s">
        <v>58</v>
      </c>
      <c r="G62" s="165">
        <v>36958</v>
      </c>
      <c r="H62" s="166">
        <f t="shared" ca="1" si="0"/>
        <v>13</v>
      </c>
      <c r="I62" s="167"/>
      <c r="J62" s="168">
        <v>76008</v>
      </c>
      <c r="K62" s="169">
        <v>3</v>
      </c>
      <c r="L62" s="157"/>
    </row>
    <row r="63" spans="1:15" x14ac:dyDescent="0.3">
      <c r="A63" s="157" t="s">
        <v>152</v>
      </c>
      <c r="B63" s="162" t="s">
        <v>66</v>
      </c>
      <c r="C63" s="157" t="s">
        <v>101</v>
      </c>
      <c r="D63" s="180">
        <v>831188207</v>
      </c>
      <c r="E63" s="181">
        <v>7192121334</v>
      </c>
      <c r="F63" s="157" t="s">
        <v>48</v>
      </c>
      <c r="G63" s="165">
        <v>38297</v>
      </c>
      <c r="H63" s="166">
        <f t="shared" ca="1" si="0"/>
        <v>9</v>
      </c>
      <c r="I63" s="167" t="s">
        <v>60</v>
      </c>
      <c r="J63" s="168">
        <v>86340</v>
      </c>
      <c r="K63" s="169">
        <v>5</v>
      </c>
      <c r="L63" s="157"/>
    </row>
    <row r="64" spans="1:15" x14ac:dyDescent="0.3">
      <c r="A64" s="157" t="s">
        <v>103</v>
      </c>
      <c r="B64" s="162" t="s">
        <v>76</v>
      </c>
      <c r="C64" s="157" t="s">
        <v>101</v>
      </c>
      <c r="D64" s="180">
        <v>856215418</v>
      </c>
      <c r="E64" s="181">
        <v>7196168483</v>
      </c>
      <c r="F64" s="157" t="s">
        <v>56</v>
      </c>
      <c r="G64" s="165">
        <v>37658</v>
      </c>
      <c r="H64" s="166">
        <f t="shared" ca="1" si="0"/>
        <v>11</v>
      </c>
      <c r="I64" s="167"/>
      <c r="J64" s="168">
        <v>36096</v>
      </c>
      <c r="K64" s="169">
        <v>3</v>
      </c>
      <c r="L64" s="157"/>
    </row>
    <row r="65" spans="1:14" x14ac:dyDescent="0.3">
      <c r="A65" s="157" t="s">
        <v>149</v>
      </c>
      <c r="B65" s="162" t="s">
        <v>51</v>
      </c>
      <c r="C65" s="157" t="s">
        <v>101</v>
      </c>
      <c r="D65" s="180">
        <v>822974734</v>
      </c>
      <c r="E65" s="181">
        <v>3034924736</v>
      </c>
      <c r="F65" s="157" t="s">
        <v>56</v>
      </c>
      <c r="G65" s="165">
        <v>37543</v>
      </c>
      <c r="H65" s="166">
        <f t="shared" ca="1" si="0"/>
        <v>11</v>
      </c>
      <c r="I65" s="167"/>
      <c r="J65" s="168">
        <v>39667</v>
      </c>
      <c r="K65" s="169">
        <v>5</v>
      </c>
      <c r="L65" s="157"/>
    </row>
    <row r="66" spans="1:14" x14ac:dyDescent="0.3">
      <c r="A66" s="157" t="s">
        <v>142</v>
      </c>
      <c r="B66" s="162" t="s">
        <v>76</v>
      </c>
      <c r="C66" s="157" t="s">
        <v>101</v>
      </c>
      <c r="D66" s="180">
        <v>129397083</v>
      </c>
      <c r="E66" s="181">
        <v>7191391475</v>
      </c>
      <c r="F66" s="157" t="s">
        <v>48</v>
      </c>
      <c r="G66" s="165">
        <v>41652</v>
      </c>
      <c r="H66" s="166">
        <f t="shared" ref="H66:H129" ca="1" si="1">DATEDIF(G66,TODAY(),"Y")</f>
        <v>0</v>
      </c>
      <c r="I66" s="167" t="s">
        <v>49</v>
      </c>
      <c r="J66" s="168">
        <v>82692</v>
      </c>
      <c r="K66" s="169">
        <v>5</v>
      </c>
      <c r="L66" s="157"/>
    </row>
    <row r="67" spans="1:14" x14ac:dyDescent="0.3">
      <c r="A67" s="157" t="s">
        <v>128</v>
      </c>
      <c r="B67" s="162" t="s">
        <v>51</v>
      </c>
      <c r="C67" s="157" t="s">
        <v>101</v>
      </c>
      <c r="D67" s="180">
        <v>126492342</v>
      </c>
      <c r="E67" s="181">
        <v>9706299247</v>
      </c>
      <c r="F67" s="157" t="s">
        <v>56</v>
      </c>
      <c r="G67" s="165">
        <v>37115</v>
      </c>
      <c r="H67" s="166">
        <f t="shared" ca="1" si="1"/>
        <v>12</v>
      </c>
      <c r="I67" s="167"/>
      <c r="J67" s="168">
        <v>22200</v>
      </c>
      <c r="K67" s="169">
        <v>5</v>
      </c>
      <c r="L67" s="157"/>
    </row>
    <row r="68" spans="1:14" x14ac:dyDescent="0.3">
      <c r="A68" s="157" t="s">
        <v>130</v>
      </c>
      <c r="B68" s="162" t="s">
        <v>76</v>
      </c>
      <c r="C68" s="157" t="s">
        <v>101</v>
      </c>
      <c r="D68" s="180">
        <v>653843221</v>
      </c>
      <c r="E68" s="181">
        <v>9707713771</v>
      </c>
      <c r="F68" s="157" t="s">
        <v>58</v>
      </c>
      <c r="G68" s="165">
        <v>41015</v>
      </c>
      <c r="H68" s="166">
        <f t="shared" ca="1" si="1"/>
        <v>2</v>
      </c>
      <c r="I68" s="167"/>
      <c r="J68" s="168">
        <v>95352</v>
      </c>
      <c r="K68" s="169">
        <v>5</v>
      </c>
      <c r="L68" s="157"/>
    </row>
    <row r="69" spans="1:14" x14ac:dyDescent="0.3">
      <c r="A69" s="157" t="s">
        <v>129</v>
      </c>
      <c r="B69" s="162" t="s">
        <v>66</v>
      </c>
      <c r="C69" s="157" t="s">
        <v>101</v>
      </c>
      <c r="D69" s="180">
        <v>631405285</v>
      </c>
      <c r="E69" s="181">
        <v>7197491979</v>
      </c>
      <c r="F69" s="157" t="s">
        <v>48</v>
      </c>
      <c r="G69" s="165">
        <v>34583</v>
      </c>
      <c r="H69" s="166">
        <f t="shared" ca="1" si="1"/>
        <v>19</v>
      </c>
      <c r="I69" s="167" t="s">
        <v>64</v>
      </c>
      <c r="J69" s="168">
        <v>103104</v>
      </c>
      <c r="K69" s="169">
        <v>4</v>
      </c>
      <c r="L69" s="157"/>
    </row>
    <row r="70" spans="1:14" x14ac:dyDescent="0.3">
      <c r="A70" s="157" t="s">
        <v>145</v>
      </c>
      <c r="B70" s="162" t="s">
        <v>66</v>
      </c>
      <c r="C70" s="157" t="s">
        <v>101</v>
      </c>
      <c r="D70" s="180">
        <v>639314672</v>
      </c>
      <c r="E70" s="181">
        <v>5051919478</v>
      </c>
      <c r="F70" s="157" t="s">
        <v>52</v>
      </c>
      <c r="G70" s="165">
        <v>36898</v>
      </c>
      <c r="H70" s="166">
        <f t="shared" ca="1" si="1"/>
        <v>13</v>
      </c>
      <c r="I70" s="167" t="s">
        <v>72</v>
      </c>
      <c r="J70" s="168">
        <v>28056</v>
      </c>
      <c r="K70" s="169">
        <v>4</v>
      </c>
      <c r="L70" s="157"/>
    </row>
    <row r="71" spans="1:14" x14ac:dyDescent="0.3">
      <c r="A71" s="157" t="s">
        <v>125</v>
      </c>
      <c r="B71" s="162" t="s">
        <v>76</v>
      </c>
      <c r="C71" s="157" t="s">
        <v>101</v>
      </c>
      <c r="D71" s="180">
        <v>349979288</v>
      </c>
      <c r="E71" s="181">
        <v>3034629972</v>
      </c>
      <c r="F71" s="157" t="s">
        <v>48</v>
      </c>
      <c r="G71" s="165">
        <v>38074</v>
      </c>
      <c r="H71" s="166">
        <f t="shared" ca="1" si="1"/>
        <v>10</v>
      </c>
      <c r="I71" s="167" t="s">
        <v>64</v>
      </c>
      <c r="J71" s="168">
        <v>34380</v>
      </c>
      <c r="K71" s="169">
        <v>4</v>
      </c>
      <c r="L71" s="157"/>
    </row>
    <row r="72" spans="1:14" x14ac:dyDescent="0.3">
      <c r="A72" s="157" t="s">
        <v>100</v>
      </c>
      <c r="B72" s="162" t="s">
        <v>51</v>
      </c>
      <c r="C72" s="157" t="s">
        <v>101</v>
      </c>
      <c r="D72" s="180">
        <v>936730279</v>
      </c>
      <c r="E72" s="181">
        <v>5058033253</v>
      </c>
      <c r="F72" s="157" t="s">
        <v>52</v>
      </c>
      <c r="G72" s="165">
        <v>36573</v>
      </c>
      <c r="H72" s="166">
        <f t="shared" ca="1" si="1"/>
        <v>14</v>
      </c>
      <c r="I72" s="167" t="s">
        <v>49</v>
      </c>
      <c r="J72" s="168">
        <v>58098</v>
      </c>
      <c r="K72" s="169">
        <v>4</v>
      </c>
      <c r="L72" s="157"/>
    </row>
    <row r="73" spans="1:14" x14ac:dyDescent="0.3">
      <c r="A73" s="157" t="s">
        <v>102</v>
      </c>
      <c r="B73" s="162" t="s">
        <v>51</v>
      </c>
      <c r="C73" s="157" t="s">
        <v>101</v>
      </c>
      <c r="D73" s="180">
        <v>787156286</v>
      </c>
      <c r="E73" s="181">
        <v>3034588703</v>
      </c>
      <c r="F73" s="157" t="s">
        <v>48</v>
      </c>
      <c r="G73" s="165">
        <v>34404</v>
      </c>
      <c r="H73" s="166">
        <f t="shared" ca="1" si="1"/>
        <v>20</v>
      </c>
      <c r="I73" s="167" t="s">
        <v>72</v>
      </c>
      <c r="J73" s="168">
        <v>59772</v>
      </c>
      <c r="K73" s="169">
        <v>2</v>
      </c>
      <c r="L73" s="157"/>
    </row>
    <row r="74" spans="1:14" x14ac:dyDescent="0.3">
      <c r="A74" s="157" t="s">
        <v>134</v>
      </c>
      <c r="B74" s="162" t="s">
        <v>51</v>
      </c>
      <c r="C74" s="157" t="s">
        <v>101</v>
      </c>
      <c r="D74" s="180">
        <v>474999228</v>
      </c>
      <c r="E74" s="181">
        <v>5053848677</v>
      </c>
      <c r="F74" s="157" t="s">
        <v>58</v>
      </c>
      <c r="G74" s="165">
        <v>37143</v>
      </c>
      <c r="H74" s="166">
        <f t="shared" ca="1" si="1"/>
        <v>12</v>
      </c>
      <c r="I74" s="167"/>
      <c r="J74" s="168">
        <v>92316</v>
      </c>
      <c r="K74" s="169">
        <v>1</v>
      </c>
      <c r="L74" s="157"/>
    </row>
    <row r="75" spans="1:14" x14ac:dyDescent="0.3">
      <c r="A75" s="157" t="s">
        <v>150</v>
      </c>
      <c r="B75" s="162" t="s">
        <v>55</v>
      </c>
      <c r="C75" s="157" t="s">
        <v>101</v>
      </c>
      <c r="D75" s="180">
        <v>403504590</v>
      </c>
      <c r="E75" s="181">
        <v>3032400511</v>
      </c>
      <c r="F75" s="157" t="s">
        <v>58</v>
      </c>
      <c r="G75" s="165">
        <v>34734</v>
      </c>
      <c r="H75" s="166">
        <f t="shared" ca="1" si="1"/>
        <v>19</v>
      </c>
      <c r="I75" s="167"/>
      <c r="J75" s="168">
        <v>77352</v>
      </c>
      <c r="K75" s="169">
        <v>1</v>
      </c>
      <c r="L75" s="157"/>
    </row>
    <row r="76" spans="1:14" x14ac:dyDescent="0.3">
      <c r="A76" s="157" t="s">
        <v>153</v>
      </c>
      <c r="B76" s="162" t="s">
        <v>76</v>
      </c>
      <c r="C76" s="157" t="s">
        <v>101</v>
      </c>
      <c r="D76" s="180">
        <v>951516517</v>
      </c>
      <c r="E76" s="181">
        <v>9704936058</v>
      </c>
      <c r="F76" s="157" t="s">
        <v>48</v>
      </c>
      <c r="G76" s="165">
        <v>34951</v>
      </c>
      <c r="H76" s="166">
        <f t="shared" ca="1" si="1"/>
        <v>18</v>
      </c>
      <c r="I76" s="167" t="s">
        <v>64</v>
      </c>
      <c r="J76" s="168">
        <v>86004</v>
      </c>
      <c r="K76" s="169">
        <v>4</v>
      </c>
      <c r="L76" s="157"/>
    </row>
    <row r="77" spans="1:14" x14ac:dyDescent="0.3">
      <c r="A77" s="157" t="s">
        <v>117</v>
      </c>
      <c r="B77" s="162" t="s">
        <v>66</v>
      </c>
      <c r="C77" s="157" t="s">
        <v>101</v>
      </c>
      <c r="D77" s="180">
        <v>873100939</v>
      </c>
      <c r="E77" s="181">
        <v>7191259179</v>
      </c>
      <c r="F77" s="157" t="s">
        <v>48</v>
      </c>
      <c r="G77" s="165">
        <v>41141</v>
      </c>
      <c r="H77" s="166">
        <f t="shared" ca="1" si="1"/>
        <v>1</v>
      </c>
      <c r="I77" s="167" t="s">
        <v>60</v>
      </c>
      <c r="J77" s="168">
        <v>49788</v>
      </c>
      <c r="K77" s="169">
        <v>5</v>
      </c>
      <c r="L77" s="157"/>
    </row>
    <row r="78" spans="1:14" x14ac:dyDescent="0.3">
      <c r="A78" s="157" t="s">
        <v>120</v>
      </c>
      <c r="B78" s="162" t="s">
        <v>76</v>
      </c>
      <c r="C78" s="157" t="s">
        <v>101</v>
      </c>
      <c r="D78" s="180">
        <v>571120098</v>
      </c>
      <c r="E78" s="181">
        <v>5055789252</v>
      </c>
      <c r="F78" s="157" t="s">
        <v>48</v>
      </c>
      <c r="G78" s="165">
        <v>36885</v>
      </c>
      <c r="H78" s="166">
        <f t="shared" ca="1" si="1"/>
        <v>13</v>
      </c>
      <c r="I78" s="167" t="s">
        <v>60</v>
      </c>
      <c r="J78" s="168">
        <v>73236</v>
      </c>
      <c r="K78" s="169">
        <v>3</v>
      </c>
      <c r="L78" s="157"/>
      <c r="M78" s="183"/>
      <c r="N78" s="175"/>
    </row>
    <row r="79" spans="1:14" x14ac:dyDescent="0.3">
      <c r="A79" s="157" t="s">
        <v>109</v>
      </c>
      <c r="B79" s="162" t="s">
        <v>66</v>
      </c>
      <c r="C79" s="157" t="s">
        <v>101</v>
      </c>
      <c r="D79" s="180">
        <v>627678686</v>
      </c>
      <c r="E79" s="181">
        <v>9706101454</v>
      </c>
      <c r="F79" s="157" t="s">
        <v>58</v>
      </c>
      <c r="G79" s="165">
        <v>36561</v>
      </c>
      <c r="H79" s="166">
        <f t="shared" ca="1" si="1"/>
        <v>14</v>
      </c>
      <c r="I79" s="167"/>
      <c r="J79" s="168">
        <v>89688</v>
      </c>
      <c r="K79" s="169">
        <v>5</v>
      </c>
      <c r="L79" s="157"/>
    </row>
    <row r="80" spans="1:14" x14ac:dyDescent="0.3">
      <c r="A80" s="157" t="s">
        <v>133</v>
      </c>
      <c r="B80" s="162" t="s">
        <v>76</v>
      </c>
      <c r="C80" s="157" t="s">
        <v>101</v>
      </c>
      <c r="D80" s="180">
        <v>667812117</v>
      </c>
      <c r="E80" s="181">
        <v>7196396432</v>
      </c>
      <c r="F80" s="157" t="s">
        <v>48</v>
      </c>
      <c r="G80" s="165">
        <v>34802</v>
      </c>
      <c r="H80" s="166">
        <f t="shared" ca="1" si="1"/>
        <v>19</v>
      </c>
      <c r="I80" s="167" t="s">
        <v>53</v>
      </c>
      <c r="J80" s="168">
        <v>38196</v>
      </c>
      <c r="K80" s="169">
        <v>3</v>
      </c>
      <c r="L80" s="157"/>
    </row>
    <row r="81" spans="1:12" x14ac:dyDescent="0.3">
      <c r="A81" s="157" t="s">
        <v>114</v>
      </c>
      <c r="B81" s="162" t="s">
        <v>66</v>
      </c>
      <c r="C81" s="157" t="s">
        <v>101</v>
      </c>
      <c r="D81" s="180">
        <v>148899089</v>
      </c>
      <c r="E81" s="181">
        <v>5054734960</v>
      </c>
      <c r="F81" s="157" t="s">
        <v>52</v>
      </c>
      <c r="G81" s="165">
        <v>35222</v>
      </c>
      <c r="H81" s="166">
        <f t="shared" ca="1" si="1"/>
        <v>18</v>
      </c>
      <c r="I81" s="167" t="s">
        <v>60</v>
      </c>
      <c r="J81" s="168">
        <v>32268</v>
      </c>
      <c r="K81" s="169">
        <v>3</v>
      </c>
      <c r="L81" s="157"/>
    </row>
    <row r="82" spans="1:12" x14ac:dyDescent="0.3">
      <c r="A82" s="157" t="s">
        <v>111</v>
      </c>
      <c r="B82" s="162" t="s">
        <v>76</v>
      </c>
      <c r="C82" s="157" t="s">
        <v>101</v>
      </c>
      <c r="D82" s="180">
        <v>411058865</v>
      </c>
      <c r="E82" s="181">
        <v>5053883919</v>
      </c>
      <c r="F82" s="157" t="s">
        <v>48</v>
      </c>
      <c r="G82" s="165">
        <v>38064</v>
      </c>
      <c r="H82" s="166">
        <f t="shared" ca="1" si="1"/>
        <v>10</v>
      </c>
      <c r="I82" s="167" t="s">
        <v>60</v>
      </c>
      <c r="J82" s="168">
        <v>32616</v>
      </c>
      <c r="K82" s="169">
        <v>4</v>
      </c>
      <c r="L82" s="157"/>
    </row>
    <row r="83" spans="1:12" x14ac:dyDescent="0.3">
      <c r="A83" s="157" t="s">
        <v>131</v>
      </c>
      <c r="B83" s="162" t="s">
        <v>76</v>
      </c>
      <c r="C83" s="157" t="s">
        <v>101</v>
      </c>
      <c r="D83" s="180">
        <v>870106287</v>
      </c>
      <c r="E83" s="181">
        <v>7198611970</v>
      </c>
      <c r="F83" s="157" t="s">
        <v>52</v>
      </c>
      <c r="G83" s="165">
        <v>35604</v>
      </c>
      <c r="H83" s="166">
        <f t="shared" ca="1" si="1"/>
        <v>17</v>
      </c>
      <c r="I83" s="167" t="s">
        <v>72</v>
      </c>
      <c r="J83" s="168">
        <v>46704</v>
      </c>
      <c r="K83" s="169">
        <v>4</v>
      </c>
      <c r="L83" s="157"/>
    </row>
    <row r="84" spans="1:12" x14ac:dyDescent="0.3">
      <c r="A84" s="157" t="s">
        <v>137</v>
      </c>
      <c r="B84" s="162" t="s">
        <v>46</v>
      </c>
      <c r="C84" s="157" t="s">
        <v>101</v>
      </c>
      <c r="D84" s="180">
        <v>867671341</v>
      </c>
      <c r="E84" s="181">
        <v>3038317543</v>
      </c>
      <c r="F84" s="157" t="s">
        <v>52</v>
      </c>
      <c r="G84" s="165">
        <v>37952</v>
      </c>
      <c r="H84" s="166">
        <f t="shared" ca="1" si="1"/>
        <v>10</v>
      </c>
      <c r="I84" s="167" t="s">
        <v>60</v>
      </c>
      <c r="J84" s="168">
        <v>42336</v>
      </c>
      <c r="K84" s="169">
        <v>3</v>
      </c>
      <c r="L84" s="157"/>
    </row>
    <row r="85" spans="1:12" x14ac:dyDescent="0.3">
      <c r="A85" s="157" t="s">
        <v>107</v>
      </c>
      <c r="B85" s="162" t="s">
        <v>51</v>
      </c>
      <c r="C85" s="157" t="s">
        <v>101</v>
      </c>
      <c r="D85" s="180">
        <v>676534152</v>
      </c>
      <c r="E85" s="181">
        <v>7194416232</v>
      </c>
      <c r="F85" s="157" t="s">
        <v>48</v>
      </c>
      <c r="G85" s="165">
        <v>41348</v>
      </c>
      <c r="H85" s="166">
        <f t="shared" ca="1" si="1"/>
        <v>1</v>
      </c>
      <c r="I85" s="167" t="s">
        <v>60</v>
      </c>
      <c r="J85" s="168">
        <v>27936</v>
      </c>
      <c r="K85" s="169">
        <v>1</v>
      </c>
      <c r="L85" s="157"/>
    </row>
    <row r="86" spans="1:12" x14ac:dyDescent="0.3">
      <c r="A86" s="157" t="s">
        <v>139</v>
      </c>
      <c r="B86" s="162" t="s">
        <v>76</v>
      </c>
      <c r="C86" s="157" t="s">
        <v>101</v>
      </c>
      <c r="D86" s="180">
        <v>427811310</v>
      </c>
      <c r="E86" s="181">
        <v>3031362796</v>
      </c>
      <c r="F86" s="157" t="s">
        <v>58</v>
      </c>
      <c r="G86" s="165">
        <v>36311</v>
      </c>
      <c r="H86" s="166">
        <f t="shared" ca="1" si="1"/>
        <v>15</v>
      </c>
      <c r="I86" s="167"/>
      <c r="J86" s="168">
        <v>107172</v>
      </c>
      <c r="K86" s="169">
        <v>5</v>
      </c>
      <c r="L86" s="157"/>
    </row>
    <row r="87" spans="1:12" x14ac:dyDescent="0.3">
      <c r="A87" s="157" t="s">
        <v>105</v>
      </c>
      <c r="B87" s="162" t="s">
        <v>66</v>
      </c>
      <c r="C87" s="157" t="s">
        <v>101</v>
      </c>
      <c r="D87" s="180">
        <v>721169660</v>
      </c>
      <c r="E87" s="181">
        <v>5056711140</v>
      </c>
      <c r="F87" s="157" t="s">
        <v>48</v>
      </c>
      <c r="G87" s="165">
        <v>41330</v>
      </c>
      <c r="H87" s="166">
        <f t="shared" ca="1" si="1"/>
        <v>1</v>
      </c>
      <c r="I87" s="167" t="s">
        <v>53</v>
      </c>
      <c r="J87" s="168">
        <v>46476</v>
      </c>
      <c r="K87" s="169">
        <v>1</v>
      </c>
      <c r="L87" s="157"/>
    </row>
    <row r="88" spans="1:12" x14ac:dyDescent="0.3">
      <c r="A88" s="157" t="s">
        <v>146</v>
      </c>
      <c r="B88" s="162" t="s">
        <v>46</v>
      </c>
      <c r="C88" s="157" t="s">
        <v>101</v>
      </c>
      <c r="D88" s="180">
        <v>600458368</v>
      </c>
      <c r="E88" s="181">
        <v>9707280453</v>
      </c>
      <c r="F88" s="157" t="s">
        <v>52</v>
      </c>
      <c r="G88" s="165">
        <v>40858</v>
      </c>
      <c r="H88" s="166">
        <f t="shared" ca="1" si="1"/>
        <v>2</v>
      </c>
      <c r="I88" s="167" t="s">
        <v>72</v>
      </c>
      <c r="J88" s="168">
        <v>27042</v>
      </c>
      <c r="K88" s="169">
        <v>3</v>
      </c>
      <c r="L88" s="157"/>
    </row>
    <row r="89" spans="1:12" x14ac:dyDescent="0.3">
      <c r="A89" s="157" t="s">
        <v>154</v>
      </c>
      <c r="B89" s="162" t="s">
        <v>62</v>
      </c>
      <c r="C89" s="157" t="s">
        <v>101</v>
      </c>
      <c r="D89" s="180">
        <v>683222853</v>
      </c>
      <c r="E89" s="181">
        <v>7196224056</v>
      </c>
      <c r="F89" s="157" t="s">
        <v>58</v>
      </c>
      <c r="G89" s="165">
        <v>40978</v>
      </c>
      <c r="H89" s="166">
        <f t="shared" ca="1" si="1"/>
        <v>2</v>
      </c>
      <c r="I89" s="167"/>
      <c r="J89" s="168">
        <v>30948</v>
      </c>
      <c r="K89" s="169">
        <v>3</v>
      </c>
      <c r="L89" s="157"/>
    </row>
    <row r="90" spans="1:12" x14ac:dyDescent="0.3">
      <c r="A90" s="157" t="s">
        <v>115</v>
      </c>
      <c r="B90" s="162" t="s">
        <v>46</v>
      </c>
      <c r="C90" s="157" t="s">
        <v>101</v>
      </c>
      <c r="D90" s="180">
        <v>267218084</v>
      </c>
      <c r="E90" s="181">
        <v>3033825834</v>
      </c>
      <c r="F90" s="157" t="s">
        <v>58</v>
      </c>
      <c r="G90" s="165">
        <v>36996</v>
      </c>
      <c r="H90" s="166">
        <f t="shared" ca="1" si="1"/>
        <v>13</v>
      </c>
      <c r="I90" s="167"/>
      <c r="J90" s="168">
        <v>105600</v>
      </c>
      <c r="K90" s="169">
        <v>5</v>
      </c>
      <c r="L90" s="157"/>
    </row>
    <row r="91" spans="1:12" x14ac:dyDescent="0.3">
      <c r="A91" s="157" t="s">
        <v>143</v>
      </c>
      <c r="B91" s="162" t="s">
        <v>55</v>
      </c>
      <c r="C91" s="157" t="s">
        <v>101</v>
      </c>
      <c r="D91" s="180">
        <v>877122222</v>
      </c>
      <c r="E91" s="181">
        <v>3035511103</v>
      </c>
      <c r="F91" s="157" t="s">
        <v>48</v>
      </c>
      <c r="G91" s="165">
        <v>41631</v>
      </c>
      <c r="H91" s="166">
        <f t="shared" ca="1" si="1"/>
        <v>0</v>
      </c>
      <c r="I91" s="167" t="s">
        <v>72</v>
      </c>
      <c r="J91" s="168">
        <v>89652</v>
      </c>
      <c r="K91" s="169">
        <v>2</v>
      </c>
      <c r="L91" s="157"/>
    </row>
    <row r="92" spans="1:12" x14ac:dyDescent="0.3">
      <c r="A92" s="157" t="s">
        <v>158</v>
      </c>
      <c r="B92" s="162" t="s">
        <v>51</v>
      </c>
      <c r="C92" s="157" t="s">
        <v>101</v>
      </c>
      <c r="D92" s="180">
        <v>841913875</v>
      </c>
      <c r="E92" s="181">
        <v>7192511732</v>
      </c>
      <c r="F92" s="157" t="s">
        <v>58</v>
      </c>
      <c r="G92" s="165">
        <v>36216</v>
      </c>
      <c r="H92" s="166">
        <f t="shared" ca="1" si="1"/>
        <v>15</v>
      </c>
      <c r="I92" s="167"/>
      <c r="J92" s="168">
        <v>60660</v>
      </c>
      <c r="K92" s="169">
        <v>2</v>
      </c>
      <c r="L92" s="157"/>
    </row>
    <row r="93" spans="1:12" x14ac:dyDescent="0.3">
      <c r="A93" s="157" t="s">
        <v>140</v>
      </c>
      <c r="B93" s="162" t="s">
        <v>51</v>
      </c>
      <c r="C93" s="157" t="s">
        <v>101</v>
      </c>
      <c r="D93" s="180">
        <v>648911225</v>
      </c>
      <c r="E93" s="181">
        <v>9705829090</v>
      </c>
      <c r="F93" s="157" t="s">
        <v>58</v>
      </c>
      <c r="G93" s="165">
        <v>35037</v>
      </c>
      <c r="H93" s="166">
        <f t="shared" ca="1" si="1"/>
        <v>18</v>
      </c>
      <c r="I93" s="167"/>
      <c r="J93" s="168">
        <v>99624</v>
      </c>
      <c r="K93" s="169">
        <v>4</v>
      </c>
      <c r="L93" s="157"/>
    </row>
    <row r="94" spans="1:12" x14ac:dyDescent="0.3">
      <c r="A94" s="157" t="s">
        <v>151</v>
      </c>
      <c r="B94" s="162" t="s">
        <v>76</v>
      </c>
      <c r="C94" s="157" t="s">
        <v>101</v>
      </c>
      <c r="D94" s="180">
        <v>496260023</v>
      </c>
      <c r="E94" s="181">
        <v>7193962015</v>
      </c>
      <c r="F94" s="157" t="s">
        <v>48</v>
      </c>
      <c r="G94" s="165">
        <v>35530</v>
      </c>
      <c r="H94" s="166">
        <f t="shared" ca="1" si="1"/>
        <v>17</v>
      </c>
      <c r="I94" s="167" t="s">
        <v>53</v>
      </c>
      <c r="J94" s="168">
        <v>89604</v>
      </c>
      <c r="K94" s="169">
        <v>5</v>
      </c>
      <c r="L94" s="157"/>
    </row>
    <row r="95" spans="1:12" x14ac:dyDescent="0.3">
      <c r="A95" s="157" t="s">
        <v>116</v>
      </c>
      <c r="B95" s="162" t="s">
        <v>51</v>
      </c>
      <c r="C95" s="157" t="s">
        <v>101</v>
      </c>
      <c r="D95" s="180">
        <v>415228597</v>
      </c>
      <c r="E95" s="181">
        <v>9706252690</v>
      </c>
      <c r="F95" s="157" t="s">
        <v>48</v>
      </c>
      <c r="G95" s="165">
        <v>36723</v>
      </c>
      <c r="H95" s="166">
        <f t="shared" ca="1" si="1"/>
        <v>13</v>
      </c>
      <c r="I95" s="167" t="s">
        <v>60</v>
      </c>
      <c r="J95" s="168">
        <v>49104</v>
      </c>
      <c r="K95" s="169">
        <v>4</v>
      </c>
      <c r="L95" s="157"/>
    </row>
    <row r="96" spans="1:12" x14ac:dyDescent="0.3">
      <c r="A96" s="157" t="s">
        <v>121</v>
      </c>
      <c r="B96" s="162" t="s">
        <v>76</v>
      </c>
      <c r="C96" s="157" t="s">
        <v>101</v>
      </c>
      <c r="D96" s="180">
        <v>644862142</v>
      </c>
      <c r="E96" s="181">
        <v>3033274978</v>
      </c>
      <c r="F96" s="157" t="s">
        <v>58</v>
      </c>
      <c r="G96" s="165">
        <v>35707</v>
      </c>
      <c r="H96" s="166">
        <f t="shared" ca="1" si="1"/>
        <v>16</v>
      </c>
      <c r="I96" s="167"/>
      <c r="J96" s="168">
        <v>56004</v>
      </c>
      <c r="K96" s="169">
        <v>3</v>
      </c>
      <c r="L96" s="157"/>
    </row>
    <row r="97" spans="1:14" x14ac:dyDescent="0.3">
      <c r="A97" s="157" t="s">
        <v>164</v>
      </c>
      <c r="B97" s="162" t="s">
        <v>55</v>
      </c>
      <c r="C97" s="157" t="s">
        <v>161</v>
      </c>
      <c r="D97" s="180">
        <v>640301378</v>
      </c>
      <c r="E97" s="181">
        <v>9704663056</v>
      </c>
      <c r="F97" s="157" t="s">
        <v>52</v>
      </c>
      <c r="G97" s="165">
        <v>41561</v>
      </c>
      <c r="H97" s="166">
        <f t="shared" ca="1" si="1"/>
        <v>0</v>
      </c>
      <c r="I97" s="167" t="s">
        <v>64</v>
      </c>
      <c r="J97" s="168">
        <v>55476</v>
      </c>
      <c r="K97" s="169">
        <v>2</v>
      </c>
      <c r="L97" s="157"/>
      <c r="M97" s="172"/>
      <c r="N97" s="175"/>
    </row>
    <row r="98" spans="1:14" x14ac:dyDescent="0.3">
      <c r="A98" s="157" t="s">
        <v>160</v>
      </c>
      <c r="B98" s="162" t="s">
        <v>66</v>
      </c>
      <c r="C98" s="157" t="s">
        <v>161</v>
      </c>
      <c r="D98" s="180">
        <v>759350847</v>
      </c>
      <c r="E98" s="181">
        <v>7197474942</v>
      </c>
      <c r="F98" s="157" t="s">
        <v>48</v>
      </c>
      <c r="G98" s="165">
        <v>39453</v>
      </c>
      <c r="H98" s="166">
        <f t="shared" ca="1" si="1"/>
        <v>6</v>
      </c>
      <c r="I98" s="167" t="s">
        <v>60</v>
      </c>
      <c r="J98" s="168">
        <v>43956</v>
      </c>
      <c r="K98" s="169">
        <v>4</v>
      </c>
      <c r="L98" s="157"/>
    </row>
    <row r="99" spans="1:14" x14ac:dyDescent="0.3">
      <c r="A99" s="157" t="s">
        <v>162</v>
      </c>
      <c r="B99" s="162" t="s">
        <v>76</v>
      </c>
      <c r="C99" s="157" t="s">
        <v>161</v>
      </c>
      <c r="D99" s="180">
        <v>920505896</v>
      </c>
      <c r="E99" s="181">
        <v>5053173691</v>
      </c>
      <c r="F99" s="157" t="s">
        <v>58</v>
      </c>
      <c r="G99" s="165">
        <v>39811</v>
      </c>
      <c r="H99" s="166">
        <f t="shared" ca="1" si="1"/>
        <v>5</v>
      </c>
      <c r="I99" s="167"/>
      <c r="J99" s="168">
        <v>94632</v>
      </c>
      <c r="K99" s="169">
        <v>2</v>
      </c>
      <c r="L99" s="157"/>
    </row>
    <row r="100" spans="1:14" x14ac:dyDescent="0.3">
      <c r="A100" s="157" t="s">
        <v>163</v>
      </c>
      <c r="B100" s="162" t="s">
        <v>76</v>
      </c>
      <c r="C100" s="157" t="s">
        <v>161</v>
      </c>
      <c r="D100" s="180">
        <v>272036635</v>
      </c>
      <c r="E100" s="181">
        <v>5051656242</v>
      </c>
      <c r="F100" s="157" t="s">
        <v>48</v>
      </c>
      <c r="G100" s="165">
        <v>38939</v>
      </c>
      <c r="H100" s="166">
        <f t="shared" ca="1" si="1"/>
        <v>7</v>
      </c>
      <c r="I100" s="167" t="s">
        <v>60</v>
      </c>
      <c r="J100" s="168">
        <v>103836</v>
      </c>
      <c r="K100" s="169">
        <v>1</v>
      </c>
      <c r="L100" s="157"/>
    </row>
    <row r="101" spans="1:14" x14ac:dyDescent="0.3">
      <c r="A101" s="157" t="s">
        <v>168</v>
      </c>
      <c r="B101" s="162" t="s">
        <v>76</v>
      </c>
      <c r="C101" s="157" t="s">
        <v>161</v>
      </c>
      <c r="D101" s="180">
        <v>207506781</v>
      </c>
      <c r="E101" s="181">
        <v>5054125294</v>
      </c>
      <c r="F101" s="157" t="s">
        <v>48</v>
      </c>
      <c r="G101" s="165">
        <v>40979</v>
      </c>
      <c r="H101" s="166">
        <f t="shared" ca="1" si="1"/>
        <v>2</v>
      </c>
      <c r="I101" s="167" t="s">
        <v>60</v>
      </c>
      <c r="J101" s="168">
        <v>91728</v>
      </c>
      <c r="K101" s="169">
        <v>3</v>
      </c>
      <c r="L101" s="157"/>
    </row>
    <row r="102" spans="1:14" x14ac:dyDescent="0.3">
      <c r="A102" s="157" t="s">
        <v>167</v>
      </c>
      <c r="B102" s="162" t="s">
        <v>66</v>
      </c>
      <c r="C102" s="157" t="s">
        <v>161</v>
      </c>
      <c r="D102" s="180">
        <v>106966222</v>
      </c>
      <c r="E102" s="181">
        <v>7198310129</v>
      </c>
      <c r="F102" s="157" t="s">
        <v>58</v>
      </c>
      <c r="G102" s="165">
        <v>40585</v>
      </c>
      <c r="H102" s="166">
        <f t="shared" ca="1" si="1"/>
        <v>3</v>
      </c>
      <c r="I102" s="167"/>
      <c r="J102" s="168">
        <v>42744</v>
      </c>
      <c r="K102" s="169">
        <v>4</v>
      </c>
      <c r="L102" s="157"/>
    </row>
    <row r="103" spans="1:14" x14ac:dyDescent="0.3">
      <c r="A103" s="157" t="s">
        <v>165</v>
      </c>
      <c r="B103" s="162" t="s">
        <v>76</v>
      </c>
      <c r="C103" s="157" t="s">
        <v>161</v>
      </c>
      <c r="D103" s="180">
        <v>495042805</v>
      </c>
      <c r="E103" s="181">
        <v>9707146686</v>
      </c>
      <c r="F103" s="157" t="s">
        <v>58</v>
      </c>
      <c r="G103" s="165">
        <v>41309</v>
      </c>
      <c r="H103" s="166">
        <f t="shared" ca="1" si="1"/>
        <v>1</v>
      </c>
      <c r="I103" s="167"/>
      <c r="J103" s="168">
        <v>71220</v>
      </c>
      <c r="K103" s="169">
        <v>5</v>
      </c>
      <c r="L103" s="157"/>
    </row>
    <row r="104" spans="1:14" x14ac:dyDescent="0.3">
      <c r="A104" s="157" t="s">
        <v>166</v>
      </c>
      <c r="B104" s="162" t="s">
        <v>62</v>
      </c>
      <c r="C104" s="157" t="s">
        <v>161</v>
      </c>
      <c r="D104" s="180">
        <v>676831149</v>
      </c>
      <c r="E104" s="181">
        <v>9702824485</v>
      </c>
      <c r="F104" s="157" t="s">
        <v>48</v>
      </c>
      <c r="G104" s="165">
        <v>40444</v>
      </c>
      <c r="H104" s="166">
        <f t="shared" ca="1" si="1"/>
        <v>3</v>
      </c>
      <c r="I104" s="167" t="s">
        <v>60</v>
      </c>
      <c r="J104" s="168">
        <v>85344</v>
      </c>
      <c r="K104" s="169">
        <v>4</v>
      </c>
      <c r="L104" s="157"/>
    </row>
    <row r="105" spans="1:14" x14ac:dyDescent="0.3">
      <c r="A105" s="157" t="s">
        <v>178</v>
      </c>
      <c r="B105" s="162" t="s">
        <v>76</v>
      </c>
      <c r="C105" s="157" t="s">
        <v>170</v>
      </c>
      <c r="D105" s="180">
        <v>124203063</v>
      </c>
      <c r="E105" s="181">
        <v>3032229885</v>
      </c>
      <c r="F105" s="157" t="s">
        <v>52</v>
      </c>
      <c r="G105" s="165">
        <v>41628</v>
      </c>
      <c r="H105" s="166">
        <f t="shared" ca="1" si="1"/>
        <v>0</v>
      </c>
      <c r="I105" s="167" t="s">
        <v>64</v>
      </c>
      <c r="J105" s="168">
        <v>12624</v>
      </c>
      <c r="K105" s="169">
        <v>4</v>
      </c>
      <c r="L105" s="157"/>
      <c r="N105" s="175"/>
    </row>
    <row r="106" spans="1:14" x14ac:dyDescent="0.3">
      <c r="A106" s="157" t="s">
        <v>169</v>
      </c>
      <c r="B106" s="162" t="s">
        <v>66</v>
      </c>
      <c r="C106" s="157" t="s">
        <v>170</v>
      </c>
      <c r="D106" s="180">
        <v>925049144</v>
      </c>
      <c r="E106" s="181">
        <v>7194752921</v>
      </c>
      <c r="F106" s="157" t="s">
        <v>48</v>
      </c>
      <c r="G106" s="165">
        <v>37305</v>
      </c>
      <c r="H106" s="166">
        <f t="shared" ca="1" si="1"/>
        <v>12</v>
      </c>
      <c r="I106" s="167" t="s">
        <v>60</v>
      </c>
      <c r="J106" s="168">
        <v>59832</v>
      </c>
      <c r="K106" s="169">
        <v>2</v>
      </c>
      <c r="L106" s="157"/>
    </row>
    <row r="107" spans="1:14" x14ac:dyDescent="0.3">
      <c r="A107" s="157" t="s">
        <v>174</v>
      </c>
      <c r="B107" s="162" t="s">
        <v>62</v>
      </c>
      <c r="C107" s="157" t="s">
        <v>170</v>
      </c>
      <c r="D107" s="180">
        <v>313651312</v>
      </c>
      <c r="E107" s="181">
        <v>3036092172</v>
      </c>
      <c r="F107" s="157" t="s">
        <v>48</v>
      </c>
      <c r="G107" s="165">
        <v>37238</v>
      </c>
      <c r="H107" s="166">
        <f t="shared" ca="1" si="1"/>
        <v>12</v>
      </c>
      <c r="I107" s="167" t="s">
        <v>64</v>
      </c>
      <c r="J107" s="168">
        <v>81960</v>
      </c>
      <c r="K107" s="169">
        <v>5</v>
      </c>
      <c r="L107" s="157"/>
    </row>
    <row r="108" spans="1:14" x14ac:dyDescent="0.3">
      <c r="A108" s="157" t="s">
        <v>171</v>
      </c>
      <c r="B108" s="162" t="s">
        <v>66</v>
      </c>
      <c r="C108" s="157" t="s">
        <v>170</v>
      </c>
      <c r="D108" s="180">
        <v>324622113</v>
      </c>
      <c r="E108" s="181">
        <v>3038824849</v>
      </c>
      <c r="F108" s="157" t="s">
        <v>52</v>
      </c>
      <c r="G108" s="165">
        <v>41572</v>
      </c>
      <c r="H108" s="166">
        <f t="shared" ca="1" si="1"/>
        <v>0</v>
      </c>
      <c r="I108" s="167" t="s">
        <v>64</v>
      </c>
      <c r="J108" s="168">
        <v>34350</v>
      </c>
      <c r="K108" s="169">
        <v>1</v>
      </c>
      <c r="L108" s="157"/>
      <c r="M108" s="172"/>
      <c r="N108" s="175"/>
    </row>
    <row r="109" spans="1:14" x14ac:dyDescent="0.3">
      <c r="A109" s="157" t="s">
        <v>173</v>
      </c>
      <c r="B109" s="162" t="s">
        <v>66</v>
      </c>
      <c r="C109" s="157" t="s">
        <v>170</v>
      </c>
      <c r="D109" s="180">
        <v>651995963</v>
      </c>
      <c r="E109" s="181">
        <v>3034944945</v>
      </c>
      <c r="F109" s="157" t="s">
        <v>56</v>
      </c>
      <c r="G109" s="165">
        <v>41369</v>
      </c>
      <c r="H109" s="166">
        <f t="shared" ca="1" si="1"/>
        <v>1</v>
      </c>
      <c r="I109" s="167"/>
      <c r="J109" s="168">
        <v>32981</v>
      </c>
      <c r="K109" s="169">
        <v>4</v>
      </c>
      <c r="L109" s="157"/>
      <c r="N109" s="175"/>
    </row>
    <row r="110" spans="1:14" x14ac:dyDescent="0.3">
      <c r="A110" s="157" t="s">
        <v>177</v>
      </c>
      <c r="B110" s="162" t="s">
        <v>46</v>
      </c>
      <c r="C110" s="157" t="s">
        <v>170</v>
      </c>
      <c r="D110" s="180">
        <v>452692136</v>
      </c>
      <c r="E110" s="181">
        <v>7194106437</v>
      </c>
      <c r="F110" s="157" t="s">
        <v>48</v>
      </c>
      <c r="G110" s="165">
        <v>36570</v>
      </c>
      <c r="H110" s="166">
        <f t="shared" ca="1" si="1"/>
        <v>14</v>
      </c>
      <c r="I110" s="167" t="s">
        <v>49</v>
      </c>
      <c r="J110" s="168">
        <v>31812</v>
      </c>
      <c r="K110" s="169">
        <v>1</v>
      </c>
      <c r="L110" s="157"/>
    </row>
    <row r="111" spans="1:14" x14ac:dyDescent="0.3">
      <c r="A111" s="157" t="s">
        <v>172</v>
      </c>
      <c r="B111" s="162" t="s">
        <v>76</v>
      </c>
      <c r="C111" s="157" t="s">
        <v>170</v>
      </c>
      <c r="D111" s="180">
        <v>510190628</v>
      </c>
      <c r="E111" s="181">
        <v>9707405629</v>
      </c>
      <c r="F111" s="157" t="s">
        <v>48</v>
      </c>
      <c r="G111" s="165">
        <v>40203</v>
      </c>
      <c r="H111" s="166">
        <f t="shared" ca="1" si="1"/>
        <v>4</v>
      </c>
      <c r="I111" s="167" t="s">
        <v>64</v>
      </c>
      <c r="J111" s="168">
        <v>52416</v>
      </c>
      <c r="K111" s="169">
        <v>5</v>
      </c>
      <c r="L111" s="157"/>
    </row>
    <row r="112" spans="1:14" x14ac:dyDescent="0.3">
      <c r="A112" s="157" t="s">
        <v>176</v>
      </c>
      <c r="B112" s="162" t="s">
        <v>76</v>
      </c>
      <c r="C112" s="157" t="s">
        <v>170</v>
      </c>
      <c r="D112" s="180">
        <v>405297884</v>
      </c>
      <c r="E112" s="181">
        <v>5054747044</v>
      </c>
      <c r="F112" s="157" t="s">
        <v>48</v>
      </c>
      <c r="G112" s="165">
        <v>34127</v>
      </c>
      <c r="H112" s="166">
        <f t="shared" ca="1" si="1"/>
        <v>21</v>
      </c>
      <c r="I112" s="167" t="s">
        <v>64</v>
      </c>
      <c r="J112" s="168">
        <v>82872</v>
      </c>
      <c r="K112" s="169">
        <v>1</v>
      </c>
      <c r="L112" s="157"/>
    </row>
    <row r="113" spans="1:53" x14ac:dyDescent="0.3">
      <c r="A113" s="157" t="s">
        <v>175</v>
      </c>
      <c r="B113" s="162" t="s">
        <v>66</v>
      </c>
      <c r="C113" s="157" t="s">
        <v>170</v>
      </c>
      <c r="D113" s="180">
        <v>943671719</v>
      </c>
      <c r="E113" s="181">
        <v>3033517837</v>
      </c>
      <c r="F113" s="157" t="s">
        <v>48</v>
      </c>
      <c r="G113" s="165">
        <v>36505</v>
      </c>
      <c r="H113" s="166">
        <f t="shared" ca="1" si="1"/>
        <v>14</v>
      </c>
      <c r="I113" s="167" t="s">
        <v>64</v>
      </c>
      <c r="J113" s="168">
        <v>27504</v>
      </c>
      <c r="K113" s="169">
        <v>3</v>
      </c>
      <c r="L113" s="157"/>
    </row>
    <row r="114" spans="1:53" x14ac:dyDescent="0.3">
      <c r="A114" s="157" t="s">
        <v>195</v>
      </c>
      <c r="B114" s="162" t="s">
        <v>66</v>
      </c>
      <c r="C114" s="157" t="s">
        <v>180</v>
      </c>
      <c r="D114" s="180">
        <v>690374765</v>
      </c>
      <c r="E114" s="181">
        <v>5055786813</v>
      </c>
      <c r="F114" s="157" t="s">
        <v>48</v>
      </c>
      <c r="G114" s="165">
        <v>34669</v>
      </c>
      <c r="H114" s="166">
        <f t="shared" ca="1" si="1"/>
        <v>19</v>
      </c>
      <c r="I114" s="167" t="s">
        <v>49</v>
      </c>
      <c r="J114" s="168">
        <v>99000</v>
      </c>
      <c r="K114" s="169">
        <v>5</v>
      </c>
      <c r="L114" s="157"/>
    </row>
    <row r="115" spans="1:53" x14ac:dyDescent="0.3">
      <c r="A115" s="157" t="s">
        <v>182</v>
      </c>
      <c r="B115" s="162" t="s">
        <v>55</v>
      </c>
      <c r="C115" s="157" t="s">
        <v>180</v>
      </c>
      <c r="D115" s="180">
        <v>938508346</v>
      </c>
      <c r="E115" s="181">
        <v>3036738901</v>
      </c>
      <c r="F115" s="157" t="s">
        <v>58</v>
      </c>
      <c r="G115" s="165">
        <v>34301</v>
      </c>
      <c r="H115" s="166">
        <f t="shared" ca="1" si="1"/>
        <v>20</v>
      </c>
      <c r="I115" s="167"/>
      <c r="J115" s="168">
        <v>96060</v>
      </c>
      <c r="K115" s="169">
        <v>2</v>
      </c>
      <c r="L115" s="157"/>
    </row>
    <row r="116" spans="1:53" x14ac:dyDescent="0.3">
      <c r="A116" s="157" t="s">
        <v>197</v>
      </c>
      <c r="B116" s="162" t="s">
        <v>46</v>
      </c>
      <c r="C116" s="157" t="s">
        <v>180</v>
      </c>
      <c r="D116" s="180">
        <v>707882019</v>
      </c>
      <c r="E116" s="181">
        <v>3033373445</v>
      </c>
      <c r="F116" s="157" t="s">
        <v>58</v>
      </c>
      <c r="G116" s="165">
        <v>37398</v>
      </c>
      <c r="H116" s="166">
        <f t="shared" ca="1" si="1"/>
        <v>12</v>
      </c>
      <c r="I116" s="167"/>
      <c r="J116" s="168">
        <v>104364</v>
      </c>
      <c r="K116" s="169">
        <v>4</v>
      </c>
      <c r="L116" s="157"/>
    </row>
    <row r="117" spans="1:53" x14ac:dyDescent="0.3">
      <c r="A117" s="157" t="s">
        <v>192</v>
      </c>
      <c r="B117" s="162" t="s">
        <v>62</v>
      </c>
      <c r="C117" s="157" t="s">
        <v>180</v>
      </c>
      <c r="D117" s="180">
        <v>581823751</v>
      </c>
      <c r="E117" s="181">
        <v>9708577225</v>
      </c>
      <c r="F117" s="157" t="s">
        <v>58</v>
      </c>
      <c r="G117" s="165">
        <v>38723</v>
      </c>
      <c r="H117" s="166">
        <f t="shared" ca="1" si="1"/>
        <v>8</v>
      </c>
      <c r="I117" s="167"/>
      <c r="J117" s="168">
        <v>88068</v>
      </c>
      <c r="K117" s="169">
        <v>2</v>
      </c>
      <c r="L117" s="157"/>
    </row>
    <row r="118" spans="1:53" x14ac:dyDescent="0.3">
      <c r="A118" s="157" t="s">
        <v>187</v>
      </c>
      <c r="B118" s="162" t="s">
        <v>66</v>
      </c>
      <c r="C118" s="157" t="s">
        <v>180</v>
      </c>
      <c r="D118" s="180">
        <v>197789466</v>
      </c>
      <c r="E118" s="181">
        <v>3031472895</v>
      </c>
      <c r="F118" s="157" t="s">
        <v>58</v>
      </c>
      <c r="G118" s="165">
        <v>36793</v>
      </c>
      <c r="H118" s="166">
        <f t="shared" ca="1" si="1"/>
        <v>13</v>
      </c>
      <c r="I118" s="167"/>
      <c r="J118" s="168">
        <v>91224</v>
      </c>
      <c r="K118" s="169">
        <v>1</v>
      </c>
      <c r="L118" s="157"/>
    </row>
    <row r="119" spans="1:53" x14ac:dyDescent="0.3">
      <c r="A119" s="157" t="s">
        <v>191</v>
      </c>
      <c r="B119" s="162" t="s">
        <v>46</v>
      </c>
      <c r="C119" s="157" t="s">
        <v>180</v>
      </c>
      <c r="D119" s="180">
        <v>291798311</v>
      </c>
      <c r="E119" s="181">
        <v>5056742736</v>
      </c>
      <c r="F119" s="157" t="s">
        <v>48</v>
      </c>
      <c r="G119" s="165">
        <v>36543</v>
      </c>
      <c r="H119" s="166">
        <f t="shared" ca="1" si="1"/>
        <v>14</v>
      </c>
      <c r="I119" s="167" t="s">
        <v>60</v>
      </c>
      <c r="J119" s="168">
        <v>96144</v>
      </c>
      <c r="K119" s="169">
        <v>4</v>
      </c>
      <c r="L119" s="157"/>
    </row>
    <row r="120" spans="1:53" x14ac:dyDescent="0.3">
      <c r="A120" s="157" t="s">
        <v>189</v>
      </c>
      <c r="B120" s="162" t="s">
        <v>46</v>
      </c>
      <c r="C120" s="157" t="s">
        <v>180</v>
      </c>
      <c r="D120" s="180">
        <v>434927073</v>
      </c>
      <c r="E120" s="181">
        <v>9708440900</v>
      </c>
      <c r="F120" s="157" t="s">
        <v>48</v>
      </c>
      <c r="G120" s="165">
        <v>38668</v>
      </c>
      <c r="H120" s="166">
        <f t="shared" ca="1" si="1"/>
        <v>8</v>
      </c>
      <c r="I120" s="167" t="s">
        <v>49</v>
      </c>
      <c r="J120" s="168">
        <v>47688</v>
      </c>
      <c r="K120" s="169">
        <v>1</v>
      </c>
      <c r="L120" s="157"/>
    </row>
    <row r="121" spans="1:53" x14ac:dyDescent="0.3">
      <c r="A121" s="157" t="s">
        <v>184</v>
      </c>
      <c r="B121" s="162" t="s">
        <v>76</v>
      </c>
      <c r="C121" s="157" t="s">
        <v>180</v>
      </c>
      <c r="D121" s="180">
        <v>685953695</v>
      </c>
      <c r="E121" s="181">
        <v>9706756847</v>
      </c>
      <c r="F121" s="157" t="s">
        <v>48</v>
      </c>
      <c r="G121" s="165">
        <v>34879</v>
      </c>
      <c r="H121" s="166">
        <f t="shared" ca="1" si="1"/>
        <v>19</v>
      </c>
      <c r="I121" s="167" t="s">
        <v>64</v>
      </c>
      <c r="J121" s="168">
        <v>99312</v>
      </c>
      <c r="K121" s="169">
        <v>4</v>
      </c>
      <c r="L121" s="157"/>
    </row>
    <row r="122" spans="1:53" x14ac:dyDescent="0.3">
      <c r="A122" s="157" t="s">
        <v>196</v>
      </c>
      <c r="B122" s="162" t="s">
        <v>55</v>
      </c>
      <c r="C122" s="157" t="s">
        <v>180</v>
      </c>
      <c r="D122" s="180">
        <v>843875501</v>
      </c>
      <c r="E122" s="181">
        <v>7192715355</v>
      </c>
      <c r="F122" s="157" t="s">
        <v>58</v>
      </c>
      <c r="G122" s="165">
        <v>37232</v>
      </c>
      <c r="H122" s="166">
        <f t="shared" ca="1" si="1"/>
        <v>12</v>
      </c>
      <c r="I122" s="167"/>
      <c r="J122" s="168">
        <v>39528</v>
      </c>
      <c r="K122" s="169">
        <v>5</v>
      </c>
      <c r="L122" s="157"/>
    </row>
    <row r="123" spans="1:53" x14ac:dyDescent="0.3">
      <c r="A123" s="157" t="s">
        <v>190</v>
      </c>
      <c r="B123" s="162" t="s">
        <v>76</v>
      </c>
      <c r="C123" s="157" t="s">
        <v>180</v>
      </c>
      <c r="D123" s="180">
        <v>585815837</v>
      </c>
      <c r="E123" s="181">
        <v>3034983657</v>
      </c>
      <c r="F123" s="157" t="s">
        <v>52</v>
      </c>
      <c r="G123" s="165">
        <v>35050</v>
      </c>
      <c r="H123" s="166">
        <f t="shared" ca="1" si="1"/>
        <v>18</v>
      </c>
      <c r="I123" s="167" t="s">
        <v>72</v>
      </c>
      <c r="J123" s="168">
        <v>22386</v>
      </c>
      <c r="K123" s="169">
        <v>4</v>
      </c>
      <c r="L123" s="157"/>
    </row>
    <row r="124" spans="1:53" x14ac:dyDescent="0.3">
      <c r="A124" s="157" t="s">
        <v>185</v>
      </c>
      <c r="B124" s="162" t="s">
        <v>66</v>
      </c>
      <c r="C124" s="157" t="s">
        <v>180</v>
      </c>
      <c r="D124" s="180">
        <v>863161920</v>
      </c>
      <c r="E124" s="181">
        <v>7193748373</v>
      </c>
      <c r="F124" s="157" t="s">
        <v>48</v>
      </c>
      <c r="G124" s="165">
        <v>37133</v>
      </c>
      <c r="H124" s="166">
        <f t="shared" ca="1" si="1"/>
        <v>12</v>
      </c>
      <c r="I124" s="167" t="s">
        <v>64</v>
      </c>
      <c r="J124" s="168">
        <v>60132</v>
      </c>
      <c r="K124" s="169">
        <v>1</v>
      </c>
      <c r="L124" s="157"/>
    </row>
    <row r="125" spans="1:53" x14ac:dyDescent="0.3">
      <c r="A125" s="157" t="s">
        <v>183</v>
      </c>
      <c r="B125" s="162" t="s">
        <v>66</v>
      </c>
      <c r="C125" s="157" t="s">
        <v>180</v>
      </c>
      <c r="D125" s="180">
        <v>469591073</v>
      </c>
      <c r="E125" s="181">
        <v>9703327522</v>
      </c>
      <c r="F125" s="157" t="s">
        <v>48</v>
      </c>
      <c r="G125" s="165">
        <v>38169</v>
      </c>
      <c r="H125" s="166">
        <f t="shared" ca="1" si="1"/>
        <v>10</v>
      </c>
      <c r="I125" s="167" t="s">
        <v>49</v>
      </c>
      <c r="J125" s="168">
        <v>73380</v>
      </c>
      <c r="K125" s="169">
        <v>4</v>
      </c>
      <c r="L125" s="157"/>
    </row>
    <row r="126" spans="1:53" x14ac:dyDescent="0.3">
      <c r="A126" s="157" t="s">
        <v>194</v>
      </c>
      <c r="B126" s="162" t="s">
        <v>76</v>
      </c>
      <c r="C126" s="157" t="s">
        <v>180</v>
      </c>
      <c r="D126" s="180">
        <v>828996583</v>
      </c>
      <c r="E126" s="181">
        <v>3031282202</v>
      </c>
      <c r="F126" s="157" t="s">
        <v>56</v>
      </c>
      <c r="G126" s="165">
        <v>34239</v>
      </c>
      <c r="H126" s="166">
        <f t="shared" ca="1" si="1"/>
        <v>20</v>
      </c>
      <c r="I126" s="167"/>
      <c r="J126" s="168">
        <v>17654</v>
      </c>
      <c r="K126" s="169">
        <v>5</v>
      </c>
      <c r="L126" s="157"/>
    </row>
    <row r="127" spans="1:53" x14ac:dyDescent="0.3">
      <c r="A127" s="157" t="s">
        <v>198</v>
      </c>
      <c r="B127" s="162" t="s">
        <v>76</v>
      </c>
      <c r="C127" s="157" t="s">
        <v>180</v>
      </c>
      <c r="D127" s="180">
        <v>195245117</v>
      </c>
      <c r="E127" s="181">
        <v>9703451072</v>
      </c>
      <c r="F127" s="157" t="s">
        <v>56</v>
      </c>
      <c r="G127" s="165">
        <v>36729</v>
      </c>
      <c r="H127" s="166">
        <f t="shared" ca="1" si="1"/>
        <v>13</v>
      </c>
      <c r="I127" s="167"/>
      <c r="J127" s="168">
        <v>15211</v>
      </c>
      <c r="K127" s="169">
        <v>2</v>
      </c>
      <c r="L127" s="157"/>
    </row>
    <row r="128" spans="1:53" s="177" customFormat="1" x14ac:dyDescent="0.3">
      <c r="A128" s="157" t="s">
        <v>179</v>
      </c>
      <c r="B128" s="162" t="s">
        <v>51</v>
      </c>
      <c r="C128" s="157" t="s">
        <v>180</v>
      </c>
      <c r="D128" s="180">
        <v>719937584</v>
      </c>
      <c r="E128" s="181">
        <v>5051653055</v>
      </c>
      <c r="F128" s="157" t="s">
        <v>48</v>
      </c>
      <c r="G128" s="165">
        <v>34503</v>
      </c>
      <c r="H128" s="166">
        <f t="shared" ca="1" si="1"/>
        <v>20</v>
      </c>
      <c r="I128" s="167" t="s">
        <v>64</v>
      </c>
      <c r="J128" s="168">
        <v>45144</v>
      </c>
      <c r="K128" s="169">
        <v>5</v>
      </c>
      <c r="L128" s="157"/>
      <c r="M128" s="183"/>
      <c r="N128" s="175"/>
      <c r="O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</row>
    <row r="129" spans="1:53" s="177" customFormat="1" x14ac:dyDescent="0.3">
      <c r="A129" s="157" t="s">
        <v>181</v>
      </c>
      <c r="B129" s="162" t="s">
        <v>51</v>
      </c>
      <c r="C129" s="157" t="s">
        <v>180</v>
      </c>
      <c r="D129" s="180">
        <v>681596577</v>
      </c>
      <c r="E129" s="181">
        <v>5052387348</v>
      </c>
      <c r="F129" s="157" t="s">
        <v>58</v>
      </c>
      <c r="G129" s="165">
        <v>36206</v>
      </c>
      <c r="H129" s="166">
        <f t="shared" ca="1" si="1"/>
        <v>15</v>
      </c>
      <c r="I129" s="167"/>
      <c r="J129" s="168">
        <v>42312</v>
      </c>
      <c r="K129" s="169">
        <v>2</v>
      </c>
      <c r="L129" s="157"/>
      <c r="M129" s="175"/>
      <c r="N129" s="157"/>
      <c r="O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</row>
    <row r="130" spans="1:53" s="177" customFormat="1" x14ac:dyDescent="0.3">
      <c r="A130" s="157" t="s">
        <v>186</v>
      </c>
      <c r="B130" s="162" t="s">
        <v>66</v>
      </c>
      <c r="C130" s="157" t="s">
        <v>180</v>
      </c>
      <c r="D130" s="180">
        <v>526188716</v>
      </c>
      <c r="E130" s="181">
        <v>5057230063</v>
      </c>
      <c r="F130" s="157" t="s">
        <v>58</v>
      </c>
      <c r="G130" s="165">
        <v>37015</v>
      </c>
      <c r="H130" s="166">
        <f t="shared" ref="H130:H193" ca="1" si="2">DATEDIF(G130,TODAY(),"Y")</f>
        <v>13</v>
      </c>
      <c r="I130" s="167"/>
      <c r="J130" s="168">
        <v>77364</v>
      </c>
      <c r="K130" s="169">
        <v>3</v>
      </c>
      <c r="L130" s="157"/>
      <c r="M130" s="175"/>
      <c r="N130" s="157"/>
      <c r="O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</row>
    <row r="131" spans="1:53" s="177" customFormat="1" x14ac:dyDescent="0.3">
      <c r="A131" s="157" t="s">
        <v>193</v>
      </c>
      <c r="B131" s="162" t="s">
        <v>66</v>
      </c>
      <c r="C131" s="157" t="s">
        <v>180</v>
      </c>
      <c r="D131" s="180">
        <v>907491320</v>
      </c>
      <c r="E131" s="181">
        <v>9705724528</v>
      </c>
      <c r="F131" s="157" t="s">
        <v>52</v>
      </c>
      <c r="G131" s="165">
        <v>37413</v>
      </c>
      <c r="H131" s="166">
        <f t="shared" ca="1" si="2"/>
        <v>12</v>
      </c>
      <c r="I131" s="167" t="s">
        <v>72</v>
      </c>
      <c r="J131" s="168">
        <v>51486</v>
      </c>
      <c r="K131" s="169">
        <v>1</v>
      </c>
      <c r="L131" s="157"/>
      <c r="M131" s="175"/>
      <c r="N131" s="157"/>
      <c r="O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</row>
    <row r="132" spans="1:53" s="177" customFormat="1" x14ac:dyDescent="0.3">
      <c r="A132" s="157" t="s">
        <v>188</v>
      </c>
      <c r="B132" s="162" t="s">
        <v>76</v>
      </c>
      <c r="C132" s="157" t="s">
        <v>180</v>
      </c>
      <c r="D132" s="180">
        <v>694800128</v>
      </c>
      <c r="E132" s="181">
        <v>7197111802</v>
      </c>
      <c r="F132" s="157" t="s">
        <v>48</v>
      </c>
      <c r="G132" s="165">
        <v>37325</v>
      </c>
      <c r="H132" s="166">
        <f t="shared" ca="1" si="2"/>
        <v>12</v>
      </c>
      <c r="I132" s="167" t="s">
        <v>64</v>
      </c>
      <c r="J132" s="168">
        <v>73596</v>
      </c>
      <c r="K132" s="169">
        <v>1</v>
      </c>
      <c r="L132" s="157"/>
      <c r="M132" s="175"/>
      <c r="N132" s="157"/>
      <c r="O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</row>
    <row r="133" spans="1:53" s="177" customFormat="1" x14ac:dyDescent="0.3">
      <c r="A133" s="157" t="s">
        <v>203</v>
      </c>
      <c r="B133" s="162" t="s">
        <v>76</v>
      </c>
      <c r="C133" s="157" t="s">
        <v>200</v>
      </c>
      <c r="D133" s="180">
        <v>850210766</v>
      </c>
      <c r="E133" s="181">
        <v>5057838614</v>
      </c>
      <c r="F133" s="157" t="s">
        <v>48</v>
      </c>
      <c r="G133" s="165">
        <v>39643</v>
      </c>
      <c r="H133" s="166">
        <f t="shared" ca="1" si="2"/>
        <v>5</v>
      </c>
      <c r="I133" s="167" t="s">
        <v>60</v>
      </c>
      <c r="J133" s="168">
        <v>56820</v>
      </c>
      <c r="K133" s="169">
        <v>5</v>
      </c>
      <c r="L133" s="157"/>
      <c r="M133" s="175"/>
      <c r="N133" s="157"/>
      <c r="O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</row>
    <row r="134" spans="1:53" s="177" customFormat="1" x14ac:dyDescent="0.3">
      <c r="A134" s="157" t="s">
        <v>199</v>
      </c>
      <c r="B134" s="162" t="s">
        <v>76</v>
      </c>
      <c r="C134" s="157" t="s">
        <v>200</v>
      </c>
      <c r="D134" s="180">
        <v>699053064</v>
      </c>
      <c r="E134" s="181">
        <v>9701299076</v>
      </c>
      <c r="F134" s="157" t="s">
        <v>58</v>
      </c>
      <c r="G134" s="165">
        <v>39583</v>
      </c>
      <c r="H134" s="166">
        <f t="shared" ca="1" si="2"/>
        <v>6</v>
      </c>
      <c r="I134" s="167"/>
      <c r="J134" s="168">
        <v>72072</v>
      </c>
      <c r="K134" s="169">
        <v>2</v>
      </c>
      <c r="L134" s="157"/>
      <c r="M134" s="175"/>
      <c r="N134" s="157"/>
      <c r="O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</row>
    <row r="135" spans="1:53" s="177" customFormat="1" x14ac:dyDescent="0.3">
      <c r="A135" s="157" t="s">
        <v>204</v>
      </c>
      <c r="B135" s="162" t="s">
        <v>51</v>
      </c>
      <c r="C135" s="157" t="s">
        <v>200</v>
      </c>
      <c r="D135" s="180">
        <v>914041569</v>
      </c>
      <c r="E135" s="181">
        <v>7196082608</v>
      </c>
      <c r="F135" s="157" t="s">
        <v>48</v>
      </c>
      <c r="G135" s="165">
        <v>41456</v>
      </c>
      <c r="H135" s="166">
        <f t="shared" ca="1" si="2"/>
        <v>1</v>
      </c>
      <c r="I135" s="167" t="s">
        <v>64</v>
      </c>
      <c r="J135" s="168">
        <v>94980</v>
      </c>
      <c r="K135" s="169">
        <v>2</v>
      </c>
      <c r="L135" s="157"/>
      <c r="M135" s="175"/>
      <c r="N135" s="157"/>
      <c r="O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</row>
    <row r="136" spans="1:53" s="177" customFormat="1" x14ac:dyDescent="0.3">
      <c r="A136" s="157" t="s">
        <v>202</v>
      </c>
      <c r="B136" s="162" t="s">
        <v>51</v>
      </c>
      <c r="C136" s="157" t="s">
        <v>200</v>
      </c>
      <c r="D136" s="180">
        <v>885773638</v>
      </c>
      <c r="E136" s="181">
        <v>3036188082</v>
      </c>
      <c r="F136" s="157" t="s">
        <v>48</v>
      </c>
      <c r="G136" s="165">
        <v>37625</v>
      </c>
      <c r="H136" s="166">
        <f t="shared" ca="1" si="2"/>
        <v>11</v>
      </c>
      <c r="I136" s="167" t="s">
        <v>64</v>
      </c>
      <c r="J136" s="168">
        <v>90072</v>
      </c>
      <c r="K136" s="169">
        <v>5</v>
      </c>
      <c r="L136" s="157"/>
      <c r="M136" s="175"/>
      <c r="N136" s="157"/>
      <c r="O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</row>
    <row r="137" spans="1:53" s="177" customFormat="1" x14ac:dyDescent="0.3">
      <c r="A137" s="157" t="s">
        <v>201</v>
      </c>
      <c r="B137" s="162" t="s">
        <v>66</v>
      </c>
      <c r="C137" s="157" t="s">
        <v>200</v>
      </c>
      <c r="D137" s="180">
        <v>999789446</v>
      </c>
      <c r="E137" s="181">
        <v>3031696804</v>
      </c>
      <c r="F137" s="157" t="s">
        <v>48</v>
      </c>
      <c r="G137" s="165">
        <v>36385</v>
      </c>
      <c r="H137" s="166">
        <f t="shared" ca="1" si="2"/>
        <v>14</v>
      </c>
      <c r="I137" s="167" t="s">
        <v>60</v>
      </c>
      <c r="J137" s="168">
        <v>80088</v>
      </c>
      <c r="K137" s="169">
        <v>2</v>
      </c>
      <c r="L137" s="157"/>
      <c r="M137" s="175"/>
      <c r="N137" s="157"/>
      <c r="O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</row>
    <row r="138" spans="1:53" s="177" customFormat="1" x14ac:dyDescent="0.3">
      <c r="A138" s="157" t="s">
        <v>218</v>
      </c>
      <c r="B138" s="162" t="s">
        <v>66</v>
      </c>
      <c r="C138" s="157" t="s">
        <v>206</v>
      </c>
      <c r="D138" s="180">
        <v>707553376</v>
      </c>
      <c r="E138" s="181">
        <v>9704194193</v>
      </c>
      <c r="F138" s="157" t="s">
        <v>48</v>
      </c>
      <c r="G138" s="165">
        <v>36140</v>
      </c>
      <c r="H138" s="166">
        <f t="shared" ca="1" si="2"/>
        <v>15</v>
      </c>
      <c r="I138" s="167" t="s">
        <v>72</v>
      </c>
      <c r="J138" s="168">
        <v>59112</v>
      </c>
      <c r="K138" s="169">
        <v>3</v>
      </c>
      <c r="L138" s="157"/>
      <c r="M138" s="175"/>
      <c r="N138" s="157"/>
      <c r="O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</row>
    <row r="139" spans="1:53" s="177" customFormat="1" x14ac:dyDescent="0.3">
      <c r="A139" s="157" t="s">
        <v>227</v>
      </c>
      <c r="B139" s="162" t="s">
        <v>76</v>
      </c>
      <c r="C139" s="157" t="s">
        <v>206</v>
      </c>
      <c r="D139" s="180">
        <v>575648597</v>
      </c>
      <c r="E139" s="181">
        <v>5058865267</v>
      </c>
      <c r="F139" s="157" t="s">
        <v>58</v>
      </c>
      <c r="G139" s="165">
        <v>38697</v>
      </c>
      <c r="H139" s="166">
        <f t="shared" ca="1" si="2"/>
        <v>8</v>
      </c>
      <c r="I139" s="167"/>
      <c r="J139" s="168">
        <v>38364</v>
      </c>
      <c r="K139" s="169">
        <v>5</v>
      </c>
      <c r="L139" s="157"/>
      <c r="M139" s="175"/>
      <c r="N139" s="157"/>
      <c r="O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</row>
    <row r="140" spans="1:53" s="177" customFormat="1" x14ac:dyDescent="0.3">
      <c r="A140" s="157" t="s">
        <v>208</v>
      </c>
      <c r="B140" s="162" t="s">
        <v>76</v>
      </c>
      <c r="C140" s="157" t="s">
        <v>206</v>
      </c>
      <c r="D140" s="180">
        <v>425598783</v>
      </c>
      <c r="E140" s="181">
        <v>7191559081</v>
      </c>
      <c r="F140" s="157" t="s">
        <v>52</v>
      </c>
      <c r="G140" s="165">
        <v>36126</v>
      </c>
      <c r="H140" s="166">
        <f t="shared" ca="1" si="2"/>
        <v>15</v>
      </c>
      <c r="I140" s="167" t="s">
        <v>72</v>
      </c>
      <c r="J140" s="168">
        <v>25464</v>
      </c>
      <c r="K140" s="169">
        <v>3</v>
      </c>
      <c r="L140" s="157"/>
      <c r="M140" s="175"/>
      <c r="N140" s="157"/>
      <c r="O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</row>
    <row r="141" spans="1:53" s="177" customFormat="1" x14ac:dyDescent="0.3">
      <c r="A141" s="157" t="s">
        <v>226</v>
      </c>
      <c r="B141" s="162" t="s">
        <v>55</v>
      </c>
      <c r="C141" s="157" t="s">
        <v>206</v>
      </c>
      <c r="D141" s="180">
        <v>212136062</v>
      </c>
      <c r="E141" s="181">
        <v>7197226463</v>
      </c>
      <c r="F141" s="157" t="s">
        <v>48</v>
      </c>
      <c r="G141" s="165">
        <v>37138</v>
      </c>
      <c r="H141" s="166">
        <f t="shared" ca="1" si="2"/>
        <v>12</v>
      </c>
      <c r="I141" s="167" t="s">
        <v>64</v>
      </c>
      <c r="J141" s="168">
        <v>98880</v>
      </c>
      <c r="K141" s="169">
        <v>2</v>
      </c>
      <c r="L141" s="157"/>
      <c r="M141" s="175"/>
      <c r="N141" s="157"/>
      <c r="O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</row>
    <row r="142" spans="1:53" s="177" customFormat="1" x14ac:dyDescent="0.3">
      <c r="A142" s="157" t="s">
        <v>222</v>
      </c>
      <c r="B142" s="162" t="s">
        <v>62</v>
      </c>
      <c r="C142" s="157" t="s">
        <v>206</v>
      </c>
      <c r="D142" s="180">
        <v>291841866</v>
      </c>
      <c r="E142" s="181">
        <v>3031534053</v>
      </c>
      <c r="F142" s="157" t="s">
        <v>48</v>
      </c>
      <c r="G142" s="165">
        <v>34928</v>
      </c>
      <c r="H142" s="166">
        <f t="shared" ca="1" si="2"/>
        <v>18</v>
      </c>
      <c r="I142" s="167" t="s">
        <v>60</v>
      </c>
      <c r="J142" s="168">
        <v>77412</v>
      </c>
      <c r="K142" s="169">
        <v>3</v>
      </c>
      <c r="L142" s="157"/>
      <c r="M142" s="175"/>
      <c r="N142" s="157"/>
      <c r="O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</row>
    <row r="143" spans="1:53" s="177" customFormat="1" x14ac:dyDescent="0.3">
      <c r="A143" s="157" t="s">
        <v>235</v>
      </c>
      <c r="B143" s="162" t="s">
        <v>66</v>
      </c>
      <c r="C143" s="157" t="s">
        <v>206</v>
      </c>
      <c r="D143" s="180">
        <v>736688620</v>
      </c>
      <c r="E143" s="181">
        <v>9704562999</v>
      </c>
      <c r="F143" s="157" t="s">
        <v>52</v>
      </c>
      <c r="G143" s="165">
        <v>40824</v>
      </c>
      <c r="H143" s="166">
        <f t="shared" ca="1" si="2"/>
        <v>2</v>
      </c>
      <c r="I143" s="167" t="s">
        <v>60</v>
      </c>
      <c r="J143" s="168">
        <v>47418</v>
      </c>
      <c r="K143" s="169">
        <v>5</v>
      </c>
      <c r="L143" s="157"/>
      <c r="M143" s="175"/>
      <c r="N143" s="157"/>
      <c r="O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</row>
    <row r="144" spans="1:53" x14ac:dyDescent="0.3">
      <c r="A144" s="157" t="s">
        <v>243</v>
      </c>
      <c r="B144" s="162" t="s">
        <v>76</v>
      </c>
      <c r="C144" s="157" t="s">
        <v>206</v>
      </c>
      <c r="D144" s="180">
        <v>393051351</v>
      </c>
      <c r="E144" s="181">
        <v>9707508998</v>
      </c>
      <c r="F144" s="157" t="s">
        <v>52</v>
      </c>
      <c r="G144" s="165">
        <v>36242</v>
      </c>
      <c r="H144" s="166">
        <f t="shared" ca="1" si="2"/>
        <v>15</v>
      </c>
      <c r="I144" s="167" t="s">
        <v>72</v>
      </c>
      <c r="J144" s="168">
        <v>39402</v>
      </c>
      <c r="K144" s="169">
        <v>2</v>
      </c>
      <c r="L144" s="157"/>
    </row>
    <row r="145" spans="1:13" x14ac:dyDescent="0.3">
      <c r="A145" s="157" t="s">
        <v>214</v>
      </c>
      <c r="B145" s="162" t="s">
        <v>66</v>
      </c>
      <c r="C145" s="157" t="s">
        <v>206</v>
      </c>
      <c r="D145" s="180">
        <v>518690148</v>
      </c>
      <c r="E145" s="181">
        <v>9706500529</v>
      </c>
      <c r="F145" s="157" t="s">
        <v>48</v>
      </c>
      <c r="G145" s="165">
        <v>41455</v>
      </c>
      <c r="H145" s="166">
        <f t="shared" ca="1" si="2"/>
        <v>1</v>
      </c>
      <c r="I145" s="167" t="s">
        <v>49</v>
      </c>
      <c r="J145" s="168">
        <v>39168</v>
      </c>
      <c r="K145" s="169">
        <v>4</v>
      </c>
      <c r="L145" s="157"/>
    </row>
    <row r="146" spans="1:13" x14ac:dyDescent="0.3">
      <c r="A146" s="157" t="s">
        <v>205</v>
      </c>
      <c r="B146" s="162" t="s">
        <v>76</v>
      </c>
      <c r="C146" s="157" t="s">
        <v>206</v>
      </c>
      <c r="D146" s="180">
        <v>110184347</v>
      </c>
      <c r="E146" s="181">
        <v>7196166452</v>
      </c>
      <c r="F146" s="157" t="s">
        <v>48</v>
      </c>
      <c r="G146" s="165">
        <v>36309</v>
      </c>
      <c r="H146" s="166">
        <f t="shared" ca="1" si="2"/>
        <v>15</v>
      </c>
      <c r="I146" s="167" t="s">
        <v>60</v>
      </c>
      <c r="J146" s="168">
        <v>76536</v>
      </c>
      <c r="K146" s="169">
        <v>5</v>
      </c>
      <c r="L146" s="157"/>
    </row>
    <row r="147" spans="1:13" x14ac:dyDescent="0.3">
      <c r="A147" s="157" t="s">
        <v>236</v>
      </c>
      <c r="B147" s="162" t="s">
        <v>66</v>
      </c>
      <c r="C147" s="157" t="s">
        <v>206</v>
      </c>
      <c r="D147" s="180">
        <v>282972141</v>
      </c>
      <c r="E147" s="181">
        <v>7197135797</v>
      </c>
      <c r="F147" s="157" t="s">
        <v>58</v>
      </c>
      <c r="G147" s="165">
        <v>36995</v>
      </c>
      <c r="H147" s="166">
        <f t="shared" ca="1" si="2"/>
        <v>13</v>
      </c>
      <c r="I147" s="167"/>
      <c r="J147" s="168">
        <v>30144</v>
      </c>
      <c r="K147" s="169">
        <v>5</v>
      </c>
      <c r="L147" s="157"/>
    </row>
    <row r="148" spans="1:13" x14ac:dyDescent="0.3">
      <c r="A148" s="157" t="s">
        <v>220</v>
      </c>
      <c r="B148" s="162" t="s">
        <v>46</v>
      </c>
      <c r="C148" s="157" t="s">
        <v>206</v>
      </c>
      <c r="D148" s="180">
        <v>956291859</v>
      </c>
      <c r="E148" s="181">
        <v>9701156902</v>
      </c>
      <c r="F148" s="157" t="s">
        <v>58</v>
      </c>
      <c r="G148" s="165">
        <v>41315</v>
      </c>
      <c r="H148" s="166">
        <f t="shared" ca="1" si="2"/>
        <v>1</v>
      </c>
      <c r="I148" s="167"/>
      <c r="J148" s="168">
        <v>54852</v>
      </c>
      <c r="K148" s="169">
        <v>3</v>
      </c>
      <c r="L148" s="157"/>
    </row>
    <row r="149" spans="1:13" x14ac:dyDescent="0.3">
      <c r="A149" s="157" t="s">
        <v>210</v>
      </c>
      <c r="B149" s="162" t="s">
        <v>66</v>
      </c>
      <c r="C149" s="157" t="s">
        <v>206</v>
      </c>
      <c r="D149" s="180">
        <v>503349830</v>
      </c>
      <c r="E149" s="181">
        <v>9701999230</v>
      </c>
      <c r="F149" s="157" t="s">
        <v>48</v>
      </c>
      <c r="G149" s="165">
        <v>34461</v>
      </c>
      <c r="H149" s="166">
        <f t="shared" ca="1" si="2"/>
        <v>20</v>
      </c>
      <c r="I149" s="167" t="s">
        <v>64</v>
      </c>
      <c r="J149" s="168">
        <v>38568</v>
      </c>
      <c r="K149" s="169">
        <v>2</v>
      </c>
      <c r="L149" s="157"/>
    </row>
    <row r="150" spans="1:13" x14ac:dyDescent="0.3">
      <c r="A150" s="157" t="s">
        <v>229</v>
      </c>
      <c r="B150" s="162" t="s">
        <v>66</v>
      </c>
      <c r="C150" s="157" t="s">
        <v>206</v>
      </c>
      <c r="D150" s="180">
        <v>407299017</v>
      </c>
      <c r="E150" s="181">
        <v>3035968632</v>
      </c>
      <c r="F150" s="157" t="s">
        <v>56</v>
      </c>
      <c r="G150" s="165">
        <v>40949</v>
      </c>
      <c r="H150" s="166">
        <f t="shared" ca="1" si="2"/>
        <v>2</v>
      </c>
      <c r="I150" s="167"/>
      <c r="J150" s="168">
        <v>18893</v>
      </c>
      <c r="K150" s="169">
        <v>3</v>
      </c>
      <c r="L150" s="157"/>
    </row>
    <row r="151" spans="1:13" x14ac:dyDescent="0.3">
      <c r="A151" s="157" t="s">
        <v>211</v>
      </c>
      <c r="B151" s="162" t="s">
        <v>51</v>
      </c>
      <c r="C151" s="157" t="s">
        <v>206</v>
      </c>
      <c r="D151" s="180">
        <v>870601943</v>
      </c>
      <c r="E151" s="181">
        <v>9706097340</v>
      </c>
      <c r="F151" s="157" t="s">
        <v>58</v>
      </c>
      <c r="G151" s="165">
        <v>35817</v>
      </c>
      <c r="H151" s="166">
        <f t="shared" ca="1" si="2"/>
        <v>16</v>
      </c>
      <c r="I151" s="167"/>
      <c r="J151" s="168">
        <v>54048</v>
      </c>
      <c r="K151" s="169">
        <v>5</v>
      </c>
      <c r="L151" s="157"/>
    </row>
    <row r="152" spans="1:13" x14ac:dyDescent="0.3">
      <c r="A152" s="157" t="s">
        <v>240</v>
      </c>
      <c r="B152" s="162" t="s">
        <v>76</v>
      </c>
      <c r="C152" s="157" t="s">
        <v>206</v>
      </c>
      <c r="D152" s="180">
        <v>927043360</v>
      </c>
      <c r="E152" s="181">
        <v>5056053287</v>
      </c>
      <c r="F152" s="157" t="s">
        <v>58</v>
      </c>
      <c r="G152" s="165">
        <v>34480</v>
      </c>
      <c r="H152" s="166">
        <f t="shared" ca="1" si="2"/>
        <v>20</v>
      </c>
      <c r="I152" s="167"/>
      <c r="J152" s="168">
        <v>26784</v>
      </c>
      <c r="K152" s="169">
        <v>2</v>
      </c>
      <c r="L152" s="157"/>
    </row>
    <row r="153" spans="1:13" x14ac:dyDescent="0.3">
      <c r="A153" s="157" t="s">
        <v>228</v>
      </c>
      <c r="B153" s="162" t="s">
        <v>51</v>
      </c>
      <c r="C153" s="157" t="s">
        <v>206</v>
      </c>
      <c r="D153" s="180">
        <v>304068732</v>
      </c>
      <c r="E153" s="181">
        <v>7193919445</v>
      </c>
      <c r="F153" s="157" t="s">
        <v>52</v>
      </c>
      <c r="G153" s="165">
        <v>34765</v>
      </c>
      <c r="H153" s="166">
        <f t="shared" ca="1" si="2"/>
        <v>19</v>
      </c>
      <c r="I153" s="167" t="s">
        <v>60</v>
      </c>
      <c r="J153" s="168">
        <v>40932</v>
      </c>
      <c r="K153" s="169">
        <v>4</v>
      </c>
      <c r="L153" s="157"/>
      <c r="M153" s="176"/>
    </row>
    <row r="154" spans="1:13" x14ac:dyDescent="0.3">
      <c r="A154" s="157" t="s">
        <v>224</v>
      </c>
      <c r="B154" s="162" t="s">
        <v>51</v>
      </c>
      <c r="C154" s="157" t="s">
        <v>206</v>
      </c>
      <c r="D154" s="180">
        <v>429283827</v>
      </c>
      <c r="E154" s="181">
        <v>5055508095</v>
      </c>
      <c r="F154" s="157" t="s">
        <v>48</v>
      </c>
      <c r="G154" s="165">
        <v>37699</v>
      </c>
      <c r="H154" s="166">
        <f t="shared" ca="1" si="2"/>
        <v>11</v>
      </c>
      <c r="I154" s="167" t="s">
        <v>64</v>
      </c>
      <c r="J154" s="168">
        <v>85656</v>
      </c>
      <c r="K154" s="169">
        <v>2</v>
      </c>
      <c r="L154" s="157"/>
    </row>
    <row r="155" spans="1:13" x14ac:dyDescent="0.3">
      <c r="A155" s="157" t="s">
        <v>234</v>
      </c>
      <c r="B155" s="162" t="s">
        <v>55</v>
      </c>
      <c r="C155" s="157" t="s">
        <v>206</v>
      </c>
      <c r="D155" s="180">
        <v>993867417</v>
      </c>
      <c r="E155" s="181">
        <v>7192338778</v>
      </c>
      <c r="F155" s="157" t="s">
        <v>48</v>
      </c>
      <c r="G155" s="165">
        <v>34979</v>
      </c>
      <c r="H155" s="166">
        <f t="shared" ca="1" si="2"/>
        <v>18</v>
      </c>
      <c r="I155" s="167" t="s">
        <v>64</v>
      </c>
      <c r="J155" s="168">
        <v>55608</v>
      </c>
      <c r="K155" s="169">
        <v>5</v>
      </c>
      <c r="L155" s="157"/>
    </row>
    <row r="156" spans="1:13" x14ac:dyDescent="0.3">
      <c r="A156" s="157" t="s">
        <v>213</v>
      </c>
      <c r="B156" s="162" t="s">
        <v>62</v>
      </c>
      <c r="C156" s="157" t="s">
        <v>206</v>
      </c>
      <c r="D156" s="180">
        <v>525507320</v>
      </c>
      <c r="E156" s="181">
        <v>7193938131</v>
      </c>
      <c r="F156" s="157" t="s">
        <v>48</v>
      </c>
      <c r="G156" s="165">
        <v>37470</v>
      </c>
      <c r="H156" s="166">
        <f t="shared" ca="1" si="2"/>
        <v>11</v>
      </c>
      <c r="I156" s="167" t="s">
        <v>72</v>
      </c>
      <c r="J156" s="168">
        <v>47616</v>
      </c>
      <c r="K156" s="169">
        <v>5</v>
      </c>
      <c r="L156" s="157"/>
    </row>
    <row r="157" spans="1:13" x14ac:dyDescent="0.3">
      <c r="A157" s="157" t="s">
        <v>221</v>
      </c>
      <c r="B157" s="162" t="s">
        <v>62</v>
      </c>
      <c r="C157" s="157" t="s">
        <v>206</v>
      </c>
      <c r="D157" s="180">
        <v>279591317</v>
      </c>
      <c r="E157" s="181">
        <v>7192381391</v>
      </c>
      <c r="F157" s="157" t="s">
        <v>56</v>
      </c>
      <c r="G157" s="165">
        <v>37319</v>
      </c>
      <c r="H157" s="166">
        <f t="shared" ca="1" si="2"/>
        <v>12</v>
      </c>
      <c r="I157" s="167"/>
      <c r="J157" s="168">
        <v>46522</v>
      </c>
      <c r="K157" s="169">
        <v>4</v>
      </c>
      <c r="L157" s="157"/>
    </row>
    <row r="158" spans="1:13" x14ac:dyDescent="0.3">
      <c r="A158" s="157" t="s">
        <v>207</v>
      </c>
      <c r="B158" s="162" t="s">
        <v>76</v>
      </c>
      <c r="C158" s="157" t="s">
        <v>206</v>
      </c>
      <c r="D158" s="180">
        <v>541365827</v>
      </c>
      <c r="E158" s="181">
        <v>9705317859</v>
      </c>
      <c r="F158" s="157" t="s">
        <v>48</v>
      </c>
      <c r="G158" s="165">
        <v>39191</v>
      </c>
      <c r="H158" s="166">
        <f t="shared" ca="1" si="2"/>
        <v>7</v>
      </c>
      <c r="I158" s="167" t="s">
        <v>49</v>
      </c>
      <c r="J158" s="168">
        <v>78672</v>
      </c>
      <c r="K158" s="169">
        <v>1</v>
      </c>
      <c r="L158" s="157"/>
    </row>
    <row r="159" spans="1:13" x14ac:dyDescent="0.3">
      <c r="A159" s="157" t="s">
        <v>233</v>
      </c>
      <c r="B159" s="162" t="s">
        <v>66</v>
      </c>
      <c r="C159" s="157" t="s">
        <v>206</v>
      </c>
      <c r="D159" s="180">
        <v>571821715</v>
      </c>
      <c r="E159" s="181">
        <v>5057102355</v>
      </c>
      <c r="F159" s="157" t="s">
        <v>48</v>
      </c>
      <c r="G159" s="165">
        <v>36661</v>
      </c>
      <c r="H159" s="166">
        <f t="shared" ca="1" si="2"/>
        <v>14</v>
      </c>
      <c r="I159" s="167" t="s">
        <v>64</v>
      </c>
      <c r="J159" s="168">
        <v>68244</v>
      </c>
      <c r="K159" s="169">
        <v>1</v>
      </c>
      <c r="L159" s="157"/>
    </row>
    <row r="160" spans="1:13" x14ac:dyDescent="0.3">
      <c r="A160" s="157" t="s">
        <v>219</v>
      </c>
      <c r="B160" s="162" t="s">
        <v>62</v>
      </c>
      <c r="C160" s="157" t="s">
        <v>206</v>
      </c>
      <c r="D160" s="180">
        <v>171868795</v>
      </c>
      <c r="E160" s="181">
        <v>7194323329</v>
      </c>
      <c r="F160" s="157" t="s">
        <v>48</v>
      </c>
      <c r="G160" s="165">
        <v>34135</v>
      </c>
      <c r="H160" s="166">
        <f t="shared" ca="1" si="2"/>
        <v>21</v>
      </c>
      <c r="I160" s="167" t="s">
        <v>72</v>
      </c>
      <c r="J160" s="168">
        <v>38832</v>
      </c>
      <c r="K160" s="169">
        <v>4</v>
      </c>
      <c r="L160" s="157"/>
    </row>
    <row r="161" spans="1:53" x14ac:dyDescent="0.3">
      <c r="A161" s="157" t="s">
        <v>239</v>
      </c>
      <c r="B161" s="162" t="s">
        <v>76</v>
      </c>
      <c r="C161" s="157" t="s">
        <v>206</v>
      </c>
      <c r="D161" s="180">
        <v>659929807</v>
      </c>
      <c r="E161" s="181">
        <v>9703089561</v>
      </c>
      <c r="F161" s="157" t="s">
        <v>48</v>
      </c>
      <c r="G161" s="165">
        <v>39809</v>
      </c>
      <c r="H161" s="166">
        <f t="shared" ca="1" si="2"/>
        <v>5</v>
      </c>
      <c r="I161" s="167" t="s">
        <v>60</v>
      </c>
      <c r="J161" s="168">
        <v>26892</v>
      </c>
      <c r="K161" s="169">
        <v>4</v>
      </c>
      <c r="L161" s="157"/>
    </row>
    <row r="162" spans="1:53" x14ac:dyDescent="0.3">
      <c r="A162" s="157" t="s">
        <v>216</v>
      </c>
      <c r="B162" s="162" t="s">
        <v>66</v>
      </c>
      <c r="C162" s="157" t="s">
        <v>206</v>
      </c>
      <c r="D162" s="180">
        <v>113699123</v>
      </c>
      <c r="E162" s="181">
        <v>3036563683</v>
      </c>
      <c r="F162" s="157" t="s">
        <v>48</v>
      </c>
      <c r="G162" s="165">
        <v>34173</v>
      </c>
      <c r="H162" s="166">
        <f t="shared" ca="1" si="2"/>
        <v>20</v>
      </c>
      <c r="I162" s="167" t="s">
        <v>49</v>
      </c>
      <c r="J162" s="168">
        <v>42432</v>
      </c>
      <c r="K162" s="169">
        <v>5</v>
      </c>
      <c r="L162" s="157"/>
    </row>
    <row r="163" spans="1:53" x14ac:dyDescent="0.3">
      <c r="A163" s="157" t="s">
        <v>230</v>
      </c>
      <c r="B163" s="162" t="s">
        <v>66</v>
      </c>
      <c r="C163" s="157" t="s">
        <v>206</v>
      </c>
      <c r="D163" s="180">
        <v>249760737</v>
      </c>
      <c r="E163" s="181">
        <v>7192969056</v>
      </c>
      <c r="F163" s="157" t="s">
        <v>58</v>
      </c>
      <c r="G163" s="165">
        <v>35005</v>
      </c>
      <c r="H163" s="166">
        <f t="shared" ca="1" si="2"/>
        <v>18</v>
      </c>
      <c r="I163" s="167"/>
      <c r="J163" s="168">
        <v>97284</v>
      </c>
      <c r="K163" s="169">
        <v>5</v>
      </c>
      <c r="L163" s="157"/>
    </row>
    <row r="164" spans="1:53" x14ac:dyDescent="0.3">
      <c r="A164" s="157" t="s">
        <v>232</v>
      </c>
      <c r="B164" s="162" t="s">
        <v>76</v>
      </c>
      <c r="C164" s="157" t="s">
        <v>206</v>
      </c>
      <c r="D164" s="180">
        <v>536516131</v>
      </c>
      <c r="E164" s="181">
        <v>9704442207</v>
      </c>
      <c r="F164" s="157" t="s">
        <v>48</v>
      </c>
      <c r="G164" s="165">
        <v>41526</v>
      </c>
      <c r="H164" s="166">
        <f t="shared" ca="1" si="2"/>
        <v>0</v>
      </c>
      <c r="I164" s="167" t="s">
        <v>64</v>
      </c>
      <c r="J164" s="168">
        <v>51144</v>
      </c>
      <c r="K164" s="169">
        <v>3</v>
      </c>
      <c r="L164" s="157"/>
    </row>
    <row r="165" spans="1:53" x14ac:dyDescent="0.3">
      <c r="A165" s="157" t="s">
        <v>231</v>
      </c>
      <c r="B165" s="162" t="s">
        <v>51</v>
      </c>
      <c r="C165" s="157" t="s">
        <v>206</v>
      </c>
      <c r="D165" s="180">
        <v>932787692</v>
      </c>
      <c r="E165" s="181">
        <v>5052612740</v>
      </c>
      <c r="F165" s="157" t="s">
        <v>58</v>
      </c>
      <c r="G165" s="165">
        <v>35217</v>
      </c>
      <c r="H165" s="166">
        <f t="shared" ca="1" si="2"/>
        <v>18</v>
      </c>
      <c r="I165" s="167"/>
      <c r="J165" s="168">
        <v>76908</v>
      </c>
      <c r="K165" s="169">
        <v>2</v>
      </c>
      <c r="L165" s="157"/>
    </row>
    <row r="166" spans="1:53" x14ac:dyDescent="0.3">
      <c r="A166" s="157" t="s">
        <v>223</v>
      </c>
      <c r="B166" s="162" t="s">
        <v>76</v>
      </c>
      <c r="C166" s="157" t="s">
        <v>206</v>
      </c>
      <c r="D166" s="180">
        <v>116869057</v>
      </c>
      <c r="E166" s="181">
        <v>7191614846</v>
      </c>
      <c r="F166" s="157" t="s">
        <v>52</v>
      </c>
      <c r="G166" s="165">
        <v>35811</v>
      </c>
      <c r="H166" s="166">
        <f t="shared" ca="1" si="2"/>
        <v>16</v>
      </c>
      <c r="I166" s="167" t="s">
        <v>49</v>
      </c>
      <c r="J166" s="168">
        <v>18006</v>
      </c>
      <c r="K166" s="169">
        <v>4</v>
      </c>
      <c r="L166" s="157"/>
      <c r="M166" s="176"/>
    </row>
    <row r="167" spans="1:53" x14ac:dyDescent="0.3">
      <c r="A167" s="157" t="s">
        <v>238</v>
      </c>
      <c r="B167" s="162" t="s">
        <v>55</v>
      </c>
      <c r="C167" s="157" t="s">
        <v>206</v>
      </c>
      <c r="D167" s="180">
        <v>105708355</v>
      </c>
      <c r="E167" s="181">
        <v>7194697218</v>
      </c>
      <c r="F167" s="157" t="s">
        <v>48</v>
      </c>
      <c r="G167" s="165">
        <v>37045</v>
      </c>
      <c r="H167" s="166">
        <f t="shared" ca="1" si="2"/>
        <v>13</v>
      </c>
      <c r="I167" s="167" t="s">
        <v>53</v>
      </c>
      <c r="J167" s="168">
        <v>85212</v>
      </c>
      <c r="K167" s="169">
        <v>5</v>
      </c>
      <c r="L167" s="157"/>
    </row>
    <row r="168" spans="1:53" x14ac:dyDescent="0.3">
      <c r="A168" s="157" t="s">
        <v>225</v>
      </c>
      <c r="B168" s="162" t="s">
        <v>76</v>
      </c>
      <c r="C168" s="157" t="s">
        <v>206</v>
      </c>
      <c r="D168" s="180">
        <v>659766304</v>
      </c>
      <c r="E168" s="181">
        <v>7195876028</v>
      </c>
      <c r="F168" s="157" t="s">
        <v>48</v>
      </c>
      <c r="G168" s="165">
        <v>36557</v>
      </c>
      <c r="H168" s="166">
        <f t="shared" ca="1" si="2"/>
        <v>14</v>
      </c>
      <c r="I168" s="167" t="s">
        <v>64</v>
      </c>
      <c r="J168" s="168">
        <v>45300</v>
      </c>
      <c r="K168" s="169">
        <v>5</v>
      </c>
      <c r="L168" s="157"/>
    </row>
    <row r="169" spans="1:53" x14ac:dyDescent="0.3">
      <c r="A169" s="157" t="s">
        <v>212</v>
      </c>
      <c r="B169" s="162" t="s">
        <v>66</v>
      </c>
      <c r="C169" s="157" t="s">
        <v>206</v>
      </c>
      <c r="D169" s="180">
        <v>232896341</v>
      </c>
      <c r="E169" s="181">
        <v>9707288082</v>
      </c>
      <c r="F169" s="157" t="s">
        <v>58</v>
      </c>
      <c r="G169" s="165">
        <v>41292</v>
      </c>
      <c r="H169" s="166">
        <f t="shared" ca="1" si="2"/>
        <v>1</v>
      </c>
      <c r="I169" s="167"/>
      <c r="J169" s="168">
        <v>54996</v>
      </c>
      <c r="K169" s="169">
        <v>4</v>
      </c>
      <c r="L169" s="157"/>
    </row>
    <row r="170" spans="1:53" x14ac:dyDescent="0.3">
      <c r="A170" s="157" t="s">
        <v>242</v>
      </c>
      <c r="B170" s="162" t="s">
        <v>55</v>
      </c>
      <c r="C170" s="157" t="s">
        <v>206</v>
      </c>
      <c r="D170" s="180">
        <v>281005046</v>
      </c>
      <c r="E170" s="181">
        <v>9707051004</v>
      </c>
      <c r="F170" s="157" t="s">
        <v>58</v>
      </c>
      <c r="G170" s="165">
        <v>41110</v>
      </c>
      <c r="H170" s="166">
        <f t="shared" ca="1" si="2"/>
        <v>1</v>
      </c>
      <c r="I170" s="167"/>
      <c r="J170" s="168">
        <v>68304</v>
      </c>
      <c r="K170" s="169">
        <v>4</v>
      </c>
      <c r="L170" s="157"/>
    </row>
    <row r="171" spans="1:53" x14ac:dyDescent="0.3">
      <c r="A171" s="157" t="s">
        <v>237</v>
      </c>
      <c r="B171" s="162" t="s">
        <v>76</v>
      </c>
      <c r="C171" s="157" t="s">
        <v>206</v>
      </c>
      <c r="D171" s="180">
        <v>302598687</v>
      </c>
      <c r="E171" s="181">
        <v>3035394899</v>
      </c>
      <c r="F171" s="157" t="s">
        <v>48</v>
      </c>
      <c r="G171" s="165">
        <v>35142</v>
      </c>
      <c r="H171" s="166">
        <f t="shared" ca="1" si="2"/>
        <v>18</v>
      </c>
      <c r="I171" s="167" t="s">
        <v>60</v>
      </c>
      <c r="J171" s="168">
        <v>38208</v>
      </c>
      <c r="K171" s="169">
        <v>1</v>
      </c>
      <c r="L171" s="157"/>
    </row>
    <row r="172" spans="1:53" x14ac:dyDescent="0.3">
      <c r="A172" s="157" t="s">
        <v>241</v>
      </c>
      <c r="B172" s="162" t="s">
        <v>66</v>
      </c>
      <c r="C172" s="157" t="s">
        <v>206</v>
      </c>
      <c r="D172" s="180">
        <v>603301910</v>
      </c>
      <c r="E172" s="181">
        <v>9706514650</v>
      </c>
      <c r="F172" s="157" t="s">
        <v>48</v>
      </c>
      <c r="G172" s="165">
        <v>35269</v>
      </c>
      <c r="H172" s="166">
        <f t="shared" ca="1" si="2"/>
        <v>17</v>
      </c>
      <c r="I172" s="167" t="s">
        <v>60</v>
      </c>
      <c r="J172" s="168">
        <v>87480</v>
      </c>
      <c r="K172" s="169">
        <v>3</v>
      </c>
      <c r="L172" s="157"/>
    </row>
    <row r="173" spans="1:53" x14ac:dyDescent="0.3">
      <c r="A173" s="157" t="s">
        <v>209</v>
      </c>
      <c r="B173" s="162" t="s">
        <v>76</v>
      </c>
      <c r="C173" s="157" t="s">
        <v>206</v>
      </c>
      <c r="D173" s="180">
        <v>661397587</v>
      </c>
      <c r="E173" s="181">
        <v>3036126835</v>
      </c>
      <c r="F173" s="157" t="s">
        <v>58</v>
      </c>
      <c r="G173" s="165">
        <v>35968</v>
      </c>
      <c r="H173" s="166">
        <f t="shared" ca="1" si="2"/>
        <v>16</v>
      </c>
      <c r="I173" s="167"/>
      <c r="J173" s="168">
        <v>48672</v>
      </c>
      <c r="K173" s="169">
        <v>5</v>
      </c>
      <c r="L173" s="157"/>
    </row>
    <row r="174" spans="1:53" x14ac:dyDescent="0.3">
      <c r="A174" s="157" t="s">
        <v>217</v>
      </c>
      <c r="B174" s="162" t="s">
        <v>66</v>
      </c>
      <c r="C174" s="157" t="s">
        <v>206</v>
      </c>
      <c r="D174" s="180">
        <v>622274162</v>
      </c>
      <c r="E174" s="181">
        <v>5051264786</v>
      </c>
      <c r="F174" s="157" t="s">
        <v>58</v>
      </c>
      <c r="G174" s="165">
        <v>35827</v>
      </c>
      <c r="H174" s="166">
        <f t="shared" ca="1" si="2"/>
        <v>16</v>
      </c>
      <c r="I174" s="167"/>
      <c r="J174" s="168">
        <v>31632</v>
      </c>
      <c r="K174" s="169">
        <v>4</v>
      </c>
      <c r="L174" s="157"/>
    </row>
    <row r="175" spans="1:53" x14ac:dyDescent="0.3">
      <c r="A175" s="157" t="s">
        <v>215</v>
      </c>
      <c r="B175" s="162" t="s">
        <v>66</v>
      </c>
      <c r="C175" s="157" t="s">
        <v>206</v>
      </c>
      <c r="D175" s="180">
        <v>625531462</v>
      </c>
      <c r="E175" s="181">
        <v>3037553017</v>
      </c>
      <c r="F175" s="157" t="s">
        <v>48</v>
      </c>
      <c r="G175" s="165">
        <v>38344</v>
      </c>
      <c r="H175" s="166">
        <f t="shared" ca="1" si="2"/>
        <v>9</v>
      </c>
      <c r="I175" s="167" t="s">
        <v>60</v>
      </c>
      <c r="J175" s="168">
        <v>50976</v>
      </c>
      <c r="K175" s="169">
        <v>3</v>
      </c>
      <c r="L175" s="157"/>
    </row>
    <row r="176" spans="1:53" s="177" customFormat="1" x14ac:dyDescent="0.3">
      <c r="A176" s="157" t="s">
        <v>249</v>
      </c>
      <c r="B176" s="162" t="s">
        <v>55</v>
      </c>
      <c r="C176" s="157" t="s">
        <v>245</v>
      </c>
      <c r="D176" s="180">
        <v>117896630</v>
      </c>
      <c r="E176" s="181">
        <v>5057173558</v>
      </c>
      <c r="F176" s="157" t="s">
        <v>58</v>
      </c>
      <c r="G176" s="165">
        <v>41319</v>
      </c>
      <c r="H176" s="166">
        <f t="shared" ca="1" si="2"/>
        <v>1</v>
      </c>
      <c r="I176" s="167" t="s">
        <v>49</v>
      </c>
      <c r="J176" s="168">
        <v>85428</v>
      </c>
      <c r="K176" s="169">
        <v>4</v>
      </c>
      <c r="L176" s="157"/>
      <c r="M176" s="175"/>
      <c r="N176" s="157"/>
      <c r="O176" s="157"/>
      <c r="S176" s="157"/>
      <c r="T176" s="157"/>
      <c r="U176" s="157"/>
      <c r="V176" s="157"/>
      <c r="W176" s="157"/>
      <c r="X176" s="157"/>
      <c r="Y176" s="157"/>
      <c r="Z176" s="157"/>
      <c r="AA176" s="157"/>
      <c r="AB176" s="157"/>
      <c r="AC176" s="157"/>
      <c r="AD176" s="157"/>
      <c r="AE176" s="157"/>
      <c r="AF176" s="157"/>
      <c r="AG176" s="157"/>
      <c r="AH176" s="157"/>
      <c r="AI176" s="157"/>
      <c r="AJ176" s="157"/>
      <c r="AK176" s="157"/>
      <c r="AL176" s="157"/>
      <c r="AM176" s="157"/>
      <c r="AN176" s="157"/>
      <c r="AO176" s="157"/>
      <c r="AP176" s="157"/>
      <c r="AQ176" s="157"/>
      <c r="AR176" s="157"/>
      <c r="AS176" s="157"/>
      <c r="AT176" s="157"/>
      <c r="AU176" s="157"/>
      <c r="AV176" s="157"/>
      <c r="AW176" s="157"/>
      <c r="AX176" s="157"/>
      <c r="AY176" s="157"/>
      <c r="AZ176" s="157"/>
      <c r="BA176" s="157"/>
    </row>
    <row r="177" spans="1:53" s="177" customFormat="1" x14ac:dyDescent="0.3">
      <c r="A177" s="157" t="s">
        <v>246</v>
      </c>
      <c r="B177" s="162" t="s">
        <v>66</v>
      </c>
      <c r="C177" s="157" t="s">
        <v>245</v>
      </c>
      <c r="D177" s="180">
        <v>351268538</v>
      </c>
      <c r="E177" s="181">
        <v>9705610944</v>
      </c>
      <c r="F177" s="157" t="s">
        <v>56</v>
      </c>
      <c r="G177" s="165">
        <v>37575</v>
      </c>
      <c r="H177" s="166">
        <f t="shared" ca="1" si="2"/>
        <v>11</v>
      </c>
      <c r="I177" s="167" t="s">
        <v>64</v>
      </c>
      <c r="J177" s="168">
        <v>74232</v>
      </c>
      <c r="K177" s="169">
        <v>5</v>
      </c>
      <c r="L177" s="157"/>
      <c r="M177" s="175"/>
      <c r="N177" s="157"/>
      <c r="O177" s="157"/>
      <c r="S177" s="157"/>
      <c r="T177" s="157"/>
      <c r="U177" s="157"/>
      <c r="V177" s="157"/>
      <c r="W177" s="157"/>
      <c r="X177" s="157"/>
      <c r="Y177" s="157"/>
      <c r="Z177" s="157"/>
      <c r="AA177" s="157"/>
      <c r="AB177" s="157"/>
      <c r="AC177" s="157"/>
      <c r="AD177" s="157"/>
      <c r="AE177" s="157"/>
      <c r="AF177" s="157"/>
      <c r="AG177" s="157"/>
      <c r="AH177" s="157"/>
      <c r="AI177" s="157"/>
      <c r="AJ177" s="157"/>
      <c r="AK177" s="157"/>
      <c r="AL177" s="157"/>
      <c r="AM177" s="157"/>
      <c r="AN177" s="157"/>
      <c r="AO177" s="157"/>
      <c r="AP177" s="157"/>
      <c r="AQ177" s="157"/>
      <c r="AR177" s="157"/>
      <c r="AS177" s="157"/>
      <c r="AT177" s="157"/>
      <c r="AU177" s="157"/>
      <c r="AV177" s="157"/>
      <c r="AW177" s="157"/>
      <c r="AX177" s="157"/>
      <c r="AY177" s="157"/>
      <c r="AZ177" s="157"/>
      <c r="BA177" s="157"/>
    </row>
    <row r="178" spans="1:53" s="177" customFormat="1" x14ac:dyDescent="0.3">
      <c r="A178" s="157" t="s">
        <v>252</v>
      </c>
      <c r="B178" s="162" t="s">
        <v>76</v>
      </c>
      <c r="C178" s="157" t="s">
        <v>245</v>
      </c>
      <c r="D178" s="180">
        <v>771953685</v>
      </c>
      <c r="E178" s="181">
        <v>3036739978</v>
      </c>
      <c r="F178" s="157" t="s">
        <v>56</v>
      </c>
      <c r="G178" s="165">
        <v>39002</v>
      </c>
      <c r="H178" s="166">
        <f t="shared" ca="1" si="2"/>
        <v>7</v>
      </c>
      <c r="I178" s="167" t="s">
        <v>60</v>
      </c>
      <c r="J178" s="168">
        <v>102156</v>
      </c>
      <c r="K178" s="169">
        <v>5</v>
      </c>
      <c r="L178" s="157"/>
      <c r="M178" s="175"/>
      <c r="N178" s="157"/>
      <c r="O178" s="157"/>
      <c r="S178" s="157"/>
      <c r="T178" s="157"/>
      <c r="U178" s="157"/>
      <c r="V178" s="157"/>
      <c r="W178" s="157"/>
      <c r="X178" s="157"/>
      <c r="Y178" s="157"/>
      <c r="Z178" s="157"/>
      <c r="AA178" s="157"/>
      <c r="AB178" s="157"/>
      <c r="AC178" s="157"/>
      <c r="AD178" s="157"/>
      <c r="AE178" s="157"/>
      <c r="AF178" s="157"/>
      <c r="AG178" s="157"/>
      <c r="AH178" s="157"/>
      <c r="AI178" s="157"/>
      <c r="AJ178" s="157"/>
      <c r="AK178" s="157"/>
      <c r="AL178" s="157"/>
      <c r="AM178" s="157"/>
      <c r="AN178" s="157"/>
      <c r="AO178" s="157"/>
      <c r="AP178" s="157"/>
      <c r="AQ178" s="157"/>
      <c r="AR178" s="157"/>
      <c r="AS178" s="157"/>
      <c r="AT178" s="157"/>
      <c r="AU178" s="157"/>
      <c r="AV178" s="157"/>
      <c r="AW178" s="157"/>
      <c r="AX178" s="157"/>
      <c r="AY178" s="157"/>
      <c r="AZ178" s="157"/>
      <c r="BA178" s="157"/>
    </row>
    <row r="179" spans="1:53" s="177" customFormat="1" x14ac:dyDescent="0.3">
      <c r="A179" s="157" t="s">
        <v>250</v>
      </c>
      <c r="B179" s="162" t="s">
        <v>76</v>
      </c>
      <c r="C179" s="157" t="s">
        <v>245</v>
      </c>
      <c r="D179" s="180">
        <v>875920441</v>
      </c>
      <c r="E179" s="181">
        <v>9701715499</v>
      </c>
      <c r="F179" s="157" t="s">
        <v>52</v>
      </c>
      <c r="G179" s="165">
        <v>38561</v>
      </c>
      <c r="H179" s="166">
        <f t="shared" ca="1" si="2"/>
        <v>8</v>
      </c>
      <c r="I179" s="167" t="s">
        <v>72</v>
      </c>
      <c r="J179" s="168">
        <v>62160</v>
      </c>
      <c r="K179" s="169">
        <v>1</v>
      </c>
      <c r="L179" s="157"/>
      <c r="M179" s="175"/>
      <c r="N179" s="157"/>
      <c r="O179" s="157"/>
      <c r="S179" s="157"/>
      <c r="T179" s="157"/>
      <c r="U179" s="157"/>
      <c r="V179" s="157"/>
      <c r="W179" s="157"/>
      <c r="X179" s="157"/>
      <c r="Y179" s="157"/>
      <c r="Z179" s="157"/>
      <c r="AA179" s="157"/>
      <c r="AB179" s="157"/>
      <c r="AC179" s="157"/>
      <c r="AD179" s="157"/>
      <c r="AE179" s="157"/>
      <c r="AF179" s="157"/>
      <c r="AG179" s="157"/>
      <c r="AH179" s="157"/>
      <c r="AI179" s="157"/>
      <c r="AJ179" s="157"/>
      <c r="AK179" s="157"/>
      <c r="AL179" s="157"/>
      <c r="AM179" s="157"/>
      <c r="AN179" s="157"/>
      <c r="AO179" s="157"/>
      <c r="AP179" s="157"/>
      <c r="AQ179" s="157"/>
      <c r="AR179" s="157"/>
      <c r="AS179" s="157"/>
      <c r="AT179" s="157"/>
      <c r="AU179" s="157"/>
      <c r="AV179" s="157"/>
      <c r="AW179" s="157"/>
      <c r="AX179" s="157"/>
      <c r="AY179" s="157"/>
      <c r="AZ179" s="157"/>
      <c r="BA179" s="157"/>
    </row>
    <row r="180" spans="1:53" s="177" customFormat="1" x14ac:dyDescent="0.3">
      <c r="A180" s="157" t="s">
        <v>248</v>
      </c>
      <c r="B180" s="162" t="s">
        <v>62</v>
      </c>
      <c r="C180" s="157" t="s">
        <v>245</v>
      </c>
      <c r="D180" s="180">
        <v>477110649</v>
      </c>
      <c r="E180" s="181">
        <v>5051351512</v>
      </c>
      <c r="F180" s="157" t="s">
        <v>48</v>
      </c>
      <c r="G180" s="165">
        <v>38099</v>
      </c>
      <c r="H180" s="166">
        <f t="shared" ca="1" si="2"/>
        <v>10</v>
      </c>
      <c r="I180" s="167" t="s">
        <v>53</v>
      </c>
      <c r="J180" s="168">
        <v>54180</v>
      </c>
      <c r="K180" s="169">
        <v>1</v>
      </c>
      <c r="L180" s="157"/>
      <c r="M180" s="175"/>
      <c r="N180" s="157"/>
      <c r="O180" s="157"/>
      <c r="S180" s="157"/>
      <c r="T180" s="157"/>
      <c r="U180" s="157"/>
      <c r="V180" s="157"/>
      <c r="W180" s="157"/>
      <c r="X180" s="157"/>
      <c r="Y180" s="157"/>
      <c r="Z180" s="157"/>
      <c r="AA180" s="157"/>
      <c r="AB180" s="157"/>
      <c r="AC180" s="157"/>
      <c r="AD180" s="157"/>
      <c r="AE180" s="157"/>
      <c r="AF180" s="157"/>
      <c r="AG180" s="157"/>
      <c r="AH180" s="157"/>
      <c r="AI180" s="157"/>
      <c r="AJ180" s="157"/>
      <c r="AK180" s="157"/>
      <c r="AL180" s="157"/>
      <c r="AM180" s="157"/>
      <c r="AN180" s="157"/>
      <c r="AO180" s="157"/>
      <c r="AP180" s="157"/>
      <c r="AQ180" s="157"/>
      <c r="AR180" s="157"/>
      <c r="AS180" s="157"/>
      <c r="AT180" s="157"/>
      <c r="AU180" s="157"/>
      <c r="AV180" s="157"/>
      <c r="AW180" s="157"/>
      <c r="AX180" s="157"/>
      <c r="AY180" s="157"/>
      <c r="AZ180" s="157"/>
      <c r="BA180" s="157"/>
    </row>
    <row r="181" spans="1:53" s="177" customFormat="1" x14ac:dyDescent="0.3">
      <c r="A181" s="157" t="s">
        <v>244</v>
      </c>
      <c r="B181" s="162" t="s">
        <v>62</v>
      </c>
      <c r="C181" s="157" t="s">
        <v>245</v>
      </c>
      <c r="D181" s="180">
        <v>746497232</v>
      </c>
      <c r="E181" s="181">
        <v>7196681578</v>
      </c>
      <c r="F181" s="157" t="s">
        <v>58</v>
      </c>
      <c r="G181" s="165">
        <v>37729</v>
      </c>
      <c r="H181" s="166">
        <f t="shared" ca="1" si="2"/>
        <v>11</v>
      </c>
      <c r="I181" s="167" t="s">
        <v>64</v>
      </c>
      <c r="J181" s="168">
        <v>83292</v>
      </c>
      <c r="K181" s="169">
        <v>4</v>
      </c>
      <c r="L181" s="157"/>
      <c r="M181" s="175"/>
      <c r="N181" s="157"/>
      <c r="O181" s="157"/>
      <c r="S181" s="157"/>
      <c r="T181" s="157"/>
      <c r="U181" s="157"/>
      <c r="V181" s="157"/>
      <c r="W181" s="157"/>
      <c r="X181" s="157"/>
      <c r="Y181" s="157"/>
      <c r="Z181" s="157"/>
      <c r="AA181" s="157"/>
      <c r="AB181" s="157"/>
      <c r="AC181" s="157"/>
      <c r="AD181" s="157"/>
      <c r="AE181" s="157"/>
      <c r="AF181" s="157"/>
      <c r="AG181" s="157"/>
      <c r="AH181" s="157"/>
      <c r="AI181" s="157"/>
      <c r="AJ181" s="157"/>
      <c r="AK181" s="157"/>
      <c r="AL181" s="157"/>
      <c r="AM181" s="157"/>
      <c r="AN181" s="157"/>
      <c r="AO181" s="157"/>
      <c r="AP181" s="157"/>
      <c r="AQ181" s="157"/>
      <c r="AR181" s="157"/>
      <c r="AS181" s="157"/>
      <c r="AT181" s="157"/>
      <c r="AU181" s="157"/>
      <c r="AV181" s="157"/>
      <c r="AW181" s="157"/>
      <c r="AX181" s="157"/>
      <c r="AY181" s="157"/>
      <c r="AZ181" s="157"/>
      <c r="BA181" s="157"/>
    </row>
    <row r="182" spans="1:53" s="177" customFormat="1" x14ac:dyDescent="0.3">
      <c r="A182" s="157" t="s">
        <v>247</v>
      </c>
      <c r="B182" s="162" t="s">
        <v>66</v>
      </c>
      <c r="C182" s="157" t="s">
        <v>245</v>
      </c>
      <c r="D182" s="180">
        <v>861884260</v>
      </c>
      <c r="E182" s="181">
        <v>9706632360</v>
      </c>
      <c r="F182" s="157" t="s">
        <v>48</v>
      </c>
      <c r="G182" s="165">
        <v>34441</v>
      </c>
      <c r="H182" s="166">
        <f t="shared" ca="1" si="2"/>
        <v>20</v>
      </c>
      <c r="I182" s="167" t="s">
        <v>60</v>
      </c>
      <c r="J182" s="168">
        <v>106968</v>
      </c>
      <c r="K182" s="169">
        <v>1</v>
      </c>
      <c r="L182" s="157"/>
      <c r="M182" s="175"/>
      <c r="N182" s="157"/>
      <c r="O182" s="157"/>
      <c r="S182" s="157"/>
      <c r="T182" s="157"/>
      <c r="U182" s="157"/>
      <c r="V182" s="157"/>
      <c r="W182" s="157"/>
      <c r="X182" s="157"/>
      <c r="Y182" s="157"/>
      <c r="Z182" s="157"/>
      <c r="AA182" s="157"/>
      <c r="AB182" s="157"/>
      <c r="AC182" s="157"/>
      <c r="AD182" s="157"/>
      <c r="AE182" s="157"/>
      <c r="AF182" s="157"/>
      <c r="AG182" s="157"/>
      <c r="AH182" s="157"/>
      <c r="AI182" s="157"/>
      <c r="AJ182" s="157"/>
      <c r="AK182" s="157"/>
      <c r="AL182" s="157"/>
      <c r="AM182" s="157"/>
      <c r="AN182" s="157"/>
      <c r="AO182" s="157"/>
      <c r="AP182" s="157"/>
      <c r="AQ182" s="157"/>
      <c r="AR182" s="157"/>
      <c r="AS182" s="157"/>
      <c r="AT182" s="157"/>
      <c r="AU182" s="157"/>
      <c r="AV182" s="157"/>
      <c r="AW182" s="157"/>
      <c r="AX182" s="157"/>
      <c r="AY182" s="157"/>
      <c r="AZ182" s="157"/>
      <c r="BA182" s="157"/>
    </row>
    <row r="183" spans="1:53" s="177" customFormat="1" x14ac:dyDescent="0.3">
      <c r="A183" s="157" t="s">
        <v>251</v>
      </c>
      <c r="B183" s="162" t="s">
        <v>66</v>
      </c>
      <c r="C183" s="157" t="s">
        <v>245</v>
      </c>
      <c r="D183" s="180">
        <v>244171882</v>
      </c>
      <c r="E183" s="181">
        <v>9707577867</v>
      </c>
      <c r="F183" s="157" t="s">
        <v>52</v>
      </c>
      <c r="G183" s="165">
        <v>35457</v>
      </c>
      <c r="H183" s="166">
        <f t="shared" ca="1" si="2"/>
        <v>17</v>
      </c>
      <c r="I183" s="167" t="s">
        <v>49</v>
      </c>
      <c r="J183" s="168">
        <v>107736</v>
      </c>
      <c r="K183" s="169">
        <v>4</v>
      </c>
      <c r="L183" s="157"/>
      <c r="M183" s="175"/>
      <c r="N183" s="157"/>
      <c r="O183" s="157"/>
      <c r="S183" s="157"/>
      <c r="T183" s="157"/>
      <c r="U183" s="157"/>
      <c r="V183" s="157"/>
      <c r="W183" s="157"/>
      <c r="X183" s="157"/>
      <c r="Y183" s="157"/>
      <c r="Z183" s="157"/>
      <c r="AA183" s="157"/>
      <c r="AB183" s="157"/>
      <c r="AC183" s="157"/>
      <c r="AD183" s="157"/>
      <c r="AE183" s="157"/>
      <c r="AF183" s="157"/>
      <c r="AG183" s="157"/>
      <c r="AH183" s="157"/>
      <c r="AI183" s="157"/>
      <c r="AJ183" s="157"/>
      <c r="AK183" s="157"/>
      <c r="AL183" s="157"/>
      <c r="AM183" s="157"/>
      <c r="AN183" s="157"/>
      <c r="AO183" s="157"/>
      <c r="AP183" s="157"/>
      <c r="AQ183" s="157"/>
      <c r="AR183" s="157"/>
      <c r="AS183" s="157"/>
      <c r="AT183" s="157"/>
      <c r="AU183" s="157"/>
      <c r="AV183" s="157"/>
      <c r="AW183" s="157"/>
      <c r="AX183" s="157"/>
      <c r="AY183" s="157"/>
      <c r="AZ183" s="157"/>
      <c r="BA183" s="157"/>
    </row>
    <row r="184" spans="1:53" s="177" customFormat="1" x14ac:dyDescent="0.3">
      <c r="A184" s="157" t="s">
        <v>288</v>
      </c>
      <c r="B184" s="162" t="s">
        <v>66</v>
      </c>
      <c r="C184" s="157" t="s">
        <v>254</v>
      </c>
      <c r="D184" s="180">
        <v>501523688</v>
      </c>
      <c r="E184" s="181">
        <v>3038560698</v>
      </c>
      <c r="F184" s="157" t="s">
        <v>48</v>
      </c>
      <c r="G184" s="165">
        <v>36576</v>
      </c>
      <c r="H184" s="166">
        <f t="shared" ca="1" si="2"/>
        <v>14</v>
      </c>
      <c r="I184" s="167" t="s">
        <v>60</v>
      </c>
      <c r="J184" s="168">
        <v>95676</v>
      </c>
      <c r="K184" s="169">
        <v>2</v>
      </c>
      <c r="L184" s="157"/>
      <c r="M184" s="175"/>
      <c r="N184" s="157"/>
      <c r="O184" s="157"/>
      <c r="S184" s="157"/>
      <c r="T184" s="157"/>
      <c r="U184" s="157"/>
      <c r="V184" s="157"/>
      <c r="W184" s="157"/>
      <c r="X184" s="157"/>
      <c r="Y184" s="157"/>
      <c r="Z184" s="157"/>
      <c r="AA184" s="157"/>
      <c r="AB184" s="157"/>
      <c r="AC184" s="157"/>
      <c r="AD184" s="157"/>
      <c r="AE184" s="157"/>
      <c r="AF184" s="157"/>
      <c r="AG184" s="157"/>
      <c r="AH184" s="157"/>
      <c r="AI184" s="157"/>
      <c r="AJ184" s="157"/>
      <c r="AK184" s="157"/>
      <c r="AL184" s="157"/>
      <c r="AM184" s="157"/>
      <c r="AN184" s="157"/>
      <c r="AO184" s="157"/>
      <c r="AP184" s="157"/>
      <c r="AQ184" s="157"/>
      <c r="AR184" s="157"/>
      <c r="AS184" s="157"/>
      <c r="AT184" s="157"/>
      <c r="AU184" s="157"/>
      <c r="AV184" s="157"/>
      <c r="AW184" s="157"/>
      <c r="AX184" s="157"/>
      <c r="AY184" s="157"/>
      <c r="AZ184" s="157"/>
      <c r="BA184" s="157"/>
    </row>
    <row r="185" spans="1:53" s="177" customFormat="1" x14ac:dyDescent="0.3">
      <c r="A185" s="157" t="s">
        <v>379</v>
      </c>
      <c r="B185" s="162" t="s">
        <v>76</v>
      </c>
      <c r="C185" s="157" t="s">
        <v>254</v>
      </c>
      <c r="D185" s="180">
        <v>722630791</v>
      </c>
      <c r="E185" s="181">
        <v>9702263363</v>
      </c>
      <c r="F185" s="157" t="s">
        <v>56</v>
      </c>
      <c r="G185" s="165">
        <v>37038</v>
      </c>
      <c r="H185" s="166">
        <f t="shared" ca="1" si="2"/>
        <v>13</v>
      </c>
      <c r="I185" s="167"/>
      <c r="J185" s="168">
        <v>10685</v>
      </c>
      <c r="K185" s="169">
        <v>3</v>
      </c>
      <c r="L185" s="157"/>
      <c r="M185" s="175"/>
      <c r="N185" s="157"/>
      <c r="O185" s="157"/>
      <c r="S185" s="157"/>
      <c r="T185" s="157"/>
      <c r="U185" s="157"/>
      <c r="V185" s="157"/>
      <c r="W185" s="157"/>
      <c r="X185" s="157"/>
      <c r="Y185" s="157"/>
      <c r="Z185" s="157"/>
      <c r="AA185" s="157"/>
      <c r="AB185" s="157"/>
      <c r="AC185" s="157"/>
      <c r="AD185" s="157"/>
      <c r="AE185" s="157"/>
      <c r="AF185" s="157"/>
      <c r="AG185" s="157"/>
      <c r="AH185" s="157"/>
      <c r="AI185" s="157"/>
      <c r="AJ185" s="157"/>
      <c r="AK185" s="157"/>
      <c r="AL185" s="157"/>
      <c r="AM185" s="157"/>
      <c r="AN185" s="157"/>
      <c r="AO185" s="157"/>
      <c r="AP185" s="157"/>
      <c r="AQ185" s="157"/>
      <c r="AR185" s="157"/>
      <c r="AS185" s="157"/>
      <c r="AT185" s="157"/>
      <c r="AU185" s="157"/>
      <c r="AV185" s="157"/>
      <c r="AW185" s="157"/>
      <c r="AX185" s="157"/>
      <c r="AY185" s="157"/>
      <c r="AZ185" s="157"/>
      <c r="BA185" s="157"/>
    </row>
    <row r="186" spans="1:53" s="177" customFormat="1" x14ac:dyDescent="0.3">
      <c r="A186" s="157" t="s">
        <v>398</v>
      </c>
      <c r="B186" s="162" t="s">
        <v>66</v>
      </c>
      <c r="C186" s="157" t="s">
        <v>254</v>
      </c>
      <c r="D186" s="180">
        <v>592631929</v>
      </c>
      <c r="E186" s="181">
        <v>5053922629</v>
      </c>
      <c r="F186" s="157" t="s">
        <v>58</v>
      </c>
      <c r="G186" s="165">
        <v>36405</v>
      </c>
      <c r="H186" s="166">
        <f t="shared" ca="1" si="2"/>
        <v>14</v>
      </c>
      <c r="I186" s="167"/>
      <c r="J186" s="168">
        <v>63528</v>
      </c>
      <c r="K186" s="169">
        <v>4</v>
      </c>
      <c r="L186" s="157"/>
      <c r="M186" s="175"/>
      <c r="N186" s="157"/>
      <c r="O186" s="157"/>
      <c r="S186" s="157"/>
      <c r="T186" s="157"/>
      <c r="U186" s="157"/>
      <c r="V186" s="157"/>
      <c r="W186" s="157"/>
      <c r="X186" s="157"/>
      <c r="Y186" s="157"/>
      <c r="Z186" s="157"/>
      <c r="AA186" s="157"/>
      <c r="AB186" s="157"/>
      <c r="AC186" s="157"/>
      <c r="AD186" s="157"/>
      <c r="AE186" s="157"/>
      <c r="AF186" s="157"/>
      <c r="AG186" s="157"/>
      <c r="AH186" s="157"/>
      <c r="AI186" s="157"/>
      <c r="AJ186" s="157"/>
      <c r="AK186" s="157"/>
      <c r="AL186" s="157"/>
      <c r="AM186" s="157"/>
      <c r="AN186" s="157"/>
      <c r="AO186" s="157"/>
      <c r="AP186" s="157"/>
      <c r="AQ186" s="157"/>
      <c r="AR186" s="157"/>
      <c r="AS186" s="157"/>
      <c r="AT186" s="157"/>
      <c r="AU186" s="157"/>
      <c r="AV186" s="157"/>
      <c r="AW186" s="157"/>
      <c r="AX186" s="157"/>
      <c r="AY186" s="157"/>
      <c r="AZ186" s="157"/>
      <c r="BA186" s="157"/>
    </row>
    <row r="187" spans="1:53" s="177" customFormat="1" x14ac:dyDescent="0.3">
      <c r="A187" s="157" t="s">
        <v>366</v>
      </c>
      <c r="B187" s="162" t="s">
        <v>76</v>
      </c>
      <c r="C187" s="157" t="s">
        <v>254</v>
      </c>
      <c r="D187" s="180">
        <v>319449613</v>
      </c>
      <c r="E187" s="181">
        <v>5053454032</v>
      </c>
      <c r="F187" s="157" t="s">
        <v>48</v>
      </c>
      <c r="G187" s="165">
        <v>37388</v>
      </c>
      <c r="H187" s="166">
        <f t="shared" ca="1" si="2"/>
        <v>12</v>
      </c>
      <c r="I187" s="167" t="s">
        <v>49</v>
      </c>
      <c r="J187" s="168">
        <v>45312</v>
      </c>
      <c r="K187" s="169">
        <v>2</v>
      </c>
      <c r="L187" s="157"/>
      <c r="M187" s="175"/>
      <c r="N187" s="157"/>
      <c r="O187" s="157"/>
      <c r="S187" s="157"/>
      <c r="T187" s="157"/>
      <c r="U187" s="157"/>
      <c r="V187" s="157"/>
      <c r="W187" s="157"/>
      <c r="X187" s="157"/>
      <c r="Y187" s="157"/>
      <c r="Z187" s="157"/>
      <c r="AA187" s="157"/>
      <c r="AB187" s="157"/>
      <c r="AC187" s="157"/>
      <c r="AD187" s="157"/>
      <c r="AE187" s="157"/>
      <c r="AF187" s="157"/>
      <c r="AG187" s="157"/>
      <c r="AH187" s="157"/>
      <c r="AI187" s="157"/>
      <c r="AJ187" s="157"/>
      <c r="AK187" s="157"/>
      <c r="AL187" s="157"/>
      <c r="AM187" s="157"/>
      <c r="AN187" s="157"/>
      <c r="AO187" s="157"/>
      <c r="AP187" s="157"/>
      <c r="AQ187" s="157"/>
      <c r="AR187" s="157"/>
      <c r="AS187" s="157"/>
      <c r="AT187" s="157"/>
      <c r="AU187" s="157"/>
      <c r="AV187" s="157"/>
      <c r="AW187" s="157"/>
      <c r="AX187" s="157"/>
      <c r="AY187" s="157"/>
      <c r="AZ187" s="157"/>
      <c r="BA187" s="157"/>
    </row>
    <row r="188" spans="1:53" s="177" customFormat="1" x14ac:dyDescent="0.3">
      <c r="A188" s="157" t="s">
        <v>264</v>
      </c>
      <c r="B188" s="162" t="s">
        <v>51</v>
      </c>
      <c r="C188" s="157" t="s">
        <v>254</v>
      </c>
      <c r="D188" s="180">
        <v>865073824</v>
      </c>
      <c r="E188" s="181">
        <v>9704785979</v>
      </c>
      <c r="F188" s="157" t="s">
        <v>48</v>
      </c>
      <c r="G188" s="165">
        <v>35597</v>
      </c>
      <c r="H188" s="166">
        <f t="shared" ca="1" si="2"/>
        <v>17</v>
      </c>
      <c r="I188" s="167" t="s">
        <v>72</v>
      </c>
      <c r="J188" s="168">
        <v>41376</v>
      </c>
      <c r="K188" s="169">
        <v>3</v>
      </c>
      <c r="L188" s="157"/>
      <c r="M188" s="175"/>
      <c r="N188" s="157"/>
      <c r="O188" s="157"/>
      <c r="S188" s="157"/>
      <c r="T188" s="157"/>
      <c r="U188" s="157"/>
      <c r="V188" s="157"/>
      <c r="W188" s="157"/>
      <c r="X188" s="157"/>
      <c r="Y188" s="157"/>
      <c r="Z188" s="157"/>
      <c r="AA188" s="157"/>
      <c r="AB188" s="157"/>
      <c r="AC188" s="157"/>
      <c r="AD188" s="157"/>
      <c r="AE188" s="157"/>
      <c r="AF188" s="157"/>
      <c r="AG188" s="157"/>
      <c r="AH188" s="157"/>
      <c r="AI188" s="157"/>
      <c r="AJ188" s="157"/>
      <c r="AK188" s="157"/>
      <c r="AL188" s="157"/>
      <c r="AM188" s="157"/>
      <c r="AN188" s="157"/>
      <c r="AO188" s="157"/>
      <c r="AP188" s="157"/>
      <c r="AQ188" s="157"/>
      <c r="AR188" s="157"/>
      <c r="AS188" s="157"/>
      <c r="AT188" s="157"/>
      <c r="AU188" s="157"/>
      <c r="AV188" s="157"/>
      <c r="AW188" s="157"/>
      <c r="AX188" s="157"/>
      <c r="AY188" s="157"/>
      <c r="AZ188" s="157"/>
      <c r="BA188" s="157"/>
    </row>
    <row r="189" spans="1:53" s="177" customFormat="1" x14ac:dyDescent="0.3">
      <c r="A189" s="157" t="s">
        <v>395</v>
      </c>
      <c r="B189" s="162" t="s">
        <v>76</v>
      </c>
      <c r="C189" s="157" t="s">
        <v>254</v>
      </c>
      <c r="D189" s="180">
        <v>894030119</v>
      </c>
      <c r="E189" s="181">
        <v>3038652588</v>
      </c>
      <c r="F189" s="157" t="s">
        <v>48</v>
      </c>
      <c r="G189" s="165">
        <v>38124</v>
      </c>
      <c r="H189" s="166">
        <f t="shared" ca="1" si="2"/>
        <v>10</v>
      </c>
      <c r="I189" s="167" t="s">
        <v>53</v>
      </c>
      <c r="J189" s="168">
        <v>79212</v>
      </c>
      <c r="K189" s="169">
        <v>5</v>
      </c>
      <c r="L189" s="157"/>
      <c r="M189" s="175"/>
      <c r="N189" s="157"/>
      <c r="O189" s="157"/>
      <c r="S189" s="157"/>
      <c r="T189" s="157"/>
      <c r="U189" s="157"/>
      <c r="V189" s="157"/>
      <c r="W189" s="157"/>
      <c r="X189" s="157"/>
      <c r="Y189" s="157"/>
      <c r="Z189" s="157"/>
      <c r="AA189" s="157"/>
      <c r="AB189" s="157"/>
      <c r="AC189" s="157"/>
      <c r="AD189" s="157"/>
      <c r="AE189" s="157"/>
      <c r="AF189" s="157"/>
      <c r="AG189" s="157"/>
      <c r="AH189" s="157"/>
      <c r="AI189" s="157"/>
      <c r="AJ189" s="157"/>
      <c r="AK189" s="157"/>
      <c r="AL189" s="157"/>
      <c r="AM189" s="157"/>
      <c r="AN189" s="157"/>
      <c r="AO189" s="157"/>
      <c r="AP189" s="157"/>
      <c r="AQ189" s="157"/>
      <c r="AR189" s="157"/>
      <c r="AS189" s="157"/>
      <c r="AT189" s="157"/>
      <c r="AU189" s="157"/>
      <c r="AV189" s="157"/>
      <c r="AW189" s="157"/>
      <c r="AX189" s="157"/>
      <c r="AY189" s="157"/>
      <c r="AZ189" s="157"/>
      <c r="BA189" s="157"/>
    </row>
    <row r="190" spans="1:53" s="177" customFormat="1" x14ac:dyDescent="0.3">
      <c r="A190" s="157" t="s">
        <v>269</v>
      </c>
      <c r="B190" s="162" t="s">
        <v>55</v>
      </c>
      <c r="C190" s="157" t="s">
        <v>254</v>
      </c>
      <c r="D190" s="180">
        <v>100679868</v>
      </c>
      <c r="E190" s="181">
        <v>5058082183</v>
      </c>
      <c r="F190" s="157" t="s">
        <v>52</v>
      </c>
      <c r="G190" s="165">
        <v>36863</v>
      </c>
      <c r="H190" s="166">
        <f t="shared" ca="1" si="2"/>
        <v>13</v>
      </c>
      <c r="I190" s="167" t="s">
        <v>60</v>
      </c>
      <c r="J190" s="168">
        <v>58602</v>
      </c>
      <c r="K190" s="169">
        <v>5</v>
      </c>
      <c r="L190" s="157"/>
      <c r="M190" s="175"/>
      <c r="N190" s="157"/>
      <c r="O190" s="157"/>
      <c r="S190" s="157"/>
      <c r="T190" s="157"/>
      <c r="U190" s="157"/>
      <c r="V190" s="157"/>
      <c r="W190" s="157"/>
      <c r="X190" s="157"/>
      <c r="Y190" s="157"/>
      <c r="Z190" s="157"/>
      <c r="AA190" s="157"/>
      <c r="AB190" s="157"/>
      <c r="AC190" s="157"/>
      <c r="AD190" s="157"/>
      <c r="AE190" s="157"/>
      <c r="AF190" s="157"/>
      <c r="AG190" s="157"/>
      <c r="AH190" s="157"/>
      <c r="AI190" s="157"/>
      <c r="AJ190" s="157"/>
      <c r="AK190" s="157"/>
      <c r="AL190" s="157"/>
      <c r="AM190" s="157"/>
      <c r="AN190" s="157"/>
      <c r="AO190" s="157"/>
      <c r="AP190" s="157"/>
      <c r="AQ190" s="157"/>
      <c r="AR190" s="157"/>
      <c r="AS190" s="157"/>
      <c r="AT190" s="157"/>
      <c r="AU190" s="157"/>
      <c r="AV190" s="157"/>
      <c r="AW190" s="157"/>
      <c r="AX190" s="157"/>
      <c r="AY190" s="157"/>
      <c r="AZ190" s="157"/>
      <c r="BA190" s="157"/>
    </row>
    <row r="191" spans="1:53" s="177" customFormat="1" x14ac:dyDescent="0.3">
      <c r="A191" s="157" t="s">
        <v>345</v>
      </c>
      <c r="B191" s="162" t="s">
        <v>62</v>
      </c>
      <c r="C191" s="157" t="s">
        <v>254</v>
      </c>
      <c r="D191" s="180">
        <v>647552282</v>
      </c>
      <c r="E191" s="181">
        <v>3033392642</v>
      </c>
      <c r="F191" s="157" t="s">
        <v>58</v>
      </c>
      <c r="G191" s="165">
        <v>35321</v>
      </c>
      <c r="H191" s="166">
        <f t="shared" ca="1" si="2"/>
        <v>17</v>
      </c>
      <c r="I191" s="167"/>
      <c r="J191" s="168">
        <v>42552</v>
      </c>
      <c r="K191" s="169">
        <v>3</v>
      </c>
      <c r="L191" s="157"/>
      <c r="M191" s="175"/>
      <c r="N191" s="157"/>
      <c r="O191" s="157"/>
      <c r="S191" s="157"/>
      <c r="T191" s="157"/>
      <c r="U191" s="157"/>
      <c r="V191" s="157"/>
      <c r="W191" s="157"/>
      <c r="X191" s="157"/>
      <c r="Y191" s="157"/>
      <c r="Z191" s="157"/>
      <c r="AA191" s="157"/>
      <c r="AB191" s="157"/>
      <c r="AC191" s="157"/>
      <c r="AD191" s="157"/>
      <c r="AE191" s="157"/>
      <c r="AF191" s="157"/>
      <c r="AG191" s="157"/>
      <c r="AH191" s="157"/>
      <c r="AI191" s="157"/>
      <c r="AJ191" s="157"/>
      <c r="AK191" s="157"/>
      <c r="AL191" s="157"/>
      <c r="AM191" s="157"/>
      <c r="AN191" s="157"/>
      <c r="AO191" s="157"/>
      <c r="AP191" s="157"/>
      <c r="AQ191" s="157"/>
      <c r="AR191" s="157"/>
      <c r="AS191" s="157"/>
      <c r="AT191" s="157"/>
      <c r="AU191" s="157"/>
      <c r="AV191" s="157"/>
      <c r="AW191" s="157"/>
      <c r="AX191" s="157"/>
      <c r="AY191" s="157"/>
      <c r="AZ191" s="157"/>
      <c r="BA191" s="157"/>
    </row>
    <row r="192" spans="1:53" s="177" customFormat="1" x14ac:dyDescent="0.3">
      <c r="A192" s="157" t="s">
        <v>289</v>
      </c>
      <c r="B192" s="162" t="s">
        <v>46</v>
      </c>
      <c r="C192" s="157" t="s">
        <v>254</v>
      </c>
      <c r="D192" s="180">
        <v>906321388</v>
      </c>
      <c r="E192" s="181">
        <v>3037919826</v>
      </c>
      <c r="F192" s="157" t="s">
        <v>58</v>
      </c>
      <c r="G192" s="165">
        <v>36416</v>
      </c>
      <c r="H192" s="166">
        <f t="shared" ca="1" si="2"/>
        <v>14</v>
      </c>
      <c r="I192" s="167"/>
      <c r="J192" s="168">
        <v>33912</v>
      </c>
      <c r="K192" s="169">
        <v>5</v>
      </c>
      <c r="L192" s="157"/>
      <c r="M192" s="175"/>
      <c r="N192" s="157"/>
      <c r="O192" s="157"/>
      <c r="S192" s="157"/>
      <c r="T192" s="157"/>
      <c r="U192" s="157"/>
      <c r="V192" s="157"/>
      <c r="W192" s="157"/>
      <c r="X192" s="157"/>
      <c r="Y192" s="157"/>
      <c r="Z192" s="157"/>
      <c r="AA192" s="157"/>
      <c r="AB192" s="157"/>
      <c r="AC192" s="157"/>
      <c r="AD192" s="157"/>
      <c r="AE192" s="157"/>
      <c r="AF192" s="157"/>
      <c r="AG192" s="157"/>
      <c r="AH192" s="157"/>
      <c r="AI192" s="157"/>
      <c r="AJ192" s="157"/>
      <c r="AK192" s="157"/>
      <c r="AL192" s="157"/>
      <c r="AM192" s="157"/>
      <c r="AN192" s="157"/>
      <c r="AO192" s="157"/>
      <c r="AP192" s="157"/>
      <c r="AQ192" s="157"/>
      <c r="AR192" s="157"/>
      <c r="AS192" s="157"/>
      <c r="AT192" s="157"/>
      <c r="AU192" s="157"/>
      <c r="AV192" s="157"/>
      <c r="AW192" s="157"/>
      <c r="AX192" s="157"/>
      <c r="AY192" s="157"/>
      <c r="AZ192" s="157"/>
      <c r="BA192" s="157"/>
    </row>
    <row r="193" spans="1:53" s="177" customFormat="1" x14ac:dyDescent="0.3">
      <c r="A193" s="157" t="s">
        <v>263</v>
      </c>
      <c r="B193" s="162" t="s">
        <v>55</v>
      </c>
      <c r="C193" s="157" t="s">
        <v>254</v>
      </c>
      <c r="D193" s="180">
        <v>884025623</v>
      </c>
      <c r="E193" s="181">
        <v>3031280865</v>
      </c>
      <c r="F193" s="157" t="s">
        <v>58</v>
      </c>
      <c r="G193" s="165">
        <v>35087</v>
      </c>
      <c r="H193" s="166">
        <f t="shared" ca="1" si="2"/>
        <v>18</v>
      </c>
      <c r="I193" s="167"/>
      <c r="J193" s="168">
        <v>77316</v>
      </c>
      <c r="K193" s="169">
        <v>4</v>
      </c>
      <c r="L193" s="157"/>
      <c r="M193" s="175"/>
      <c r="N193" s="157"/>
      <c r="O193" s="157"/>
      <c r="S193" s="157"/>
      <c r="T193" s="157"/>
      <c r="U193" s="157"/>
      <c r="V193" s="157"/>
      <c r="W193" s="157"/>
      <c r="X193" s="157"/>
      <c r="Y193" s="157"/>
      <c r="Z193" s="157"/>
      <c r="AA193" s="157"/>
      <c r="AB193" s="157"/>
      <c r="AC193" s="157"/>
      <c r="AD193" s="157"/>
      <c r="AE193" s="157"/>
      <c r="AF193" s="157"/>
      <c r="AG193" s="157"/>
      <c r="AH193" s="157"/>
      <c r="AI193" s="157"/>
      <c r="AJ193" s="157"/>
      <c r="AK193" s="157"/>
      <c r="AL193" s="157"/>
      <c r="AM193" s="157"/>
      <c r="AN193" s="157"/>
      <c r="AO193" s="157"/>
      <c r="AP193" s="157"/>
      <c r="AQ193" s="157"/>
      <c r="AR193" s="157"/>
      <c r="AS193" s="157"/>
      <c r="AT193" s="157"/>
      <c r="AU193" s="157"/>
      <c r="AV193" s="157"/>
      <c r="AW193" s="157"/>
      <c r="AX193" s="157"/>
      <c r="AY193" s="157"/>
      <c r="AZ193" s="157"/>
      <c r="BA193" s="157"/>
    </row>
    <row r="194" spans="1:53" s="177" customFormat="1" x14ac:dyDescent="0.3">
      <c r="A194" s="157" t="s">
        <v>268</v>
      </c>
      <c r="B194" s="162" t="s">
        <v>51</v>
      </c>
      <c r="C194" s="157" t="s">
        <v>254</v>
      </c>
      <c r="D194" s="180">
        <v>318068637</v>
      </c>
      <c r="E194" s="181">
        <v>7193709408</v>
      </c>
      <c r="F194" s="157" t="s">
        <v>58</v>
      </c>
      <c r="G194" s="165">
        <v>40594</v>
      </c>
      <c r="H194" s="166">
        <f t="shared" ref="H194:H257" ca="1" si="3">DATEDIF(G194,TODAY(),"Y")</f>
        <v>3</v>
      </c>
      <c r="I194" s="167"/>
      <c r="J194" s="168">
        <v>75336</v>
      </c>
      <c r="K194" s="169">
        <v>4</v>
      </c>
      <c r="L194" s="157"/>
      <c r="M194" s="175"/>
      <c r="N194" s="157"/>
      <c r="O194" s="157"/>
      <c r="S194" s="157"/>
      <c r="T194" s="157"/>
      <c r="U194" s="157"/>
      <c r="V194" s="157"/>
      <c r="W194" s="157"/>
      <c r="X194" s="157"/>
      <c r="Y194" s="157"/>
      <c r="Z194" s="157"/>
      <c r="AA194" s="157"/>
      <c r="AB194" s="157"/>
      <c r="AC194" s="157"/>
      <c r="AD194" s="157"/>
      <c r="AE194" s="157"/>
      <c r="AF194" s="157"/>
      <c r="AG194" s="157"/>
      <c r="AH194" s="157"/>
      <c r="AI194" s="157"/>
      <c r="AJ194" s="157"/>
      <c r="AK194" s="157"/>
      <c r="AL194" s="157"/>
      <c r="AM194" s="157"/>
      <c r="AN194" s="157"/>
      <c r="AO194" s="157"/>
      <c r="AP194" s="157"/>
      <c r="AQ194" s="157"/>
      <c r="AR194" s="157"/>
      <c r="AS194" s="157"/>
      <c r="AT194" s="157"/>
      <c r="AU194" s="157"/>
      <c r="AV194" s="157"/>
      <c r="AW194" s="157"/>
      <c r="AX194" s="157"/>
      <c r="AY194" s="157"/>
      <c r="AZ194" s="157"/>
      <c r="BA194" s="157"/>
    </row>
    <row r="195" spans="1:53" s="177" customFormat="1" x14ac:dyDescent="0.3">
      <c r="A195" s="157" t="s">
        <v>337</v>
      </c>
      <c r="B195" s="162" t="s">
        <v>76</v>
      </c>
      <c r="C195" s="157" t="s">
        <v>254</v>
      </c>
      <c r="D195" s="180">
        <v>356242235</v>
      </c>
      <c r="E195" s="181">
        <v>5051667727</v>
      </c>
      <c r="F195" s="157" t="s">
        <v>52</v>
      </c>
      <c r="G195" s="165">
        <v>37660</v>
      </c>
      <c r="H195" s="166">
        <f t="shared" ca="1" si="3"/>
        <v>11</v>
      </c>
      <c r="I195" s="167" t="s">
        <v>64</v>
      </c>
      <c r="J195" s="168">
        <v>56052</v>
      </c>
      <c r="K195" s="169">
        <v>3</v>
      </c>
      <c r="L195" s="157"/>
      <c r="M195" s="175"/>
      <c r="N195" s="157"/>
      <c r="O195" s="157"/>
      <c r="S195" s="157"/>
      <c r="T195" s="157"/>
      <c r="U195" s="157"/>
      <c r="V195" s="157"/>
      <c r="W195" s="157"/>
      <c r="X195" s="157"/>
      <c r="Y195" s="157"/>
      <c r="Z195" s="157"/>
      <c r="AA195" s="157"/>
      <c r="AB195" s="157"/>
      <c r="AC195" s="157"/>
      <c r="AD195" s="157"/>
      <c r="AE195" s="157"/>
      <c r="AF195" s="157"/>
      <c r="AG195" s="157"/>
      <c r="AH195" s="157"/>
      <c r="AI195" s="157"/>
      <c r="AJ195" s="157"/>
      <c r="AK195" s="157"/>
      <c r="AL195" s="157"/>
      <c r="AM195" s="157"/>
      <c r="AN195" s="157"/>
      <c r="AO195" s="157"/>
      <c r="AP195" s="157"/>
      <c r="AQ195" s="157"/>
      <c r="AR195" s="157"/>
      <c r="AS195" s="157"/>
      <c r="AT195" s="157"/>
      <c r="AU195" s="157"/>
      <c r="AV195" s="157"/>
      <c r="AW195" s="157"/>
      <c r="AX195" s="157"/>
      <c r="AY195" s="157"/>
      <c r="AZ195" s="157"/>
      <c r="BA195" s="157"/>
    </row>
    <row r="196" spans="1:53" s="177" customFormat="1" x14ac:dyDescent="0.3">
      <c r="A196" s="157" t="s">
        <v>314</v>
      </c>
      <c r="B196" s="162" t="s">
        <v>51</v>
      </c>
      <c r="C196" s="157" t="s">
        <v>254</v>
      </c>
      <c r="D196" s="180">
        <v>612295735</v>
      </c>
      <c r="E196" s="181">
        <v>3035228292</v>
      </c>
      <c r="F196" s="157" t="s">
        <v>48</v>
      </c>
      <c r="G196" s="165">
        <v>36567</v>
      </c>
      <c r="H196" s="166">
        <f t="shared" ca="1" si="3"/>
        <v>14</v>
      </c>
      <c r="I196" s="167" t="s">
        <v>64</v>
      </c>
      <c r="J196" s="168">
        <v>87773</v>
      </c>
      <c r="K196" s="169">
        <v>5</v>
      </c>
      <c r="L196" s="157"/>
      <c r="M196" s="175"/>
      <c r="N196" s="157"/>
      <c r="O196" s="157"/>
      <c r="S196" s="157"/>
      <c r="T196" s="157"/>
      <c r="U196" s="157"/>
      <c r="V196" s="157"/>
      <c r="W196" s="157"/>
      <c r="X196" s="157"/>
      <c r="Y196" s="157"/>
      <c r="Z196" s="157"/>
      <c r="AA196" s="157"/>
      <c r="AB196" s="157"/>
      <c r="AC196" s="157"/>
      <c r="AD196" s="157"/>
      <c r="AE196" s="157"/>
      <c r="AF196" s="157"/>
      <c r="AG196" s="157"/>
      <c r="AH196" s="157"/>
      <c r="AI196" s="157"/>
      <c r="AJ196" s="157"/>
      <c r="AK196" s="157"/>
      <c r="AL196" s="157"/>
      <c r="AM196" s="157"/>
      <c r="AN196" s="157"/>
      <c r="AO196" s="157"/>
      <c r="AP196" s="157"/>
      <c r="AQ196" s="157"/>
      <c r="AR196" s="157"/>
      <c r="AS196" s="157"/>
      <c r="AT196" s="157"/>
      <c r="AU196" s="157"/>
      <c r="AV196" s="157"/>
      <c r="AW196" s="157"/>
      <c r="AX196" s="157"/>
      <c r="AY196" s="157"/>
      <c r="AZ196" s="157"/>
      <c r="BA196" s="157"/>
    </row>
    <row r="197" spans="1:53" s="177" customFormat="1" x14ac:dyDescent="0.3">
      <c r="A197" s="157" t="s">
        <v>336</v>
      </c>
      <c r="B197" s="162" t="s">
        <v>76</v>
      </c>
      <c r="C197" s="157" t="s">
        <v>254</v>
      </c>
      <c r="D197" s="180">
        <v>725801036</v>
      </c>
      <c r="E197" s="181">
        <v>9705089157</v>
      </c>
      <c r="F197" s="157" t="s">
        <v>58</v>
      </c>
      <c r="G197" s="165">
        <v>37028</v>
      </c>
      <c r="H197" s="166">
        <f t="shared" ca="1" si="3"/>
        <v>13</v>
      </c>
      <c r="I197" s="167"/>
      <c r="J197" s="168">
        <v>86052</v>
      </c>
      <c r="K197" s="169">
        <v>5</v>
      </c>
      <c r="L197" s="157"/>
      <c r="M197" s="175"/>
      <c r="N197" s="157"/>
      <c r="O197" s="157"/>
      <c r="S197" s="157"/>
      <c r="T197" s="157"/>
      <c r="U197" s="157"/>
      <c r="V197" s="157"/>
      <c r="W197" s="157"/>
      <c r="X197" s="157"/>
      <c r="Y197" s="157"/>
      <c r="Z197" s="157"/>
      <c r="AA197" s="157"/>
      <c r="AB197" s="157"/>
      <c r="AC197" s="157"/>
      <c r="AD197" s="157"/>
      <c r="AE197" s="157"/>
      <c r="AF197" s="157"/>
      <c r="AG197" s="157"/>
      <c r="AH197" s="157"/>
      <c r="AI197" s="157"/>
      <c r="AJ197" s="157"/>
      <c r="AK197" s="157"/>
      <c r="AL197" s="157"/>
      <c r="AM197" s="157"/>
      <c r="AN197" s="157"/>
      <c r="AO197" s="157"/>
      <c r="AP197" s="157"/>
      <c r="AQ197" s="157"/>
      <c r="AR197" s="157"/>
      <c r="AS197" s="157"/>
      <c r="AT197" s="157"/>
      <c r="AU197" s="157"/>
      <c r="AV197" s="157"/>
      <c r="AW197" s="157"/>
      <c r="AX197" s="157"/>
      <c r="AY197" s="157"/>
      <c r="AZ197" s="157"/>
      <c r="BA197" s="157"/>
    </row>
    <row r="198" spans="1:53" s="177" customFormat="1" x14ac:dyDescent="0.3">
      <c r="A198" s="157" t="s">
        <v>258</v>
      </c>
      <c r="B198" s="162" t="s">
        <v>66</v>
      </c>
      <c r="C198" s="157" t="s">
        <v>254</v>
      </c>
      <c r="D198" s="180">
        <v>415299442</v>
      </c>
      <c r="E198" s="181">
        <v>7191408985</v>
      </c>
      <c r="F198" s="157" t="s">
        <v>48</v>
      </c>
      <c r="G198" s="165">
        <v>40752</v>
      </c>
      <c r="H198" s="166">
        <f t="shared" ca="1" si="3"/>
        <v>2</v>
      </c>
      <c r="I198" s="167" t="s">
        <v>60</v>
      </c>
      <c r="J198" s="168">
        <v>83184</v>
      </c>
      <c r="K198" s="169">
        <v>3</v>
      </c>
      <c r="L198" s="157"/>
      <c r="M198" s="175"/>
      <c r="N198" s="157"/>
      <c r="O198" s="157"/>
      <c r="S198" s="157"/>
      <c r="T198" s="157"/>
      <c r="U198" s="157"/>
      <c r="V198" s="157"/>
      <c r="W198" s="157"/>
      <c r="X198" s="157"/>
      <c r="Y198" s="157"/>
      <c r="Z198" s="157"/>
      <c r="AA198" s="157"/>
      <c r="AB198" s="157"/>
      <c r="AC198" s="157"/>
      <c r="AD198" s="157"/>
      <c r="AE198" s="157"/>
      <c r="AF198" s="157"/>
      <c r="AG198" s="157"/>
      <c r="AH198" s="157"/>
      <c r="AI198" s="157"/>
      <c r="AJ198" s="157"/>
      <c r="AK198" s="157"/>
      <c r="AL198" s="157"/>
      <c r="AM198" s="157"/>
      <c r="AN198" s="157"/>
      <c r="AO198" s="157"/>
      <c r="AP198" s="157"/>
      <c r="AQ198" s="157"/>
      <c r="AR198" s="157"/>
      <c r="AS198" s="157"/>
      <c r="AT198" s="157"/>
      <c r="AU198" s="157"/>
      <c r="AV198" s="157"/>
      <c r="AW198" s="157"/>
      <c r="AX198" s="157"/>
      <c r="AY198" s="157"/>
      <c r="AZ198" s="157"/>
      <c r="BA198" s="157"/>
    </row>
    <row r="199" spans="1:53" s="177" customFormat="1" x14ac:dyDescent="0.3">
      <c r="A199" s="157" t="s">
        <v>306</v>
      </c>
      <c r="B199" s="162" t="s">
        <v>66</v>
      </c>
      <c r="C199" s="157" t="s">
        <v>254</v>
      </c>
      <c r="D199" s="180">
        <v>387517948</v>
      </c>
      <c r="E199" s="181">
        <v>9708213594</v>
      </c>
      <c r="F199" s="157" t="s">
        <v>48</v>
      </c>
      <c r="G199" s="165">
        <v>41690</v>
      </c>
      <c r="H199" s="166">
        <f t="shared" ca="1" si="3"/>
        <v>0</v>
      </c>
      <c r="I199" s="167" t="s">
        <v>60</v>
      </c>
      <c r="J199" s="168">
        <v>56928</v>
      </c>
      <c r="K199" s="169">
        <v>3</v>
      </c>
      <c r="L199" s="157"/>
      <c r="M199" s="175"/>
      <c r="N199" s="157"/>
      <c r="O199" s="157"/>
      <c r="S199" s="157"/>
      <c r="T199" s="157"/>
      <c r="U199" s="157"/>
      <c r="V199" s="157"/>
      <c r="W199" s="157"/>
      <c r="X199" s="157"/>
      <c r="Y199" s="157"/>
      <c r="Z199" s="157"/>
      <c r="AA199" s="157"/>
      <c r="AB199" s="157"/>
      <c r="AC199" s="157"/>
      <c r="AD199" s="157"/>
      <c r="AE199" s="157"/>
      <c r="AF199" s="157"/>
      <c r="AG199" s="157"/>
      <c r="AH199" s="157"/>
      <c r="AI199" s="157"/>
      <c r="AJ199" s="157"/>
      <c r="AK199" s="157"/>
      <c r="AL199" s="157"/>
      <c r="AM199" s="157"/>
      <c r="AN199" s="157"/>
      <c r="AO199" s="157"/>
      <c r="AP199" s="157"/>
      <c r="AQ199" s="157"/>
      <c r="AR199" s="157"/>
      <c r="AS199" s="157"/>
      <c r="AT199" s="157"/>
      <c r="AU199" s="157"/>
      <c r="AV199" s="157"/>
      <c r="AW199" s="157"/>
      <c r="AX199" s="157"/>
      <c r="AY199" s="157"/>
      <c r="AZ199" s="157"/>
      <c r="BA199" s="157"/>
    </row>
    <row r="200" spans="1:53" s="177" customFormat="1" x14ac:dyDescent="0.3">
      <c r="A200" s="157" t="s">
        <v>273</v>
      </c>
      <c r="B200" s="162" t="s">
        <v>51</v>
      </c>
      <c r="C200" s="157" t="s">
        <v>254</v>
      </c>
      <c r="D200" s="180">
        <v>466947318</v>
      </c>
      <c r="E200" s="181">
        <v>3031765611</v>
      </c>
      <c r="F200" s="157" t="s">
        <v>48</v>
      </c>
      <c r="G200" s="165">
        <v>41634</v>
      </c>
      <c r="H200" s="166">
        <f t="shared" ca="1" si="3"/>
        <v>0</v>
      </c>
      <c r="I200" s="167" t="s">
        <v>60</v>
      </c>
      <c r="J200" s="168">
        <v>52584</v>
      </c>
      <c r="K200" s="169">
        <v>2</v>
      </c>
      <c r="L200" s="157"/>
      <c r="M200" s="175"/>
      <c r="N200" s="157"/>
      <c r="O200" s="157"/>
      <c r="S200" s="157"/>
      <c r="T200" s="157"/>
      <c r="U200" s="157"/>
      <c r="V200" s="157"/>
      <c r="W200" s="157"/>
      <c r="X200" s="157"/>
      <c r="Y200" s="157"/>
      <c r="Z200" s="157"/>
      <c r="AA200" s="157"/>
      <c r="AB200" s="157"/>
      <c r="AC200" s="157"/>
      <c r="AD200" s="157"/>
      <c r="AE200" s="157"/>
      <c r="AF200" s="157"/>
      <c r="AG200" s="157"/>
      <c r="AH200" s="157"/>
      <c r="AI200" s="157"/>
      <c r="AJ200" s="157"/>
      <c r="AK200" s="157"/>
      <c r="AL200" s="157"/>
      <c r="AM200" s="157"/>
      <c r="AN200" s="157"/>
      <c r="AO200" s="157"/>
      <c r="AP200" s="157"/>
      <c r="AQ200" s="157"/>
      <c r="AR200" s="157"/>
      <c r="AS200" s="157"/>
      <c r="AT200" s="157"/>
      <c r="AU200" s="157"/>
      <c r="AV200" s="157"/>
      <c r="AW200" s="157"/>
      <c r="AX200" s="157"/>
      <c r="AY200" s="157"/>
      <c r="AZ200" s="157"/>
      <c r="BA200" s="157"/>
    </row>
    <row r="201" spans="1:53" s="177" customFormat="1" x14ac:dyDescent="0.3">
      <c r="A201" s="157" t="s">
        <v>304</v>
      </c>
      <c r="B201" s="162" t="s">
        <v>55</v>
      </c>
      <c r="C201" s="157" t="s">
        <v>254</v>
      </c>
      <c r="D201" s="180">
        <v>682907379</v>
      </c>
      <c r="E201" s="181">
        <v>7191854525</v>
      </c>
      <c r="F201" s="157" t="s">
        <v>48</v>
      </c>
      <c r="G201" s="165">
        <v>36367</v>
      </c>
      <c r="H201" s="166">
        <f t="shared" ca="1" si="3"/>
        <v>14</v>
      </c>
      <c r="I201" s="167" t="s">
        <v>49</v>
      </c>
      <c r="J201" s="168">
        <v>47424</v>
      </c>
      <c r="K201" s="169">
        <v>5</v>
      </c>
      <c r="L201" s="157"/>
      <c r="M201" s="175"/>
      <c r="N201" s="157"/>
      <c r="O201" s="157"/>
      <c r="S201" s="157"/>
      <c r="T201" s="157"/>
      <c r="U201" s="157"/>
      <c r="V201" s="157"/>
      <c r="W201" s="157"/>
      <c r="X201" s="157"/>
      <c r="Y201" s="157"/>
      <c r="Z201" s="157"/>
      <c r="AA201" s="157"/>
      <c r="AB201" s="157"/>
      <c r="AC201" s="157"/>
      <c r="AD201" s="157"/>
      <c r="AE201" s="157"/>
      <c r="AF201" s="157"/>
      <c r="AG201" s="157"/>
      <c r="AH201" s="157"/>
      <c r="AI201" s="157"/>
      <c r="AJ201" s="157"/>
      <c r="AK201" s="157"/>
      <c r="AL201" s="157"/>
      <c r="AM201" s="157"/>
      <c r="AN201" s="157"/>
      <c r="AO201" s="157"/>
      <c r="AP201" s="157"/>
      <c r="AQ201" s="157"/>
      <c r="AR201" s="157"/>
      <c r="AS201" s="157"/>
      <c r="AT201" s="157"/>
      <c r="AU201" s="157"/>
      <c r="AV201" s="157"/>
      <c r="AW201" s="157"/>
      <c r="AX201" s="157"/>
      <c r="AY201" s="157"/>
      <c r="AZ201" s="157"/>
      <c r="BA201" s="157"/>
    </row>
    <row r="202" spans="1:53" s="177" customFormat="1" x14ac:dyDescent="0.3">
      <c r="A202" s="157" t="s">
        <v>297</v>
      </c>
      <c r="B202" s="162" t="s">
        <v>62</v>
      </c>
      <c r="C202" s="157" t="s">
        <v>254</v>
      </c>
      <c r="D202" s="180">
        <v>826450563</v>
      </c>
      <c r="E202" s="181">
        <v>9706607355</v>
      </c>
      <c r="F202" s="157" t="s">
        <v>58</v>
      </c>
      <c r="G202" s="165">
        <v>37760</v>
      </c>
      <c r="H202" s="166">
        <f t="shared" ca="1" si="3"/>
        <v>11</v>
      </c>
      <c r="I202" s="167"/>
      <c r="J202" s="168">
        <v>69312</v>
      </c>
      <c r="K202" s="169">
        <v>3</v>
      </c>
      <c r="L202" s="157"/>
      <c r="M202" s="175"/>
      <c r="N202" s="157"/>
      <c r="O202" s="157"/>
      <c r="S202" s="157"/>
      <c r="T202" s="157"/>
      <c r="U202" s="157"/>
      <c r="V202" s="157"/>
      <c r="W202" s="157"/>
      <c r="X202" s="157"/>
      <c r="Y202" s="157"/>
      <c r="Z202" s="157"/>
      <c r="AA202" s="157"/>
      <c r="AB202" s="157"/>
      <c r="AC202" s="157"/>
      <c r="AD202" s="157"/>
      <c r="AE202" s="157"/>
      <c r="AF202" s="157"/>
      <c r="AG202" s="157"/>
      <c r="AH202" s="157"/>
      <c r="AI202" s="157"/>
      <c r="AJ202" s="157"/>
      <c r="AK202" s="157"/>
      <c r="AL202" s="157"/>
      <c r="AM202" s="157"/>
      <c r="AN202" s="157"/>
      <c r="AO202" s="157"/>
      <c r="AP202" s="157"/>
      <c r="AQ202" s="157"/>
      <c r="AR202" s="157"/>
      <c r="AS202" s="157"/>
      <c r="AT202" s="157"/>
      <c r="AU202" s="157"/>
      <c r="AV202" s="157"/>
      <c r="AW202" s="157"/>
      <c r="AX202" s="157"/>
      <c r="AY202" s="157"/>
      <c r="AZ202" s="157"/>
      <c r="BA202" s="157"/>
    </row>
    <row r="203" spans="1:53" s="177" customFormat="1" x14ac:dyDescent="0.3">
      <c r="A203" s="157" t="s">
        <v>396</v>
      </c>
      <c r="B203" s="162" t="s">
        <v>76</v>
      </c>
      <c r="C203" s="157" t="s">
        <v>254</v>
      </c>
      <c r="D203" s="180">
        <v>618535019</v>
      </c>
      <c r="E203" s="181">
        <v>5053695179</v>
      </c>
      <c r="F203" s="157" t="s">
        <v>48</v>
      </c>
      <c r="G203" s="165">
        <v>36988</v>
      </c>
      <c r="H203" s="166">
        <f t="shared" ca="1" si="3"/>
        <v>13</v>
      </c>
      <c r="I203" s="167" t="s">
        <v>64</v>
      </c>
      <c r="J203" s="168">
        <v>107688</v>
      </c>
      <c r="K203" s="169">
        <v>5</v>
      </c>
      <c r="L203" s="157"/>
      <c r="M203" s="175"/>
      <c r="N203" s="157"/>
      <c r="O203" s="157"/>
      <c r="S203" s="157"/>
      <c r="T203" s="157"/>
      <c r="U203" s="157"/>
      <c r="V203" s="157"/>
      <c r="W203" s="157"/>
      <c r="X203" s="157"/>
      <c r="Y203" s="157"/>
      <c r="Z203" s="157"/>
      <c r="AA203" s="157"/>
      <c r="AB203" s="157"/>
      <c r="AC203" s="157"/>
      <c r="AD203" s="157"/>
      <c r="AE203" s="157"/>
      <c r="AF203" s="157"/>
      <c r="AG203" s="157"/>
      <c r="AH203" s="157"/>
      <c r="AI203" s="157"/>
      <c r="AJ203" s="157"/>
      <c r="AK203" s="157"/>
      <c r="AL203" s="157"/>
      <c r="AM203" s="157"/>
      <c r="AN203" s="157"/>
      <c r="AO203" s="157"/>
      <c r="AP203" s="157"/>
      <c r="AQ203" s="157"/>
      <c r="AR203" s="157"/>
      <c r="AS203" s="157"/>
      <c r="AT203" s="157"/>
      <c r="AU203" s="157"/>
      <c r="AV203" s="157"/>
      <c r="AW203" s="157"/>
      <c r="AX203" s="157"/>
      <c r="AY203" s="157"/>
      <c r="AZ203" s="157"/>
      <c r="BA203" s="157"/>
    </row>
    <row r="204" spans="1:53" s="177" customFormat="1" x14ac:dyDescent="0.3">
      <c r="A204" s="157" t="s">
        <v>309</v>
      </c>
      <c r="B204" s="162" t="s">
        <v>66</v>
      </c>
      <c r="C204" s="157" t="s">
        <v>254</v>
      </c>
      <c r="D204" s="180">
        <v>665773893</v>
      </c>
      <c r="E204" s="181">
        <v>9708857217</v>
      </c>
      <c r="F204" s="157" t="s">
        <v>56</v>
      </c>
      <c r="G204" s="165">
        <v>41630</v>
      </c>
      <c r="H204" s="166">
        <f t="shared" ca="1" si="3"/>
        <v>0</v>
      </c>
      <c r="I204" s="167"/>
      <c r="J204" s="168">
        <v>34109</v>
      </c>
      <c r="K204" s="169">
        <v>4</v>
      </c>
      <c r="L204" s="157"/>
      <c r="M204" s="175"/>
      <c r="N204" s="157"/>
      <c r="O204" s="157"/>
      <c r="S204" s="157"/>
      <c r="T204" s="157"/>
      <c r="U204" s="157"/>
      <c r="V204" s="157"/>
      <c r="W204" s="157"/>
      <c r="X204" s="157"/>
      <c r="Y204" s="157"/>
      <c r="Z204" s="157"/>
      <c r="AA204" s="157"/>
      <c r="AB204" s="157"/>
      <c r="AC204" s="157"/>
      <c r="AD204" s="157"/>
      <c r="AE204" s="157"/>
      <c r="AF204" s="157"/>
      <c r="AG204" s="157"/>
      <c r="AH204" s="157"/>
      <c r="AI204" s="157"/>
      <c r="AJ204" s="157"/>
      <c r="AK204" s="157"/>
      <c r="AL204" s="157"/>
      <c r="AM204" s="157"/>
      <c r="AN204" s="157"/>
      <c r="AO204" s="157"/>
      <c r="AP204" s="157"/>
      <c r="AQ204" s="157"/>
      <c r="AR204" s="157"/>
      <c r="AS204" s="157"/>
      <c r="AT204" s="157"/>
      <c r="AU204" s="157"/>
      <c r="AV204" s="157"/>
      <c r="AW204" s="157"/>
      <c r="AX204" s="157"/>
      <c r="AY204" s="157"/>
      <c r="AZ204" s="157"/>
      <c r="BA204" s="157"/>
    </row>
    <row r="205" spans="1:53" s="177" customFormat="1" x14ac:dyDescent="0.3">
      <c r="A205" s="157" t="s">
        <v>354</v>
      </c>
      <c r="B205" s="162" t="s">
        <v>55</v>
      </c>
      <c r="C205" s="157" t="s">
        <v>254</v>
      </c>
      <c r="D205" s="180">
        <v>923123594</v>
      </c>
      <c r="E205" s="181">
        <v>5058669137</v>
      </c>
      <c r="F205" s="157" t="s">
        <v>48</v>
      </c>
      <c r="G205" s="165">
        <v>37254</v>
      </c>
      <c r="H205" s="166">
        <f t="shared" ca="1" si="3"/>
        <v>12</v>
      </c>
      <c r="I205" s="167" t="s">
        <v>72</v>
      </c>
      <c r="J205" s="168">
        <v>97680</v>
      </c>
      <c r="K205" s="169">
        <v>2</v>
      </c>
      <c r="L205" s="157"/>
      <c r="M205" s="175"/>
      <c r="N205" s="157"/>
      <c r="O205" s="157"/>
      <c r="S205" s="157"/>
      <c r="T205" s="157"/>
      <c r="U205" s="157"/>
      <c r="V205" s="157"/>
      <c r="W205" s="157"/>
      <c r="X205" s="157"/>
      <c r="Y205" s="157"/>
      <c r="Z205" s="157"/>
      <c r="AA205" s="157"/>
      <c r="AB205" s="157"/>
      <c r="AC205" s="157"/>
      <c r="AD205" s="157"/>
      <c r="AE205" s="157"/>
      <c r="AF205" s="157"/>
      <c r="AG205" s="157"/>
      <c r="AH205" s="157"/>
      <c r="AI205" s="157"/>
      <c r="AJ205" s="157"/>
      <c r="AK205" s="157"/>
      <c r="AL205" s="157"/>
      <c r="AM205" s="157"/>
      <c r="AN205" s="157"/>
      <c r="AO205" s="157"/>
      <c r="AP205" s="157"/>
      <c r="AQ205" s="157"/>
      <c r="AR205" s="157"/>
      <c r="AS205" s="157"/>
      <c r="AT205" s="157"/>
      <c r="AU205" s="157"/>
      <c r="AV205" s="157"/>
      <c r="AW205" s="157"/>
      <c r="AX205" s="157"/>
      <c r="AY205" s="157"/>
      <c r="AZ205" s="157"/>
      <c r="BA205" s="157"/>
    </row>
    <row r="206" spans="1:53" s="177" customFormat="1" x14ac:dyDescent="0.3">
      <c r="A206" s="157" t="s">
        <v>388</v>
      </c>
      <c r="B206" s="162" t="s">
        <v>62</v>
      </c>
      <c r="C206" s="157" t="s">
        <v>254</v>
      </c>
      <c r="D206" s="180">
        <v>487810878</v>
      </c>
      <c r="E206" s="181">
        <v>7194555389</v>
      </c>
      <c r="F206" s="157" t="s">
        <v>48</v>
      </c>
      <c r="G206" s="165">
        <v>35124</v>
      </c>
      <c r="H206" s="166">
        <f t="shared" ca="1" si="3"/>
        <v>18</v>
      </c>
      <c r="I206" s="167" t="s">
        <v>64</v>
      </c>
      <c r="J206" s="168">
        <v>27996</v>
      </c>
      <c r="K206" s="169">
        <v>4</v>
      </c>
      <c r="L206" s="157"/>
      <c r="M206" s="175"/>
      <c r="N206" s="157"/>
      <c r="O206" s="157"/>
      <c r="S206" s="157"/>
      <c r="T206" s="157"/>
      <c r="U206" s="157"/>
      <c r="V206" s="157"/>
      <c r="W206" s="157"/>
      <c r="X206" s="157"/>
      <c r="Y206" s="157"/>
      <c r="Z206" s="157"/>
      <c r="AA206" s="157"/>
      <c r="AB206" s="157"/>
      <c r="AC206" s="157"/>
      <c r="AD206" s="157"/>
      <c r="AE206" s="157"/>
      <c r="AF206" s="157"/>
      <c r="AG206" s="157"/>
      <c r="AH206" s="157"/>
      <c r="AI206" s="157"/>
      <c r="AJ206" s="157"/>
      <c r="AK206" s="157"/>
      <c r="AL206" s="157"/>
      <c r="AM206" s="157"/>
      <c r="AN206" s="157"/>
      <c r="AO206" s="157"/>
      <c r="AP206" s="157"/>
      <c r="AQ206" s="157"/>
      <c r="AR206" s="157"/>
      <c r="AS206" s="157"/>
      <c r="AT206" s="157"/>
      <c r="AU206" s="157"/>
      <c r="AV206" s="157"/>
      <c r="AW206" s="157"/>
      <c r="AX206" s="157"/>
      <c r="AY206" s="157"/>
      <c r="AZ206" s="157"/>
      <c r="BA206" s="157"/>
    </row>
    <row r="207" spans="1:53" s="177" customFormat="1" x14ac:dyDescent="0.3">
      <c r="A207" s="157" t="s">
        <v>253</v>
      </c>
      <c r="B207" s="162" t="s">
        <v>46</v>
      </c>
      <c r="C207" s="157" t="s">
        <v>254</v>
      </c>
      <c r="D207" s="180">
        <v>165917010</v>
      </c>
      <c r="E207" s="181">
        <v>7197038033</v>
      </c>
      <c r="F207" s="157" t="s">
        <v>58</v>
      </c>
      <c r="G207" s="165">
        <v>35727</v>
      </c>
      <c r="H207" s="166">
        <f t="shared" ca="1" si="3"/>
        <v>16</v>
      </c>
      <c r="I207" s="167"/>
      <c r="J207" s="168">
        <v>96828</v>
      </c>
      <c r="K207" s="169">
        <v>3</v>
      </c>
      <c r="L207" s="157"/>
      <c r="M207" s="175"/>
      <c r="N207" s="157"/>
      <c r="O207" s="157"/>
      <c r="S207" s="157"/>
      <c r="T207" s="157"/>
      <c r="U207" s="157"/>
      <c r="V207" s="157"/>
      <c r="W207" s="157"/>
      <c r="X207" s="157"/>
      <c r="Y207" s="157"/>
      <c r="Z207" s="157"/>
      <c r="AA207" s="157"/>
      <c r="AB207" s="157"/>
      <c r="AC207" s="157"/>
      <c r="AD207" s="157"/>
      <c r="AE207" s="157"/>
      <c r="AF207" s="157"/>
      <c r="AG207" s="157"/>
      <c r="AH207" s="157"/>
      <c r="AI207" s="157"/>
      <c r="AJ207" s="157"/>
      <c r="AK207" s="157"/>
      <c r="AL207" s="157"/>
      <c r="AM207" s="157"/>
      <c r="AN207" s="157"/>
      <c r="AO207" s="157"/>
      <c r="AP207" s="157"/>
      <c r="AQ207" s="157"/>
      <c r="AR207" s="157"/>
      <c r="AS207" s="157"/>
      <c r="AT207" s="157"/>
      <c r="AU207" s="157"/>
      <c r="AV207" s="157"/>
      <c r="AW207" s="157"/>
      <c r="AX207" s="157"/>
      <c r="AY207" s="157"/>
      <c r="AZ207" s="157"/>
      <c r="BA207" s="157"/>
    </row>
    <row r="208" spans="1:53" s="177" customFormat="1" x14ac:dyDescent="0.3">
      <c r="A208" s="157" t="s">
        <v>262</v>
      </c>
      <c r="B208" s="162" t="s">
        <v>76</v>
      </c>
      <c r="C208" s="157" t="s">
        <v>254</v>
      </c>
      <c r="D208" s="180">
        <v>337370590</v>
      </c>
      <c r="E208" s="181">
        <v>7197046530</v>
      </c>
      <c r="F208" s="157" t="s">
        <v>58</v>
      </c>
      <c r="G208" s="165">
        <v>39100</v>
      </c>
      <c r="H208" s="166">
        <f t="shared" ca="1" si="3"/>
        <v>7</v>
      </c>
      <c r="I208" s="167"/>
      <c r="J208" s="168">
        <v>68892</v>
      </c>
      <c r="K208" s="169">
        <v>2</v>
      </c>
      <c r="L208" s="157"/>
      <c r="M208" s="175"/>
      <c r="N208" s="157"/>
      <c r="O208" s="157"/>
      <c r="S208" s="157"/>
      <c r="T208" s="157"/>
      <c r="U208" s="157"/>
      <c r="V208" s="157"/>
      <c r="W208" s="157"/>
      <c r="X208" s="157"/>
      <c r="Y208" s="157"/>
      <c r="Z208" s="157"/>
      <c r="AA208" s="157"/>
      <c r="AB208" s="157"/>
      <c r="AC208" s="157"/>
      <c r="AD208" s="157"/>
      <c r="AE208" s="157"/>
      <c r="AF208" s="157"/>
      <c r="AG208" s="157"/>
      <c r="AH208" s="157"/>
      <c r="AI208" s="157"/>
      <c r="AJ208" s="157"/>
      <c r="AK208" s="157"/>
      <c r="AL208" s="157"/>
      <c r="AM208" s="157"/>
      <c r="AN208" s="157"/>
      <c r="AO208" s="157"/>
      <c r="AP208" s="157"/>
      <c r="AQ208" s="157"/>
      <c r="AR208" s="157"/>
      <c r="AS208" s="157"/>
      <c r="AT208" s="157"/>
      <c r="AU208" s="157"/>
      <c r="AV208" s="157"/>
      <c r="AW208" s="157"/>
      <c r="AX208" s="157"/>
      <c r="AY208" s="157"/>
      <c r="AZ208" s="157"/>
      <c r="BA208" s="157"/>
    </row>
    <row r="209" spans="1:53" s="177" customFormat="1" x14ac:dyDescent="0.3">
      <c r="A209" s="157" t="s">
        <v>377</v>
      </c>
      <c r="B209" s="162" t="s">
        <v>51</v>
      </c>
      <c r="C209" s="157" t="s">
        <v>254</v>
      </c>
      <c r="D209" s="180">
        <v>354619285</v>
      </c>
      <c r="E209" s="181">
        <v>5056657361</v>
      </c>
      <c r="F209" s="157" t="s">
        <v>48</v>
      </c>
      <c r="G209" s="165">
        <v>37178</v>
      </c>
      <c r="H209" s="166">
        <f t="shared" ca="1" si="3"/>
        <v>12</v>
      </c>
      <c r="I209" s="167" t="s">
        <v>53</v>
      </c>
      <c r="J209" s="168">
        <v>27192</v>
      </c>
      <c r="K209" s="169">
        <v>2</v>
      </c>
      <c r="L209" s="157"/>
      <c r="M209" s="175"/>
      <c r="N209" s="157"/>
      <c r="O209" s="157"/>
      <c r="S209" s="157"/>
      <c r="T209" s="157"/>
      <c r="U209" s="157"/>
      <c r="V209" s="157"/>
      <c r="W209" s="157"/>
      <c r="X209" s="157"/>
      <c r="Y209" s="157"/>
      <c r="Z209" s="157"/>
      <c r="AA209" s="157"/>
      <c r="AB209" s="157"/>
      <c r="AC209" s="157"/>
      <c r="AD209" s="157"/>
      <c r="AE209" s="157"/>
      <c r="AF209" s="157"/>
      <c r="AG209" s="157"/>
      <c r="AH209" s="157"/>
      <c r="AI209" s="157"/>
      <c r="AJ209" s="157"/>
      <c r="AK209" s="157"/>
      <c r="AL209" s="157"/>
      <c r="AM209" s="157"/>
      <c r="AN209" s="157"/>
      <c r="AO209" s="157"/>
      <c r="AP209" s="157"/>
      <c r="AQ209" s="157"/>
      <c r="AR209" s="157"/>
      <c r="AS209" s="157"/>
      <c r="AT209" s="157"/>
      <c r="AU209" s="157"/>
      <c r="AV209" s="157"/>
      <c r="AW209" s="157"/>
      <c r="AX209" s="157"/>
      <c r="AY209" s="157"/>
      <c r="AZ209" s="157"/>
      <c r="BA209" s="157"/>
    </row>
    <row r="210" spans="1:53" s="177" customFormat="1" x14ac:dyDescent="0.3">
      <c r="A210" s="157" t="s">
        <v>376</v>
      </c>
      <c r="B210" s="162" t="s">
        <v>66</v>
      </c>
      <c r="C210" s="157" t="s">
        <v>254</v>
      </c>
      <c r="D210" s="180">
        <v>806508287</v>
      </c>
      <c r="E210" s="181">
        <v>7198801464</v>
      </c>
      <c r="F210" s="157" t="s">
        <v>48</v>
      </c>
      <c r="G210" s="165">
        <v>34687</v>
      </c>
      <c r="H210" s="166">
        <f t="shared" ca="1" si="3"/>
        <v>19</v>
      </c>
      <c r="I210" s="167" t="s">
        <v>60</v>
      </c>
      <c r="J210" s="168">
        <v>63528</v>
      </c>
      <c r="K210" s="169">
        <v>4</v>
      </c>
      <c r="L210" s="157"/>
      <c r="M210" s="175"/>
      <c r="N210" s="157"/>
      <c r="O210" s="157"/>
      <c r="S210" s="157"/>
      <c r="T210" s="157"/>
      <c r="U210" s="157"/>
      <c r="V210" s="157"/>
      <c r="W210" s="157"/>
      <c r="X210" s="157"/>
      <c r="Y210" s="157"/>
      <c r="Z210" s="157"/>
      <c r="AA210" s="157"/>
      <c r="AB210" s="157"/>
      <c r="AC210" s="157"/>
      <c r="AD210" s="157"/>
      <c r="AE210" s="157"/>
      <c r="AF210" s="157"/>
      <c r="AG210" s="157"/>
      <c r="AH210" s="157"/>
      <c r="AI210" s="157"/>
      <c r="AJ210" s="157"/>
      <c r="AK210" s="157"/>
      <c r="AL210" s="157"/>
      <c r="AM210" s="157"/>
      <c r="AN210" s="157"/>
      <c r="AO210" s="157"/>
      <c r="AP210" s="157"/>
      <c r="AQ210" s="157"/>
      <c r="AR210" s="157"/>
      <c r="AS210" s="157"/>
      <c r="AT210" s="157"/>
      <c r="AU210" s="157"/>
      <c r="AV210" s="157"/>
      <c r="AW210" s="157"/>
      <c r="AX210" s="157"/>
      <c r="AY210" s="157"/>
      <c r="AZ210" s="157"/>
      <c r="BA210" s="157"/>
    </row>
    <row r="211" spans="1:53" s="177" customFormat="1" x14ac:dyDescent="0.3">
      <c r="A211" s="157" t="s">
        <v>305</v>
      </c>
      <c r="B211" s="162" t="s">
        <v>66</v>
      </c>
      <c r="C211" s="157" t="s">
        <v>254</v>
      </c>
      <c r="D211" s="180">
        <v>332289257</v>
      </c>
      <c r="E211" s="181">
        <v>9708367725</v>
      </c>
      <c r="F211" s="157" t="s">
        <v>58</v>
      </c>
      <c r="G211" s="165">
        <v>37048</v>
      </c>
      <c r="H211" s="166">
        <f t="shared" ca="1" si="3"/>
        <v>13</v>
      </c>
      <c r="I211" s="167"/>
      <c r="J211" s="168">
        <v>81912</v>
      </c>
      <c r="K211" s="169">
        <v>5</v>
      </c>
      <c r="L211" s="157"/>
      <c r="M211" s="175"/>
      <c r="N211" s="157"/>
      <c r="O211" s="157"/>
      <c r="S211" s="157"/>
      <c r="T211" s="157"/>
      <c r="U211" s="157"/>
      <c r="V211" s="157"/>
      <c r="W211" s="157"/>
      <c r="X211" s="157"/>
      <c r="Y211" s="157"/>
      <c r="Z211" s="157"/>
      <c r="AA211" s="157"/>
      <c r="AB211" s="157"/>
      <c r="AC211" s="157"/>
      <c r="AD211" s="157"/>
      <c r="AE211" s="157"/>
      <c r="AF211" s="157"/>
      <c r="AG211" s="157"/>
      <c r="AH211" s="157"/>
      <c r="AI211" s="157"/>
      <c r="AJ211" s="157"/>
      <c r="AK211" s="157"/>
      <c r="AL211" s="157"/>
      <c r="AM211" s="157"/>
      <c r="AN211" s="157"/>
      <c r="AO211" s="157"/>
      <c r="AP211" s="157"/>
      <c r="AQ211" s="157"/>
      <c r="AR211" s="157"/>
      <c r="AS211" s="157"/>
      <c r="AT211" s="157"/>
      <c r="AU211" s="157"/>
      <c r="AV211" s="157"/>
      <c r="AW211" s="157"/>
      <c r="AX211" s="157"/>
      <c r="AY211" s="157"/>
      <c r="AZ211" s="157"/>
      <c r="BA211" s="157"/>
    </row>
    <row r="212" spans="1:53" s="177" customFormat="1" x14ac:dyDescent="0.3">
      <c r="A212" s="157" t="s">
        <v>285</v>
      </c>
      <c r="B212" s="162" t="s">
        <v>46</v>
      </c>
      <c r="C212" s="157" t="s">
        <v>254</v>
      </c>
      <c r="D212" s="180">
        <v>143534593</v>
      </c>
      <c r="E212" s="181">
        <v>3037172882</v>
      </c>
      <c r="F212" s="157" t="s">
        <v>58</v>
      </c>
      <c r="G212" s="165">
        <v>38876</v>
      </c>
      <c r="H212" s="166">
        <f t="shared" ca="1" si="3"/>
        <v>8</v>
      </c>
      <c r="I212" s="167"/>
      <c r="J212" s="168">
        <v>90504</v>
      </c>
      <c r="K212" s="169">
        <v>1</v>
      </c>
      <c r="L212" s="157"/>
      <c r="M212" s="175"/>
      <c r="N212" s="157"/>
      <c r="O212" s="157"/>
      <c r="S212" s="157"/>
      <c r="T212" s="157"/>
      <c r="U212" s="157"/>
      <c r="V212" s="157"/>
      <c r="W212" s="157"/>
      <c r="X212" s="157"/>
      <c r="Y212" s="157"/>
      <c r="Z212" s="157"/>
      <c r="AA212" s="157"/>
      <c r="AB212" s="157"/>
      <c r="AC212" s="157"/>
      <c r="AD212" s="157"/>
      <c r="AE212" s="157"/>
      <c r="AF212" s="157"/>
      <c r="AG212" s="157"/>
      <c r="AH212" s="157"/>
      <c r="AI212" s="157"/>
      <c r="AJ212" s="157"/>
      <c r="AK212" s="157"/>
      <c r="AL212" s="157"/>
      <c r="AM212" s="157"/>
      <c r="AN212" s="157"/>
      <c r="AO212" s="157"/>
      <c r="AP212" s="157"/>
      <c r="AQ212" s="157"/>
      <c r="AR212" s="157"/>
      <c r="AS212" s="157"/>
      <c r="AT212" s="157"/>
      <c r="AU212" s="157"/>
      <c r="AV212" s="157"/>
      <c r="AW212" s="157"/>
      <c r="AX212" s="157"/>
      <c r="AY212" s="157"/>
      <c r="AZ212" s="157"/>
      <c r="BA212" s="157"/>
    </row>
    <row r="213" spans="1:53" s="177" customFormat="1" x14ac:dyDescent="0.3">
      <c r="A213" s="157" t="s">
        <v>280</v>
      </c>
      <c r="B213" s="162" t="s">
        <v>62</v>
      </c>
      <c r="C213" s="157" t="s">
        <v>254</v>
      </c>
      <c r="D213" s="180">
        <v>396727504</v>
      </c>
      <c r="E213" s="181">
        <v>9703204992</v>
      </c>
      <c r="F213" s="157" t="s">
        <v>58</v>
      </c>
      <c r="G213" s="165">
        <v>37656</v>
      </c>
      <c r="H213" s="166">
        <f t="shared" ca="1" si="3"/>
        <v>11</v>
      </c>
      <c r="I213" s="167"/>
      <c r="J213" s="168">
        <v>50208</v>
      </c>
      <c r="K213" s="169">
        <v>2</v>
      </c>
      <c r="L213" s="157"/>
      <c r="M213" s="175"/>
      <c r="N213" s="157"/>
      <c r="O213" s="157"/>
      <c r="S213" s="157"/>
      <c r="T213" s="157"/>
      <c r="U213" s="157"/>
      <c r="V213" s="157"/>
      <c r="W213" s="157"/>
      <c r="X213" s="157"/>
      <c r="Y213" s="157"/>
      <c r="Z213" s="157"/>
      <c r="AA213" s="157"/>
      <c r="AB213" s="157"/>
      <c r="AC213" s="157"/>
      <c r="AD213" s="157"/>
      <c r="AE213" s="157"/>
      <c r="AF213" s="157"/>
      <c r="AG213" s="157"/>
      <c r="AH213" s="157"/>
      <c r="AI213" s="157"/>
      <c r="AJ213" s="157"/>
      <c r="AK213" s="157"/>
      <c r="AL213" s="157"/>
      <c r="AM213" s="157"/>
      <c r="AN213" s="157"/>
      <c r="AO213" s="157"/>
      <c r="AP213" s="157"/>
      <c r="AQ213" s="157"/>
      <c r="AR213" s="157"/>
      <c r="AS213" s="157"/>
      <c r="AT213" s="157"/>
      <c r="AU213" s="157"/>
      <c r="AV213" s="157"/>
      <c r="AW213" s="157"/>
      <c r="AX213" s="157"/>
      <c r="AY213" s="157"/>
      <c r="AZ213" s="157"/>
      <c r="BA213" s="157"/>
    </row>
    <row r="214" spans="1:53" s="177" customFormat="1" x14ac:dyDescent="0.3">
      <c r="A214" s="157" t="s">
        <v>378</v>
      </c>
      <c r="B214" s="162" t="s">
        <v>76</v>
      </c>
      <c r="C214" s="157" t="s">
        <v>254</v>
      </c>
      <c r="D214" s="180">
        <v>561737107</v>
      </c>
      <c r="E214" s="181">
        <v>7198294156</v>
      </c>
      <c r="F214" s="157" t="s">
        <v>48</v>
      </c>
      <c r="G214" s="165">
        <v>36080</v>
      </c>
      <c r="H214" s="166">
        <f t="shared" ca="1" si="3"/>
        <v>15</v>
      </c>
      <c r="I214" s="167" t="s">
        <v>64</v>
      </c>
      <c r="J214" s="168">
        <v>87686</v>
      </c>
      <c r="K214" s="169">
        <v>5</v>
      </c>
      <c r="L214" s="157"/>
      <c r="M214" s="175"/>
      <c r="N214" s="157"/>
      <c r="O214" s="157"/>
      <c r="S214" s="157"/>
      <c r="T214" s="157"/>
      <c r="U214" s="157"/>
      <c r="V214" s="157"/>
      <c r="W214" s="157"/>
      <c r="X214" s="157"/>
      <c r="Y214" s="157"/>
      <c r="Z214" s="157"/>
      <c r="AA214" s="157"/>
      <c r="AB214" s="157"/>
      <c r="AC214" s="157"/>
      <c r="AD214" s="157"/>
      <c r="AE214" s="157"/>
      <c r="AF214" s="157"/>
      <c r="AG214" s="157"/>
      <c r="AH214" s="157"/>
      <c r="AI214" s="157"/>
      <c r="AJ214" s="157"/>
      <c r="AK214" s="157"/>
      <c r="AL214" s="157"/>
      <c r="AM214" s="157"/>
      <c r="AN214" s="157"/>
      <c r="AO214" s="157"/>
      <c r="AP214" s="157"/>
      <c r="AQ214" s="157"/>
      <c r="AR214" s="157"/>
      <c r="AS214" s="157"/>
      <c r="AT214" s="157"/>
      <c r="AU214" s="157"/>
      <c r="AV214" s="157"/>
      <c r="AW214" s="157"/>
      <c r="AX214" s="157"/>
      <c r="AY214" s="157"/>
      <c r="AZ214" s="157"/>
      <c r="BA214" s="157"/>
    </row>
    <row r="215" spans="1:53" s="177" customFormat="1" x14ac:dyDescent="0.3">
      <c r="A215" s="157" t="s">
        <v>333</v>
      </c>
      <c r="B215" s="162" t="s">
        <v>51</v>
      </c>
      <c r="C215" s="157" t="s">
        <v>254</v>
      </c>
      <c r="D215" s="180">
        <v>470935648</v>
      </c>
      <c r="E215" s="181">
        <v>7192053579</v>
      </c>
      <c r="F215" s="157" t="s">
        <v>58</v>
      </c>
      <c r="G215" s="165">
        <v>39593</v>
      </c>
      <c r="H215" s="166">
        <f t="shared" ca="1" si="3"/>
        <v>6</v>
      </c>
      <c r="I215" s="167"/>
      <c r="J215" s="168">
        <v>47616</v>
      </c>
      <c r="K215" s="169">
        <v>1</v>
      </c>
      <c r="L215" s="157"/>
      <c r="M215" s="175"/>
      <c r="N215" s="157"/>
      <c r="O215" s="157"/>
      <c r="S215" s="157"/>
      <c r="T215" s="157"/>
      <c r="U215" s="157"/>
      <c r="V215" s="157"/>
      <c r="W215" s="157"/>
      <c r="X215" s="157"/>
      <c r="Y215" s="157"/>
      <c r="Z215" s="157"/>
      <c r="AA215" s="157"/>
      <c r="AB215" s="157"/>
      <c r="AC215" s="157"/>
      <c r="AD215" s="157"/>
      <c r="AE215" s="157"/>
      <c r="AF215" s="157"/>
      <c r="AG215" s="157"/>
      <c r="AH215" s="157"/>
      <c r="AI215" s="157"/>
      <c r="AJ215" s="157"/>
      <c r="AK215" s="157"/>
      <c r="AL215" s="157"/>
      <c r="AM215" s="157"/>
      <c r="AN215" s="157"/>
      <c r="AO215" s="157"/>
      <c r="AP215" s="157"/>
      <c r="AQ215" s="157"/>
      <c r="AR215" s="157"/>
      <c r="AS215" s="157"/>
      <c r="AT215" s="157"/>
      <c r="AU215" s="157"/>
      <c r="AV215" s="157"/>
      <c r="AW215" s="157"/>
      <c r="AX215" s="157"/>
      <c r="AY215" s="157"/>
      <c r="AZ215" s="157"/>
      <c r="BA215" s="157"/>
    </row>
    <row r="216" spans="1:53" s="177" customFormat="1" x14ac:dyDescent="0.3">
      <c r="A216" s="157" t="s">
        <v>316</v>
      </c>
      <c r="B216" s="162" t="s">
        <v>76</v>
      </c>
      <c r="C216" s="157" t="s">
        <v>254</v>
      </c>
      <c r="D216" s="180">
        <v>337943008</v>
      </c>
      <c r="E216" s="181">
        <v>7191257896</v>
      </c>
      <c r="F216" s="157" t="s">
        <v>48</v>
      </c>
      <c r="G216" s="165">
        <v>38450</v>
      </c>
      <c r="H216" s="166">
        <f t="shared" ca="1" si="3"/>
        <v>9</v>
      </c>
      <c r="I216" s="167" t="s">
        <v>60</v>
      </c>
      <c r="J216" s="168">
        <v>34764</v>
      </c>
      <c r="K216" s="169">
        <v>3</v>
      </c>
      <c r="L216" s="157"/>
      <c r="M216" s="175"/>
      <c r="N216" s="157"/>
      <c r="O216" s="157"/>
      <c r="S216" s="157"/>
      <c r="T216" s="157"/>
      <c r="U216" s="157"/>
      <c r="V216" s="157"/>
      <c r="W216" s="157"/>
      <c r="X216" s="157"/>
      <c r="Y216" s="157"/>
      <c r="Z216" s="157"/>
      <c r="AA216" s="157"/>
      <c r="AB216" s="157"/>
      <c r="AC216" s="157"/>
      <c r="AD216" s="157"/>
      <c r="AE216" s="157"/>
      <c r="AF216" s="157"/>
      <c r="AG216" s="157"/>
      <c r="AH216" s="157"/>
      <c r="AI216" s="157"/>
      <c r="AJ216" s="157"/>
      <c r="AK216" s="157"/>
      <c r="AL216" s="157"/>
      <c r="AM216" s="157"/>
      <c r="AN216" s="157"/>
      <c r="AO216" s="157"/>
      <c r="AP216" s="157"/>
      <c r="AQ216" s="157"/>
      <c r="AR216" s="157"/>
      <c r="AS216" s="157"/>
      <c r="AT216" s="157"/>
      <c r="AU216" s="157"/>
      <c r="AV216" s="157"/>
      <c r="AW216" s="157"/>
      <c r="AX216" s="157"/>
      <c r="AY216" s="157"/>
      <c r="AZ216" s="157"/>
      <c r="BA216" s="157"/>
    </row>
    <row r="217" spans="1:53" s="177" customFormat="1" x14ac:dyDescent="0.3">
      <c r="A217" s="157" t="s">
        <v>284</v>
      </c>
      <c r="B217" s="162" t="s">
        <v>66</v>
      </c>
      <c r="C217" s="157" t="s">
        <v>254</v>
      </c>
      <c r="D217" s="180">
        <v>220781349</v>
      </c>
      <c r="E217" s="181">
        <v>5055185281</v>
      </c>
      <c r="F217" s="157" t="s">
        <v>58</v>
      </c>
      <c r="G217" s="165">
        <v>35205</v>
      </c>
      <c r="H217" s="166">
        <f t="shared" ca="1" si="3"/>
        <v>18</v>
      </c>
      <c r="I217" s="167"/>
      <c r="J217" s="168">
        <v>54924</v>
      </c>
      <c r="K217" s="169">
        <v>5</v>
      </c>
      <c r="L217" s="157"/>
      <c r="M217" s="175"/>
      <c r="N217" s="157"/>
      <c r="O217" s="157"/>
      <c r="S217" s="157"/>
      <c r="T217" s="157"/>
      <c r="U217" s="157"/>
      <c r="V217" s="157"/>
      <c r="W217" s="157"/>
      <c r="X217" s="157"/>
      <c r="Y217" s="157"/>
      <c r="Z217" s="157"/>
      <c r="AA217" s="157"/>
      <c r="AB217" s="157"/>
      <c r="AC217" s="157"/>
      <c r="AD217" s="157"/>
      <c r="AE217" s="157"/>
      <c r="AF217" s="157"/>
      <c r="AG217" s="157"/>
      <c r="AH217" s="157"/>
      <c r="AI217" s="157"/>
      <c r="AJ217" s="157"/>
      <c r="AK217" s="157"/>
      <c r="AL217" s="157"/>
      <c r="AM217" s="157"/>
      <c r="AN217" s="157"/>
      <c r="AO217" s="157"/>
      <c r="AP217" s="157"/>
      <c r="AQ217" s="157"/>
      <c r="AR217" s="157"/>
      <c r="AS217" s="157"/>
      <c r="AT217" s="157"/>
      <c r="AU217" s="157"/>
      <c r="AV217" s="157"/>
      <c r="AW217" s="157"/>
      <c r="AX217" s="157"/>
      <c r="AY217" s="157"/>
      <c r="AZ217" s="157"/>
      <c r="BA217" s="157"/>
    </row>
    <row r="218" spans="1:53" s="177" customFormat="1" x14ac:dyDescent="0.3">
      <c r="A218" s="157" t="s">
        <v>257</v>
      </c>
      <c r="B218" s="162" t="s">
        <v>62</v>
      </c>
      <c r="C218" s="157" t="s">
        <v>254</v>
      </c>
      <c r="D218" s="180">
        <v>620336005</v>
      </c>
      <c r="E218" s="181">
        <v>9706422185</v>
      </c>
      <c r="F218" s="157" t="s">
        <v>48</v>
      </c>
      <c r="G218" s="165">
        <v>39433</v>
      </c>
      <c r="H218" s="166">
        <f t="shared" ca="1" si="3"/>
        <v>6</v>
      </c>
      <c r="I218" s="167" t="s">
        <v>60</v>
      </c>
      <c r="J218" s="168">
        <v>49272</v>
      </c>
      <c r="K218" s="169">
        <v>3</v>
      </c>
      <c r="L218" s="157"/>
      <c r="M218" s="175"/>
      <c r="N218" s="157"/>
      <c r="O218" s="157"/>
      <c r="S218" s="157"/>
      <c r="T218" s="157"/>
      <c r="U218" s="157"/>
      <c r="V218" s="157"/>
      <c r="W218" s="157"/>
      <c r="X218" s="157"/>
      <c r="Y218" s="157"/>
      <c r="Z218" s="157"/>
      <c r="AA218" s="157"/>
      <c r="AB218" s="157"/>
      <c r="AC218" s="157"/>
      <c r="AD218" s="157"/>
      <c r="AE218" s="157"/>
      <c r="AF218" s="157"/>
      <c r="AG218" s="157"/>
      <c r="AH218" s="157"/>
      <c r="AI218" s="157"/>
      <c r="AJ218" s="157"/>
      <c r="AK218" s="157"/>
      <c r="AL218" s="157"/>
      <c r="AM218" s="157"/>
      <c r="AN218" s="157"/>
      <c r="AO218" s="157"/>
      <c r="AP218" s="157"/>
      <c r="AQ218" s="157"/>
      <c r="AR218" s="157"/>
      <c r="AS218" s="157"/>
      <c r="AT218" s="157"/>
      <c r="AU218" s="157"/>
      <c r="AV218" s="157"/>
      <c r="AW218" s="157"/>
      <c r="AX218" s="157"/>
      <c r="AY218" s="157"/>
      <c r="AZ218" s="157"/>
      <c r="BA218" s="157"/>
    </row>
    <row r="219" spans="1:53" s="177" customFormat="1" x14ac:dyDescent="0.3">
      <c r="A219" s="157" t="s">
        <v>390</v>
      </c>
      <c r="B219" s="162" t="s">
        <v>51</v>
      </c>
      <c r="C219" s="157" t="s">
        <v>254</v>
      </c>
      <c r="D219" s="180">
        <v>436778229</v>
      </c>
      <c r="E219" s="181">
        <v>3035871924</v>
      </c>
      <c r="F219" s="157" t="s">
        <v>58</v>
      </c>
      <c r="G219" s="165">
        <v>40878</v>
      </c>
      <c r="H219" s="166">
        <f t="shared" ca="1" si="3"/>
        <v>2</v>
      </c>
      <c r="I219" s="167"/>
      <c r="J219" s="168">
        <v>72048</v>
      </c>
      <c r="K219" s="169">
        <v>5</v>
      </c>
      <c r="L219" s="157"/>
      <c r="M219" s="175"/>
      <c r="N219" s="157"/>
      <c r="O219" s="157"/>
      <c r="S219" s="157"/>
      <c r="T219" s="157"/>
      <c r="U219" s="157"/>
      <c r="V219" s="157"/>
      <c r="W219" s="157"/>
      <c r="X219" s="157"/>
      <c r="Y219" s="157"/>
      <c r="Z219" s="157"/>
      <c r="AA219" s="157"/>
      <c r="AB219" s="157"/>
      <c r="AC219" s="157"/>
      <c r="AD219" s="157"/>
      <c r="AE219" s="157"/>
      <c r="AF219" s="157"/>
      <c r="AG219" s="157"/>
      <c r="AH219" s="157"/>
      <c r="AI219" s="157"/>
      <c r="AJ219" s="157"/>
      <c r="AK219" s="157"/>
      <c r="AL219" s="157"/>
      <c r="AM219" s="157"/>
      <c r="AN219" s="157"/>
      <c r="AO219" s="157"/>
      <c r="AP219" s="157"/>
      <c r="AQ219" s="157"/>
      <c r="AR219" s="157"/>
      <c r="AS219" s="157"/>
      <c r="AT219" s="157"/>
      <c r="AU219" s="157"/>
      <c r="AV219" s="157"/>
      <c r="AW219" s="157"/>
      <c r="AX219" s="157"/>
      <c r="AY219" s="157"/>
      <c r="AZ219" s="157"/>
      <c r="BA219" s="157"/>
    </row>
    <row r="220" spans="1:53" s="177" customFormat="1" x14ac:dyDescent="0.3">
      <c r="A220" s="157" t="s">
        <v>310</v>
      </c>
      <c r="B220" s="162" t="s">
        <v>46</v>
      </c>
      <c r="C220" s="157" t="s">
        <v>254</v>
      </c>
      <c r="D220" s="180">
        <v>292993080</v>
      </c>
      <c r="E220" s="181">
        <v>5055085320</v>
      </c>
      <c r="F220" s="157" t="s">
        <v>48</v>
      </c>
      <c r="G220" s="165">
        <v>40511</v>
      </c>
      <c r="H220" s="166">
        <f t="shared" ca="1" si="3"/>
        <v>3</v>
      </c>
      <c r="I220" s="167" t="s">
        <v>64</v>
      </c>
      <c r="J220" s="168">
        <v>71304</v>
      </c>
      <c r="K220" s="169">
        <v>4</v>
      </c>
      <c r="L220" s="157"/>
      <c r="M220" s="175"/>
      <c r="N220" s="157"/>
      <c r="O220" s="157"/>
      <c r="S220" s="157"/>
      <c r="T220" s="157"/>
      <c r="U220" s="157"/>
      <c r="V220" s="157"/>
      <c r="W220" s="157"/>
      <c r="X220" s="157"/>
      <c r="Y220" s="157"/>
      <c r="Z220" s="157"/>
      <c r="AA220" s="157"/>
      <c r="AB220" s="157"/>
      <c r="AC220" s="157"/>
      <c r="AD220" s="157"/>
      <c r="AE220" s="157"/>
      <c r="AF220" s="157"/>
      <c r="AG220" s="157"/>
      <c r="AH220" s="157"/>
      <c r="AI220" s="157"/>
      <c r="AJ220" s="157"/>
      <c r="AK220" s="157"/>
      <c r="AL220" s="157"/>
      <c r="AM220" s="157"/>
      <c r="AN220" s="157"/>
      <c r="AO220" s="157"/>
      <c r="AP220" s="157"/>
      <c r="AQ220" s="157"/>
      <c r="AR220" s="157"/>
      <c r="AS220" s="157"/>
      <c r="AT220" s="157"/>
      <c r="AU220" s="157"/>
      <c r="AV220" s="157"/>
      <c r="AW220" s="157"/>
      <c r="AX220" s="157"/>
      <c r="AY220" s="157"/>
      <c r="AZ220" s="157"/>
      <c r="BA220" s="157"/>
    </row>
    <row r="221" spans="1:53" s="177" customFormat="1" x14ac:dyDescent="0.3">
      <c r="A221" s="157" t="s">
        <v>352</v>
      </c>
      <c r="B221" s="162" t="s">
        <v>46</v>
      </c>
      <c r="C221" s="157" t="s">
        <v>254</v>
      </c>
      <c r="D221" s="180">
        <v>378189642</v>
      </c>
      <c r="E221" s="181">
        <v>5056228199</v>
      </c>
      <c r="F221" s="157" t="s">
        <v>58</v>
      </c>
      <c r="G221" s="165">
        <v>38955</v>
      </c>
      <c r="H221" s="166">
        <f t="shared" ca="1" si="3"/>
        <v>7</v>
      </c>
      <c r="I221" s="167"/>
      <c r="J221" s="168">
        <v>77064</v>
      </c>
      <c r="K221" s="169">
        <v>5</v>
      </c>
      <c r="L221" s="157"/>
      <c r="M221" s="175"/>
      <c r="N221" s="157"/>
      <c r="O221" s="157"/>
      <c r="S221" s="157"/>
      <c r="T221" s="157"/>
      <c r="U221" s="157"/>
      <c r="V221" s="157"/>
      <c r="W221" s="157"/>
      <c r="X221" s="157"/>
      <c r="Y221" s="157"/>
      <c r="Z221" s="157"/>
      <c r="AA221" s="157"/>
      <c r="AB221" s="157"/>
      <c r="AC221" s="157"/>
      <c r="AD221" s="157"/>
      <c r="AE221" s="157"/>
      <c r="AF221" s="157"/>
      <c r="AG221" s="157"/>
      <c r="AH221" s="157"/>
      <c r="AI221" s="157"/>
      <c r="AJ221" s="157"/>
      <c r="AK221" s="157"/>
      <c r="AL221" s="157"/>
      <c r="AM221" s="157"/>
      <c r="AN221" s="157"/>
      <c r="AO221" s="157"/>
      <c r="AP221" s="157"/>
      <c r="AQ221" s="157"/>
      <c r="AR221" s="157"/>
      <c r="AS221" s="157"/>
      <c r="AT221" s="157"/>
      <c r="AU221" s="157"/>
      <c r="AV221" s="157"/>
      <c r="AW221" s="157"/>
      <c r="AX221" s="157"/>
      <c r="AY221" s="157"/>
      <c r="AZ221" s="157"/>
      <c r="BA221" s="157"/>
    </row>
    <row r="222" spans="1:53" s="177" customFormat="1" x14ac:dyDescent="0.3">
      <c r="A222" s="157" t="s">
        <v>270</v>
      </c>
      <c r="B222" s="162" t="s">
        <v>66</v>
      </c>
      <c r="C222" s="157" t="s">
        <v>254</v>
      </c>
      <c r="D222" s="180">
        <v>708108747</v>
      </c>
      <c r="E222" s="181">
        <v>5052520526</v>
      </c>
      <c r="F222" s="157" t="s">
        <v>48</v>
      </c>
      <c r="G222" s="165">
        <v>38999</v>
      </c>
      <c r="H222" s="166">
        <f t="shared" ca="1" si="3"/>
        <v>7</v>
      </c>
      <c r="I222" s="167" t="s">
        <v>60</v>
      </c>
      <c r="J222" s="168">
        <v>90211</v>
      </c>
      <c r="K222" s="169">
        <v>3</v>
      </c>
      <c r="L222" s="157"/>
      <c r="M222" s="175"/>
      <c r="N222" s="157"/>
      <c r="O222" s="157"/>
      <c r="S222" s="157"/>
      <c r="T222" s="157"/>
      <c r="U222" s="157"/>
      <c r="V222" s="157"/>
      <c r="W222" s="157"/>
      <c r="X222" s="157"/>
      <c r="Y222" s="157"/>
      <c r="Z222" s="157"/>
      <c r="AA222" s="157"/>
      <c r="AB222" s="157"/>
      <c r="AC222" s="157"/>
      <c r="AD222" s="157"/>
      <c r="AE222" s="157"/>
      <c r="AF222" s="157"/>
      <c r="AG222" s="157"/>
      <c r="AH222" s="157"/>
      <c r="AI222" s="157"/>
      <c r="AJ222" s="157"/>
      <c r="AK222" s="157"/>
      <c r="AL222" s="157"/>
      <c r="AM222" s="157"/>
      <c r="AN222" s="157"/>
      <c r="AO222" s="157"/>
      <c r="AP222" s="157"/>
      <c r="AQ222" s="157"/>
      <c r="AR222" s="157"/>
      <c r="AS222" s="157"/>
      <c r="AT222" s="157"/>
      <c r="AU222" s="157"/>
      <c r="AV222" s="157"/>
      <c r="AW222" s="157"/>
      <c r="AX222" s="157"/>
      <c r="AY222" s="157"/>
      <c r="AZ222" s="157"/>
      <c r="BA222" s="157"/>
    </row>
    <row r="223" spans="1:53" s="177" customFormat="1" x14ac:dyDescent="0.3">
      <c r="A223" s="157" t="s">
        <v>261</v>
      </c>
      <c r="B223" s="162" t="s">
        <v>62</v>
      </c>
      <c r="C223" s="157" t="s">
        <v>254</v>
      </c>
      <c r="D223" s="180">
        <v>504914685</v>
      </c>
      <c r="E223" s="181">
        <v>9705250630</v>
      </c>
      <c r="F223" s="157" t="s">
        <v>48</v>
      </c>
      <c r="G223" s="165">
        <v>37140</v>
      </c>
      <c r="H223" s="166">
        <f t="shared" ca="1" si="3"/>
        <v>12</v>
      </c>
      <c r="I223" s="167" t="s">
        <v>60</v>
      </c>
      <c r="J223" s="168">
        <v>39852</v>
      </c>
      <c r="K223" s="169">
        <v>4</v>
      </c>
      <c r="L223" s="157"/>
      <c r="M223" s="175"/>
      <c r="N223" s="157"/>
      <c r="O223" s="157"/>
      <c r="S223" s="157"/>
      <c r="T223" s="157"/>
      <c r="U223" s="157"/>
      <c r="V223" s="157"/>
      <c r="W223" s="157"/>
      <c r="X223" s="157"/>
      <c r="Y223" s="157"/>
      <c r="Z223" s="157"/>
      <c r="AA223" s="157"/>
      <c r="AB223" s="157"/>
      <c r="AC223" s="157"/>
      <c r="AD223" s="157"/>
      <c r="AE223" s="157"/>
      <c r="AF223" s="157"/>
      <c r="AG223" s="157"/>
      <c r="AH223" s="157"/>
      <c r="AI223" s="157"/>
      <c r="AJ223" s="157"/>
      <c r="AK223" s="157"/>
      <c r="AL223" s="157"/>
      <c r="AM223" s="157"/>
      <c r="AN223" s="157"/>
      <c r="AO223" s="157"/>
      <c r="AP223" s="157"/>
      <c r="AQ223" s="157"/>
      <c r="AR223" s="157"/>
      <c r="AS223" s="157"/>
      <c r="AT223" s="157"/>
      <c r="AU223" s="157"/>
      <c r="AV223" s="157"/>
      <c r="AW223" s="157"/>
      <c r="AX223" s="157"/>
      <c r="AY223" s="157"/>
      <c r="AZ223" s="157"/>
      <c r="BA223" s="157"/>
    </row>
    <row r="224" spans="1:53" x14ac:dyDescent="0.3">
      <c r="A224" s="157" t="s">
        <v>301</v>
      </c>
      <c r="B224" s="162" t="s">
        <v>66</v>
      </c>
      <c r="C224" s="157" t="s">
        <v>254</v>
      </c>
      <c r="D224" s="180">
        <v>384454025</v>
      </c>
      <c r="E224" s="181">
        <v>7192064219</v>
      </c>
      <c r="F224" s="157" t="s">
        <v>58</v>
      </c>
      <c r="G224" s="165">
        <v>37511</v>
      </c>
      <c r="H224" s="166">
        <f t="shared" ca="1" si="3"/>
        <v>11</v>
      </c>
      <c r="I224" s="167"/>
      <c r="J224" s="168">
        <v>28572</v>
      </c>
      <c r="K224" s="169">
        <v>4</v>
      </c>
      <c r="L224" s="157"/>
    </row>
    <row r="225" spans="1:53" x14ac:dyDescent="0.3">
      <c r="A225" s="157" t="s">
        <v>380</v>
      </c>
      <c r="B225" s="162" t="s">
        <v>76</v>
      </c>
      <c r="C225" s="157" t="s">
        <v>254</v>
      </c>
      <c r="D225" s="180">
        <v>167058119</v>
      </c>
      <c r="E225" s="181">
        <v>3037237007</v>
      </c>
      <c r="F225" s="157" t="s">
        <v>56</v>
      </c>
      <c r="G225" s="165">
        <v>38786</v>
      </c>
      <c r="H225" s="166">
        <f t="shared" ca="1" si="3"/>
        <v>8</v>
      </c>
      <c r="I225" s="167"/>
      <c r="J225" s="168">
        <v>10670</v>
      </c>
      <c r="K225" s="169">
        <v>1</v>
      </c>
      <c r="L225" s="157"/>
    </row>
    <row r="226" spans="1:53" x14ac:dyDescent="0.3">
      <c r="A226" s="157" t="s">
        <v>386</v>
      </c>
      <c r="B226" s="162" t="s">
        <v>51</v>
      </c>
      <c r="C226" s="157" t="s">
        <v>254</v>
      </c>
      <c r="D226" s="180">
        <v>405396173</v>
      </c>
      <c r="E226" s="181">
        <v>5051777060</v>
      </c>
      <c r="F226" s="157" t="s">
        <v>48</v>
      </c>
      <c r="G226" s="165">
        <v>39789</v>
      </c>
      <c r="H226" s="166">
        <f t="shared" ca="1" si="3"/>
        <v>5</v>
      </c>
      <c r="I226" s="167" t="s">
        <v>72</v>
      </c>
      <c r="J226" s="168">
        <v>82452</v>
      </c>
      <c r="K226" s="169">
        <v>4</v>
      </c>
      <c r="L226" s="157"/>
    </row>
    <row r="227" spans="1:53" x14ac:dyDescent="0.3">
      <c r="A227" s="157" t="s">
        <v>384</v>
      </c>
      <c r="B227" s="162" t="s">
        <v>76</v>
      </c>
      <c r="C227" s="157" t="s">
        <v>254</v>
      </c>
      <c r="D227" s="180">
        <v>399060898</v>
      </c>
      <c r="E227" s="181">
        <v>9705197037</v>
      </c>
      <c r="F227" s="157" t="s">
        <v>58</v>
      </c>
      <c r="G227" s="165">
        <v>39377</v>
      </c>
      <c r="H227" s="166">
        <f t="shared" ca="1" si="3"/>
        <v>6</v>
      </c>
      <c r="I227" s="167"/>
      <c r="J227" s="168">
        <v>45576</v>
      </c>
      <c r="K227" s="169">
        <v>4</v>
      </c>
      <c r="L227" s="157"/>
    </row>
    <row r="228" spans="1:53" x14ac:dyDescent="0.3">
      <c r="A228" s="157" t="s">
        <v>281</v>
      </c>
      <c r="B228" s="162" t="s">
        <v>62</v>
      </c>
      <c r="C228" s="157" t="s">
        <v>254</v>
      </c>
      <c r="D228" s="180">
        <v>575270646</v>
      </c>
      <c r="E228" s="181">
        <v>5057819805</v>
      </c>
      <c r="F228" s="157" t="s">
        <v>48</v>
      </c>
      <c r="G228" s="165">
        <v>40404</v>
      </c>
      <c r="H228" s="166">
        <f t="shared" ca="1" si="3"/>
        <v>3</v>
      </c>
      <c r="I228" s="167" t="s">
        <v>60</v>
      </c>
      <c r="J228" s="168">
        <v>55464</v>
      </c>
      <c r="K228" s="169">
        <v>2</v>
      </c>
      <c r="L228" s="157"/>
    </row>
    <row r="229" spans="1:53" x14ac:dyDescent="0.3">
      <c r="A229" s="157" t="s">
        <v>359</v>
      </c>
      <c r="B229" s="162" t="s">
        <v>66</v>
      </c>
      <c r="C229" s="157" t="s">
        <v>254</v>
      </c>
      <c r="D229" s="180">
        <v>527185620</v>
      </c>
      <c r="E229" s="181">
        <v>5054627771</v>
      </c>
      <c r="F229" s="157" t="s">
        <v>48</v>
      </c>
      <c r="G229" s="165">
        <v>41326</v>
      </c>
      <c r="H229" s="166">
        <f t="shared" ca="1" si="3"/>
        <v>1</v>
      </c>
      <c r="I229" s="167" t="s">
        <v>64</v>
      </c>
      <c r="J229" s="168">
        <v>42360</v>
      </c>
      <c r="K229" s="169">
        <v>5</v>
      </c>
      <c r="L229" s="157"/>
    </row>
    <row r="230" spans="1:53" x14ac:dyDescent="0.3">
      <c r="A230" s="157" t="s">
        <v>255</v>
      </c>
      <c r="B230" s="162" t="s">
        <v>55</v>
      </c>
      <c r="C230" s="157" t="s">
        <v>254</v>
      </c>
      <c r="D230" s="180">
        <v>240272873</v>
      </c>
      <c r="E230" s="181">
        <v>9708912054</v>
      </c>
      <c r="F230" s="157" t="s">
        <v>58</v>
      </c>
      <c r="G230" s="165">
        <v>39968</v>
      </c>
      <c r="H230" s="166">
        <f t="shared" ca="1" si="3"/>
        <v>5</v>
      </c>
      <c r="I230" s="167"/>
      <c r="J230" s="168">
        <v>96396</v>
      </c>
      <c r="K230" s="169">
        <v>4</v>
      </c>
      <c r="L230" s="157"/>
    </row>
    <row r="231" spans="1:53" x14ac:dyDescent="0.3">
      <c r="A231" s="157" t="s">
        <v>340</v>
      </c>
      <c r="B231" s="162" t="s">
        <v>76</v>
      </c>
      <c r="C231" s="157" t="s">
        <v>254</v>
      </c>
      <c r="D231" s="180">
        <v>428024993</v>
      </c>
      <c r="E231" s="181">
        <v>7196410575</v>
      </c>
      <c r="F231" s="157" t="s">
        <v>58</v>
      </c>
      <c r="G231" s="165">
        <v>34830</v>
      </c>
      <c r="H231" s="166">
        <f t="shared" ca="1" si="3"/>
        <v>19</v>
      </c>
      <c r="I231" s="167"/>
      <c r="J231" s="168">
        <v>38628</v>
      </c>
      <c r="K231" s="169">
        <v>3</v>
      </c>
      <c r="L231" s="157"/>
    </row>
    <row r="232" spans="1:53" x14ac:dyDescent="0.3">
      <c r="A232" s="157" t="s">
        <v>327</v>
      </c>
      <c r="B232" s="162" t="s">
        <v>76</v>
      </c>
      <c r="C232" s="157" t="s">
        <v>254</v>
      </c>
      <c r="D232" s="180">
        <v>482927373</v>
      </c>
      <c r="E232" s="181">
        <v>9708413271</v>
      </c>
      <c r="F232" s="157" t="s">
        <v>48</v>
      </c>
      <c r="G232" s="165">
        <v>36582</v>
      </c>
      <c r="H232" s="166">
        <f t="shared" ca="1" si="3"/>
        <v>14</v>
      </c>
      <c r="I232" s="167" t="s">
        <v>64</v>
      </c>
      <c r="J232" s="168">
        <v>38868</v>
      </c>
      <c r="K232" s="169">
        <v>2</v>
      </c>
      <c r="L232" s="157"/>
    </row>
    <row r="233" spans="1:53" x14ac:dyDescent="0.3">
      <c r="A233" s="157" t="s">
        <v>295</v>
      </c>
      <c r="B233" s="162" t="s">
        <v>55</v>
      </c>
      <c r="C233" s="157" t="s">
        <v>254</v>
      </c>
      <c r="D233" s="180">
        <v>317844971</v>
      </c>
      <c r="E233" s="181">
        <v>5053557946</v>
      </c>
      <c r="F233" s="157" t="s">
        <v>58</v>
      </c>
      <c r="G233" s="165">
        <v>36983</v>
      </c>
      <c r="H233" s="166">
        <f t="shared" ca="1" si="3"/>
        <v>13</v>
      </c>
      <c r="I233" s="167"/>
      <c r="J233" s="168">
        <v>92292</v>
      </c>
      <c r="K233" s="169">
        <v>1</v>
      </c>
      <c r="L233" s="157"/>
    </row>
    <row r="234" spans="1:53" x14ac:dyDescent="0.3">
      <c r="A234" s="157" t="s">
        <v>400</v>
      </c>
      <c r="B234" s="162" t="s">
        <v>62</v>
      </c>
      <c r="C234" s="157" t="s">
        <v>254</v>
      </c>
      <c r="D234" s="180">
        <v>177332873</v>
      </c>
      <c r="E234" s="181">
        <v>9705915044</v>
      </c>
      <c r="F234" s="157" t="s">
        <v>48</v>
      </c>
      <c r="G234" s="165">
        <v>37469</v>
      </c>
      <c r="H234" s="166">
        <f t="shared" ca="1" si="3"/>
        <v>11</v>
      </c>
      <c r="I234" s="167" t="s">
        <v>60</v>
      </c>
      <c r="J234" s="168">
        <v>48072</v>
      </c>
      <c r="K234" s="169">
        <v>3</v>
      </c>
      <c r="L234" s="157"/>
    </row>
    <row r="235" spans="1:53" x14ac:dyDescent="0.3">
      <c r="A235" s="157" t="s">
        <v>292</v>
      </c>
      <c r="B235" s="162" t="s">
        <v>46</v>
      </c>
      <c r="C235" s="157" t="s">
        <v>254</v>
      </c>
      <c r="D235" s="180">
        <v>590896401</v>
      </c>
      <c r="E235" s="181">
        <v>3033122603</v>
      </c>
      <c r="F235" s="157" t="s">
        <v>48</v>
      </c>
      <c r="G235" s="165">
        <v>39377</v>
      </c>
      <c r="H235" s="166">
        <f t="shared" ca="1" si="3"/>
        <v>6</v>
      </c>
      <c r="I235" s="167" t="s">
        <v>53</v>
      </c>
      <c r="J235" s="168">
        <v>84912</v>
      </c>
      <c r="K235" s="169">
        <v>1</v>
      </c>
      <c r="L235" s="157"/>
    </row>
    <row r="236" spans="1:53" x14ac:dyDescent="0.3">
      <c r="A236" s="157" t="s">
        <v>348</v>
      </c>
      <c r="B236" s="162" t="s">
        <v>66</v>
      </c>
      <c r="C236" s="157" t="s">
        <v>254</v>
      </c>
      <c r="D236" s="180">
        <v>984570981</v>
      </c>
      <c r="E236" s="181">
        <v>3038155179</v>
      </c>
      <c r="F236" s="157" t="s">
        <v>52</v>
      </c>
      <c r="G236" s="165">
        <v>37325</v>
      </c>
      <c r="H236" s="166">
        <f t="shared" ca="1" si="3"/>
        <v>12</v>
      </c>
      <c r="I236" s="167" t="s">
        <v>64</v>
      </c>
      <c r="J236" s="168">
        <v>57828</v>
      </c>
      <c r="K236" s="169">
        <v>1</v>
      </c>
      <c r="L236" s="157"/>
    </row>
    <row r="237" spans="1:53" x14ac:dyDescent="0.3">
      <c r="A237" s="157" t="s">
        <v>271</v>
      </c>
      <c r="B237" s="162" t="s">
        <v>66</v>
      </c>
      <c r="C237" s="157" t="s">
        <v>254</v>
      </c>
      <c r="D237" s="180">
        <v>775217609</v>
      </c>
      <c r="E237" s="181">
        <v>3031591006</v>
      </c>
      <c r="F237" s="157" t="s">
        <v>48</v>
      </c>
      <c r="G237" s="165">
        <v>35460</v>
      </c>
      <c r="H237" s="166">
        <f t="shared" ca="1" si="3"/>
        <v>17</v>
      </c>
      <c r="I237" s="167" t="s">
        <v>64</v>
      </c>
      <c r="J237" s="168">
        <v>29652</v>
      </c>
      <c r="K237" s="169">
        <v>2</v>
      </c>
      <c r="L237" s="157"/>
    </row>
    <row r="238" spans="1:53" x14ac:dyDescent="0.3">
      <c r="A238" s="157" t="s">
        <v>287</v>
      </c>
      <c r="B238" s="162" t="s">
        <v>66</v>
      </c>
      <c r="C238" s="157" t="s">
        <v>254</v>
      </c>
      <c r="D238" s="180">
        <v>854806695</v>
      </c>
      <c r="E238" s="181">
        <v>5052672603</v>
      </c>
      <c r="F238" s="157" t="s">
        <v>48</v>
      </c>
      <c r="G238" s="165">
        <v>34777</v>
      </c>
      <c r="H238" s="166">
        <f t="shared" ca="1" si="3"/>
        <v>19</v>
      </c>
      <c r="I238" s="167" t="s">
        <v>64</v>
      </c>
      <c r="J238" s="168">
        <v>31428</v>
      </c>
      <c r="K238" s="169">
        <v>5</v>
      </c>
      <c r="L238" s="157"/>
    </row>
    <row r="239" spans="1:53" x14ac:dyDescent="0.3">
      <c r="A239" s="157" t="s">
        <v>358</v>
      </c>
      <c r="B239" s="162" t="s">
        <v>76</v>
      </c>
      <c r="C239" s="157" t="s">
        <v>254</v>
      </c>
      <c r="D239" s="180">
        <v>377194926</v>
      </c>
      <c r="E239" s="181">
        <v>5057362525</v>
      </c>
      <c r="F239" s="157" t="s">
        <v>48</v>
      </c>
      <c r="G239" s="165">
        <v>41659</v>
      </c>
      <c r="H239" s="166">
        <f t="shared" ca="1" si="3"/>
        <v>0</v>
      </c>
      <c r="I239" s="167" t="s">
        <v>49</v>
      </c>
      <c r="J239" s="168">
        <v>53112</v>
      </c>
      <c r="K239" s="169">
        <v>1</v>
      </c>
      <c r="L239" s="157"/>
    </row>
    <row r="240" spans="1:53" s="177" customFormat="1" x14ac:dyDescent="0.3">
      <c r="A240" s="157" t="s">
        <v>370</v>
      </c>
      <c r="B240" s="162" t="s">
        <v>66</v>
      </c>
      <c r="C240" s="157" t="s">
        <v>254</v>
      </c>
      <c r="D240" s="180">
        <v>698869555</v>
      </c>
      <c r="E240" s="181">
        <v>7196052545</v>
      </c>
      <c r="F240" s="157" t="s">
        <v>52</v>
      </c>
      <c r="G240" s="165">
        <v>37559</v>
      </c>
      <c r="H240" s="166">
        <f t="shared" ca="1" si="3"/>
        <v>11</v>
      </c>
      <c r="I240" s="167" t="s">
        <v>49</v>
      </c>
      <c r="J240" s="168">
        <v>49938</v>
      </c>
      <c r="K240" s="169">
        <v>1</v>
      </c>
      <c r="L240" s="157"/>
      <c r="M240" s="175"/>
      <c r="N240" s="157"/>
      <c r="O240" s="157"/>
      <c r="S240" s="157"/>
      <c r="T240" s="157"/>
      <c r="U240" s="157"/>
      <c r="V240" s="157"/>
      <c r="W240" s="157"/>
      <c r="X240" s="157"/>
      <c r="Y240" s="157"/>
      <c r="Z240" s="157"/>
      <c r="AA240" s="157"/>
      <c r="AB240" s="157"/>
      <c r="AC240" s="157"/>
      <c r="AD240" s="157"/>
      <c r="AE240" s="157"/>
      <c r="AF240" s="157"/>
      <c r="AG240" s="157"/>
      <c r="AH240" s="157"/>
      <c r="AI240" s="157"/>
      <c r="AJ240" s="157"/>
      <c r="AK240" s="157"/>
      <c r="AL240" s="157"/>
      <c r="AM240" s="157"/>
      <c r="AN240" s="157"/>
      <c r="AO240" s="157"/>
      <c r="AP240" s="157"/>
      <c r="AQ240" s="157"/>
      <c r="AR240" s="157"/>
      <c r="AS240" s="157"/>
      <c r="AT240" s="157"/>
      <c r="AU240" s="157"/>
      <c r="AV240" s="157"/>
      <c r="AW240" s="157"/>
      <c r="AX240" s="157"/>
      <c r="AY240" s="157"/>
      <c r="AZ240" s="157"/>
      <c r="BA240" s="157"/>
    </row>
    <row r="241" spans="1:53" s="177" customFormat="1" x14ac:dyDescent="0.3">
      <c r="A241" s="157" t="s">
        <v>389</v>
      </c>
      <c r="B241" s="162" t="s">
        <v>55</v>
      </c>
      <c r="C241" s="157" t="s">
        <v>254</v>
      </c>
      <c r="D241" s="180">
        <v>720538680</v>
      </c>
      <c r="E241" s="181">
        <v>5052126686</v>
      </c>
      <c r="F241" s="157" t="s">
        <v>48</v>
      </c>
      <c r="G241" s="165">
        <v>35539</v>
      </c>
      <c r="H241" s="166">
        <f t="shared" ca="1" si="3"/>
        <v>17</v>
      </c>
      <c r="I241" s="167" t="s">
        <v>60</v>
      </c>
      <c r="J241" s="168">
        <v>97212</v>
      </c>
      <c r="K241" s="169">
        <v>4</v>
      </c>
      <c r="L241" s="157"/>
      <c r="M241" s="175"/>
      <c r="N241" s="157"/>
      <c r="O241" s="157"/>
      <c r="S241" s="157"/>
      <c r="T241" s="157"/>
      <c r="U241" s="157"/>
      <c r="V241" s="157"/>
      <c r="W241" s="157"/>
      <c r="X241" s="157"/>
      <c r="Y241" s="157"/>
      <c r="Z241" s="157"/>
      <c r="AA241" s="157"/>
      <c r="AB241" s="157"/>
      <c r="AC241" s="157"/>
      <c r="AD241" s="157"/>
      <c r="AE241" s="157"/>
      <c r="AF241" s="157"/>
      <c r="AG241" s="157"/>
      <c r="AH241" s="157"/>
      <c r="AI241" s="157"/>
      <c r="AJ241" s="157"/>
      <c r="AK241" s="157"/>
      <c r="AL241" s="157"/>
      <c r="AM241" s="157"/>
      <c r="AN241" s="157"/>
      <c r="AO241" s="157"/>
      <c r="AP241" s="157"/>
      <c r="AQ241" s="157"/>
      <c r="AR241" s="157"/>
      <c r="AS241" s="157"/>
      <c r="AT241" s="157"/>
      <c r="AU241" s="157"/>
      <c r="AV241" s="157"/>
      <c r="AW241" s="157"/>
      <c r="AX241" s="157"/>
      <c r="AY241" s="157"/>
      <c r="AZ241" s="157"/>
      <c r="BA241" s="157"/>
    </row>
    <row r="242" spans="1:53" s="177" customFormat="1" x14ac:dyDescent="0.3">
      <c r="A242" s="157" t="s">
        <v>272</v>
      </c>
      <c r="B242" s="162" t="s">
        <v>51</v>
      </c>
      <c r="C242" s="157" t="s">
        <v>254</v>
      </c>
      <c r="D242" s="180">
        <v>467030396</v>
      </c>
      <c r="E242" s="181">
        <v>5056213620</v>
      </c>
      <c r="F242" s="157" t="s">
        <v>48</v>
      </c>
      <c r="G242" s="165">
        <v>34776</v>
      </c>
      <c r="H242" s="166">
        <f t="shared" ca="1" si="3"/>
        <v>19</v>
      </c>
      <c r="I242" s="167" t="s">
        <v>64</v>
      </c>
      <c r="J242" s="168">
        <v>70692</v>
      </c>
      <c r="K242" s="169">
        <v>1</v>
      </c>
      <c r="L242" s="157"/>
      <c r="M242" s="175"/>
      <c r="N242" s="157"/>
      <c r="O242" s="157"/>
      <c r="S242" s="157"/>
      <c r="T242" s="157"/>
      <c r="U242" s="157"/>
      <c r="V242" s="157"/>
      <c r="W242" s="157"/>
      <c r="X242" s="157"/>
      <c r="Y242" s="157"/>
      <c r="Z242" s="157"/>
      <c r="AA242" s="157"/>
      <c r="AB242" s="157"/>
      <c r="AC242" s="157"/>
      <c r="AD242" s="157"/>
      <c r="AE242" s="157"/>
      <c r="AF242" s="157"/>
      <c r="AG242" s="157"/>
      <c r="AH242" s="157"/>
      <c r="AI242" s="157"/>
      <c r="AJ242" s="157"/>
      <c r="AK242" s="157"/>
      <c r="AL242" s="157"/>
      <c r="AM242" s="157"/>
      <c r="AN242" s="157"/>
      <c r="AO242" s="157"/>
      <c r="AP242" s="157"/>
      <c r="AQ242" s="157"/>
      <c r="AR242" s="157"/>
      <c r="AS242" s="157"/>
      <c r="AT242" s="157"/>
      <c r="AU242" s="157"/>
      <c r="AV242" s="157"/>
      <c r="AW242" s="157"/>
      <c r="AX242" s="157"/>
      <c r="AY242" s="157"/>
      <c r="AZ242" s="157"/>
      <c r="BA242" s="157"/>
    </row>
    <row r="243" spans="1:53" s="177" customFormat="1" x14ac:dyDescent="0.3">
      <c r="A243" s="157" t="s">
        <v>385</v>
      </c>
      <c r="B243" s="162" t="s">
        <v>66</v>
      </c>
      <c r="C243" s="157" t="s">
        <v>254</v>
      </c>
      <c r="D243" s="180">
        <v>380653169</v>
      </c>
      <c r="E243" s="181">
        <v>3034743535</v>
      </c>
      <c r="F243" s="157" t="s">
        <v>48</v>
      </c>
      <c r="G243" s="165">
        <v>35207</v>
      </c>
      <c r="H243" s="166">
        <f t="shared" ca="1" si="3"/>
        <v>18</v>
      </c>
      <c r="I243" s="167" t="s">
        <v>64</v>
      </c>
      <c r="J243" s="168">
        <v>98376</v>
      </c>
      <c r="K243" s="169">
        <v>2</v>
      </c>
      <c r="L243" s="157"/>
      <c r="M243" s="175"/>
      <c r="N243" s="157"/>
      <c r="O243" s="157"/>
      <c r="S243" s="157"/>
      <c r="T243" s="157"/>
      <c r="U243" s="157"/>
      <c r="V243" s="157"/>
      <c r="W243" s="157"/>
      <c r="X243" s="157"/>
      <c r="Y243" s="157"/>
      <c r="Z243" s="157"/>
      <c r="AA243" s="157"/>
      <c r="AB243" s="157"/>
      <c r="AC243" s="157"/>
      <c r="AD243" s="157"/>
      <c r="AE243" s="157"/>
      <c r="AF243" s="157"/>
      <c r="AG243" s="157"/>
      <c r="AH243" s="157"/>
      <c r="AI243" s="157"/>
      <c r="AJ243" s="157"/>
      <c r="AK243" s="157"/>
      <c r="AL243" s="157"/>
      <c r="AM243" s="157"/>
      <c r="AN243" s="157"/>
      <c r="AO243" s="157"/>
      <c r="AP243" s="157"/>
      <c r="AQ243" s="157"/>
      <c r="AR243" s="157"/>
      <c r="AS243" s="157"/>
      <c r="AT243" s="157"/>
      <c r="AU243" s="157"/>
      <c r="AV243" s="157"/>
      <c r="AW243" s="157"/>
      <c r="AX243" s="157"/>
      <c r="AY243" s="157"/>
      <c r="AZ243" s="157"/>
      <c r="BA243" s="157"/>
    </row>
    <row r="244" spans="1:53" s="177" customFormat="1" x14ac:dyDescent="0.3">
      <c r="A244" s="157" t="s">
        <v>331</v>
      </c>
      <c r="B244" s="162" t="s">
        <v>51</v>
      </c>
      <c r="C244" s="157" t="s">
        <v>254</v>
      </c>
      <c r="D244" s="180">
        <v>561968668</v>
      </c>
      <c r="E244" s="181">
        <v>3032433774</v>
      </c>
      <c r="F244" s="157" t="s">
        <v>48</v>
      </c>
      <c r="G244" s="165">
        <v>39865</v>
      </c>
      <c r="H244" s="166">
        <f t="shared" ca="1" si="3"/>
        <v>5</v>
      </c>
      <c r="I244" s="167" t="s">
        <v>53</v>
      </c>
      <c r="J244" s="168">
        <v>91901</v>
      </c>
      <c r="K244" s="169">
        <v>1</v>
      </c>
      <c r="L244" s="157"/>
      <c r="M244" s="175"/>
      <c r="N244" s="157"/>
      <c r="O244" s="157"/>
      <c r="S244" s="157"/>
      <c r="T244" s="157"/>
      <c r="U244" s="157"/>
      <c r="V244" s="157"/>
      <c r="W244" s="157"/>
      <c r="X244" s="157"/>
      <c r="Y244" s="157"/>
      <c r="Z244" s="157"/>
      <c r="AA244" s="157"/>
      <c r="AB244" s="157"/>
      <c r="AC244" s="157"/>
      <c r="AD244" s="157"/>
      <c r="AE244" s="157"/>
      <c r="AF244" s="157"/>
      <c r="AG244" s="157"/>
      <c r="AH244" s="157"/>
      <c r="AI244" s="157"/>
      <c r="AJ244" s="157"/>
      <c r="AK244" s="157"/>
      <c r="AL244" s="157"/>
      <c r="AM244" s="157"/>
      <c r="AN244" s="157"/>
      <c r="AO244" s="157"/>
      <c r="AP244" s="157"/>
      <c r="AQ244" s="157"/>
      <c r="AR244" s="157"/>
      <c r="AS244" s="157"/>
      <c r="AT244" s="157"/>
      <c r="AU244" s="157"/>
      <c r="AV244" s="157"/>
      <c r="AW244" s="157"/>
      <c r="AX244" s="157"/>
      <c r="AY244" s="157"/>
      <c r="AZ244" s="157"/>
      <c r="BA244" s="157"/>
    </row>
    <row r="245" spans="1:53" s="177" customFormat="1" x14ac:dyDescent="0.3">
      <c r="A245" s="157" t="s">
        <v>367</v>
      </c>
      <c r="B245" s="162" t="s">
        <v>46</v>
      </c>
      <c r="C245" s="157" t="s">
        <v>254</v>
      </c>
      <c r="D245" s="180">
        <v>484217278</v>
      </c>
      <c r="E245" s="181">
        <v>5055627374</v>
      </c>
      <c r="F245" s="157" t="s">
        <v>56</v>
      </c>
      <c r="G245" s="165">
        <v>40803</v>
      </c>
      <c r="H245" s="166">
        <f t="shared" ca="1" si="3"/>
        <v>2</v>
      </c>
      <c r="I245" s="167"/>
      <c r="J245" s="168">
        <v>12686</v>
      </c>
      <c r="K245" s="169">
        <v>4</v>
      </c>
      <c r="L245" s="157"/>
      <c r="M245" s="175"/>
      <c r="N245" s="157"/>
      <c r="O245" s="157"/>
      <c r="S245" s="157"/>
      <c r="T245" s="157"/>
      <c r="U245" s="157"/>
      <c r="V245" s="157"/>
      <c r="W245" s="157"/>
      <c r="X245" s="157"/>
      <c r="Y245" s="157"/>
      <c r="Z245" s="157"/>
      <c r="AA245" s="157"/>
      <c r="AB245" s="157"/>
      <c r="AC245" s="157"/>
      <c r="AD245" s="157"/>
      <c r="AE245" s="157"/>
      <c r="AF245" s="157"/>
      <c r="AG245" s="157"/>
      <c r="AH245" s="157"/>
      <c r="AI245" s="157"/>
      <c r="AJ245" s="157"/>
      <c r="AK245" s="157"/>
      <c r="AL245" s="157"/>
      <c r="AM245" s="157"/>
      <c r="AN245" s="157"/>
      <c r="AO245" s="157"/>
      <c r="AP245" s="157"/>
      <c r="AQ245" s="157"/>
      <c r="AR245" s="157"/>
      <c r="AS245" s="157"/>
      <c r="AT245" s="157"/>
      <c r="AU245" s="157"/>
      <c r="AV245" s="157"/>
      <c r="AW245" s="157"/>
      <c r="AX245" s="157"/>
      <c r="AY245" s="157"/>
      <c r="AZ245" s="157"/>
      <c r="BA245" s="157"/>
    </row>
    <row r="246" spans="1:53" s="177" customFormat="1" x14ac:dyDescent="0.3">
      <c r="A246" s="157" t="s">
        <v>364</v>
      </c>
      <c r="B246" s="162" t="s">
        <v>51</v>
      </c>
      <c r="C246" s="157" t="s">
        <v>254</v>
      </c>
      <c r="D246" s="180">
        <v>488831244</v>
      </c>
      <c r="E246" s="181">
        <v>7198979762</v>
      </c>
      <c r="F246" s="157" t="s">
        <v>52</v>
      </c>
      <c r="G246" s="165">
        <v>38676</v>
      </c>
      <c r="H246" s="166">
        <f t="shared" ca="1" si="3"/>
        <v>8</v>
      </c>
      <c r="I246" s="167" t="s">
        <v>60</v>
      </c>
      <c r="J246" s="168">
        <v>29352</v>
      </c>
      <c r="K246" s="169">
        <v>1</v>
      </c>
      <c r="L246" s="157"/>
      <c r="M246" s="175"/>
      <c r="N246" s="157"/>
      <c r="O246" s="157"/>
      <c r="S246" s="157"/>
      <c r="T246" s="157"/>
      <c r="U246" s="157"/>
      <c r="V246" s="157"/>
      <c r="W246" s="157"/>
      <c r="X246" s="157"/>
      <c r="Y246" s="157"/>
      <c r="Z246" s="157"/>
      <c r="AA246" s="157"/>
      <c r="AB246" s="157"/>
      <c r="AC246" s="157"/>
      <c r="AD246" s="157"/>
      <c r="AE246" s="157"/>
      <c r="AF246" s="157"/>
      <c r="AG246" s="157"/>
      <c r="AH246" s="157"/>
      <c r="AI246" s="157"/>
      <c r="AJ246" s="157"/>
      <c r="AK246" s="157"/>
      <c r="AL246" s="157"/>
      <c r="AM246" s="157"/>
      <c r="AN246" s="157"/>
      <c r="AO246" s="157"/>
      <c r="AP246" s="157"/>
      <c r="AQ246" s="157"/>
      <c r="AR246" s="157"/>
      <c r="AS246" s="157"/>
      <c r="AT246" s="157"/>
      <c r="AU246" s="157"/>
      <c r="AV246" s="157"/>
      <c r="AW246" s="157"/>
      <c r="AX246" s="157"/>
      <c r="AY246" s="157"/>
      <c r="AZ246" s="157"/>
      <c r="BA246" s="157"/>
    </row>
    <row r="247" spans="1:53" s="177" customFormat="1" x14ac:dyDescent="0.3">
      <c r="A247" s="157" t="s">
        <v>313</v>
      </c>
      <c r="B247" s="162" t="s">
        <v>46</v>
      </c>
      <c r="C247" s="157" t="s">
        <v>254</v>
      </c>
      <c r="D247" s="180">
        <v>135965371</v>
      </c>
      <c r="E247" s="181">
        <v>5055592950</v>
      </c>
      <c r="F247" s="157" t="s">
        <v>48</v>
      </c>
      <c r="G247" s="165">
        <v>38992</v>
      </c>
      <c r="H247" s="166">
        <f t="shared" ca="1" si="3"/>
        <v>7</v>
      </c>
      <c r="I247" s="167" t="s">
        <v>64</v>
      </c>
      <c r="J247" s="168">
        <v>37104</v>
      </c>
      <c r="K247" s="169">
        <v>5</v>
      </c>
      <c r="L247" s="157"/>
      <c r="M247" s="175"/>
      <c r="N247" s="157"/>
      <c r="O247" s="157"/>
      <c r="S247" s="157"/>
      <c r="T247" s="157"/>
      <c r="U247" s="157"/>
      <c r="V247" s="157"/>
      <c r="W247" s="157"/>
      <c r="X247" s="157"/>
      <c r="Y247" s="157"/>
      <c r="Z247" s="157"/>
      <c r="AA247" s="157"/>
      <c r="AB247" s="157"/>
      <c r="AC247" s="157"/>
      <c r="AD247" s="157"/>
      <c r="AE247" s="157"/>
      <c r="AF247" s="157"/>
      <c r="AG247" s="157"/>
      <c r="AH247" s="157"/>
      <c r="AI247" s="157"/>
      <c r="AJ247" s="157"/>
      <c r="AK247" s="157"/>
      <c r="AL247" s="157"/>
      <c r="AM247" s="157"/>
      <c r="AN247" s="157"/>
      <c r="AO247" s="157"/>
      <c r="AP247" s="157"/>
      <c r="AQ247" s="157"/>
      <c r="AR247" s="157"/>
      <c r="AS247" s="157"/>
      <c r="AT247" s="157"/>
      <c r="AU247" s="157"/>
      <c r="AV247" s="157"/>
      <c r="AW247" s="157"/>
      <c r="AX247" s="157"/>
      <c r="AY247" s="157"/>
      <c r="AZ247" s="157"/>
      <c r="BA247" s="157"/>
    </row>
    <row r="248" spans="1:53" s="177" customFormat="1" x14ac:dyDescent="0.3">
      <c r="A248" s="157" t="s">
        <v>344</v>
      </c>
      <c r="B248" s="162" t="s">
        <v>66</v>
      </c>
      <c r="C248" s="157" t="s">
        <v>254</v>
      </c>
      <c r="D248" s="180">
        <v>259573806</v>
      </c>
      <c r="E248" s="181">
        <v>5053302808</v>
      </c>
      <c r="F248" s="157" t="s">
        <v>48</v>
      </c>
      <c r="G248" s="165">
        <v>34704</v>
      </c>
      <c r="H248" s="166">
        <f t="shared" ca="1" si="3"/>
        <v>19</v>
      </c>
      <c r="I248" s="167" t="s">
        <v>72</v>
      </c>
      <c r="J248" s="168">
        <v>72456</v>
      </c>
      <c r="K248" s="169">
        <v>4</v>
      </c>
      <c r="L248" s="157"/>
      <c r="M248" s="175"/>
      <c r="N248" s="157"/>
      <c r="O248" s="157"/>
      <c r="S248" s="157"/>
      <c r="T248" s="157"/>
      <c r="U248" s="157"/>
      <c r="V248" s="157"/>
      <c r="W248" s="157"/>
      <c r="X248" s="157"/>
      <c r="Y248" s="157"/>
      <c r="Z248" s="157"/>
      <c r="AA248" s="157"/>
      <c r="AB248" s="157"/>
      <c r="AC248" s="157"/>
      <c r="AD248" s="157"/>
      <c r="AE248" s="157"/>
      <c r="AF248" s="157"/>
      <c r="AG248" s="157"/>
      <c r="AH248" s="157"/>
      <c r="AI248" s="157"/>
      <c r="AJ248" s="157"/>
      <c r="AK248" s="157"/>
      <c r="AL248" s="157"/>
      <c r="AM248" s="157"/>
      <c r="AN248" s="157"/>
      <c r="AO248" s="157"/>
      <c r="AP248" s="157"/>
      <c r="AQ248" s="157"/>
      <c r="AR248" s="157"/>
      <c r="AS248" s="157"/>
      <c r="AT248" s="157"/>
      <c r="AU248" s="157"/>
      <c r="AV248" s="157"/>
      <c r="AW248" s="157"/>
      <c r="AX248" s="157"/>
      <c r="AY248" s="157"/>
      <c r="AZ248" s="157"/>
      <c r="BA248" s="157"/>
    </row>
    <row r="249" spans="1:53" s="177" customFormat="1" x14ac:dyDescent="0.3">
      <c r="A249" s="157" t="s">
        <v>353</v>
      </c>
      <c r="B249" s="162" t="s">
        <v>76</v>
      </c>
      <c r="C249" s="157" t="s">
        <v>254</v>
      </c>
      <c r="D249" s="180">
        <v>920477476</v>
      </c>
      <c r="E249" s="181">
        <v>3033162442</v>
      </c>
      <c r="F249" s="157" t="s">
        <v>58</v>
      </c>
      <c r="G249" s="165">
        <v>36241</v>
      </c>
      <c r="H249" s="166">
        <f t="shared" ca="1" si="3"/>
        <v>15</v>
      </c>
      <c r="I249" s="167"/>
      <c r="J249" s="168">
        <v>29292</v>
      </c>
      <c r="K249" s="169">
        <v>3</v>
      </c>
      <c r="L249" s="157"/>
      <c r="M249" s="175"/>
      <c r="N249" s="157"/>
      <c r="O249" s="157"/>
      <c r="S249" s="157"/>
      <c r="T249" s="157"/>
      <c r="U249" s="157"/>
      <c r="V249" s="157"/>
      <c r="W249" s="157"/>
      <c r="X249" s="157"/>
      <c r="Y249" s="157"/>
      <c r="Z249" s="157"/>
      <c r="AA249" s="157"/>
      <c r="AB249" s="157"/>
      <c r="AC249" s="157"/>
      <c r="AD249" s="157"/>
      <c r="AE249" s="157"/>
      <c r="AF249" s="157"/>
      <c r="AG249" s="157"/>
      <c r="AH249" s="157"/>
      <c r="AI249" s="157"/>
      <c r="AJ249" s="157"/>
      <c r="AK249" s="157"/>
      <c r="AL249" s="157"/>
      <c r="AM249" s="157"/>
      <c r="AN249" s="157"/>
      <c r="AO249" s="157"/>
      <c r="AP249" s="157"/>
      <c r="AQ249" s="157"/>
      <c r="AR249" s="157"/>
      <c r="AS249" s="157"/>
      <c r="AT249" s="157"/>
      <c r="AU249" s="157"/>
      <c r="AV249" s="157"/>
      <c r="AW249" s="157"/>
      <c r="AX249" s="157"/>
      <c r="AY249" s="157"/>
      <c r="AZ249" s="157"/>
      <c r="BA249" s="157"/>
    </row>
    <row r="250" spans="1:53" s="177" customFormat="1" x14ac:dyDescent="0.3">
      <c r="A250" s="157" t="s">
        <v>303</v>
      </c>
      <c r="B250" s="162" t="s">
        <v>76</v>
      </c>
      <c r="C250" s="157" t="s">
        <v>254</v>
      </c>
      <c r="D250" s="180">
        <v>276980518</v>
      </c>
      <c r="E250" s="181">
        <v>7195267252</v>
      </c>
      <c r="F250" s="157" t="s">
        <v>48</v>
      </c>
      <c r="G250" s="165">
        <v>39888</v>
      </c>
      <c r="H250" s="166">
        <f t="shared" ca="1" si="3"/>
        <v>5</v>
      </c>
      <c r="I250" s="167" t="s">
        <v>72</v>
      </c>
      <c r="J250" s="168">
        <v>35304</v>
      </c>
      <c r="K250" s="169">
        <v>5</v>
      </c>
      <c r="L250" s="157"/>
      <c r="M250" s="175"/>
      <c r="N250" s="157"/>
      <c r="O250" s="157"/>
      <c r="S250" s="157"/>
      <c r="T250" s="157"/>
      <c r="U250" s="157"/>
      <c r="V250" s="157"/>
      <c r="W250" s="157"/>
      <c r="X250" s="157"/>
      <c r="Y250" s="157"/>
      <c r="Z250" s="157"/>
      <c r="AA250" s="157"/>
      <c r="AB250" s="157"/>
      <c r="AC250" s="157"/>
      <c r="AD250" s="157"/>
      <c r="AE250" s="157"/>
      <c r="AF250" s="157"/>
      <c r="AG250" s="157"/>
      <c r="AH250" s="157"/>
      <c r="AI250" s="157"/>
      <c r="AJ250" s="157"/>
      <c r="AK250" s="157"/>
      <c r="AL250" s="157"/>
      <c r="AM250" s="157"/>
      <c r="AN250" s="157"/>
      <c r="AO250" s="157"/>
      <c r="AP250" s="157"/>
      <c r="AQ250" s="157"/>
      <c r="AR250" s="157"/>
      <c r="AS250" s="157"/>
      <c r="AT250" s="157"/>
      <c r="AU250" s="157"/>
      <c r="AV250" s="157"/>
      <c r="AW250" s="157"/>
      <c r="AX250" s="157"/>
      <c r="AY250" s="157"/>
      <c r="AZ250" s="157"/>
      <c r="BA250" s="157"/>
    </row>
    <row r="251" spans="1:53" s="177" customFormat="1" x14ac:dyDescent="0.3">
      <c r="A251" s="157" t="s">
        <v>323</v>
      </c>
      <c r="B251" s="162" t="s">
        <v>62</v>
      </c>
      <c r="C251" s="157" t="s">
        <v>254</v>
      </c>
      <c r="D251" s="180">
        <v>725737456</v>
      </c>
      <c r="E251" s="181">
        <v>5051847141</v>
      </c>
      <c r="F251" s="157" t="s">
        <v>58</v>
      </c>
      <c r="G251" s="165">
        <v>39930</v>
      </c>
      <c r="H251" s="166">
        <f t="shared" ca="1" si="3"/>
        <v>5</v>
      </c>
      <c r="I251" s="167"/>
      <c r="J251" s="168">
        <v>71196</v>
      </c>
      <c r="K251" s="169">
        <v>4</v>
      </c>
      <c r="L251" s="157"/>
      <c r="M251" s="175"/>
      <c r="N251" s="157"/>
      <c r="O251" s="157"/>
      <c r="S251" s="157"/>
      <c r="T251" s="157"/>
      <c r="U251" s="157"/>
      <c r="V251" s="157"/>
      <c r="W251" s="157"/>
      <c r="X251" s="157"/>
      <c r="Y251" s="157"/>
      <c r="Z251" s="157"/>
      <c r="AA251" s="157"/>
      <c r="AB251" s="157"/>
      <c r="AC251" s="157"/>
      <c r="AD251" s="157"/>
      <c r="AE251" s="157"/>
      <c r="AF251" s="157"/>
      <c r="AG251" s="157"/>
      <c r="AH251" s="157"/>
      <c r="AI251" s="157"/>
      <c r="AJ251" s="157"/>
      <c r="AK251" s="157"/>
      <c r="AL251" s="157"/>
      <c r="AM251" s="157"/>
      <c r="AN251" s="157"/>
      <c r="AO251" s="157"/>
      <c r="AP251" s="157"/>
      <c r="AQ251" s="157"/>
      <c r="AR251" s="157"/>
      <c r="AS251" s="157"/>
      <c r="AT251" s="157"/>
      <c r="AU251" s="157"/>
      <c r="AV251" s="157"/>
      <c r="AW251" s="157"/>
      <c r="AX251" s="157"/>
      <c r="AY251" s="157"/>
      <c r="AZ251" s="157"/>
      <c r="BA251" s="157"/>
    </row>
    <row r="252" spans="1:53" s="177" customFormat="1" x14ac:dyDescent="0.3">
      <c r="A252" s="157" t="s">
        <v>324</v>
      </c>
      <c r="B252" s="162" t="s">
        <v>62</v>
      </c>
      <c r="C252" s="157" t="s">
        <v>254</v>
      </c>
      <c r="D252" s="180">
        <v>350104448</v>
      </c>
      <c r="E252" s="181">
        <v>3033883356</v>
      </c>
      <c r="F252" s="157" t="s">
        <v>48</v>
      </c>
      <c r="G252" s="165">
        <v>36585</v>
      </c>
      <c r="H252" s="166">
        <f t="shared" ca="1" si="3"/>
        <v>14</v>
      </c>
      <c r="I252" s="167" t="s">
        <v>49</v>
      </c>
      <c r="J252" s="168">
        <v>53904</v>
      </c>
      <c r="K252" s="169">
        <v>1</v>
      </c>
      <c r="L252" s="157"/>
      <c r="M252" s="175"/>
      <c r="N252" s="157"/>
      <c r="O252" s="157"/>
      <c r="S252" s="157"/>
      <c r="T252" s="157"/>
      <c r="U252" s="157"/>
      <c r="V252" s="157"/>
      <c r="W252" s="157"/>
      <c r="X252" s="157"/>
      <c r="Y252" s="157"/>
      <c r="Z252" s="157"/>
      <c r="AA252" s="157"/>
      <c r="AB252" s="157"/>
      <c r="AC252" s="157"/>
      <c r="AD252" s="157"/>
      <c r="AE252" s="157"/>
      <c r="AF252" s="157"/>
      <c r="AG252" s="157"/>
      <c r="AH252" s="157"/>
      <c r="AI252" s="157"/>
      <c r="AJ252" s="157"/>
      <c r="AK252" s="157"/>
      <c r="AL252" s="157"/>
      <c r="AM252" s="157"/>
      <c r="AN252" s="157"/>
      <c r="AO252" s="157"/>
      <c r="AP252" s="157"/>
      <c r="AQ252" s="157"/>
      <c r="AR252" s="157"/>
      <c r="AS252" s="157"/>
      <c r="AT252" s="157"/>
      <c r="AU252" s="157"/>
      <c r="AV252" s="157"/>
      <c r="AW252" s="157"/>
      <c r="AX252" s="157"/>
      <c r="AY252" s="157"/>
      <c r="AZ252" s="157"/>
      <c r="BA252" s="157"/>
    </row>
    <row r="253" spans="1:53" s="177" customFormat="1" x14ac:dyDescent="0.3">
      <c r="A253" s="157" t="s">
        <v>393</v>
      </c>
      <c r="B253" s="162" t="s">
        <v>76</v>
      </c>
      <c r="C253" s="157" t="s">
        <v>254</v>
      </c>
      <c r="D253" s="180">
        <v>130619578</v>
      </c>
      <c r="E253" s="181">
        <v>3035057530</v>
      </c>
      <c r="F253" s="157" t="s">
        <v>58</v>
      </c>
      <c r="G253" s="165">
        <v>37774</v>
      </c>
      <c r="H253" s="166">
        <f t="shared" ca="1" si="3"/>
        <v>11</v>
      </c>
      <c r="I253" s="167"/>
      <c r="J253" s="168">
        <v>107424</v>
      </c>
      <c r="K253" s="169">
        <v>5</v>
      </c>
      <c r="L253" s="157"/>
      <c r="M253" s="175"/>
      <c r="N253" s="157"/>
      <c r="O253" s="157"/>
      <c r="S253" s="157"/>
      <c r="T253" s="157"/>
      <c r="U253" s="157"/>
      <c r="V253" s="157"/>
      <c r="W253" s="157"/>
      <c r="X253" s="157"/>
      <c r="Y253" s="157"/>
      <c r="Z253" s="157"/>
      <c r="AA253" s="157"/>
      <c r="AB253" s="157"/>
      <c r="AC253" s="157"/>
      <c r="AD253" s="157"/>
      <c r="AE253" s="157"/>
      <c r="AF253" s="157"/>
      <c r="AG253" s="157"/>
      <c r="AH253" s="157"/>
      <c r="AI253" s="157"/>
      <c r="AJ253" s="157"/>
      <c r="AK253" s="157"/>
      <c r="AL253" s="157"/>
      <c r="AM253" s="157"/>
      <c r="AN253" s="157"/>
      <c r="AO253" s="157"/>
      <c r="AP253" s="157"/>
      <c r="AQ253" s="157"/>
      <c r="AR253" s="157"/>
      <c r="AS253" s="157"/>
      <c r="AT253" s="157"/>
      <c r="AU253" s="157"/>
      <c r="AV253" s="157"/>
      <c r="AW253" s="157"/>
      <c r="AX253" s="157"/>
      <c r="AY253" s="157"/>
      <c r="AZ253" s="157"/>
      <c r="BA253" s="157"/>
    </row>
    <row r="254" spans="1:53" s="177" customFormat="1" x14ac:dyDescent="0.3">
      <c r="A254" s="157" t="s">
        <v>283</v>
      </c>
      <c r="B254" s="162" t="s">
        <v>51</v>
      </c>
      <c r="C254" s="157" t="s">
        <v>254</v>
      </c>
      <c r="D254" s="180">
        <v>353414196</v>
      </c>
      <c r="E254" s="181">
        <v>7198159919</v>
      </c>
      <c r="F254" s="157" t="s">
        <v>48</v>
      </c>
      <c r="G254" s="165">
        <v>37754</v>
      </c>
      <c r="H254" s="166">
        <f t="shared" ca="1" si="3"/>
        <v>11</v>
      </c>
      <c r="I254" s="167" t="s">
        <v>49</v>
      </c>
      <c r="J254" s="168">
        <v>28380</v>
      </c>
      <c r="K254" s="169">
        <v>1</v>
      </c>
      <c r="L254" s="157"/>
      <c r="M254" s="175"/>
      <c r="N254" s="157"/>
      <c r="O254" s="157"/>
      <c r="S254" s="157"/>
      <c r="T254" s="157"/>
      <c r="U254" s="157"/>
      <c r="V254" s="157"/>
      <c r="W254" s="157"/>
      <c r="X254" s="157"/>
      <c r="Y254" s="157"/>
      <c r="Z254" s="157"/>
      <c r="AA254" s="157"/>
      <c r="AB254" s="157"/>
      <c r="AC254" s="157"/>
      <c r="AD254" s="157"/>
      <c r="AE254" s="157"/>
      <c r="AF254" s="157"/>
      <c r="AG254" s="157"/>
      <c r="AH254" s="157"/>
      <c r="AI254" s="157"/>
      <c r="AJ254" s="157"/>
      <c r="AK254" s="157"/>
      <c r="AL254" s="157"/>
      <c r="AM254" s="157"/>
      <c r="AN254" s="157"/>
      <c r="AO254" s="157"/>
      <c r="AP254" s="157"/>
      <c r="AQ254" s="157"/>
      <c r="AR254" s="157"/>
      <c r="AS254" s="157"/>
      <c r="AT254" s="157"/>
      <c r="AU254" s="157"/>
      <c r="AV254" s="157"/>
      <c r="AW254" s="157"/>
      <c r="AX254" s="157"/>
      <c r="AY254" s="157"/>
      <c r="AZ254" s="157"/>
      <c r="BA254" s="157"/>
    </row>
    <row r="255" spans="1:53" s="177" customFormat="1" x14ac:dyDescent="0.3">
      <c r="A255" s="157" t="s">
        <v>371</v>
      </c>
      <c r="B255" s="162" t="s">
        <v>66</v>
      </c>
      <c r="C255" s="157" t="s">
        <v>254</v>
      </c>
      <c r="D255" s="180">
        <v>506577536</v>
      </c>
      <c r="E255" s="181">
        <v>3034999647</v>
      </c>
      <c r="F255" s="157" t="s">
        <v>56</v>
      </c>
      <c r="G255" s="165">
        <v>37361</v>
      </c>
      <c r="H255" s="166">
        <f t="shared" ca="1" si="3"/>
        <v>12</v>
      </c>
      <c r="I255" s="167"/>
      <c r="J255" s="168">
        <v>11309</v>
      </c>
      <c r="K255" s="169">
        <v>4</v>
      </c>
      <c r="L255" s="157"/>
      <c r="M255" s="175"/>
      <c r="N255" s="157"/>
      <c r="O255" s="157"/>
      <c r="S255" s="157"/>
      <c r="T255" s="157"/>
      <c r="U255" s="157"/>
      <c r="V255" s="157"/>
      <c r="W255" s="157"/>
      <c r="X255" s="157"/>
      <c r="Y255" s="157"/>
      <c r="Z255" s="157"/>
      <c r="AA255" s="157"/>
      <c r="AB255" s="157"/>
      <c r="AC255" s="157"/>
      <c r="AD255" s="157"/>
      <c r="AE255" s="157"/>
      <c r="AF255" s="157"/>
      <c r="AG255" s="157"/>
      <c r="AH255" s="157"/>
      <c r="AI255" s="157"/>
      <c r="AJ255" s="157"/>
      <c r="AK255" s="157"/>
      <c r="AL255" s="157"/>
      <c r="AM255" s="157"/>
      <c r="AN255" s="157"/>
      <c r="AO255" s="157"/>
      <c r="AP255" s="157"/>
      <c r="AQ255" s="157"/>
      <c r="AR255" s="157"/>
      <c r="AS255" s="157"/>
      <c r="AT255" s="157"/>
      <c r="AU255" s="157"/>
      <c r="AV255" s="157"/>
      <c r="AW255" s="157"/>
      <c r="AX255" s="157"/>
      <c r="AY255" s="157"/>
      <c r="AZ255" s="157"/>
      <c r="BA255" s="157"/>
    </row>
    <row r="256" spans="1:53" s="177" customFormat="1" x14ac:dyDescent="0.3">
      <c r="A256" s="157" t="s">
        <v>373</v>
      </c>
      <c r="B256" s="162" t="s">
        <v>66</v>
      </c>
      <c r="C256" s="157" t="s">
        <v>254</v>
      </c>
      <c r="D256" s="180">
        <v>280304785</v>
      </c>
      <c r="E256" s="181">
        <v>5055918708</v>
      </c>
      <c r="F256" s="157" t="s">
        <v>48</v>
      </c>
      <c r="G256" s="165">
        <v>37052</v>
      </c>
      <c r="H256" s="166">
        <f t="shared" ca="1" si="3"/>
        <v>13</v>
      </c>
      <c r="I256" s="167" t="s">
        <v>60</v>
      </c>
      <c r="J256" s="168">
        <v>48408</v>
      </c>
      <c r="K256" s="169">
        <v>2</v>
      </c>
      <c r="L256" s="157"/>
      <c r="M256" s="175"/>
      <c r="N256" s="157"/>
      <c r="O256" s="157"/>
      <c r="S256" s="157"/>
      <c r="T256" s="157"/>
      <c r="U256" s="157"/>
      <c r="V256" s="157"/>
      <c r="W256" s="157"/>
      <c r="X256" s="157"/>
      <c r="Y256" s="157"/>
      <c r="Z256" s="157"/>
      <c r="AA256" s="157"/>
      <c r="AB256" s="157"/>
      <c r="AC256" s="157"/>
      <c r="AD256" s="157"/>
      <c r="AE256" s="157"/>
      <c r="AF256" s="157"/>
      <c r="AG256" s="157"/>
      <c r="AH256" s="157"/>
      <c r="AI256" s="157"/>
      <c r="AJ256" s="157"/>
      <c r="AK256" s="157"/>
      <c r="AL256" s="157"/>
      <c r="AM256" s="157"/>
      <c r="AN256" s="157"/>
      <c r="AO256" s="157"/>
      <c r="AP256" s="157"/>
      <c r="AQ256" s="157"/>
      <c r="AR256" s="157"/>
      <c r="AS256" s="157"/>
      <c r="AT256" s="157"/>
      <c r="AU256" s="157"/>
      <c r="AV256" s="157"/>
      <c r="AW256" s="157"/>
      <c r="AX256" s="157"/>
      <c r="AY256" s="157"/>
      <c r="AZ256" s="157"/>
      <c r="BA256" s="157"/>
    </row>
    <row r="257" spans="1:53" s="177" customFormat="1" x14ac:dyDescent="0.3">
      <c r="A257" s="157" t="s">
        <v>361</v>
      </c>
      <c r="B257" s="162" t="s">
        <v>62</v>
      </c>
      <c r="C257" s="157" t="s">
        <v>254</v>
      </c>
      <c r="D257" s="180">
        <v>466293520</v>
      </c>
      <c r="E257" s="181">
        <v>9704442142</v>
      </c>
      <c r="F257" s="157" t="s">
        <v>56</v>
      </c>
      <c r="G257" s="165">
        <v>34807</v>
      </c>
      <c r="H257" s="166">
        <f t="shared" ca="1" si="3"/>
        <v>19</v>
      </c>
      <c r="I257" s="167"/>
      <c r="J257" s="168">
        <v>26813</v>
      </c>
      <c r="K257" s="169">
        <v>4</v>
      </c>
      <c r="L257" s="157"/>
      <c r="M257" s="175"/>
      <c r="N257" s="157"/>
      <c r="O257" s="157"/>
      <c r="S257" s="157"/>
      <c r="T257" s="157"/>
      <c r="U257" s="157"/>
      <c r="V257" s="157"/>
      <c r="W257" s="157"/>
      <c r="X257" s="157"/>
      <c r="Y257" s="157"/>
      <c r="Z257" s="157"/>
      <c r="AA257" s="157"/>
      <c r="AB257" s="157"/>
      <c r="AC257" s="157"/>
      <c r="AD257" s="157"/>
      <c r="AE257" s="157"/>
      <c r="AF257" s="157"/>
      <c r="AG257" s="157"/>
      <c r="AH257" s="157"/>
      <c r="AI257" s="157"/>
      <c r="AJ257" s="157"/>
      <c r="AK257" s="157"/>
      <c r="AL257" s="157"/>
      <c r="AM257" s="157"/>
      <c r="AN257" s="157"/>
      <c r="AO257" s="157"/>
      <c r="AP257" s="157"/>
      <c r="AQ257" s="157"/>
      <c r="AR257" s="157"/>
      <c r="AS257" s="157"/>
      <c r="AT257" s="157"/>
      <c r="AU257" s="157"/>
      <c r="AV257" s="157"/>
      <c r="AW257" s="157"/>
      <c r="AX257" s="157"/>
      <c r="AY257" s="157"/>
      <c r="AZ257" s="157"/>
      <c r="BA257" s="157"/>
    </row>
    <row r="258" spans="1:53" s="177" customFormat="1" x14ac:dyDescent="0.3">
      <c r="A258" s="157" t="s">
        <v>362</v>
      </c>
      <c r="B258" s="162" t="s">
        <v>46</v>
      </c>
      <c r="C258" s="157" t="s">
        <v>254</v>
      </c>
      <c r="D258" s="180">
        <v>858800513</v>
      </c>
      <c r="E258" s="181">
        <v>5053547588</v>
      </c>
      <c r="F258" s="157" t="s">
        <v>48</v>
      </c>
      <c r="G258" s="165">
        <v>40368</v>
      </c>
      <c r="H258" s="166">
        <f t="shared" ref="H258:H321" ca="1" si="4">DATEDIF(G258,TODAY(),"Y")</f>
        <v>4</v>
      </c>
      <c r="I258" s="167" t="s">
        <v>53</v>
      </c>
      <c r="J258" s="168">
        <v>85236</v>
      </c>
      <c r="K258" s="169">
        <v>3</v>
      </c>
      <c r="L258" s="157"/>
      <c r="M258" s="175"/>
      <c r="N258" s="157"/>
      <c r="O258" s="157"/>
      <c r="S258" s="157"/>
      <c r="T258" s="157"/>
      <c r="U258" s="157"/>
      <c r="V258" s="157"/>
      <c r="W258" s="157"/>
      <c r="X258" s="157"/>
      <c r="Y258" s="157"/>
      <c r="Z258" s="157"/>
      <c r="AA258" s="157"/>
      <c r="AB258" s="157"/>
      <c r="AC258" s="157"/>
      <c r="AD258" s="157"/>
      <c r="AE258" s="157"/>
      <c r="AF258" s="157"/>
      <c r="AG258" s="157"/>
      <c r="AH258" s="157"/>
      <c r="AI258" s="157"/>
      <c r="AJ258" s="157"/>
      <c r="AK258" s="157"/>
      <c r="AL258" s="157"/>
      <c r="AM258" s="157"/>
      <c r="AN258" s="157"/>
      <c r="AO258" s="157"/>
      <c r="AP258" s="157"/>
      <c r="AQ258" s="157"/>
      <c r="AR258" s="157"/>
      <c r="AS258" s="157"/>
      <c r="AT258" s="157"/>
      <c r="AU258" s="157"/>
      <c r="AV258" s="157"/>
      <c r="AW258" s="157"/>
      <c r="AX258" s="157"/>
      <c r="AY258" s="157"/>
      <c r="AZ258" s="157"/>
      <c r="BA258" s="157"/>
    </row>
    <row r="259" spans="1:53" s="177" customFormat="1" x14ac:dyDescent="0.3">
      <c r="A259" s="157" t="s">
        <v>293</v>
      </c>
      <c r="B259" s="162" t="s">
        <v>76</v>
      </c>
      <c r="C259" s="157" t="s">
        <v>254</v>
      </c>
      <c r="D259" s="180">
        <v>635767088</v>
      </c>
      <c r="E259" s="181">
        <v>5052153322</v>
      </c>
      <c r="F259" s="157" t="s">
        <v>58</v>
      </c>
      <c r="G259" s="165">
        <v>38033</v>
      </c>
      <c r="H259" s="166">
        <f t="shared" ca="1" si="4"/>
        <v>10</v>
      </c>
      <c r="I259" s="167"/>
      <c r="J259" s="168">
        <v>82212</v>
      </c>
      <c r="K259" s="169">
        <v>5</v>
      </c>
      <c r="L259" s="157"/>
      <c r="M259" s="175"/>
      <c r="N259" s="157"/>
      <c r="O259" s="157"/>
      <c r="S259" s="157"/>
      <c r="T259" s="157"/>
      <c r="U259" s="157"/>
      <c r="V259" s="157"/>
      <c r="W259" s="157"/>
      <c r="X259" s="157"/>
      <c r="Y259" s="157"/>
      <c r="Z259" s="157"/>
      <c r="AA259" s="157"/>
      <c r="AB259" s="157"/>
      <c r="AC259" s="157"/>
      <c r="AD259" s="157"/>
      <c r="AE259" s="157"/>
      <c r="AF259" s="157"/>
      <c r="AG259" s="157"/>
      <c r="AH259" s="157"/>
      <c r="AI259" s="157"/>
      <c r="AJ259" s="157"/>
      <c r="AK259" s="157"/>
      <c r="AL259" s="157"/>
      <c r="AM259" s="157"/>
      <c r="AN259" s="157"/>
      <c r="AO259" s="157"/>
      <c r="AP259" s="157"/>
      <c r="AQ259" s="157"/>
      <c r="AR259" s="157"/>
      <c r="AS259" s="157"/>
      <c r="AT259" s="157"/>
      <c r="AU259" s="157"/>
      <c r="AV259" s="157"/>
      <c r="AW259" s="157"/>
      <c r="AX259" s="157"/>
      <c r="AY259" s="157"/>
      <c r="AZ259" s="157"/>
      <c r="BA259" s="157"/>
    </row>
    <row r="260" spans="1:53" s="177" customFormat="1" x14ac:dyDescent="0.3">
      <c r="A260" s="157" t="s">
        <v>276</v>
      </c>
      <c r="B260" s="162" t="s">
        <v>66</v>
      </c>
      <c r="C260" s="157" t="s">
        <v>254</v>
      </c>
      <c r="D260" s="180">
        <v>512405919</v>
      </c>
      <c r="E260" s="181">
        <v>3035858234</v>
      </c>
      <c r="F260" s="157" t="s">
        <v>48</v>
      </c>
      <c r="G260" s="165">
        <v>38492</v>
      </c>
      <c r="H260" s="166">
        <f t="shared" ca="1" si="4"/>
        <v>9</v>
      </c>
      <c r="I260" s="167" t="s">
        <v>49</v>
      </c>
      <c r="J260" s="168">
        <v>76956</v>
      </c>
      <c r="K260" s="169">
        <v>1</v>
      </c>
      <c r="L260" s="157"/>
      <c r="M260" s="175"/>
      <c r="N260" s="157"/>
      <c r="O260" s="157"/>
      <c r="S260" s="157"/>
      <c r="T260" s="157"/>
      <c r="U260" s="157"/>
      <c r="V260" s="157"/>
      <c r="W260" s="157"/>
      <c r="X260" s="157"/>
      <c r="Y260" s="157"/>
      <c r="Z260" s="157"/>
      <c r="AA260" s="157"/>
      <c r="AB260" s="157"/>
      <c r="AC260" s="157"/>
      <c r="AD260" s="157"/>
      <c r="AE260" s="157"/>
      <c r="AF260" s="157"/>
      <c r="AG260" s="157"/>
      <c r="AH260" s="157"/>
      <c r="AI260" s="157"/>
      <c r="AJ260" s="157"/>
      <c r="AK260" s="157"/>
      <c r="AL260" s="157"/>
      <c r="AM260" s="157"/>
      <c r="AN260" s="157"/>
      <c r="AO260" s="157"/>
      <c r="AP260" s="157"/>
      <c r="AQ260" s="157"/>
      <c r="AR260" s="157"/>
      <c r="AS260" s="157"/>
      <c r="AT260" s="157"/>
      <c r="AU260" s="157"/>
      <c r="AV260" s="157"/>
      <c r="AW260" s="157"/>
      <c r="AX260" s="157"/>
      <c r="AY260" s="157"/>
      <c r="AZ260" s="157"/>
      <c r="BA260" s="157"/>
    </row>
    <row r="261" spans="1:53" s="177" customFormat="1" x14ac:dyDescent="0.3">
      <c r="A261" s="157" t="s">
        <v>307</v>
      </c>
      <c r="B261" s="162" t="s">
        <v>66</v>
      </c>
      <c r="C261" s="157" t="s">
        <v>254</v>
      </c>
      <c r="D261" s="180">
        <v>616417564</v>
      </c>
      <c r="E261" s="181">
        <v>7191806180</v>
      </c>
      <c r="F261" s="157" t="s">
        <v>58</v>
      </c>
      <c r="G261" s="165">
        <v>36507</v>
      </c>
      <c r="H261" s="166">
        <f t="shared" ca="1" si="4"/>
        <v>14</v>
      </c>
      <c r="I261" s="167"/>
      <c r="J261" s="168">
        <v>50580</v>
      </c>
      <c r="K261" s="169">
        <v>5</v>
      </c>
      <c r="L261" s="157"/>
      <c r="M261" s="175"/>
      <c r="N261" s="157"/>
      <c r="O261" s="157"/>
      <c r="S261" s="157"/>
      <c r="T261" s="157"/>
      <c r="U261" s="157"/>
      <c r="V261" s="157"/>
      <c r="W261" s="157"/>
      <c r="X261" s="157"/>
      <c r="Y261" s="157"/>
      <c r="Z261" s="157"/>
      <c r="AA261" s="157"/>
      <c r="AB261" s="157"/>
      <c r="AC261" s="157"/>
      <c r="AD261" s="157"/>
      <c r="AE261" s="157"/>
      <c r="AF261" s="157"/>
      <c r="AG261" s="157"/>
      <c r="AH261" s="157"/>
      <c r="AI261" s="157"/>
      <c r="AJ261" s="157"/>
      <c r="AK261" s="157"/>
      <c r="AL261" s="157"/>
      <c r="AM261" s="157"/>
      <c r="AN261" s="157"/>
      <c r="AO261" s="157"/>
      <c r="AP261" s="157"/>
      <c r="AQ261" s="157"/>
      <c r="AR261" s="157"/>
      <c r="AS261" s="157"/>
      <c r="AT261" s="157"/>
      <c r="AU261" s="157"/>
      <c r="AV261" s="157"/>
      <c r="AW261" s="157"/>
      <c r="AX261" s="157"/>
      <c r="AY261" s="157"/>
      <c r="AZ261" s="157"/>
      <c r="BA261" s="157"/>
    </row>
    <row r="262" spans="1:53" s="177" customFormat="1" x14ac:dyDescent="0.3">
      <c r="A262" s="157" t="s">
        <v>300</v>
      </c>
      <c r="B262" s="162" t="s">
        <v>55</v>
      </c>
      <c r="C262" s="157" t="s">
        <v>254</v>
      </c>
      <c r="D262" s="180">
        <v>624234626</v>
      </c>
      <c r="E262" s="181">
        <v>9703077504</v>
      </c>
      <c r="F262" s="157" t="s">
        <v>52</v>
      </c>
      <c r="G262" s="165">
        <v>36399</v>
      </c>
      <c r="H262" s="166">
        <f t="shared" ca="1" si="4"/>
        <v>14</v>
      </c>
      <c r="I262" s="167" t="s">
        <v>60</v>
      </c>
      <c r="J262" s="168">
        <v>55974</v>
      </c>
      <c r="K262" s="169">
        <v>5</v>
      </c>
      <c r="L262" s="157"/>
      <c r="M262" s="175"/>
      <c r="N262" s="157"/>
      <c r="O262" s="157"/>
      <c r="S262" s="157"/>
      <c r="T262" s="157"/>
      <c r="U262" s="157"/>
      <c r="V262" s="157"/>
      <c r="W262" s="157"/>
      <c r="X262" s="157"/>
      <c r="Y262" s="157"/>
      <c r="Z262" s="157"/>
      <c r="AA262" s="157"/>
      <c r="AB262" s="157"/>
      <c r="AC262" s="157"/>
      <c r="AD262" s="157"/>
      <c r="AE262" s="157"/>
      <c r="AF262" s="157"/>
      <c r="AG262" s="157"/>
      <c r="AH262" s="157"/>
      <c r="AI262" s="157"/>
      <c r="AJ262" s="157"/>
      <c r="AK262" s="157"/>
      <c r="AL262" s="157"/>
      <c r="AM262" s="157"/>
      <c r="AN262" s="157"/>
      <c r="AO262" s="157"/>
      <c r="AP262" s="157"/>
      <c r="AQ262" s="157"/>
      <c r="AR262" s="157"/>
      <c r="AS262" s="157"/>
      <c r="AT262" s="157"/>
      <c r="AU262" s="157"/>
      <c r="AV262" s="157"/>
      <c r="AW262" s="157"/>
      <c r="AX262" s="157"/>
      <c r="AY262" s="157"/>
      <c r="AZ262" s="157"/>
      <c r="BA262" s="157"/>
    </row>
    <row r="263" spans="1:53" s="177" customFormat="1" x14ac:dyDescent="0.3">
      <c r="A263" s="157" t="s">
        <v>278</v>
      </c>
      <c r="B263" s="162" t="s">
        <v>51</v>
      </c>
      <c r="C263" s="157" t="s">
        <v>254</v>
      </c>
      <c r="D263" s="180">
        <v>361925033</v>
      </c>
      <c r="E263" s="181">
        <v>9706633751</v>
      </c>
      <c r="F263" s="157" t="s">
        <v>58</v>
      </c>
      <c r="G263" s="165">
        <v>39345</v>
      </c>
      <c r="H263" s="166">
        <f t="shared" ca="1" si="4"/>
        <v>6</v>
      </c>
      <c r="I263" s="167"/>
      <c r="J263" s="168">
        <v>86196</v>
      </c>
      <c r="K263" s="169">
        <v>3</v>
      </c>
      <c r="L263" s="157"/>
      <c r="M263" s="175"/>
      <c r="N263" s="157"/>
      <c r="O263" s="157"/>
      <c r="S263" s="157"/>
      <c r="T263" s="157"/>
      <c r="U263" s="157"/>
      <c r="V263" s="157"/>
      <c r="W263" s="157"/>
      <c r="X263" s="157"/>
      <c r="Y263" s="157"/>
      <c r="Z263" s="157"/>
      <c r="AA263" s="157"/>
      <c r="AB263" s="157"/>
      <c r="AC263" s="157"/>
      <c r="AD263" s="157"/>
      <c r="AE263" s="157"/>
      <c r="AF263" s="157"/>
      <c r="AG263" s="157"/>
      <c r="AH263" s="157"/>
      <c r="AI263" s="157"/>
      <c r="AJ263" s="157"/>
      <c r="AK263" s="157"/>
      <c r="AL263" s="157"/>
      <c r="AM263" s="157"/>
      <c r="AN263" s="157"/>
      <c r="AO263" s="157"/>
      <c r="AP263" s="157"/>
      <c r="AQ263" s="157"/>
      <c r="AR263" s="157"/>
      <c r="AS263" s="157"/>
      <c r="AT263" s="157"/>
      <c r="AU263" s="157"/>
      <c r="AV263" s="157"/>
      <c r="AW263" s="157"/>
      <c r="AX263" s="157"/>
      <c r="AY263" s="157"/>
      <c r="AZ263" s="157"/>
      <c r="BA263" s="157"/>
    </row>
    <row r="264" spans="1:53" s="177" customFormat="1" x14ac:dyDescent="0.3">
      <c r="A264" s="157" t="s">
        <v>355</v>
      </c>
      <c r="B264" s="162" t="s">
        <v>76</v>
      </c>
      <c r="C264" s="157" t="s">
        <v>254</v>
      </c>
      <c r="D264" s="180">
        <v>251824309</v>
      </c>
      <c r="E264" s="181">
        <v>5057950668</v>
      </c>
      <c r="F264" s="157" t="s">
        <v>58</v>
      </c>
      <c r="G264" s="165">
        <v>37785</v>
      </c>
      <c r="H264" s="166">
        <f t="shared" ca="1" si="4"/>
        <v>11</v>
      </c>
      <c r="I264" s="167"/>
      <c r="J264" s="168">
        <v>54504</v>
      </c>
      <c r="K264" s="169">
        <v>1</v>
      </c>
      <c r="L264" s="157"/>
      <c r="M264" s="175"/>
      <c r="N264" s="157"/>
      <c r="O264" s="157"/>
      <c r="S264" s="157"/>
      <c r="T264" s="157"/>
      <c r="U264" s="157"/>
      <c r="V264" s="157"/>
      <c r="W264" s="157"/>
      <c r="X264" s="157"/>
      <c r="Y264" s="157"/>
      <c r="Z264" s="157"/>
      <c r="AA264" s="157"/>
      <c r="AB264" s="157"/>
      <c r="AC264" s="157"/>
      <c r="AD264" s="157"/>
      <c r="AE264" s="157"/>
      <c r="AF264" s="157"/>
      <c r="AG264" s="157"/>
      <c r="AH264" s="157"/>
      <c r="AI264" s="157"/>
      <c r="AJ264" s="157"/>
      <c r="AK264" s="157"/>
      <c r="AL264" s="157"/>
      <c r="AM264" s="157"/>
      <c r="AN264" s="157"/>
      <c r="AO264" s="157"/>
      <c r="AP264" s="157"/>
      <c r="AQ264" s="157"/>
      <c r="AR264" s="157"/>
      <c r="AS264" s="157"/>
      <c r="AT264" s="157"/>
      <c r="AU264" s="157"/>
      <c r="AV264" s="157"/>
      <c r="AW264" s="157"/>
      <c r="AX264" s="157"/>
      <c r="AY264" s="157"/>
      <c r="AZ264" s="157"/>
      <c r="BA264" s="157"/>
    </row>
    <row r="265" spans="1:53" s="177" customFormat="1" x14ac:dyDescent="0.3">
      <c r="A265" s="157" t="s">
        <v>266</v>
      </c>
      <c r="B265" s="162" t="s">
        <v>76</v>
      </c>
      <c r="C265" s="157" t="s">
        <v>254</v>
      </c>
      <c r="D265" s="180">
        <v>243062914</v>
      </c>
      <c r="E265" s="181">
        <v>9704018412</v>
      </c>
      <c r="F265" s="157" t="s">
        <v>48</v>
      </c>
      <c r="G265" s="165">
        <v>36255</v>
      </c>
      <c r="H265" s="166">
        <f t="shared" ca="1" si="4"/>
        <v>15</v>
      </c>
      <c r="I265" s="167" t="s">
        <v>60</v>
      </c>
      <c r="J265" s="168">
        <v>88140</v>
      </c>
      <c r="K265" s="169">
        <v>3</v>
      </c>
      <c r="L265" s="157"/>
      <c r="M265" s="175"/>
      <c r="N265" s="157"/>
      <c r="O265" s="157"/>
      <c r="S265" s="157"/>
      <c r="T265" s="157"/>
      <c r="U265" s="157"/>
      <c r="V265" s="157"/>
      <c r="W265" s="157"/>
      <c r="X265" s="157"/>
      <c r="Y265" s="157"/>
      <c r="Z265" s="157"/>
      <c r="AA265" s="157"/>
      <c r="AB265" s="157"/>
      <c r="AC265" s="157"/>
      <c r="AD265" s="157"/>
      <c r="AE265" s="157"/>
      <c r="AF265" s="157"/>
      <c r="AG265" s="157"/>
      <c r="AH265" s="157"/>
      <c r="AI265" s="157"/>
      <c r="AJ265" s="157"/>
      <c r="AK265" s="157"/>
      <c r="AL265" s="157"/>
      <c r="AM265" s="157"/>
      <c r="AN265" s="157"/>
      <c r="AO265" s="157"/>
      <c r="AP265" s="157"/>
      <c r="AQ265" s="157"/>
      <c r="AR265" s="157"/>
      <c r="AS265" s="157"/>
      <c r="AT265" s="157"/>
      <c r="AU265" s="157"/>
      <c r="AV265" s="157"/>
      <c r="AW265" s="157"/>
      <c r="AX265" s="157"/>
      <c r="AY265" s="157"/>
      <c r="AZ265" s="157"/>
      <c r="BA265" s="157"/>
    </row>
    <row r="266" spans="1:53" s="177" customFormat="1" x14ac:dyDescent="0.3">
      <c r="A266" s="157" t="s">
        <v>338</v>
      </c>
      <c r="B266" s="162" t="s">
        <v>76</v>
      </c>
      <c r="C266" s="157" t="s">
        <v>254</v>
      </c>
      <c r="D266" s="180">
        <v>798466688</v>
      </c>
      <c r="E266" s="181">
        <v>3032232339</v>
      </c>
      <c r="F266" s="157" t="s">
        <v>48</v>
      </c>
      <c r="G266" s="165">
        <v>41259</v>
      </c>
      <c r="H266" s="166">
        <f t="shared" ca="1" si="4"/>
        <v>1</v>
      </c>
      <c r="I266" s="167" t="s">
        <v>60</v>
      </c>
      <c r="J266" s="168">
        <v>42720</v>
      </c>
      <c r="K266" s="169">
        <v>5</v>
      </c>
      <c r="L266" s="157"/>
      <c r="M266" s="175"/>
      <c r="N266" s="157"/>
      <c r="O266" s="157"/>
      <c r="S266" s="157"/>
      <c r="T266" s="157"/>
      <c r="U266" s="157"/>
      <c r="V266" s="157"/>
      <c r="W266" s="157"/>
      <c r="X266" s="157"/>
      <c r="Y266" s="157"/>
      <c r="Z266" s="157"/>
      <c r="AA266" s="157"/>
      <c r="AB266" s="157"/>
      <c r="AC266" s="157"/>
      <c r="AD266" s="157"/>
      <c r="AE266" s="157"/>
      <c r="AF266" s="157"/>
      <c r="AG266" s="157"/>
      <c r="AH266" s="157"/>
      <c r="AI266" s="157"/>
      <c r="AJ266" s="157"/>
      <c r="AK266" s="157"/>
      <c r="AL266" s="157"/>
      <c r="AM266" s="157"/>
      <c r="AN266" s="157"/>
      <c r="AO266" s="157"/>
      <c r="AP266" s="157"/>
      <c r="AQ266" s="157"/>
      <c r="AR266" s="157"/>
      <c r="AS266" s="157"/>
      <c r="AT266" s="157"/>
      <c r="AU266" s="157"/>
      <c r="AV266" s="157"/>
      <c r="AW266" s="157"/>
      <c r="AX266" s="157"/>
      <c r="AY266" s="157"/>
      <c r="AZ266" s="157"/>
      <c r="BA266" s="157"/>
    </row>
    <row r="267" spans="1:53" s="177" customFormat="1" x14ac:dyDescent="0.3">
      <c r="A267" s="157" t="s">
        <v>405</v>
      </c>
      <c r="B267" s="162" t="s">
        <v>66</v>
      </c>
      <c r="C267" s="157" t="s">
        <v>254</v>
      </c>
      <c r="D267" s="180">
        <v>219245495</v>
      </c>
      <c r="E267" s="181">
        <v>5058256039</v>
      </c>
      <c r="F267" s="157" t="s">
        <v>58</v>
      </c>
      <c r="G267" s="165">
        <v>35481</v>
      </c>
      <c r="H267" s="166">
        <f t="shared" ca="1" si="4"/>
        <v>17</v>
      </c>
      <c r="I267" s="167"/>
      <c r="J267" s="168">
        <v>75972</v>
      </c>
      <c r="K267" s="169">
        <v>3</v>
      </c>
      <c r="L267" s="157"/>
      <c r="M267" s="175"/>
      <c r="N267" s="157"/>
      <c r="O267" s="157"/>
      <c r="S267" s="157"/>
      <c r="T267" s="157"/>
      <c r="U267" s="157"/>
      <c r="V267" s="157"/>
      <c r="W267" s="157"/>
      <c r="X267" s="157"/>
      <c r="Y267" s="157"/>
      <c r="Z267" s="157"/>
      <c r="AA267" s="157"/>
      <c r="AB267" s="157"/>
      <c r="AC267" s="157"/>
      <c r="AD267" s="157"/>
      <c r="AE267" s="157"/>
      <c r="AF267" s="157"/>
      <c r="AG267" s="157"/>
      <c r="AH267" s="157"/>
      <c r="AI267" s="157"/>
      <c r="AJ267" s="157"/>
      <c r="AK267" s="157"/>
      <c r="AL267" s="157"/>
      <c r="AM267" s="157"/>
      <c r="AN267" s="157"/>
      <c r="AO267" s="157"/>
      <c r="AP267" s="157"/>
      <c r="AQ267" s="157"/>
      <c r="AR267" s="157"/>
      <c r="AS267" s="157"/>
      <c r="AT267" s="157"/>
      <c r="AU267" s="157"/>
      <c r="AV267" s="157"/>
      <c r="AW267" s="157"/>
      <c r="AX267" s="157"/>
      <c r="AY267" s="157"/>
      <c r="AZ267" s="157"/>
      <c r="BA267" s="157"/>
    </row>
    <row r="268" spans="1:53" s="177" customFormat="1" x14ac:dyDescent="0.3">
      <c r="A268" s="157" t="s">
        <v>369</v>
      </c>
      <c r="B268" s="162" t="s">
        <v>76</v>
      </c>
      <c r="C268" s="157" t="s">
        <v>254</v>
      </c>
      <c r="D268" s="180">
        <v>914330398</v>
      </c>
      <c r="E268" s="181">
        <v>5053498222</v>
      </c>
      <c r="F268" s="157" t="s">
        <v>48</v>
      </c>
      <c r="G268" s="165">
        <v>39877</v>
      </c>
      <c r="H268" s="166">
        <f t="shared" ca="1" si="4"/>
        <v>5</v>
      </c>
      <c r="I268" s="167" t="s">
        <v>64</v>
      </c>
      <c r="J268" s="168">
        <v>78864</v>
      </c>
      <c r="K268" s="169">
        <v>1</v>
      </c>
      <c r="L268" s="157"/>
      <c r="M268" s="175"/>
      <c r="N268" s="157"/>
      <c r="O268" s="157"/>
      <c r="S268" s="157"/>
      <c r="T268" s="157"/>
      <c r="U268" s="157"/>
      <c r="V268" s="157"/>
      <c r="W268" s="157"/>
      <c r="X268" s="157"/>
      <c r="Y268" s="157"/>
      <c r="Z268" s="157"/>
      <c r="AA268" s="157"/>
      <c r="AB268" s="157"/>
      <c r="AC268" s="157"/>
      <c r="AD268" s="157"/>
      <c r="AE268" s="157"/>
      <c r="AF268" s="157"/>
      <c r="AG268" s="157"/>
      <c r="AH268" s="157"/>
      <c r="AI268" s="157"/>
      <c r="AJ268" s="157"/>
      <c r="AK268" s="157"/>
      <c r="AL268" s="157"/>
      <c r="AM268" s="157"/>
      <c r="AN268" s="157"/>
      <c r="AO268" s="157"/>
      <c r="AP268" s="157"/>
      <c r="AQ268" s="157"/>
      <c r="AR268" s="157"/>
      <c r="AS268" s="157"/>
      <c r="AT268" s="157"/>
      <c r="AU268" s="157"/>
      <c r="AV268" s="157"/>
      <c r="AW268" s="157"/>
      <c r="AX268" s="157"/>
      <c r="AY268" s="157"/>
      <c r="AZ268" s="157"/>
      <c r="BA268" s="157"/>
    </row>
    <row r="269" spans="1:53" s="177" customFormat="1" x14ac:dyDescent="0.3">
      <c r="A269" s="157" t="s">
        <v>391</v>
      </c>
      <c r="B269" s="162" t="s">
        <v>46</v>
      </c>
      <c r="C269" s="157" t="s">
        <v>254</v>
      </c>
      <c r="D269" s="180">
        <v>523758324</v>
      </c>
      <c r="E269" s="181">
        <v>9701308831</v>
      </c>
      <c r="F269" s="157" t="s">
        <v>48</v>
      </c>
      <c r="G269" s="165">
        <v>36417</v>
      </c>
      <c r="H269" s="166">
        <f t="shared" ca="1" si="4"/>
        <v>14</v>
      </c>
      <c r="I269" s="167" t="s">
        <v>60</v>
      </c>
      <c r="J269" s="168">
        <v>71184</v>
      </c>
      <c r="K269" s="169">
        <v>4</v>
      </c>
      <c r="L269" s="157"/>
      <c r="M269" s="175"/>
      <c r="N269" s="157"/>
      <c r="O269" s="157"/>
      <c r="S269" s="157"/>
      <c r="T269" s="157"/>
      <c r="U269" s="157"/>
      <c r="V269" s="157"/>
      <c r="W269" s="157"/>
      <c r="X269" s="157"/>
      <c r="Y269" s="157"/>
      <c r="Z269" s="157"/>
      <c r="AA269" s="157"/>
      <c r="AB269" s="157"/>
      <c r="AC269" s="157"/>
      <c r="AD269" s="157"/>
      <c r="AE269" s="157"/>
      <c r="AF269" s="157"/>
      <c r="AG269" s="157"/>
      <c r="AH269" s="157"/>
      <c r="AI269" s="157"/>
      <c r="AJ269" s="157"/>
      <c r="AK269" s="157"/>
      <c r="AL269" s="157"/>
      <c r="AM269" s="157"/>
      <c r="AN269" s="157"/>
      <c r="AO269" s="157"/>
      <c r="AP269" s="157"/>
      <c r="AQ269" s="157"/>
      <c r="AR269" s="157"/>
      <c r="AS269" s="157"/>
      <c r="AT269" s="157"/>
      <c r="AU269" s="157"/>
      <c r="AV269" s="157"/>
      <c r="AW269" s="157"/>
      <c r="AX269" s="157"/>
      <c r="AY269" s="157"/>
      <c r="AZ269" s="157"/>
      <c r="BA269" s="157"/>
    </row>
    <row r="270" spans="1:53" s="177" customFormat="1" x14ac:dyDescent="0.3">
      <c r="A270" s="157" t="s">
        <v>330</v>
      </c>
      <c r="B270" s="162" t="s">
        <v>62</v>
      </c>
      <c r="C270" s="157" t="s">
        <v>254</v>
      </c>
      <c r="D270" s="180">
        <v>366740174</v>
      </c>
      <c r="E270" s="181">
        <v>5051549933</v>
      </c>
      <c r="F270" s="157" t="s">
        <v>56</v>
      </c>
      <c r="G270" s="165">
        <v>35221</v>
      </c>
      <c r="H270" s="166">
        <f t="shared" ca="1" si="4"/>
        <v>18</v>
      </c>
      <c r="I270" s="167"/>
      <c r="J270" s="168">
        <v>36499</v>
      </c>
      <c r="K270" s="169">
        <v>1</v>
      </c>
      <c r="L270" s="157"/>
      <c r="M270" s="175"/>
      <c r="N270" s="157"/>
      <c r="O270" s="157"/>
      <c r="S270" s="157"/>
      <c r="T270" s="157"/>
      <c r="U270" s="157"/>
      <c r="V270" s="157"/>
      <c r="W270" s="157"/>
      <c r="X270" s="157"/>
      <c r="Y270" s="157"/>
      <c r="Z270" s="157"/>
      <c r="AA270" s="157"/>
      <c r="AB270" s="157"/>
      <c r="AC270" s="157"/>
      <c r="AD270" s="157"/>
      <c r="AE270" s="157"/>
      <c r="AF270" s="157"/>
      <c r="AG270" s="157"/>
      <c r="AH270" s="157"/>
      <c r="AI270" s="157"/>
      <c r="AJ270" s="157"/>
      <c r="AK270" s="157"/>
      <c r="AL270" s="157"/>
      <c r="AM270" s="157"/>
      <c r="AN270" s="157"/>
      <c r="AO270" s="157"/>
      <c r="AP270" s="157"/>
      <c r="AQ270" s="157"/>
      <c r="AR270" s="157"/>
      <c r="AS270" s="157"/>
      <c r="AT270" s="157"/>
      <c r="AU270" s="157"/>
      <c r="AV270" s="157"/>
      <c r="AW270" s="157"/>
      <c r="AX270" s="157"/>
      <c r="AY270" s="157"/>
      <c r="AZ270" s="157"/>
      <c r="BA270" s="157"/>
    </row>
    <row r="271" spans="1:53" s="177" customFormat="1" x14ac:dyDescent="0.3">
      <c r="A271" s="157" t="s">
        <v>357</v>
      </c>
      <c r="B271" s="162" t="s">
        <v>76</v>
      </c>
      <c r="C271" s="157" t="s">
        <v>254</v>
      </c>
      <c r="D271" s="180">
        <v>559376297</v>
      </c>
      <c r="E271" s="181">
        <v>9704888110</v>
      </c>
      <c r="F271" s="157" t="s">
        <v>48</v>
      </c>
      <c r="G271" s="165">
        <v>37487</v>
      </c>
      <c r="H271" s="166">
        <f t="shared" ca="1" si="4"/>
        <v>11</v>
      </c>
      <c r="I271" s="167" t="s">
        <v>60</v>
      </c>
      <c r="J271" s="168">
        <v>42984</v>
      </c>
      <c r="K271" s="169">
        <v>2</v>
      </c>
      <c r="L271" s="157"/>
      <c r="M271" s="175"/>
      <c r="N271" s="157"/>
      <c r="O271" s="157"/>
      <c r="S271" s="157"/>
      <c r="T271" s="157"/>
      <c r="U271" s="157"/>
      <c r="V271" s="157"/>
      <c r="W271" s="157"/>
      <c r="X271" s="157"/>
      <c r="Y271" s="157"/>
      <c r="Z271" s="157"/>
      <c r="AA271" s="157"/>
      <c r="AB271" s="157"/>
      <c r="AC271" s="157"/>
      <c r="AD271" s="157"/>
      <c r="AE271" s="157"/>
      <c r="AF271" s="157"/>
      <c r="AG271" s="157"/>
      <c r="AH271" s="157"/>
      <c r="AI271" s="157"/>
      <c r="AJ271" s="157"/>
      <c r="AK271" s="157"/>
      <c r="AL271" s="157"/>
      <c r="AM271" s="157"/>
      <c r="AN271" s="157"/>
      <c r="AO271" s="157"/>
      <c r="AP271" s="157"/>
      <c r="AQ271" s="157"/>
      <c r="AR271" s="157"/>
      <c r="AS271" s="157"/>
      <c r="AT271" s="157"/>
      <c r="AU271" s="157"/>
      <c r="AV271" s="157"/>
      <c r="AW271" s="157"/>
      <c r="AX271" s="157"/>
      <c r="AY271" s="157"/>
      <c r="AZ271" s="157"/>
      <c r="BA271" s="157"/>
    </row>
    <row r="272" spans="1:53" s="177" customFormat="1" x14ac:dyDescent="0.3">
      <c r="A272" s="157" t="s">
        <v>397</v>
      </c>
      <c r="B272" s="162" t="s">
        <v>51</v>
      </c>
      <c r="C272" s="157" t="s">
        <v>254</v>
      </c>
      <c r="D272" s="180">
        <v>772163640</v>
      </c>
      <c r="E272" s="181">
        <v>9702474315</v>
      </c>
      <c r="F272" s="157" t="s">
        <v>48</v>
      </c>
      <c r="G272" s="165">
        <v>37500</v>
      </c>
      <c r="H272" s="166">
        <f t="shared" ca="1" si="4"/>
        <v>11</v>
      </c>
      <c r="I272" s="167" t="s">
        <v>60</v>
      </c>
      <c r="J272" s="168">
        <v>80736</v>
      </c>
      <c r="K272" s="169">
        <v>3</v>
      </c>
      <c r="L272" s="157"/>
      <c r="M272" s="175"/>
      <c r="N272" s="157"/>
      <c r="O272" s="157"/>
      <c r="S272" s="157"/>
      <c r="T272" s="157"/>
      <c r="U272" s="157"/>
      <c r="V272" s="157"/>
      <c r="W272" s="157"/>
      <c r="X272" s="157"/>
      <c r="Y272" s="157"/>
      <c r="Z272" s="157"/>
      <c r="AA272" s="157"/>
      <c r="AB272" s="157"/>
      <c r="AC272" s="157"/>
      <c r="AD272" s="157"/>
      <c r="AE272" s="157"/>
      <c r="AF272" s="157"/>
      <c r="AG272" s="157"/>
      <c r="AH272" s="157"/>
      <c r="AI272" s="157"/>
      <c r="AJ272" s="157"/>
      <c r="AK272" s="157"/>
      <c r="AL272" s="157"/>
      <c r="AM272" s="157"/>
      <c r="AN272" s="157"/>
      <c r="AO272" s="157"/>
      <c r="AP272" s="157"/>
      <c r="AQ272" s="157"/>
      <c r="AR272" s="157"/>
      <c r="AS272" s="157"/>
      <c r="AT272" s="157"/>
      <c r="AU272" s="157"/>
      <c r="AV272" s="157"/>
      <c r="AW272" s="157"/>
      <c r="AX272" s="157"/>
      <c r="AY272" s="157"/>
      <c r="AZ272" s="157"/>
      <c r="BA272" s="157"/>
    </row>
    <row r="273" spans="1:53" s="177" customFormat="1" x14ac:dyDescent="0.3">
      <c r="A273" s="157" t="s">
        <v>290</v>
      </c>
      <c r="B273" s="162" t="s">
        <v>51</v>
      </c>
      <c r="C273" s="157" t="s">
        <v>254</v>
      </c>
      <c r="D273" s="180">
        <v>416394493</v>
      </c>
      <c r="E273" s="181">
        <v>3035228252</v>
      </c>
      <c r="F273" s="157" t="s">
        <v>48</v>
      </c>
      <c r="G273" s="165">
        <v>36994</v>
      </c>
      <c r="H273" s="166">
        <f t="shared" ca="1" si="4"/>
        <v>13</v>
      </c>
      <c r="I273" s="167" t="s">
        <v>49</v>
      </c>
      <c r="J273" s="168">
        <v>66540</v>
      </c>
      <c r="K273" s="169">
        <v>5</v>
      </c>
      <c r="L273" s="157"/>
      <c r="M273" s="175"/>
      <c r="N273" s="157"/>
      <c r="O273" s="157"/>
      <c r="S273" s="157"/>
      <c r="T273" s="157"/>
      <c r="U273" s="157"/>
      <c r="V273" s="157"/>
      <c r="W273" s="157"/>
      <c r="X273" s="157"/>
      <c r="Y273" s="157"/>
      <c r="Z273" s="157"/>
      <c r="AA273" s="157"/>
      <c r="AB273" s="157"/>
      <c r="AC273" s="157"/>
      <c r="AD273" s="157"/>
      <c r="AE273" s="157"/>
      <c r="AF273" s="157"/>
      <c r="AG273" s="157"/>
      <c r="AH273" s="157"/>
      <c r="AI273" s="157"/>
      <c r="AJ273" s="157"/>
      <c r="AK273" s="157"/>
      <c r="AL273" s="157"/>
      <c r="AM273" s="157"/>
      <c r="AN273" s="157"/>
      <c r="AO273" s="157"/>
      <c r="AP273" s="157"/>
      <c r="AQ273" s="157"/>
      <c r="AR273" s="157"/>
      <c r="AS273" s="157"/>
      <c r="AT273" s="157"/>
      <c r="AU273" s="157"/>
      <c r="AV273" s="157"/>
      <c r="AW273" s="157"/>
      <c r="AX273" s="157"/>
      <c r="AY273" s="157"/>
      <c r="AZ273" s="157"/>
      <c r="BA273" s="157"/>
    </row>
    <row r="274" spans="1:53" s="177" customFormat="1" x14ac:dyDescent="0.3">
      <c r="A274" s="157" t="s">
        <v>365</v>
      </c>
      <c r="B274" s="162" t="s">
        <v>76</v>
      </c>
      <c r="C274" s="157" t="s">
        <v>254</v>
      </c>
      <c r="D274" s="180">
        <v>565952209</v>
      </c>
      <c r="E274" s="181">
        <v>9702889972</v>
      </c>
      <c r="F274" s="157" t="s">
        <v>48</v>
      </c>
      <c r="G274" s="165">
        <v>36027</v>
      </c>
      <c r="H274" s="166">
        <f t="shared" ca="1" si="4"/>
        <v>15</v>
      </c>
      <c r="I274" s="167" t="s">
        <v>64</v>
      </c>
      <c r="J274" s="168">
        <v>80460</v>
      </c>
      <c r="K274" s="169">
        <v>4</v>
      </c>
      <c r="L274" s="157"/>
      <c r="M274" s="175"/>
      <c r="N274" s="157"/>
      <c r="O274" s="157"/>
      <c r="S274" s="157"/>
      <c r="T274" s="157"/>
      <c r="U274" s="157"/>
      <c r="V274" s="157"/>
      <c r="W274" s="157"/>
      <c r="X274" s="157"/>
      <c r="Y274" s="157"/>
      <c r="Z274" s="157"/>
      <c r="AA274" s="157"/>
      <c r="AB274" s="157"/>
      <c r="AC274" s="157"/>
      <c r="AD274" s="157"/>
      <c r="AE274" s="157"/>
      <c r="AF274" s="157"/>
      <c r="AG274" s="157"/>
      <c r="AH274" s="157"/>
      <c r="AI274" s="157"/>
      <c r="AJ274" s="157"/>
      <c r="AK274" s="157"/>
      <c r="AL274" s="157"/>
      <c r="AM274" s="157"/>
      <c r="AN274" s="157"/>
      <c r="AO274" s="157"/>
      <c r="AP274" s="157"/>
      <c r="AQ274" s="157"/>
      <c r="AR274" s="157"/>
      <c r="AS274" s="157"/>
      <c r="AT274" s="157"/>
      <c r="AU274" s="157"/>
      <c r="AV274" s="157"/>
      <c r="AW274" s="157"/>
      <c r="AX274" s="157"/>
      <c r="AY274" s="157"/>
      <c r="AZ274" s="157"/>
      <c r="BA274" s="157"/>
    </row>
    <row r="275" spans="1:53" s="177" customFormat="1" x14ac:dyDescent="0.3">
      <c r="A275" s="157" t="s">
        <v>282</v>
      </c>
      <c r="B275" s="162" t="s">
        <v>66</v>
      </c>
      <c r="C275" s="157" t="s">
        <v>254</v>
      </c>
      <c r="D275" s="180">
        <v>569701716</v>
      </c>
      <c r="E275" s="181">
        <v>9707461285</v>
      </c>
      <c r="F275" s="157" t="s">
        <v>52</v>
      </c>
      <c r="G275" s="165">
        <v>37233</v>
      </c>
      <c r="H275" s="166">
        <f t="shared" ca="1" si="4"/>
        <v>12</v>
      </c>
      <c r="I275" s="167" t="s">
        <v>49</v>
      </c>
      <c r="J275" s="168">
        <v>26004</v>
      </c>
      <c r="K275" s="169">
        <v>2</v>
      </c>
      <c r="L275" s="157"/>
      <c r="M275" s="175"/>
      <c r="N275" s="157"/>
      <c r="O275" s="157"/>
      <c r="S275" s="157"/>
      <c r="T275" s="157"/>
      <c r="U275" s="157"/>
      <c r="V275" s="157"/>
      <c r="W275" s="157"/>
      <c r="X275" s="157"/>
      <c r="Y275" s="157"/>
      <c r="Z275" s="157"/>
      <c r="AA275" s="157"/>
      <c r="AB275" s="157"/>
      <c r="AC275" s="157"/>
      <c r="AD275" s="157"/>
      <c r="AE275" s="157"/>
      <c r="AF275" s="157"/>
      <c r="AG275" s="157"/>
      <c r="AH275" s="157"/>
      <c r="AI275" s="157"/>
      <c r="AJ275" s="157"/>
      <c r="AK275" s="157"/>
      <c r="AL275" s="157"/>
      <c r="AM275" s="157"/>
      <c r="AN275" s="157"/>
      <c r="AO275" s="157"/>
      <c r="AP275" s="157"/>
      <c r="AQ275" s="157"/>
      <c r="AR275" s="157"/>
      <c r="AS275" s="157"/>
      <c r="AT275" s="157"/>
      <c r="AU275" s="157"/>
      <c r="AV275" s="157"/>
      <c r="AW275" s="157"/>
      <c r="AX275" s="157"/>
      <c r="AY275" s="157"/>
      <c r="AZ275" s="157"/>
      <c r="BA275" s="157"/>
    </row>
    <row r="276" spans="1:53" s="177" customFormat="1" x14ac:dyDescent="0.3">
      <c r="A276" s="157" t="s">
        <v>392</v>
      </c>
      <c r="B276" s="162" t="s">
        <v>76</v>
      </c>
      <c r="C276" s="157" t="s">
        <v>254</v>
      </c>
      <c r="D276" s="180">
        <v>114005397</v>
      </c>
      <c r="E276" s="181">
        <v>5054694617</v>
      </c>
      <c r="F276" s="157" t="s">
        <v>58</v>
      </c>
      <c r="G276" s="165">
        <v>40245</v>
      </c>
      <c r="H276" s="166">
        <f t="shared" ca="1" si="4"/>
        <v>4</v>
      </c>
      <c r="I276" s="167"/>
      <c r="J276" s="168">
        <v>76620</v>
      </c>
      <c r="K276" s="169">
        <v>2</v>
      </c>
      <c r="L276" s="157"/>
      <c r="M276" s="175"/>
      <c r="N276" s="157"/>
      <c r="O276" s="157"/>
      <c r="S276" s="157"/>
      <c r="T276" s="157"/>
      <c r="U276" s="157"/>
      <c r="V276" s="157"/>
      <c r="W276" s="157"/>
      <c r="X276" s="157"/>
      <c r="Y276" s="157"/>
      <c r="Z276" s="157"/>
      <c r="AA276" s="157"/>
      <c r="AB276" s="157"/>
      <c r="AC276" s="157"/>
      <c r="AD276" s="157"/>
      <c r="AE276" s="157"/>
      <c r="AF276" s="157"/>
      <c r="AG276" s="157"/>
      <c r="AH276" s="157"/>
      <c r="AI276" s="157"/>
      <c r="AJ276" s="157"/>
      <c r="AK276" s="157"/>
      <c r="AL276" s="157"/>
      <c r="AM276" s="157"/>
      <c r="AN276" s="157"/>
      <c r="AO276" s="157"/>
      <c r="AP276" s="157"/>
      <c r="AQ276" s="157"/>
      <c r="AR276" s="157"/>
      <c r="AS276" s="157"/>
      <c r="AT276" s="157"/>
      <c r="AU276" s="157"/>
      <c r="AV276" s="157"/>
      <c r="AW276" s="157"/>
      <c r="AX276" s="157"/>
      <c r="AY276" s="157"/>
      <c r="AZ276" s="157"/>
      <c r="BA276" s="157"/>
    </row>
    <row r="277" spans="1:53" s="177" customFormat="1" x14ac:dyDescent="0.3">
      <c r="A277" s="157" t="s">
        <v>387</v>
      </c>
      <c r="B277" s="162" t="s">
        <v>62</v>
      </c>
      <c r="C277" s="157" t="s">
        <v>254</v>
      </c>
      <c r="D277" s="180">
        <v>312019803</v>
      </c>
      <c r="E277" s="181">
        <v>7197961953</v>
      </c>
      <c r="F277" s="157" t="s">
        <v>48</v>
      </c>
      <c r="G277" s="165">
        <v>38285</v>
      </c>
      <c r="H277" s="166">
        <f t="shared" ca="1" si="4"/>
        <v>9</v>
      </c>
      <c r="I277" s="167" t="s">
        <v>64</v>
      </c>
      <c r="J277" s="168">
        <v>30372</v>
      </c>
      <c r="K277" s="169">
        <v>4</v>
      </c>
      <c r="L277" s="157"/>
      <c r="M277" s="175"/>
      <c r="N277" s="157"/>
      <c r="O277" s="157"/>
      <c r="S277" s="157"/>
      <c r="T277" s="157"/>
      <c r="U277" s="157"/>
      <c r="V277" s="157"/>
      <c r="W277" s="157"/>
      <c r="X277" s="157"/>
      <c r="Y277" s="157"/>
      <c r="Z277" s="157"/>
      <c r="AA277" s="157"/>
      <c r="AB277" s="157"/>
      <c r="AC277" s="157"/>
      <c r="AD277" s="157"/>
      <c r="AE277" s="157"/>
      <c r="AF277" s="157"/>
      <c r="AG277" s="157"/>
      <c r="AH277" s="157"/>
      <c r="AI277" s="157"/>
      <c r="AJ277" s="157"/>
      <c r="AK277" s="157"/>
      <c r="AL277" s="157"/>
      <c r="AM277" s="157"/>
      <c r="AN277" s="157"/>
      <c r="AO277" s="157"/>
      <c r="AP277" s="157"/>
      <c r="AQ277" s="157"/>
      <c r="AR277" s="157"/>
      <c r="AS277" s="157"/>
      <c r="AT277" s="157"/>
      <c r="AU277" s="157"/>
      <c r="AV277" s="157"/>
      <c r="AW277" s="157"/>
      <c r="AX277" s="157"/>
      <c r="AY277" s="157"/>
      <c r="AZ277" s="157"/>
      <c r="BA277" s="157"/>
    </row>
    <row r="278" spans="1:53" s="177" customFormat="1" x14ac:dyDescent="0.3">
      <c r="A278" s="157" t="s">
        <v>320</v>
      </c>
      <c r="B278" s="162" t="s">
        <v>51</v>
      </c>
      <c r="C278" s="157" t="s">
        <v>254</v>
      </c>
      <c r="D278" s="180">
        <v>661850671</v>
      </c>
      <c r="E278" s="181">
        <v>9708405900</v>
      </c>
      <c r="F278" s="157" t="s">
        <v>56</v>
      </c>
      <c r="G278" s="165">
        <v>36885</v>
      </c>
      <c r="H278" s="166">
        <f t="shared" ca="1" si="4"/>
        <v>13</v>
      </c>
      <c r="I278" s="167"/>
      <c r="J278" s="168">
        <v>35011</v>
      </c>
      <c r="K278" s="169">
        <v>3</v>
      </c>
      <c r="L278" s="157"/>
      <c r="M278" s="175"/>
      <c r="N278" s="157"/>
      <c r="O278" s="157"/>
      <c r="S278" s="157"/>
      <c r="T278" s="157"/>
      <c r="U278" s="157"/>
      <c r="V278" s="157"/>
      <c r="W278" s="157"/>
      <c r="X278" s="157"/>
      <c r="Y278" s="157"/>
      <c r="Z278" s="157"/>
      <c r="AA278" s="157"/>
      <c r="AB278" s="157"/>
      <c r="AC278" s="157"/>
      <c r="AD278" s="157"/>
      <c r="AE278" s="157"/>
      <c r="AF278" s="157"/>
      <c r="AG278" s="157"/>
      <c r="AH278" s="157"/>
      <c r="AI278" s="157"/>
      <c r="AJ278" s="157"/>
      <c r="AK278" s="157"/>
      <c r="AL278" s="157"/>
      <c r="AM278" s="157"/>
      <c r="AN278" s="157"/>
      <c r="AO278" s="157"/>
      <c r="AP278" s="157"/>
      <c r="AQ278" s="157"/>
      <c r="AR278" s="157"/>
      <c r="AS278" s="157"/>
      <c r="AT278" s="157"/>
      <c r="AU278" s="157"/>
      <c r="AV278" s="157"/>
      <c r="AW278" s="157"/>
      <c r="AX278" s="157"/>
      <c r="AY278" s="157"/>
      <c r="AZ278" s="157"/>
      <c r="BA278" s="157"/>
    </row>
    <row r="279" spans="1:53" s="177" customFormat="1" x14ac:dyDescent="0.3">
      <c r="A279" s="157" t="s">
        <v>401</v>
      </c>
      <c r="B279" s="162" t="s">
        <v>51</v>
      </c>
      <c r="C279" s="157" t="s">
        <v>254</v>
      </c>
      <c r="D279" s="180">
        <v>427260216</v>
      </c>
      <c r="E279" s="181">
        <v>7198999194</v>
      </c>
      <c r="F279" s="157" t="s">
        <v>52</v>
      </c>
      <c r="G279" s="165">
        <v>35219</v>
      </c>
      <c r="H279" s="166">
        <f t="shared" ca="1" si="4"/>
        <v>18</v>
      </c>
      <c r="I279" s="167" t="s">
        <v>53</v>
      </c>
      <c r="J279" s="168">
        <v>22674</v>
      </c>
      <c r="K279" s="169">
        <v>4</v>
      </c>
      <c r="L279" s="157"/>
      <c r="M279" s="175"/>
      <c r="N279" s="157"/>
      <c r="O279" s="157"/>
      <c r="S279" s="157"/>
      <c r="T279" s="157"/>
      <c r="U279" s="157"/>
      <c r="V279" s="157"/>
      <c r="W279" s="157"/>
      <c r="X279" s="157"/>
      <c r="Y279" s="157"/>
      <c r="Z279" s="157"/>
      <c r="AA279" s="157"/>
      <c r="AB279" s="157"/>
      <c r="AC279" s="157"/>
      <c r="AD279" s="157"/>
      <c r="AE279" s="157"/>
      <c r="AF279" s="157"/>
      <c r="AG279" s="157"/>
      <c r="AH279" s="157"/>
      <c r="AI279" s="157"/>
      <c r="AJ279" s="157"/>
      <c r="AK279" s="157"/>
      <c r="AL279" s="157"/>
      <c r="AM279" s="157"/>
      <c r="AN279" s="157"/>
      <c r="AO279" s="157"/>
      <c r="AP279" s="157"/>
      <c r="AQ279" s="157"/>
      <c r="AR279" s="157"/>
      <c r="AS279" s="157"/>
      <c r="AT279" s="157"/>
      <c r="AU279" s="157"/>
      <c r="AV279" s="157"/>
      <c r="AW279" s="157"/>
      <c r="AX279" s="157"/>
      <c r="AY279" s="157"/>
      <c r="AZ279" s="157"/>
      <c r="BA279" s="157"/>
    </row>
    <row r="280" spans="1:53" s="177" customFormat="1" x14ac:dyDescent="0.3">
      <c r="A280" s="157" t="s">
        <v>402</v>
      </c>
      <c r="B280" s="162" t="s">
        <v>66</v>
      </c>
      <c r="C280" s="157" t="s">
        <v>254</v>
      </c>
      <c r="D280" s="180">
        <v>910964196</v>
      </c>
      <c r="E280" s="181">
        <v>9704361873</v>
      </c>
      <c r="F280" s="157" t="s">
        <v>58</v>
      </c>
      <c r="G280" s="165">
        <v>34875</v>
      </c>
      <c r="H280" s="166">
        <f t="shared" ca="1" si="4"/>
        <v>19</v>
      </c>
      <c r="I280" s="167"/>
      <c r="J280" s="168">
        <v>59436</v>
      </c>
      <c r="K280" s="169">
        <v>2</v>
      </c>
      <c r="L280" s="157"/>
      <c r="M280" s="175"/>
      <c r="N280" s="157"/>
      <c r="O280" s="157"/>
      <c r="S280" s="157"/>
      <c r="T280" s="157"/>
      <c r="U280" s="157"/>
      <c r="V280" s="157"/>
      <c r="W280" s="157"/>
      <c r="X280" s="157"/>
      <c r="Y280" s="157"/>
      <c r="Z280" s="157"/>
      <c r="AA280" s="157"/>
      <c r="AB280" s="157"/>
      <c r="AC280" s="157"/>
      <c r="AD280" s="157"/>
      <c r="AE280" s="157"/>
      <c r="AF280" s="157"/>
      <c r="AG280" s="157"/>
      <c r="AH280" s="157"/>
      <c r="AI280" s="157"/>
      <c r="AJ280" s="157"/>
      <c r="AK280" s="157"/>
      <c r="AL280" s="157"/>
      <c r="AM280" s="157"/>
      <c r="AN280" s="157"/>
      <c r="AO280" s="157"/>
      <c r="AP280" s="157"/>
      <c r="AQ280" s="157"/>
      <c r="AR280" s="157"/>
      <c r="AS280" s="157"/>
      <c r="AT280" s="157"/>
      <c r="AU280" s="157"/>
      <c r="AV280" s="157"/>
      <c r="AW280" s="157"/>
      <c r="AX280" s="157"/>
      <c r="AY280" s="157"/>
      <c r="AZ280" s="157"/>
      <c r="BA280" s="157"/>
    </row>
    <row r="281" spans="1:53" s="177" customFormat="1" x14ac:dyDescent="0.3">
      <c r="A281" s="157" t="s">
        <v>329</v>
      </c>
      <c r="B281" s="162" t="s">
        <v>76</v>
      </c>
      <c r="C281" s="157" t="s">
        <v>254</v>
      </c>
      <c r="D281" s="180">
        <v>110547055</v>
      </c>
      <c r="E281" s="181">
        <v>7196966637</v>
      </c>
      <c r="F281" s="157" t="s">
        <v>52</v>
      </c>
      <c r="G281" s="165">
        <v>37416</v>
      </c>
      <c r="H281" s="166">
        <f t="shared" ca="1" si="4"/>
        <v>12</v>
      </c>
      <c r="I281" s="167" t="s">
        <v>64</v>
      </c>
      <c r="J281" s="168">
        <v>13278</v>
      </c>
      <c r="K281" s="169">
        <v>1</v>
      </c>
      <c r="L281" s="157"/>
      <c r="M281" s="175"/>
      <c r="N281" s="157"/>
      <c r="O281" s="157"/>
      <c r="S281" s="157"/>
      <c r="T281" s="157"/>
      <c r="U281" s="157"/>
      <c r="V281" s="157"/>
      <c r="W281" s="157"/>
      <c r="X281" s="157"/>
      <c r="Y281" s="157"/>
      <c r="Z281" s="157"/>
      <c r="AA281" s="157"/>
      <c r="AB281" s="157"/>
      <c r="AC281" s="157"/>
      <c r="AD281" s="157"/>
      <c r="AE281" s="157"/>
      <c r="AF281" s="157"/>
      <c r="AG281" s="157"/>
      <c r="AH281" s="157"/>
      <c r="AI281" s="157"/>
      <c r="AJ281" s="157"/>
      <c r="AK281" s="157"/>
      <c r="AL281" s="157"/>
      <c r="AM281" s="157"/>
      <c r="AN281" s="157"/>
      <c r="AO281" s="157"/>
      <c r="AP281" s="157"/>
      <c r="AQ281" s="157"/>
      <c r="AR281" s="157"/>
      <c r="AS281" s="157"/>
      <c r="AT281" s="157"/>
      <c r="AU281" s="157"/>
      <c r="AV281" s="157"/>
      <c r="AW281" s="157"/>
      <c r="AX281" s="157"/>
      <c r="AY281" s="157"/>
      <c r="AZ281" s="157"/>
      <c r="BA281" s="157"/>
    </row>
    <row r="282" spans="1:53" s="177" customFormat="1" x14ac:dyDescent="0.3">
      <c r="A282" s="157" t="s">
        <v>403</v>
      </c>
      <c r="B282" s="162" t="s">
        <v>66</v>
      </c>
      <c r="C282" s="157" t="s">
        <v>254</v>
      </c>
      <c r="D282" s="180">
        <v>995858336</v>
      </c>
      <c r="E282" s="181">
        <v>3035035104</v>
      </c>
      <c r="F282" s="157" t="s">
        <v>58</v>
      </c>
      <c r="G282" s="165">
        <v>41526</v>
      </c>
      <c r="H282" s="166">
        <f t="shared" ca="1" si="4"/>
        <v>0</v>
      </c>
      <c r="I282" s="167"/>
      <c r="J282" s="168">
        <v>45408</v>
      </c>
      <c r="K282" s="169">
        <v>1</v>
      </c>
      <c r="L282" s="157"/>
      <c r="M282" s="175"/>
      <c r="N282" s="157"/>
      <c r="O282" s="157"/>
      <c r="S282" s="157"/>
      <c r="T282" s="157"/>
      <c r="U282" s="157"/>
      <c r="V282" s="157"/>
      <c r="W282" s="157"/>
      <c r="X282" s="157"/>
      <c r="Y282" s="157"/>
      <c r="Z282" s="157"/>
      <c r="AA282" s="157"/>
      <c r="AB282" s="157"/>
      <c r="AC282" s="157"/>
      <c r="AD282" s="157"/>
      <c r="AE282" s="157"/>
      <c r="AF282" s="157"/>
      <c r="AG282" s="157"/>
      <c r="AH282" s="157"/>
      <c r="AI282" s="157"/>
      <c r="AJ282" s="157"/>
      <c r="AK282" s="157"/>
      <c r="AL282" s="157"/>
      <c r="AM282" s="157"/>
      <c r="AN282" s="157"/>
      <c r="AO282" s="157"/>
      <c r="AP282" s="157"/>
      <c r="AQ282" s="157"/>
      <c r="AR282" s="157"/>
      <c r="AS282" s="157"/>
      <c r="AT282" s="157"/>
      <c r="AU282" s="157"/>
      <c r="AV282" s="157"/>
      <c r="AW282" s="157"/>
      <c r="AX282" s="157"/>
      <c r="AY282" s="157"/>
      <c r="AZ282" s="157"/>
      <c r="BA282" s="157"/>
    </row>
    <row r="283" spans="1:53" s="177" customFormat="1" x14ac:dyDescent="0.3">
      <c r="A283" s="157" t="s">
        <v>265</v>
      </c>
      <c r="B283" s="162" t="s">
        <v>66</v>
      </c>
      <c r="C283" s="157" t="s">
        <v>254</v>
      </c>
      <c r="D283" s="180">
        <v>930314379</v>
      </c>
      <c r="E283" s="181">
        <v>7194854867</v>
      </c>
      <c r="F283" s="157" t="s">
        <v>48</v>
      </c>
      <c r="G283" s="165">
        <v>40446</v>
      </c>
      <c r="H283" s="166">
        <f t="shared" ca="1" si="4"/>
        <v>3</v>
      </c>
      <c r="I283" s="167" t="s">
        <v>49</v>
      </c>
      <c r="J283" s="168">
        <v>85788</v>
      </c>
      <c r="K283" s="169">
        <v>5</v>
      </c>
      <c r="L283" s="157"/>
      <c r="M283" s="175"/>
      <c r="N283" s="157"/>
      <c r="O283" s="157"/>
      <c r="S283" s="157"/>
      <c r="T283" s="157"/>
      <c r="U283" s="157"/>
      <c r="V283" s="157"/>
      <c r="W283" s="157"/>
      <c r="X283" s="157"/>
      <c r="Y283" s="157"/>
      <c r="Z283" s="157"/>
      <c r="AA283" s="157"/>
      <c r="AB283" s="157"/>
      <c r="AC283" s="157"/>
      <c r="AD283" s="157"/>
      <c r="AE283" s="157"/>
      <c r="AF283" s="157"/>
      <c r="AG283" s="157"/>
      <c r="AH283" s="157"/>
      <c r="AI283" s="157"/>
      <c r="AJ283" s="157"/>
      <c r="AK283" s="157"/>
      <c r="AL283" s="157"/>
      <c r="AM283" s="157"/>
      <c r="AN283" s="157"/>
      <c r="AO283" s="157"/>
      <c r="AP283" s="157"/>
      <c r="AQ283" s="157"/>
      <c r="AR283" s="157"/>
      <c r="AS283" s="157"/>
      <c r="AT283" s="157"/>
      <c r="AU283" s="157"/>
      <c r="AV283" s="157"/>
      <c r="AW283" s="157"/>
      <c r="AX283" s="157"/>
      <c r="AY283" s="157"/>
      <c r="AZ283" s="157"/>
      <c r="BA283" s="157"/>
    </row>
    <row r="284" spans="1:53" s="177" customFormat="1" x14ac:dyDescent="0.3">
      <c r="A284" s="157" t="s">
        <v>375</v>
      </c>
      <c r="B284" s="162" t="s">
        <v>51</v>
      </c>
      <c r="C284" s="157" t="s">
        <v>254</v>
      </c>
      <c r="D284" s="180">
        <v>138607245</v>
      </c>
      <c r="E284" s="181">
        <v>3032140101</v>
      </c>
      <c r="F284" s="157" t="s">
        <v>58</v>
      </c>
      <c r="G284" s="165">
        <v>35109</v>
      </c>
      <c r="H284" s="166">
        <f t="shared" ca="1" si="4"/>
        <v>18</v>
      </c>
      <c r="I284" s="167"/>
      <c r="J284" s="168">
        <v>95064</v>
      </c>
      <c r="K284" s="169">
        <v>4</v>
      </c>
      <c r="L284" s="157"/>
      <c r="M284" s="175"/>
      <c r="N284" s="157"/>
      <c r="O284" s="157"/>
      <c r="S284" s="157"/>
      <c r="T284" s="157"/>
      <c r="U284" s="157"/>
      <c r="V284" s="157"/>
      <c r="W284" s="157"/>
      <c r="X284" s="157"/>
      <c r="Y284" s="157"/>
      <c r="Z284" s="157"/>
      <c r="AA284" s="157"/>
      <c r="AB284" s="157"/>
      <c r="AC284" s="157"/>
      <c r="AD284" s="157"/>
      <c r="AE284" s="157"/>
      <c r="AF284" s="157"/>
      <c r="AG284" s="157"/>
      <c r="AH284" s="157"/>
      <c r="AI284" s="157"/>
      <c r="AJ284" s="157"/>
      <c r="AK284" s="157"/>
      <c r="AL284" s="157"/>
      <c r="AM284" s="157"/>
      <c r="AN284" s="157"/>
      <c r="AO284" s="157"/>
      <c r="AP284" s="157"/>
      <c r="AQ284" s="157"/>
      <c r="AR284" s="157"/>
      <c r="AS284" s="157"/>
      <c r="AT284" s="157"/>
      <c r="AU284" s="157"/>
      <c r="AV284" s="157"/>
      <c r="AW284" s="157"/>
      <c r="AX284" s="157"/>
      <c r="AY284" s="157"/>
      <c r="AZ284" s="157"/>
      <c r="BA284" s="157"/>
    </row>
    <row r="285" spans="1:53" s="177" customFormat="1" x14ac:dyDescent="0.3">
      <c r="A285" s="157" t="s">
        <v>302</v>
      </c>
      <c r="B285" s="162" t="s">
        <v>66</v>
      </c>
      <c r="C285" s="157" t="s">
        <v>254</v>
      </c>
      <c r="D285" s="180">
        <v>853268713</v>
      </c>
      <c r="E285" s="181">
        <v>9702712826</v>
      </c>
      <c r="F285" s="157" t="s">
        <v>48</v>
      </c>
      <c r="G285" s="165">
        <v>36645</v>
      </c>
      <c r="H285" s="166">
        <f t="shared" ca="1" si="4"/>
        <v>14</v>
      </c>
      <c r="I285" s="167" t="s">
        <v>60</v>
      </c>
      <c r="J285" s="168">
        <v>72336</v>
      </c>
      <c r="K285" s="169">
        <v>1</v>
      </c>
      <c r="L285" s="157"/>
      <c r="M285" s="175"/>
      <c r="N285" s="157"/>
      <c r="O285" s="157"/>
      <c r="S285" s="157"/>
      <c r="T285" s="157"/>
      <c r="U285" s="157"/>
      <c r="V285" s="157"/>
      <c r="W285" s="157"/>
      <c r="X285" s="157"/>
      <c r="Y285" s="157"/>
      <c r="Z285" s="157"/>
      <c r="AA285" s="157"/>
      <c r="AB285" s="157"/>
      <c r="AC285" s="157"/>
      <c r="AD285" s="157"/>
      <c r="AE285" s="157"/>
      <c r="AF285" s="157"/>
      <c r="AG285" s="157"/>
      <c r="AH285" s="157"/>
      <c r="AI285" s="157"/>
      <c r="AJ285" s="157"/>
      <c r="AK285" s="157"/>
      <c r="AL285" s="157"/>
      <c r="AM285" s="157"/>
      <c r="AN285" s="157"/>
      <c r="AO285" s="157"/>
      <c r="AP285" s="157"/>
      <c r="AQ285" s="157"/>
      <c r="AR285" s="157"/>
      <c r="AS285" s="157"/>
      <c r="AT285" s="157"/>
      <c r="AU285" s="157"/>
      <c r="AV285" s="157"/>
      <c r="AW285" s="157"/>
      <c r="AX285" s="157"/>
      <c r="AY285" s="157"/>
      <c r="AZ285" s="157"/>
      <c r="BA285" s="157"/>
    </row>
    <row r="286" spans="1:53" s="177" customFormat="1" x14ac:dyDescent="0.3">
      <c r="A286" s="157" t="s">
        <v>308</v>
      </c>
      <c r="B286" s="162" t="s">
        <v>62</v>
      </c>
      <c r="C286" s="157" t="s">
        <v>254</v>
      </c>
      <c r="D286" s="180">
        <v>596008829</v>
      </c>
      <c r="E286" s="181">
        <v>9708721709</v>
      </c>
      <c r="F286" s="157" t="s">
        <v>58</v>
      </c>
      <c r="G286" s="165">
        <v>37067</v>
      </c>
      <c r="H286" s="166">
        <f t="shared" ca="1" si="4"/>
        <v>13</v>
      </c>
      <c r="I286" s="167"/>
      <c r="J286" s="168">
        <v>54060</v>
      </c>
      <c r="K286" s="169">
        <v>1</v>
      </c>
      <c r="L286" s="157"/>
      <c r="M286" s="175"/>
      <c r="N286" s="157"/>
      <c r="O286" s="157"/>
      <c r="S286" s="157"/>
      <c r="T286" s="157"/>
      <c r="U286" s="157"/>
      <c r="V286" s="157"/>
      <c r="W286" s="157"/>
      <c r="X286" s="157"/>
      <c r="Y286" s="157"/>
      <c r="Z286" s="157"/>
      <c r="AA286" s="157"/>
      <c r="AB286" s="157"/>
      <c r="AC286" s="157"/>
      <c r="AD286" s="157"/>
      <c r="AE286" s="157"/>
      <c r="AF286" s="157"/>
      <c r="AG286" s="157"/>
      <c r="AH286" s="157"/>
      <c r="AI286" s="157"/>
      <c r="AJ286" s="157"/>
      <c r="AK286" s="157"/>
      <c r="AL286" s="157"/>
      <c r="AM286" s="157"/>
      <c r="AN286" s="157"/>
      <c r="AO286" s="157"/>
      <c r="AP286" s="157"/>
      <c r="AQ286" s="157"/>
      <c r="AR286" s="157"/>
      <c r="AS286" s="157"/>
      <c r="AT286" s="157"/>
      <c r="AU286" s="157"/>
      <c r="AV286" s="157"/>
      <c r="AW286" s="157"/>
      <c r="AX286" s="157"/>
      <c r="AY286" s="157"/>
      <c r="AZ286" s="157"/>
      <c r="BA286" s="157"/>
    </row>
    <row r="287" spans="1:53" s="177" customFormat="1" x14ac:dyDescent="0.3">
      <c r="A287" s="157" t="s">
        <v>394</v>
      </c>
      <c r="B287" s="162" t="s">
        <v>66</v>
      </c>
      <c r="C287" s="157" t="s">
        <v>254</v>
      </c>
      <c r="D287" s="180">
        <v>462995574</v>
      </c>
      <c r="E287" s="181">
        <v>7193431009</v>
      </c>
      <c r="F287" s="157" t="s">
        <v>48</v>
      </c>
      <c r="G287" s="165">
        <v>37157</v>
      </c>
      <c r="H287" s="166">
        <f t="shared" ca="1" si="4"/>
        <v>12</v>
      </c>
      <c r="I287" s="167" t="s">
        <v>60</v>
      </c>
      <c r="J287" s="168">
        <v>105888</v>
      </c>
      <c r="K287" s="169">
        <v>5</v>
      </c>
      <c r="L287" s="157"/>
      <c r="M287" s="175"/>
      <c r="N287" s="157"/>
      <c r="O287" s="157"/>
      <c r="S287" s="157"/>
      <c r="T287" s="157"/>
      <c r="U287" s="157"/>
      <c r="V287" s="157"/>
      <c r="W287" s="157"/>
      <c r="X287" s="157"/>
      <c r="Y287" s="157"/>
      <c r="Z287" s="157"/>
      <c r="AA287" s="157"/>
      <c r="AB287" s="157"/>
      <c r="AC287" s="157"/>
      <c r="AD287" s="157"/>
      <c r="AE287" s="157"/>
      <c r="AF287" s="157"/>
      <c r="AG287" s="157"/>
      <c r="AH287" s="157"/>
      <c r="AI287" s="157"/>
      <c r="AJ287" s="157"/>
      <c r="AK287" s="157"/>
      <c r="AL287" s="157"/>
      <c r="AM287" s="157"/>
      <c r="AN287" s="157"/>
      <c r="AO287" s="157"/>
      <c r="AP287" s="157"/>
      <c r="AQ287" s="157"/>
      <c r="AR287" s="157"/>
      <c r="AS287" s="157"/>
      <c r="AT287" s="157"/>
      <c r="AU287" s="157"/>
      <c r="AV287" s="157"/>
      <c r="AW287" s="157"/>
      <c r="AX287" s="157"/>
      <c r="AY287" s="157"/>
      <c r="AZ287" s="157"/>
      <c r="BA287" s="157"/>
    </row>
    <row r="288" spans="1:53" s="177" customFormat="1" x14ac:dyDescent="0.3">
      <c r="A288" s="157" t="s">
        <v>318</v>
      </c>
      <c r="B288" s="162" t="s">
        <v>66</v>
      </c>
      <c r="C288" s="157" t="s">
        <v>254</v>
      </c>
      <c r="D288" s="180">
        <v>914326052</v>
      </c>
      <c r="E288" s="181">
        <v>9704249228</v>
      </c>
      <c r="F288" s="157" t="s">
        <v>48</v>
      </c>
      <c r="G288" s="165">
        <v>37591</v>
      </c>
      <c r="H288" s="166">
        <f t="shared" ca="1" si="4"/>
        <v>11</v>
      </c>
      <c r="I288" s="167" t="s">
        <v>60</v>
      </c>
      <c r="J288" s="168">
        <v>91430</v>
      </c>
      <c r="K288" s="169">
        <v>4</v>
      </c>
      <c r="L288" s="157"/>
      <c r="M288" s="175"/>
      <c r="N288" s="157"/>
      <c r="O288" s="157"/>
      <c r="S288" s="157"/>
      <c r="T288" s="157"/>
      <c r="U288" s="157"/>
      <c r="V288" s="157"/>
      <c r="W288" s="157"/>
      <c r="X288" s="157"/>
      <c r="Y288" s="157"/>
      <c r="Z288" s="157"/>
      <c r="AA288" s="157"/>
      <c r="AB288" s="157"/>
      <c r="AC288" s="157"/>
      <c r="AD288" s="157"/>
      <c r="AE288" s="157"/>
      <c r="AF288" s="157"/>
      <c r="AG288" s="157"/>
      <c r="AH288" s="157"/>
      <c r="AI288" s="157"/>
      <c r="AJ288" s="157"/>
      <c r="AK288" s="157"/>
      <c r="AL288" s="157"/>
      <c r="AM288" s="157"/>
      <c r="AN288" s="157"/>
      <c r="AO288" s="157"/>
      <c r="AP288" s="157"/>
      <c r="AQ288" s="157"/>
      <c r="AR288" s="157"/>
      <c r="AS288" s="157"/>
      <c r="AT288" s="157"/>
      <c r="AU288" s="157"/>
      <c r="AV288" s="157"/>
      <c r="AW288" s="157"/>
      <c r="AX288" s="157"/>
      <c r="AY288" s="157"/>
      <c r="AZ288" s="157"/>
      <c r="BA288" s="157"/>
    </row>
    <row r="289" spans="1:53" s="177" customFormat="1" x14ac:dyDescent="0.3">
      <c r="A289" s="157" t="s">
        <v>360</v>
      </c>
      <c r="B289" s="162" t="s">
        <v>66</v>
      </c>
      <c r="C289" s="157" t="s">
        <v>254</v>
      </c>
      <c r="D289" s="180">
        <v>687006783</v>
      </c>
      <c r="E289" s="181">
        <v>9704919418</v>
      </c>
      <c r="F289" s="157" t="s">
        <v>58</v>
      </c>
      <c r="G289" s="165">
        <v>36435</v>
      </c>
      <c r="H289" s="166">
        <f t="shared" ca="1" si="4"/>
        <v>14</v>
      </c>
      <c r="I289" s="167"/>
      <c r="J289" s="168">
        <v>79212</v>
      </c>
      <c r="K289" s="169">
        <v>2</v>
      </c>
      <c r="L289" s="157"/>
      <c r="M289" s="175"/>
      <c r="N289" s="157"/>
      <c r="O289" s="157"/>
      <c r="S289" s="157"/>
      <c r="T289" s="157"/>
      <c r="U289" s="157"/>
      <c r="V289" s="157"/>
      <c r="W289" s="157"/>
      <c r="X289" s="157"/>
      <c r="Y289" s="157"/>
      <c r="Z289" s="157"/>
      <c r="AA289" s="157"/>
      <c r="AB289" s="157"/>
      <c r="AC289" s="157"/>
      <c r="AD289" s="157"/>
      <c r="AE289" s="157"/>
      <c r="AF289" s="157"/>
      <c r="AG289" s="157"/>
      <c r="AH289" s="157"/>
      <c r="AI289" s="157"/>
      <c r="AJ289" s="157"/>
      <c r="AK289" s="157"/>
      <c r="AL289" s="157"/>
      <c r="AM289" s="157"/>
      <c r="AN289" s="157"/>
      <c r="AO289" s="157"/>
      <c r="AP289" s="157"/>
      <c r="AQ289" s="157"/>
      <c r="AR289" s="157"/>
      <c r="AS289" s="157"/>
      <c r="AT289" s="157"/>
      <c r="AU289" s="157"/>
      <c r="AV289" s="157"/>
      <c r="AW289" s="157"/>
      <c r="AX289" s="157"/>
      <c r="AY289" s="157"/>
      <c r="AZ289" s="157"/>
      <c r="BA289" s="157"/>
    </row>
    <row r="290" spans="1:53" s="177" customFormat="1" x14ac:dyDescent="0.3">
      <c r="A290" s="157" t="s">
        <v>346</v>
      </c>
      <c r="B290" s="162" t="s">
        <v>76</v>
      </c>
      <c r="C290" s="157" t="s">
        <v>254</v>
      </c>
      <c r="D290" s="180">
        <v>594680949</v>
      </c>
      <c r="E290" s="181">
        <v>3032375580</v>
      </c>
      <c r="F290" s="157" t="s">
        <v>52</v>
      </c>
      <c r="G290" s="165">
        <v>37478</v>
      </c>
      <c r="H290" s="166">
        <f t="shared" ca="1" si="4"/>
        <v>11</v>
      </c>
      <c r="I290" s="167" t="s">
        <v>64</v>
      </c>
      <c r="J290" s="168">
        <v>20724</v>
      </c>
      <c r="K290" s="169">
        <v>5</v>
      </c>
      <c r="L290" s="157"/>
      <c r="M290" s="175"/>
      <c r="N290" s="157"/>
      <c r="O290" s="157"/>
      <c r="S290" s="157"/>
      <c r="T290" s="157"/>
      <c r="U290" s="157"/>
      <c r="V290" s="157"/>
      <c r="W290" s="157"/>
      <c r="X290" s="157"/>
      <c r="Y290" s="157"/>
      <c r="Z290" s="157"/>
      <c r="AA290" s="157"/>
      <c r="AB290" s="157"/>
      <c r="AC290" s="157"/>
      <c r="AD290" s="157"/>
      <c r="AE290" s="157"/>
      <c r="AF290" s="157"/>
      <c r="AG290" s="157"/>
      <c r="AH290" s="157"/>
      <c r="AI290" s="157"/>
      <c r="AJ290" s="157"/>
      <c r="AK290" s="157"/>
      <c r="AL290" s="157"/>
      <c r="AM290" s="157"/>
      <c r="AN290" s="157"/>
      <c r="AO290" s="157"/>
      <c r="AP290" s="157"/>
      <c r="AQ290" s="157"/>
      <c r="AR290" s="157"/>
      <c r="AS290" s="157"/>
      <c r="AT290" s="157"/>
      <c r="AU290" s="157"/>
      <c r="AV290" s="157"/>
      <c r="AW290" s="157"/>
      <c r="AX290" s="157"/>
      <c r="AY290" s="157"/>
      <c r="AZ290" s="157"/>
      <c r="BA290" s="157"/>
    </row>
    <row r="291" spans="1:53" s="177" customFormat="1" x14ac:dyDescent="0.3">
      <c r="A291" s="157" t="s">
        <v>311</v>
      </c>
      <c r="B291" s="162" t="s">
        <v>46</v>
      </c>
      <c r="C291" s="157" t="s">
        <v>254</v>
      </c>
      <c r="D291" s="180">
        <v>596641549</v>
      </c>
      <c r="E291" s="181">
        <v>9706194175</v>
      </c>
      <c r="F291" s="157" t="s">
        <v>58</v>
      </c>
      <c r="G291" s="165">
        <v>37406</v>
      </c>
      <c r="H291" s="166">
        <f t="shared" ca="1" si="4"/>
        <v>12</v>
      </c>
      <c r="I291" s="167"/>
      <c r="J291" s="168">
        <v>32856</v>
      </c>
      <c r="K291" s="169">
        <v>3</v>
      </c>
      <c r="L291" s="157"/>
      <c r="M291" s="175"/>
      <c r="N291" s="157"/>
      <c r="O291" s="157"/>
      <c r="S291" s="157"/>
      <c r="T291" s="157"/>
      <c r="U291" s="157"/>
      <c r="V291" s="157"/>
      <c r="W291" s="157"/>
      <c r="X291" s="157"/>
      <c r="Y291" s="157"/>
      <c r="Z291" s="157"/>
      <c r="AA291" s="157"/>
      <c r="AB291" s="157"/>
      <c r="AC291" s="157"/>
      <c r="AD291" s="157"/>
      <c r="AE291" s="157"/>
      <c r="AF291" s="157"/>
      <c r="AG291" s="157"/>
      <c r="AH291" s="157"/>
      <c r="AI291" s="157"/>
      <c r="AJ291" s="157"/>
      <c r="AK291" s="157"/>
      <c r="AL291" s="157"/>
      <c r="AM291" s="157"/>
      <c r="AN291" s="157"/>
      <c r="AO291" s="157"/>
      <c r="AP291" s="157"/>
      <c r="AQ291" s="157"/>
      <c r="AR291" s="157"/>
      <c r="AS291" s="157"/>
      <c r="AT291" s="157"/>
      <c r="AU291" s="157"/>
      <c r="AV291" s="157"/>
      <c r="AW291" s="157"/>
      <c r="AX291" s="157"/>
      <c r="AY291" s="157"/>
      <c r="AZ291" s="157"/>
      <c r="BA291" s="157"/>
    </row>
    <row r="292" spans="1:53" s="177" customFormat="1" x14ac:dyDescent="0.3">
      <c r="A292" s="157" t="s">
        <v>315</v>
      </c>
      <c r="B292" s="162" t="s">
        <v>62</v>
      </c>
      <c r="C292" s="157" t="s">
        <v>254</v>
      </c>
      <c r="D292" s="180">
        <v>993383806</v>
      </c>
      <c r="E292" s="181">
        <v>3031810581</v>
      </c>
      <c r="F292" s="157" t="s">
        <v>56</v>
      </c>
      <c r="G292" s="165">
        <v>37123</v>
      </c>
      <c r="H292" s="166">
        <f t="shared" ca="1" si="4"/>
        <v>12</v>
      </c>
      <c r="I292" s="167"/>
      <c r="J292" s="168">
        <v>45134</v>
      </c>
      <c r="K292" s="169">
        <v>4</v>
      </c>
      <c r="L292" s="157"/>
      <c r="M292" s="175"/>
      <c r="N292" s="157"/>
      <c r="O292" s="157"/>
      <c r="S292" s="157"/>
      <c r="T292" s="157"/>
      <c r="U292" s="157"/>
      <c r="V292" s="157"/>
      <c r="W292" s="157"/>
      <c r="X292" s="157"/>
      <c r="Y292" s="157"/>
      <c r="Z292" s="157"/>
      <c r="AA292" s="157"/>
      <c r="AB292" s="157"/>
      <c r="AC292" s="157"/>
      <c r="AD292" s="157"/>
      <c r="AE292" s="157"/>
      <c r="AF292" s="157"/>
      <c r="AG292" s="157"/>
      <c r="AH292" s="157"/>
      <c r="AI292" s="157"/>
      <c r="AJ292" s="157"/>
      <c r="AK292" s="157"/>
      <c r="AL292" s="157"/>
      <c r="AM292" s="157"/>
      <c r="AN292" s="157"/>
      <c r="AO292" s="157"/>
      <c r="AP292" s="157"/>
      <c r="AQ292" s="157"/>
      <c r="AR292" s="157"/>
      <c r="AS292" s="157"/>
      <c r="AT292" s="157"/>
      <c r="AU292" s="157"/>
      <c r="AV292" s="157"/>
      <c r="AW292" s="157"/>
      <c r="AX292" s="157"/>
      <c r="AY292" s="157"/>
      <c r="AZ292" s="157"/>
      <c r="BA292" s="157"/>
    </row>
    <row r="293" spans="1:53" s="177" customFormat="1" x14ac:dyDescent="0.3">
      <c r="A293" s="157" t="s">
        <v>347</v>
      </c>
      <c r="B293" s="162" t="s">
        <v>66</v>
      </c>
      <c r="C293" s="157" t="s">
        <v>254</v>
      </c>
      <c r="D293" s="180">
        <v>829216164</v>
      </c>
      <c r="E293" s="181">
        <v>5054982487</v>
      </c>
      <c r="F293" s="157" t="s">
        <v>58</v>
      </c>
      <c r="G293" s="165">
        <v>40601</v>
      </c>
      <c r="H293" s="166">
        <f t="shared" ca="1" si="4"/>
        <v>3</v>
      </c>
      <c r="I293" s="167"/>
      <c r="J293" s="168">
        <v>101004</v>
      </c>
      <c r="K293" s="169">
        <v>2</v>
      </c>
      <c r="L293" s="157"/>
      <c r="M293" s="175"/>
      <c r="N293" s="157"/>
      <c r="O293" s="157"/>
      <c r="S293" s="157"/>
      <c r="T293" s="157"/>
      <c r="U293" s="157"/>
      <c r="V293" s="157"/>
      <c r="W293" s="157"/>
      <c r="X293" s="157"/>
      <c r="Y293" s="157"/>
      <c r="Z293" s="157"/>
      <c r="AA293" s="157"/>
      <c r="AB293" s="157"/>
      <c r="AC293" s="157"/>
      <c r="AD293" s="157"/>
      <c r="AE293" s="157"/>
      <c r="AF293" s="157"/>
      <c r="AG293" s="157"/>
      <c r="AH293" s="157"/>
      <c r="AI293" s="157"/>
      <c r="AJ293" s="157"/>
      <c r="AK293" s="157"/>
      <c r="AL293" s="157"/>
      <c r="AM293" s="157"/>
      <c r="AN293" s="157"/>
      <c r="AO293" s="157"/>
      <c r="AP293" s="157"/>
      <c r="AQ293" s="157"/>
      <c r="AR293" s="157"/>
      <c r="AS293" s="157"/>
      <c r="AT293" s="157"/>
      <c r="AU293" s="157"/>
      <c r="AV293" s="157"/>
      <c r="AW293" s="157"/>
      <c r="AX293" s="157"/>
      <c r="AY293" s="157"/>
      <c r="AZ293" s="157"/>
      <c r="BA293" s="157"/>
    </row>
    <row r="294" spans="1:53" s="177" customFormat="1" x14ac:dyDescent="0.3">
      <c r="A294" s="157" t="s">
        <v>291</v>
      </c>
      <c r="B294" s="162" t="s">
        <v>66</v>
      </c>
      <c r="C294" s="157" t="s">
        <v>254</v>
      </c>
      <c r="D294" s="180">
        <v>371001908</v>
      </c>
      <c r="E294" s="181">
        <v>7197061632</v>
      </c>
      <c r="F294" s="157" t="s">
        <v>48</v>
      </c>
      <c r="G294" s="165">
        <v>36412</v>
      </c>
      <c r="H294" s="166">
        <f t="shared" ca="1" si="4"/>
        <v>14</v>
      </c>
      <c r="I294" s="167" t="s">
        <v>53</v>
      </c>
      <c r="J294" s="168">
        <v>54576</v>
      </c>
      <c r="K294" s="169">
        <v>4</v>
      </c>
      <c r="L294" s="157"/>
      <c r="M294" s="175"/>
      <c r="N294" s="157"/>
      <c r="O294" s="157"/>
      <c r="S294" s="157"/>
      <c r="T294" s="157"/>
      <c r="U294" s="157"/>
      <c r="V294" s="157"/>
      <c r="W294" s="157"/>
      <c r="X294" s="157"/>
      <c r="Y294" s="157"/>
      <c r="Z294" s="157"/>
      <c r="AA294" s="157"/>
      <c r="AB294" s="157"/>
      <c r="AC294" s="157"/>
      <c r="AD294" s="157"/>
      <c r="AE294" s="157"/>
      <c r="AF294" s="157"/>
      <c r="AG294" s="157"/>
      <c r="AH294" s="157"/>
      <c r="AI294" s="157"/>
      <c r="AJ294" s="157"/>
      <c r="AK294" s="157"/>
      <c r="AL294" s="157"/>
      <c r="AM294" s="157"/>
      <c r="AN294" s="157"/>
      <c r="AO294" s="157"/>
      <c r="AP294" s="157"/>
      <c r="AQ294" s="157"/>
      <c r="AR294" s="157"/>
      <c r="AS294" s="157"/>
      <c r="AT294" s="157"/>
      <c r="AU294" s="157"/>
      <c r="AV294" s="157"/>
      <c r="AW294" s="157"/>
      <c r="AX294" s="157"/>
      <c r="AY294" s="157"/>
      <c r="AZ294" s="157"/>
      <c r="BA294" s="157"/>
    </row>
    <row r="295" spans="1:53" s="177" customFormat="1" x14ac:dyDescent="0.3">
      <c r="A295" s="157" t="s">
        <v>383</v>
      </c>
      <c r="B295" s="162" t="s">
        <v>62</v>
      </c>
      <c r="C295" s="157" t="s">
        <v>254</v>
      </c>
      <c r="D295" s="180">
        <v>180095803</v>
      </c>
      <c r="E295" s="181">
        <v>5056503334</v>
      </c>
      <c r="F295" s="157" t="s">
        <v>48</v>
      </c>
      <c r="G295" s="165">
        <v>41028</v>
      </c>
      <c r="H295" s="166">
        <f t="shared" ca="1" si="4"/>
        <v>2</v>
      </c>
      <c r="I295" s="167" t="s">
        <v>60</v>
      </c>
      <c r="J295" s="168">
        <v>93804</v>
      </c>
      <c r="K295" s="169">
        <v>5</v>
      </c>
      <c r="L295" s="157"/>
      <c r="M295" s="175"/>
      <c r="N295" s="157"/>
      <c r="O295" s="157"/>
      <c r="S295" s="157"/>
      <c r="T295" s="157"/>
      <c r="U295" s="157"/>
      <c r="V295" s="157"/>
      <c r="W295" s="157"/>
      <c r="X295" s="157"/>
      <c r="Y295" s="157"/>
      <c r="Z295" s="157"/>
      <c r="AA295" s="157"/>
      <c r="AB295" s="157"/>
      <c r="AC295" s="157"/>
      <c r="AD295" s="157"/>
      <c r="AE295" s="157"/>
      <c r="AF295" s="157"/>
      <c r="AG295" s="157"/>
      <c r="AH295" s="157"/>
      <c r="AI295" s="157"/>
      <c r="AJ295" s="157"/>
      <c r="AK295" s="157"/>
      <c r="AL295" s="157"/>
      <c r="AM295" s="157"/>
      <c r="AN295" s="157"/>
      <c r="AO295" s="157"/>
      <c r="AP295" s="157"/>
      <c r="AQ295" s="157"/>
      <c r="AR295" s="157"/>
      <c r="AS295" s="157"/>
      <c r="AT295" s="157"/>
      <c r="AU295" s="157"/>
      <c r="AV295" s="157"/>
      <c r="AW295" s="157"/>
      <c r="AX295" s="157"/>
      <c r="AY295" s="157"/>
      <c r="AZ295" s="157"/>
      <c r="BA295" s="157"/>
    </row>
    <row r="296" spans="1:53" s="177" customFormat="1" x14ac:dyDescent="0.3">
      <c r="A296" s="157" t="s">
        <v>326</v>
      </c>
      <c r="B296" s="162" t="s">
        <v>66</v>
      </c>
      <c r="C296" s="157" t="s">
        <v>254</v>
      </c>
      <c r="D296" s="180">
        <v>820244290</v>
      </c>
      <c r="E296" s="181">
        <v>7194944596</v>
      </c>
      <c r="F296" s="157" t="s">
        <v>58</v>
      </c>
      <c r="G296" s="165">
        <v>35035</v>
      </c>
      <c r="H296" s="166">
        <f t="shared" ca="1" si="4"/>
        <v>18</v>
      </c>
      <c r="I296" s="167"/>
      <c r="J296" s="168">
        <v>88788</v>
      </c>
      <c r="K296" s="169">
        <v>3</v>
      </c>
      <c r="L296" s="157"/>
      <c r="M296" s="175"/>
      <c r="N296" s="157"/>
      <c r="O296" s="157"/>
      <c r="S296" s="157"/>
      <c r="T296" s="157"/>
      <c r="U296" s="157"/>
      <c r="V296" s="157"/>
      <c r="W296" s="157"/>
      <c r="X296" s="157"/>
      <c r="Y296" s="157"/>
      <c r="Z296" s="157"/>
      <c r="AA296" s="157"/>
      <c r="AB296" s="157"/>
      <c r="AC296" s="157"/>
      <c r="AD296" s="157"/>
      <c r="AE296" s="157"/>
      <c r="AF296" s="157"/>
      <c r="AG296" s="157"/>
      <c r="AH296" s="157"/>
      <c r="AI296" s="157"/>
      <c r="AJ296" s="157"/>
      <c r="AK296" s="157"/>
      <c r="AL296" s="157"/>
      <c r="AM296" s="157"/>
      <c r="AN296" s="157"/>
      <c r="AO296" s="157"/>
      <c r="AP296" s="157"/>
      <c r="AQ296" s="157"/>
      <c r="AR296" s="157"/>
      <c r="AS296" s="157"/>
      <c r="AT296" s="157"/>
      <c r="AU296" s="157"/>
      <c r="AV296" s="157"/>
      <c r="AW296" s="157"/>
      <c r="AX296" s="157"/>
      <c r="AY296" s="157"/>
      <c r="AZ296" s="157"/>
      <c r="BA296" s="157"/>
    </row>
    <row r="297" spans="1:53" s="177" customFormat="1" x14ac:dyDescent="0.3">
      <c r="A297" s="157" t="s">
        <v>286</v>
      </c>
      <c r="B297" s="162" t="s">
        <v>62</v>
      </c>
      <c r="C297" s="157" t="s">
        <v>254</v>
      </c>
      <c r="D297" s="180">
        <v>969216994</v>
      </c>
      <c r="E297" s="181">
        <v>7198973095</v>
      </c>
      <c r="F297" s="157" t="s">
        <v>58</v>
      </c>
      <c r="G297" s="165">
        <v>37339</v>
      </c>
      <c r="H297" s="166">
        <f t="shared" ca="1" si="4"/>
        <v>12</v>
      </c>
      <c r="I297" s="167"/>
      <c r="J297" s="168">
        <v>30156</v>
      </c>
      <c r="K297" s="169">
        <v>5</v>
      </c>
      <c r="L297" s="157"/>
      <c r="M297" s="175"/>
      <c r="N297" s="157"/>
      <c r="O297" s="157"/>
      <c r="S297" s="157"/>
      <c r="T297" s="157"/>
      <c r="U297" s="157"/>
      <c r="V297" s="157"/>
      <c r="W297" s="157"/>
      <c r="X297" s="157"/>
      <c r="Y297" s="157"/>
      <c r="Z297" s="157"/>
      <c r="AA297" s="157"/>
      <c r="AB297" s="157"/>
      <c r="AC297" s="157"/>
      <c r="AD297" s="157"/>
      <c r="AE297" s="157"/>
      <c r="AF297" s="157"/>
      <c r="AG297" s="157"/>
      <c r="AH297" s="157"/>
      <c r="AI297" s="157"/>
      <c r="AJ297" s="157"/>
      <c r="AK297" s="157"/>
      <c r="AL297" s="157"/>
      <c r="AM297" s="157"/>
      <c r="AN297" s="157"/>
      <c r="AO297" s="157"/>
      <c r="AP297" s="157"/>
      <c r="AQ297" s="157"/>
      <c r="AR297" s="157"/>
      <c r="AS297" s="157"/>
      <c r="AT297" s="157"/>
      <c r="AU297" s="157"/>
      <c r="AV297" s="157"/>
      <c r="AW297" s="157"/>
      <c r="AX297" s="157"/>
      <c r="AY297" s="157"/>
      <c r="AZ297" s="157"/>
      <c r="BA297" s="157"/>
    </row>
    <row r="298" spans="1:53" s="177" customFormat="1" x14ac:dyDescent="0.3">
      <c r="A298" s="157" t="s">
        <v>351</v>
      </c>
      <c r="B298" s="162" t="s">
        <v>76</v>
      </c>
      <c r="C298" s="157" t="s">
        <v>254</v>
      </c>
      <c r="D298" s="180">
        <v>930282755</v>
      </c>
      <c r="E298" s="181">
        <v>3032380636</v>
      </c>
      <c r="F298" s="157" t="s">
        <v>52</v>
      </c>
      <c r="G298" s="165">
        <v>36245</v>
      </c>
      <c r="H298" s="166">
        <f t="shared" ca="1" si="4"/>
        <v>15</v>
      </c>
      <c r="I298" s="167" t="s">
        <v>60</v>
      </c>
      <c r="J298" s="168">
        <v>55542</v>
      </c>
      <c r="K298" s="169">
        <v>5</v>
      </c>
      <c r="L298" s="157"/>
      <c r="M298" s="175"/>
      <c r="N298" s="157"/>
      <c r="O298" s="157"/>
      <c r="S298" s="157"/>
      <c r="T298" s="157"/>
      <c r="U298" s="157"/>
      <c r="V298" s="157"/>
      <c r="W298" s="157"/>
      <c r="X298" s="157"/>
      <c r="Y298" s="157"/>
      <c r="Z298" s="157"/>
      <c r="AA298" s="157"/>
      <c r="AB298" s="157"/>
      <c r="AC298" s="157"/>
      <c r="AD298" s="157"/>
      <c r="AE298" s="157"/>
      <c r="AF298" s="157"/>
      <c r="AG298" s="157"/>
      <c r="AH298" s="157"/>
      <c r="AI298" s="157"/>
      <c r="AJ298" s="157"/>
      <c r="AK298" s="157"/>
      <c r="AL298" s="157"/>
      <c r="AM298" s="157"/>
      <c r="AN298" s="157"/>
      <c r="AO298" s="157"/>
      <c r="AP298" s="157"/>
      <c r="AQ298" s="157"/>
      <c r="AR298" s="157"/>
      <c r="AS298" s="157"/>
      <c r="AT298" s="157"/>
      <c r="AU298" s="157"/>
      <c r="AV298" s="157"/>
      <c r="AW298" s="157"/>
      <c r="AX298" s="157"/>
      <c r="AY298" s="157"/>
      <c r="AZ298" s="157"/>
      <c r="BA298" s="157"/>
    </row>
    <row r="299" spans="1:53" s="177" customFormat="1" x14ac:dyDescent="0.3">
      <c r="A299" s="157" t="s">
        <v>274</v>
      </c>
      <c r="B299" s="162" t="s">
        <v>51</v>
      </c>
      <c r="C299" s="157" t="s">
        <v>254</v>
      </c>
      <c r="D299" s="180">
        <v>136620388</v>
      </c>
      <c r="E299" s="181">
        <v>9705119214</v>
      </c>
      <c r="F299" s="157" t="s">
        <v>48</v>
      </c>
      <c r="G299" s="165">
        <v>36770</v>
      </c>
      <c r="H299" s="166">
        <f t="shared" ca="1" si="4"/>
        <v>13</v>
      </c>
      <c r="I299" s="167" t="s">
        <v>53</v>
      </c>
      <c r="J299" s="168">
        <v>84024</v>
      </c>
      <c r="K299" s="169">
        <v>3</v>
      </c>
      <c r="L299" s="157"/>
      <c r="M299" s="175"/>
      <c r="N299" s="157"/>
      <c r="O299" s="157"/>
      <c r="S299" s="157"/>
      <c r="T299" s="157"/>
      <c r="U299" s="157"/>
      <c r="V299" s="157"/>
      <c r="W299" s="157"/>
      <c r="X299" s="157"/>
      <c r="Y299" s="157"/>
      <c r="Z299" s="157"/>
      <c r="AA299" s="157"/>
      <c r="AB299" s="157"/>
      <c r="AC299" s="157"/>
      <c r="AD299" s="157"/>
      <c r="AE299" s="157"/>
      <c r="AF299" s="157"/>
      <c r="AG299" s="157"/>
      <c r="AH299" s="157"/>
      <c r="AI299" s="157"/>
      <c r="AJ299" s="157"/>
      <c r="AK299" s="157"/>
      <c r="AL299" s="157"/>
      <c r="AM299" s="157"/>
      <c r="AN299" s="157"/>
      <c r="AO299" s="157"/>
      <c r="AP299" s="157"/>
      <c r="AQ299" s="157"/>
      <c r="AR299" s="157"/>
      <c r="AS299" s="157"/>
      <c r="AT299" s="157"/>
      <c r="AU299" s="157"/>
      <c r="AV299" s="157"/>
      <c r="AW299" s="157"/>
      <c r="AX299" s="157"/>
      <c r="AY299" s="157"/>
      <c r="AZ299" s="157"/>
      <c r="BA299" s="157"/>
    </row>
    <row r="300" spans="1:53" s="177" customFormat="1" x14ac:dyDescent="0.3">
      <c r="A300" s="157" t="s">
        <v>335</v>
      </c>
      <c r="B300" s="162" t="s">
        <v>46</v>
      </c>
      <c r="C300" s="157" t="s">
        <v>254</v>
      </c>
      <c r="D300" s="180">
        <v>425634540</v>
      </c>
      <c r="E300" s="181">
        <v>7196969994</v>
      </c>
      <c r="F300" s="157" t="s">
        <v>48</v>
      </c>
      <c r="G300" s="165">
        <v>41231</v>
      </c>
      <c r="H300" s="166">
        <f t="shared" ca="1" si="4"/>
        <v>1</v>
      </c>
      <c r="I300" s="167" t="s">
        <v>49</v>
      </c>
      <c r="J300" s="168">
        <v>41628</v>
      </c>
      <c r="K300" s="169">
        <v>2</v>
      </c>
      <c r="L300" s="157"/>
      <c r="M300" s="175"/>
      <c r="N300" s="157"/>
      <c r="O300" s="157"/>
      <c r="S300" s="157"/>
      <c r="T300" s="157"/>
      <c r="U300" s="157"/>
      <c r="V300" s="157"/>
      <c r="W300" s="157"/>
      <c r="X300" s="157"/>
      <c r="Y300" s="157"/>
      <c r="Z300" s="157"/>
      <c r="AA300" s="157"/>
      <c r="AB300" s="157"/>
      <c r="AC300" s="157"/>
      <c r="AD300" s="157"/>
      <c r="AE300" s="157"/>
      <c r="AF300" s="157"/>
      <c r="AG300" s="157"/>
      <c r="AH300" s="157"/>
      <c r="AI300" s="157"/>
      <c r="AJ300" s="157"/>
      <c r="AK300" s="157"/>
      <c r="AL300" s="157"/>
      <c r="AM300" s="157"/>
      <c r="AN300" s="157"/>
      <c r="AO300" s="157"/>
      <c r="AP300" s="157"/>
      <c r="AQ300" s="157"/>
      <c r="AR300" s="157"/>
      <c r="AS300" s="157"/>
      <c r="AT300" s="157"/>
      <c r="AU300" s="157"/>
      <c r="AV300" s="157"/>
      <c r="AW300" s="157"/>
      <c r="AX300" s="157"/>
      <c r="AY300" s="157"/>
      <c r="AZ300" s="157"/>
      <c r="BA300" s="157"/>
    </row>
    <row r="301" spans="1:53" s="177" customFormat="1" x14ac:dyDescent="0.3">
      <c r="A301" s="157" t="s">
        <v>356</v>
      </c>
      <c r="B301" s="162" t="s">
        <v>55</v>
      </c>
      <c r="C301" s="157" t="s">
        <v>254</v>
      </c>
      <c r="D301" s="180">
        <v>944793994</v>
      </c>
      <c r="E301" s="181">
        <v>7195725646</v>
      </c>
      <c r="F301" s="157" t="s">
        <v>48</v>
      </c>
      <c r="G301" s="165">
        <v>35841</v>
      </c>
      <c r="H301" s="166">
        <f t="shared" ca="1" si="4"/>
        <v>16</v>
      </c>
      <c r="I301" s="167" t="s">
        <v>60</v>
      </c>
      <c r="J301" s="168">
        <v>29160</v>
      </c>
      <c r="K301" s="169">
        <v>3</v>
      </c>
      <c r="L301" s="157"/>
      <c r="M301" s="175"/>
      <c r="N301" s="157"/>
      <c r="O301" s="157"/>
      <c r="S301" s="157"/>
      <c r="T301" s="157"/>
      <c r="U301" s="157"/>
      <c r="V301" s="157"/>
      <c r="W301" s="157"/>
      <c r="X301" s="157"/>
      <c r="Y301" s="157"/>
      <c r="Z301" s="157"/>
      <c r="AA301" s="157"/>
      <c r="AB301" s="157"/>
      <c r="AC301" s="157"/>
      <c r="AD301" s="157"/>
      <c r="AE301" s="157"/>
      <c r="AF301" s="157"/>
      <c r="AG301" s="157"/>
      <c r="AH301" s="157"/>
      <c r="AI301" s="157"/>
      <c r="AJ301" s="157"/>
      <c r="AK301" s="157"/>
      <c r="AL301" s="157"/>
      <c r="AM301" s="157"/>
      <c r="AN301" s="157"/>
      <c r="AO301" s="157"/>
      <c r="AP301" s="157"/>
      <c r="AQ301" s="157"/>
      <c r="AR301" s="157"/>
      <c r="AS301" s="157"/>
      <c r="AT301" s="157"/>
      <c r="AU301" s="157"/>
      <c r="AV301" s="157"/>
      <c r="AW301" s="157"/>
      <c r="AX301" s="157"/>
      <c r="AY301" s="157"/>
      <c r="AZ301" s="157"/>
      <c r="BA301" s="157"/>
    </row>
    <row r="302" spans="1:53" s="177" customFormat="1" x14ac:dyDescent="0.3">
      <c r="A302" s="157" t="s">
        <v>339</v>
      </c>
      <c r="B302" s="162" t="s">
        <v>76</v>
      </c>
      <c r="C302" s="157" t="s">
        <v>254</v>
      </c>
      <c r="D302" s="180">
        <v>249929042</v>
      </c>
      <c r="E302" s="181">
        <v>5055790872</v>
      </c>
      <c r="F302" s="157" t="s">
        <v>48</v>
      </c>
      <c r="G302" s="165">
        <v>39720</v>
      </c>
      <c r="H302" s="166">
        <f t="shared" ca="1" si="4"/>
        <v>5</v>
      </c>
      <c r="I302" s="167" t="s">
        <v>60</v>
      </c>
      <c r="J302" s="168">
        <v>73272</v>
      </c>
      <c r="K302" s="169">
        <v>5</v>
      </c>
      <c r="L302" s="157"/>
      <c r="M302" s="175"/>
      <c r="N302" s="157"/>
      <c r="O302" s="157"/>
      <c r="S302" s="157"/>
      <c r="T302" s="157"/>
      <c r="U302" s="157"/>
      <c r="V302" s="157"/>
      <c r="W302" s="157"/>
      <c r="X302" s="157"/>
      <c r="Y302" s="157"/>
      <c r="Z302" s="157"/>
      <c r="AA302" s="157"/>
      <c r="AB302" s="157"/>
      <c r="AC302" s="157"/>
      <c r="AD302" s="157"/>
      <c r="AE302" s="157"/>
      <c r="AF302" s="157"/>
      <c r="AG302" s="157"/>
      <c r="AH302" s="157"/>
      <c r="AI302" s="157"/>
      <c r="AJ302" s="157"/>
      <c r="AK302" s="157"/>
      <c r="AL302" s="157"/>
      <c r="AM302" s="157"/>
      <c r="AN302" s="157"/>
      <c r="AO302" s="157"/>
      <c r="AP302" s="157"/>
      <c r="AQ302" s="157"/>
      <c r="AR302" s="157"/>
      <c r="AS302" s="157"/>
      <c r="AT302" s="157"/>
      <c r="AU302" s="157"/>
      <c r="AV302" s="157"/>
      <c r="AW302" s="157"/>
      <c r="AX302" s="157"/>
      <c r="AY302" s="157"/>
      <c r="AZ302" s="157"/>
      <c r="BA302" s="157"/>
    </row>
    <row r="303" spans="1:53" s="177" customFormat="1" x14ac:dyDescent="0.3">
      <c r="A303" s="157" t="s">
        <v>296</v>
      </c>
      <c r="B303" s="162" t="s">
        <v>55</v>
      </c>
      <c r="C303" s="157" t="s">
        <v>254</v>
      </c>
      <c r="D303" s="180">
        <v>783624212</v>
      </c>
      <c r="E303" s="181">
        <v>3033164024</v>
      </c>
      <c r="F303" s="157" t="s">
        <v>52</v>
      </c>
      <c r="G303" s="165">
        <v>35639</v>
      </c>
      <c r="H303" s="166">
        <f t="shared" ca="1" si="4"/>
        <v>16</v>
      </c>
      <c r="I303" s="167" t="s">
        <v>53</v>
      </c>
      <c r="J303" s="168">
        <v>18312</v>
      </c>
      <c r="K303" s="169">
        <v>2</v>
      </c>
      <c r="L303" s="157"/>
      <c r="M303" s="175"/>
      <c r="N303" s="157"/>
      <c r="O303" s="157"/>
      <c r="S303" s="157"/>
      <c r="T303" s="157"/>
      <c r="U303" s="157"/>
      <c r="V303" s="157"/>
      <c r="W303" s="157"/>
      <c r="X303" s="157"/>
      <c r="Y303" s="157"/>
      <c r="Z303" s="157"/>
      <c r="AA303" s="157"/>
      <c r="AB303" s="157"/>
      <c r="AC303" s="157"/>
      <c r="AD303" s="157"/>
      <c r="AE303" s="157"/>
      <c r="AF303" s="157"/>
      <c r="AG303" s="157"/>
      <c r="AH303" s="157"/>
      <c r="AI303" s="157"/>
      <c r="AJ303" s="157"/>
      <c r="AK303" s="157"/>
      <c r="AL303" s="157"/>
      <c r="AM303" s="157"/>
      <c r="AN303" s="157"/>
      <c r="AO303" s="157"/>
      <c r="AP303" s="157"/>
      <c r="AQ303" s="157"/>
      <c r="AR303" s="157"/>
      <c r="AS303" s="157"/>
      <c r="AT303" s="157"/>
      <c r="AU303" s="157"/>
      <c r="AV303" s="157"/>
      <c r="AW303" s="157"/>
      <c r="AX303" s="157"/>
      <c r="AY303" s="157"/>
      <c r="AZ303" s="157"/>
      <c r="BA303" s="157"/>
    </row>
    <row r="304" spans="1:53" s="177" customFormat="1" x14ac:dyDescent="0.3">
      <c r="A304" s="157" t="s">
        <v>381</v>
      </c>
      <c r="B304" s="162" t="s">
        <v>76</v>
      </c>
      <c r="C304" s="157" t="s">
        <v>254</v>
      </c>
      <c r="D304" s="180">
        <v>291715078</v>
      </c>
      <c r="E304" s="181">
        <v>9707662359</v>
      </c>
      <c r="F304" s="157" t="s">
        <v>48</v>
      </c>
      <c r="G304" s="165">
        <v>34669</v>
      </c>
      <c r="H304" s="166">
        <f t="shared" ca="1" si="4"/>
        <v>19</v>
      </c>
      <c r="I304" s="167" t="s">
        <v>382</v>
      </c>
      <c r="J304" s="168">
        <v>68280</v>
      </c>
      <c r="K304" s="169">
        <v>5</v>
      </c>
      <c r="L304" s="157"/>
      <c r="M304" s="175"/>
      <c r="N304" s="157"/>
      <c r="O304" s="157"/>
      <c r="S304" s="157"/>
      <c r="T304" s="157"/>
      <c r="U304" s="157"/>
      <c r="V304" s="157"/>
      <c r="W304" s="157"/>
      <c r="X304" s="157"/>
      <c r="Y304" s="157"/>
      <c r="Z304" s="157"/>
      <c r="AA304" s="157"/>
      <c r="AB304" s="157"/>
      <c r="AC304" s="157"/>
      <c r="AD304" s="157"/>
      <c r="AE304" s="157"/>
      <c r="AF304" s="157"/>
      <c r="AG304" s="157"/>
      <c r="AH304" s="157"/>
      <c r="AI304" s="157"/>
      <c r="AJ304" s="157"/>
      <c r="AK304" s="157"/>
      <c r="AL304" s="157"/>
      <c r="AM304" s="157"/>
      <c r="AN304" s="157"/>
      <c r="AO304" s="157"/>
      <c r="AP304" s="157"/>
      <c r="AQ304" s="157"/>
      <c r="AR304" s="157"/>
      <c r="AS304" s="157"/>
      <c r="AT304" s="157"/>
      <c r="AU304" s="157"/>
      <c r="AV304" s="157"/>
      <c r="AW304" s="157"/>
      <c r="AX304" s="157"/>
      <c r="AY304" s="157"/>
      <c r="AZ304" s="157"/>
      <c r="BA304" s="157"/>
    </row>
    <row r="305" spans="1:53" s="177" customFormat="1" x14ac:dyDescent="0.3">
      <c r="A305" s="157" t="s">
        <v>332</v>
      </c>
      <c r="B305" s="162" t="s">
        <v>76</v>
      </c>
      <c r="C305" s="157" t="s">
        <v>254</v>
      </c>
      <c r="D305" s="180">
        <v>378281658</v>
      </c>
      <c r="E305" s="181">
        <v>7196705508</v>
      </c>
      <c r="F305" s="157" t="s">
        <v>58</v>
      </c>
      <c r="G305" s="165">
        <v>39129</v>
      </c>
      <c r="H305" s="166">
        <f t="shared" ca="1" si="4"/>
        <v>7</v>
      </c>
      <c r="I305" s="167"/>
      <c r="J305" s="168">
        <v>47160</v>
      </c>
      <c r="K305" s="169">
        <v>2</v>
      </c>
      <c r="L305" s="157"/>
      <c r="M305" s="175"/>
      <c r="N305" s="157"/>
      <c r="O305" s="157"/>
      <c r="S305" s="157"/>
      <c r="T305" s="157"/>
      <c r="U305" s="157"/>
      <c r="V305" s="157"/>
      <c r="W305" s="157"/>
      <c r="X305" s="157"/>
      <c r="Y305" s="157"/>
      <c r="Z305" s="157"/>
      <c r="AA305" s="157"/>
      <c r="AB305" s="157"/>
      <c r="AC305" s="157"/>
      <c r="AD305" s="157"/>
      <c r="AE305" s="157"/>
      <c r="AF305" s="157"/>
      <c r="AG305" s="157"/>
      <c r="AH305" s="157"/>
      <c r="AI305" s="157"/>
      <c r="AJ305" s="157"/>
      <c r="AK305" s="157"/>
      <c r="AL305" s="157"/>
      <c r="AM305" s="157"/>
      <c r="AN305" s="157"/>
      <c r="AO305" s="157"/>
      <c r="AP305" s="157"/>
      <c r="AQ305" s="157"/>
      <c r="AR305" s="157"/>
      <c r="AS305" s="157"/>
      <c r="AT305" s="157"/>
      <c r="AU305" s="157"/>
      <c r="AV305" s="157"/>
      <c r="AW305" s="157"/>
      <c r="AX305" s="157"/>
      <c r="AY305" s="157"/>
      <c r="AZ305" s="157"/>
      <c r="BA305" s="157"/>
    </row>
    <row r="306" spans="1:53" s="177" customFormat="1" x14ac:dyDescent="0.3">
      <c r="A306" s="157" t="s">
        <v>260</v>
      </c>
      <c r="B306" s="162" t="s">
        <v>76</v>
      </c>
      <c r="C306" s="157" t="s">
        <v>254</v>
      </c>
      <c r="D306" s="180">
        <v>948480407</v>
      </c>
      <c r="E306" s="181">
        <v>5051449596</v>
      </c>
      <c r="F306" s="157" t="s">
        <v>58</v>
      </c>
      <c r="G306" s="165">
        <v>38690</v>
      </c>
      <c r="H306" s="166">
        <f t="shared" ca="1" si="4"/>
        <v>8</v>
      </c>
      <c r="I306" s="167"/>
      <c r="J306" s="168">
        <v>73644</v>
      </c>
      <c r="K306" s="169">
        <v>3</v>
      </c>
      <c r="L306" s="157"/>
      <c r="M306" s="175"/>
      <c r="N306" s="157"/>
      <c r="O306" s="157"/>
      <c r="S306" s="157"/>
      <c r="T306" s="157"/>
      <c r="U306" s="157"/>
      <c r="V306" s="157"/>
      <c r="W306" s="157"/>
      <c r="X306" s="157"/>
      <c r="Y306" s="157"/>
      <c r="Z306" s="157"/>
      <c r="AA306" s="157"/>
      <c r="AB306" s="157"/>
      <c r="AC306" s="157"/>
      <c r="AD306" s="157"/>
      <c r="AE306" s="157"/>
      <c r="AF306" s="157"/>
      <c r="AG306" s="157"/>
      <c r="AH306" s="157"/>
      <c r="AI306" s="157"/>
      <c r="AJ306" s="157"/>
      <c r="AK306" s="157"/>
      <c r="AL306" s="157"/>
      <c r="AM306" s="157"/>
      <c r="AN306" s="157"/>
      <c r="AO306" s="157"/>
      <c r="AP306" s="157"/>
      <c r="AQ306" s="157"/>
      <c r="AR306" s="157"/>
      <c r="AS306" s="157"/>
      <c r="AT306" s="157"/>
      <c r="AU306" s="157"/>
      <c r="AV306" s="157"/>
      <c r="AW306" s="157"/>
      <c r="AX306" s="157"/>
      <c r="AY306" s="157"/>
      <c r="AZ306" s="157"/>
      <c r="BA306" s="157"/>
    </row>
    <row r="307" spans="1:53" s="177" customFormat="1" x14ac:dyDescent="0.3">
      <c r="A307" s="157" t="s">
        <v>343</v>
      </c>
      <c r="B307" s="162" t="s">
        <v>51</v>
      </c>
      <c r="C307" s="157" t="s">
        <v>254</v>
      </c>
      <c r="D307" s="180">
        <v>159117255</v>
      </c>
      <c r="E307" s="181">
        <v>3038426889</v>
      </c>
      <c r="F307" s="157" t="s">
        <v>58</v>
      </c>
      <c r="G307" s="165">
        <v>40886</v>
      </c>
      <c r="H307" s="166">
        <f t="shared" ca="1" si="4"/>
        <v>2</v>
      </c>
      <c r="I307" s="167"/>
      <c r="J307" s="168">
        <v>94224</v>
      </c>
      <c r="K307" s="169">
        <v>4</v>
      </c>
      <c r="L307" s="157"/>
      <c r="M307" s="175"/>
      <c r="N307" s="157"/>
      <c r="O307" s="157"/>
      <c r="S307" s="157"/>
      <c r="T307" s="157"/>
      <c r="U307" s="157"/>
      <c r="V307" s="157"/>
      <c r="W307" s="157"/>
      <c r="X307" s="157"/>
      <c r="Y307" s="157"/>
      <c r="Z307" s="157"/>
      <c r="AA307" s="157"/>
      <c r="AB307" s="157"/>
      <c r="AC307" s="157"/>
      <c r="AD307" s="157"/>
      <c r="AE307" s="157"/>
      <c r="AF307" s="157"/>
      <c r="AG307" s="157"/>
      <c r="AH307" s="157"/>
      <c r="AI307" s="157"/>
      <c r="AJ307" s="157"/>
      <c r="AK307" s="157"/>
      <c r="AL307" s="157"/>
      <c r="AM307" s="157"/>
      <c r="AN307" s="157"/>
      <c r="AO307" s="157"/>
      <c r="AP307" s="157"/>
      <c r="AQ307" s="157"/>
      <c r="AR307" s="157"/>
      <c r="AS307" s="157"/>
      <c r="AT307" s="157"/>
      <c r="AU307" s="157"/>
      <c r="AV307" s="157"/>
      <c r="AW307" s="157"/>
      <c r="AX307" s="157"/>
      <c r="AY307" s="157"/>
      <c r="AZ307" s="157"/>
      <c r="BA307" s="157"/>
    </row>
    <row r="308" spans="1:53" s="177" customFormat="1" x14ac:dyDescent="0.3">
      <c r="A308" s="157" t="s">
        <v>341</v>
      </c>
      <c r="B308" s="162" t="s">
        <v>55</v>
      </c>
      <c r="C308" s="157" t="s">
        <v>254</v>
      </c>
      <c r="D308" s="180">
        <v>311883362</v>
      </c>
      <c r="E308" s="181">
        <v>9706505454</v>
      </c>
      <c r="F308" s="157" t="s">
        <v>58</v>
      </c>
      <c r="G308" s="165">
        <v>38382</v>
      </c>
      <c r="H308" s="166">
        <f t="shared" ca="1" si="4"/>
        <v>9</v>
      </c>
      <c r="I308" s="167"/>
      <c r="J308" s="168">
        <v>63324</v>
      </c>
      <c r="K308" s="169">
        <v>2</v>
      </c>
      <c r="L308" s="157"/>
      <c r="M308" s="175"/>
      <c r="N308" s="157"/>
      <c r="O308" s="157"/>
      <c r="S308" s="157"/>
      <c r="T308" s="157"/>
      <c r="U308" s="157"/>
      <c r="V308" s="157"/>
      <c r="W308" s="157"/>
      <c r="X308" s="157"/>
      <c r="Y308" s="157"/>
      <c r="Z308" s="157"/>
      <c r="AA308" s="157"/>
      <c r="AB308" s="157"/>
      <c r="AC308" s="157"/>
      <c r="AD308" s="157"/>
      <c r="AE308" s="157"/>
      <c r="AF308" s="157"/>
      <c r="AG308" s="157"/>
      <c r="AH308" s="157"/>
      <c r="AI308" s="157"/>
      <c r="AJ308" s="157"/>
      <c r="AK308" s="157"/>
      <c r="AL308" s="157"/>
      <c r="AM308" s="157"/>
      <c r="AN308" s="157"/>
      <c r="AO308" s="157"/>
      <c r="AP308" s="157"/>
      <c r="AQ308" s="157"/>
      <c r="AR308" s="157"/>
      <c r="AS308" s="157"/>
      <c r="AT308" s="157"/>
      <c r="AU308" s="157"/>
      <c r="AV308" s="157"/>
      <c r="AW308" s="157"/>
      <c r="AX308" s="157"/>
      <c r="AY308" s="157"/>
      <c r="AZ308" s="157"/>
      <c r="BA308" s="157"/>
    </row>
    <row r="309" spans="1:53" s="177" customFormat="1" x14ac:dyDescent="0.3">
      <c r="A309" s="157" t="s">
        <v>259</v>
      </c>
      <c r="B309" s="162" t="s">
        <v>76</v>
      </c>
      <c r="C309" s="157" t="s">
        <v>254</v>
      </c>
      <c r="D309" s="180">
        <v>412611335</v>
      </c>
      <c r="E309" s="181">
        <v>5055998691</v>
      </c>
      <c r="F309" s="157" t="s">
        <v>58</v>
      </c>
      <c r="G309" s="165">
        <v>39563</v>
      </c>
      <c r="H309" s="166">
        <f t="shared" ca="1" si="4"/>
        <v>6</v>
      </c>
      <c r="I309" s="167"/>
      <c r="J309" s="168">
        <v>49128</v>
      </c>
      <c r="K309" s="169">
        <v>2</v>
      </c>
      <c r="L309" s="157"/>
      <c r="M309" s="175"/>
      <c r="N309" s="157"/>
      <c r="O309" s="157"/>
      <c r="S309" s="157"/>
      <c r="T309" s="157"/>
      <c r="U309" s="157"/>
      <c r="V309" s="157"/>
      <c r="W309" s="157"/>
      <c r="X309" s="157"/>
      <c r="Y309" s="157"/>
      <c r="Z309" s="157"/>
      <c r="AA309" s="157"/>
      <c r="AB309" s="157"/>
      <c r="AC309" s="157"/>
      <c r="AD309" s="157"/>
      <c r="AE309" s="157"/>
      <c r="AF309" s="157"/>
      <c r="AG309" s="157"/>
      <c r="AH309" s="157"/>
      <c r="AI309" s="157"/>
      <c r="AJ309" s="157"/>
      <c r="AK309" s="157"/>
      <c r="AL309" s="157"/>
      <c r="AM309" s="157"/>
      <c r="AN309" s="157"/>
      <c r="AO309" s="157"/>
      <c r="AP309" s="157"/>
      <c r="AQ309" s="157"/>
      <c r="AR309" s="157"/>
      <c r="AS309" s="157"/>
      <c r="AT309" s="157"/>
      <c r="AU309" s="157"/>
      <c r="AV309" s="157"/>
      <c r="AW309" s="157"/>
      <c r="AX309" s="157"/>
      <c r="AY309" s="157"/>
      <c r="AZ309" s="157"/>
      <c r="BA309" s="157"/>
    </row>
    <row r="310" spans="1:53" s="177" customFormat="1" x14ac:dyDescent="0.3">
      <c r="A310" s="157" t="s">
        <v>267</v>
      </c>
      <c r="B310" s="162" t="s">
        <v>55</v>
      </c>
      <c r="C310" s="157" t="s">
        <v>254</v>
      </c>
      <c r="D310" s="180">
        <v>696435191</v>
      </c>
      <c r="E310" s="181">
        <v>3037710498</v>
      </c>
      <c r="F310" s="157" t="s">
        <v>48</v>
      </c>
      <c r="G310" s="165">
        <v>36647</v>
      </c>
      <c r="H310" s="166">
        <f t="shared" ca="1" si="4"/>
        <v>14</v>
      </c>
      <c r="I310" s="167" t="s">
        <v>64</v>
      </c>
      <c r="J310" s="168">
        <v>73380</v>
      </c>
      <c r="K310" s="169">
        <v>2</v>
      </c>
      <c r="L310" s="157"/>
      <c r="M310" s="175"/>
      <c r="N310" s="157"/>
      <c r="O310" s="157"/>
      <c r="S310" s="157"/>
      <c r="T310" s="157"/>
      <c r="U310" s="157"/>
      <c r="V310" s="157"/>
      <c r="W310" s="157"/>
      <c r="X310" s="157"/>
      <c r="Y310" s="157"/>
      <c r="Z310" s="157"/>
      <c r="AA310" s="157"/>
      <c r="AB310" s="157"/>
      <c r="AC310" s="157"/>
      <c r="AD310" s="157"/>
      <c r="AE310" s="157"/>
      <c r="AF310" s="157"/>
      <c r="AG310" s="157"/>
      <c r="AH310" s="157"/>
      <c r="AI310" s="157"/>
      <c r="AJ310" s="157"/>
      <c r="AK310" s="157"/>
      <c r="AL310" s="157"/>
      <c r="AM310" s="157"/>
      <c r="AN310" s="157"/>
      <c r="AO310" s="157"/>
      <c r="AP310" s="157"/>
      <c r="AQ310" s="157"/>
      <c r="AR310" s="157"/>
      <c r="AS310" s="157"/>
      <c r="AT310" s="157"/>
      <c r="AU310" s="157"/>
      <c r="AV310" s="157"/>
      <c r="AW310" s="157"/>
      <c r="AX310" s="157"/>
      <c r="AY310" s="157"/>
      <c r="AZ310" s="157"/>
      <c r="BA310" s="157"/>
    </row>
    <row r="311" spans="1:53" s="177" customFormat="1" x14ac:dyDescent="0.3">
      <c r="A311" s="157" t="s">
        <v>325</v>
      </c>
      <c r="B311" s="162" t="s">
        <v>51</v>
      </c>
      <c r="C311" s="157" t="s">
        <v>254</v>
      </c>
      <c r="D311" s="180">
        <v>328787467</v>
      </c>
      <c r="E311" s="181">
        <v>3034897618</v>
      </c>
      <c r="F311" s="157" t="s">
        <v>56</v>
      </c>
      <c r="G311" s="165">
        <v>40143</v>
      </c>
      <c r="H311" s="166">
        <f t="shared" ca="1" si="4"/>
        <v>4</v>
      </c>
      <c r="I311" s="167"/>
      <c r="J311" s="168">
        <v>17299</v>
      </c>
      <c r="K311" s="169">
        <v>4</v>
      </c>
      <c r="L311" s="157"/>
      <c r="M311" s="175"/>
      <c r="N311" s="157"/>
      <c r="O311" s="157"/>
      <c r="S311" s="157"/>
      <c r="T311" s="157"/>
      <c r="U311" s="157"/>
      <c r="V311" s="157"/>
      <c r="W311" s="157"/>
      <c r="X311" s="157"/>
      <c r="Y311" s="157"/>
      <c r="Z311" s="157"/>
      <c r="AA311" s="157"/>
      <c r="AB311" s="157"/>
      <c r="AC311" s="157"/>
      <c r="AD311" s="157"/>
      <c r="AE311" s="157"/>
      <c r="AF311" s="157"/>
      <c r="AG311" s="157"/>
      <c r="AH311" s="157"/>
      <c r="AI311" s="157"/>
      <c r="AJ311" s="157"/>
      <c r="AK311" s="157"/>
      <c r="AL311" s="157"/>
      <c r="AM311" s="157"/>
      <c r="AN311" s="157"/>
      <c r="AO311" s="157"/>
      <c r="AP311" s="157"/>
      <c r="AQ311" s="157"/>
      <c r="AR311" s="157"/>
      <c r="AS311" s="157"/>
      <c r="AT311" s="157"/>
      <c r="AU311" s="157"/>
      <c r="AV311" s="157"/>
      <c r="AW311" s="157"/>
      <c r="AX311" s="157"/>
      <c r="AY311" s="157"/>
      <c r="AZ311" s="157"/>
      <c r="BA311" s="157"/>
    </row>
    <row r="312" spans="1:53" s="177" customFormat="1" x14ac:dyDescent="0.3">
      <c r="A312" s="157" t="s">
        <v>277</v>
      </c>
      <c r="B312" s="162" t="s">
        <v>66</v>
      </c>
      <c r="C312" s="157" t="s">
        <v>254</v>
      </c>
      <c r="D312" s="180">
        <v>257249459</v>
      </c>
      <c r="E312" s="181">
        <v>3037775023</v>
      </c>
      <c r="F312" s="157" t="s">
        <v>58</v>
      </c>
      <c r="G312" s="165">
        <v>37693</v>
      </c>
      <c r="H312" s="166">
        <f t="shared" ca="1" si="4"/>
        <v>11</v>
      </c>
      <c r="I312" s="167"/>
      <c r="J312" s="168">
        <v>69120</v>
      </c>
      <c r="K312" s="169">
        <v>3</v>
      </c>
      <c r="L312" s="157"/>
      <c r="M312" s="175"/>
      <c r="N312" s="157"/>
      <c r="O312" s="157"/>
      <c r="S312" s="157"/>
      <c r="T312" s="157"/>
      <c r="U312" s="157"/>
      <c r="V312" s="157"/>
      <c r="W312" s="157"/>
      <c r="X312" s="157"/>
      <c r="Y312" s="157"/>
      <c r="Z312" s="157"/>
      <c r="AA312" s="157"/>
      <c r="AB312" s="157"/>
      <c r="AC312" s="157"/>
      <c r="AD312" s="157"/>
      <c r="AE312" s="157"/>
      <c r="AF312" s="157"/>
      <c r="AG312" s="157"/>
      <c r="AH312" s="157"/>
      <c r="AI312" s="157"/>
      <c r="AJ312" s="157"/>
      <c r="AK312" s="157"/>
      <c r="AL312" s="157"/>
      <c r="AM312" s="157"/>
      <c r="AN312" s="157"/>
      <c r="AO312" s="157"/>
      <c r="AP312" s="157"/>
      <c r="AQ312" s="157"/>
      <c r="AR312" s="157"/>
      <c r="AS312" s="157"/>
      <c r="AT312" s="157"/>
      <c r="AU312" s="157"/>
      <c r="AV312" s="157"/>
      <c r="AW312" s="157"/>
      <c r="AX312" s="157"/>
      <c r="AY312" s="157"/>
      <c r="AZ312" s="157"/>
      <c r="BA312" s="157"/>
    </row>
    <row r="313" spans="1:53" s="177" customFormat="1" x14ac:dyDescent="0.3">
      <c r="A313" s="157" t="s">
        <v>299</v>
      </c>
      <c r="B313" s="162" t="s">
        <v>51</v>
      </c>
      <c r="C313" s="157" t="s">
        <v>254</v>
      </c>
      <c r="D313" s="180">
        <v>313128501</v>
      </c>
      <c r="E313" s="181">
        <v>3033184277</v>
      </c>
      <c r="F313" s="157" t="s">
        <v>56</v>
      </c>
      <c r="G313" s="165">
        <v>36546</v>
      </c>
      <c r="H313" s="166">
        <f t="shared" ca="1" si="4"/>
        <v>14</v>
      </c>
      <c r="I313" s="167"/>
      <c r="J313" s="168">
        <v>26966</v>
      </c>
      <c r="K313" s="169">
        <v>1</v>
      </c>
      <c r="L313" s="157"/>
      <c r="M313" s="175"/>
      <c r="N313" s="157"/>
      <c r="O313" s="157"/>
      <c r="S313" s="157"/>
      <c r="T313" s="157"/>
      <c r="U313" s="157"/>
      <c r="V313" s="157"/>
      <c r="W313" s="157"/>
      <c r="X313" s="157"/>
      <c r="Y313" s="157"/>
      <c r="Z313" s="157"/>
      <c r="AA313" s="157"/>
      <c r="AB313" s="157"/>
      <c r="AC313" s="157"/>
      <c r="AD313" s="157"/>
      <c r="AE313" s="157"/>
      <c r="AF313" s="157"/>
      <c r="AG313" s="157"/>
      <c r="AH313" s="157"/>
      <c r="AI313" s="157"/>
      <c r="AJ313" s="157"/>
      <c r="AK313" s="157"/>
      <c r="AL313" s="157"/>
      <c r="AM313" s="157"/>
      <c r="AN313" s="157"/>
      <c r="AO313" s="157"/>
      <c r="AP313" s="157"/>
      <c r="AQ313" s="157"/>
      <c r="AR313" s="157"/>
      <c r="AS313" s="157"/>
      <c r="AT313" s="157"/>
      <c r="AU313" s="157"/>
      <c r="AV313" s="157"/>
      <c r="AW313" s="157"/>
      <c r="AX313" s="157"/>
      <c r="AY313" s="157"/>
      <c r="AZ313" s="157"/>
      <c r="BA313" s="157"/>
    </row>
    <row r="314" spans="1:53" s="177" customFormat="1" x14ac:dyDescent="0.3">
      <c r="A314" s="157" t="s">
        <v>350</v>
      </c>
      <c r="B314" s="162" t="s">
        <v>66</v>
      </c>
      <c r="C314" s="157" t="s">
        <v>254</v>
      </c>
      <c r="D314" s="180">
        <v>147724014</v>
      </c>
      <c r="E314" s="181">
        <v>7192212512</v>
      </c>
      <c r="F314" s="157" t="s">
        <v>48</v>
      </c>
      <c r="G314" s="165">
        <v>36244</v>
      </c>
      <c r="H314" s="166">
        <f t="shared" ca="1" si="4"/>
        <v>15</v>
      </c>
      <c r="I314" s="167" t="s">
        <v>64</v>
      </c>
      <c r="J314" s="168">
        <v>53124</v>
      </c>
      <c r="K314" s="169">
        <v>2</v>
      </c>
      <c r="L314" s="157"/>
      <c r="M314" s="175"/>
      <c r="N314" s="157"/>
      <c r="O314" s="157"/>
      <c r="S314" s="157"/>
      <c r="T314" s="157"/>
      <c r="U314" s="157"/>
      <c r="V314" s="157"/>
      <c r="W314" s="157"/>
      <c r="X314" s="157"/>
      <c r="Y314" s="157"/>
      <c r="Z314" s="157"/>
      <c r="AA314" s="157"/>
      <c r="AB314" s="157"/>
      <c r="AC314" s="157"/>
      <c r="AD314" s="157"/>
      <c r="AE314" s="157"/>
      <c r="AF314" s="157"/>
      <c r="AG314" s="157"/>
      <c r="AH314" s="157"/>
      <c r="AI314" s="157"/>
      <c r="AJ314" s="157"/>
      <c r="AK314" s="157"/>
      <c r="AL314" s="157"/>
      <c r="AM314" s="157"/>
      <c r="AN314" s="157"/>
      <c r="AO314" s="157"/>
      <c r="AP314" s="157"/>
      <c r="AQ314" s="157"/>
      <c r="AR314" s="157"/>
      <c r="AS314" s="157"/>
      <c r="AT314" s="157"/>
      <c r="AU314" s="157"/>
      <c r="AV314" s="157"/>
      <c r="AW314" s="157"/>
      <c r="AX314" s="157"/>
      <c r="AY314" s="157"/>
      <c r="AZ314" s="157"/>
      <c r="BA314" s="157"/>
    </row>
    <row r="315" spans="1:53" s="177" customFormat="1" x14ac:dyDescent="0.3">
      <c r="A315" s="157" t="s">
        <v>317</v>
      </c>
      <c r="B315" s="162" t="s">
        <v>66</v>
      </c>
      <c r="C315" s="157" t="s">
        <v>254</v>
      </c>
      <c r="D315" s="180">
        <v>676030562</v>
      </c>
      <c r="E315" s="181">
        <v>7198253211</v>
      </c>
      <c r="F315" s="157" t="s">
        <v>48</v>
      </c>
      <c r="G315" s="165">
        <v>36751</v>
      </c>
      <c r="H315" s="166">
        <f t="shared" ca="1" si="4"/>
        <v>13</v>
      </c>
      <c r="I315" s="167" t="s">
        <v>60</v>
      </c>
      <c r="J315" s="168">
        <v>72120</v>
      </c>
      <c r="K315" s="169">
        <v>1</v>
      </c>
      <c r="L315" s="157"/>
      <c r="M315" s="175"/>
      <c r="N315" s="157"/>
      <c r="O315" s="157"/>
      <c r="S315" s="157"/>
      <c r="T315" s="157"/>
      <c r="U315" s="157"/>
      <c r="V315" s="157"/>
      <c r="W315" s="157"/>
      <c r="X315" s="157"/>
      <c r="Y315" s="157"/>
      <c r="Z315" s="157"/>
      <c r="AA315" s="157"/>
      <c r="AB315" s="157"/>
      <c r="AC315" s="157"/>
      <c r="AD315" s="157"/>
      <c r="AE315" s="157"/>
      <c r="AF315" s="157"/>
      <c r="AG315" s="157"/>
      <c r="AH315" s="157"/>
      <c r="AI315" s="157"/>
      <c r="AJ315" s="157"/>
      <c r="AK315" s="157"/>
      <c r="AL315" s="157"/>
      <c r="AM315" s="157"/>
      <c r="AN315" s="157"/>
      <c r="AO315" s="157"/>
      <c r="AP315" s="157"/>
      <c r="AQ315" s="157"/>
      <c r="AR315" s="157"/>
      <c r="AS315" s="157"/>
      <c r="AT315" s="157"/>
      <c r="AU315" s="157"/>
      <c r="AV315" s="157"/>
      <c r="AW315" s="157"/>
      <c r="AX315" s="157"/>
      <c r="AY315" s="157"/>
      <c r="AZ315" s="157"/>
      <c r="BA315" s="157"/>
    </row>
    <row r="316" spans="1:53" s="177" customFormat="1" x14ac:dyDescent="0.3">
      <c r="A316" s="157" t="s">
        <v>399</v>
      </c>
      <c r="B316" s="162" t="s">
        <v>66</v>
      </c>
      <c r="C316" s="157" t="s">
        <v>254</v>
      </c>
      <c r="D316" s="180">
        <v>505966230</v>
      </c>
      <c r="E316" s="181">
        <v>3038038161</v>
      </c>
      <c r="F316" s="157" t="s">
        <v>48</v>
      </c>
      <c r="G316" s="165">
        <v>35049</v>
      </c>
      <c r="H316" s="166">
        <f t="shared" ca="1" si="4"/>
        <v>18</v>
      </c>
      <c r="I316" s="167" t="s">
        <v>64</v>
      </c>
      <c r="J316" s="168">
        <v>54600</v>
      </c>
      <c r="K316" s="169">
        <v>3</v>
      </c>
      <c r="L316" s="157"/>
      <c r="M316" s="175"/>
      <c r="N316" s="157"/>
      <c r="O316" s="157"/>
      <c r="S316" s="157"/>
      <c r="T316" s="157"/>
      <c r="U316" s="157"/>
      <c r="V316" s="157"/>
      <c r="W316" s="157"/>
      <c r="X316" s="157"/>
      <c r="Y316" s="157"/>
      <c r="Z316" s="157"/>
      <c r="AA316" s="157"/>
      <c r="AB316" s="157"/>
      <c r="AC316" s="157"/>
      <c r="AD316" s="157"/>
      <c r="AE316" s="157"/>
      <c r="AF316" s="157"/>
      <c r="AG316" s="157"/>
      <c r="AH316" s="157"/>
      <c r="AI316" s="157"/>
      <c r="AJ316" s="157"/>
      <c r="AK316" s="157"/>
      <c r="AL316" s="157"/>
      <c r="AM316" s="157"/>
      <c r="AN316" s="157"/>
      <c r="AO316" s="157"/>
      <c r="AP316" s="157"/>
      <c r="AQ316" s="157"/>
      <c r="AR316" s="157"/>
      <c r="AS316" s="157"/>
      <c r="AT316" s="157"/>
      <c r="AU316" s="157"/>
      <c r="AV316" s="157"/>
      <c r="AW316" s="157"/>
      <c r="AX316" s="157"/>
      <c r="AY316" s="157"/>
      <c r="AZ316" s="157"/>
      <c r="BA316" s="157"/>
    </row>
    <row r="317" spans="1:53" s="177" customFormat="1" x14ac:dyDescent="0.3">
      <c r="A317" s="157" t="s">
        <v>342</v>
      </c>
      <c r="B317" s="162" t="s">
        <v>66</v>
      </c>
      <c r="C317" s="157" t="s">
        <v>254</v>
      </c>
      <c r="D317" s="180">
        <v>962553692</v>
      </c>
      <c r="E317" s="181">
        <v>5056689962</v>
      </c>
      <c r="F317" s="157" t="s">
        <v>48</v>
      </c>
      <c r="G317" s="165">
        <v>36212</v>
      </c>
      <c r="H317" s="166">
        <f t="shared" ca="1" si="4"/>
        <v>15</v>
      </c>
      <c r="I317" s="167" t="s">
        <v>64</v>
      </c>
      <c r="J317" s="168">
        <v>103512</v>
      </c>
      <c r="K317" s="169">
        <v>3</v>
      </c>
      <c r="L317" s="157"/>
      <c r="M317" s="175"/>
      <c r="N317" s="157"/>
      <c r="O317" s="157"/>
      <c r="S317" s="157"/>
      <c r="T317" s="157"/>
      <c r="U317" s="157"/>
      <c r="V317" s="157"/>
      <c r="W317" s="157"/>
      <c r="X317" s="157"/>
      <c r="Y317" s="157"/>
      <c r="Z317" s="157"/>
      <c r="AA317" s="157"/>
      <c r="AB317" s="157"/>
      <c r="AC317" s="157"/>
      <c r="AD317" s="157"/>
      <c r="AE317" s="157"/>
      <c r="AF317" s="157"/>
      <c r="AG317" s="157"/>
      <c r="AH317" s="157"/>
      <c r="AI317" s="157"/>
      <c r="AJ317" s="157"/>
      <c r="AK317" s="157"/>
      <c r="AL317" s="157"/>
      <c r="AM317" s="157"/>
      <c r="AN317" s="157"/>
      <c r="AO317" s="157"/>
      <c r="AP317" s="157"/>
      <c r="AQ317" s="157"/>
      <c r="AR317" s="157"/>
      <c r="AS317" s="157"/>
      <c r="AT317" s="157"/>
      <c r="AU317" s="157"/>
      <c r="AV317" s="157"/>
      <c r="AW317" s="157"/>
      <c r="AX317" s="157"/>
      <c r="AY317" s="157"/>
      <c r="AZ317" s="157"/>
      <c r="BA317" s="157"/>
    </row>
    <row r="318" spans="1:53" s="177" customFormat="1" x14ac:dyDescent="0.3">
      <c r="A318" s="157" t="s">
        <v>349</v>
      </c>
      <c r="B318" s="162" t="s">
        <v>66</v>
      </c>
      <c r="C318" s="157" t="s">
        <v>254</v>
      </c>
      <c r="D318" s="180">
        <v>468053610</v>
      </c>
      <c r="E318" s="181">
        <v>5055344270</v>
      </c>
      <c r="F318" s="157" t="s">
        <v>48</v>
      </c>
      <c r="G318" s="165">
        <v>38565</v>
      </c>
      <c r="H318" s="166">
        <f t="shared" ca="1" si="4"/>
        <v>8</v>
      </c>
      <c r="I318" s="167" t="s">
        <v>64</v>
      </c>
      <c r="J318" s="168">
        <v>82896</v>
      </c>
      <c r="K318" s="169">
        <v>3</v>
      </c>
      <c r="L318" s="157"/>
      <c r="M318" s="175"/>
      <c r="N318" s="157"/>
      <c r="O318" s="157"/>
      <c r="S318" s="157"/>
      <c r="T318" s="157"/>
      <c r="U318" s="157"/>
      <c r="V318" s="157"/>
      <c r="W318" s="157"/>
      <c r="X318" s="157"/>
      <c r="Y318" s="157"/>
      <c r="Z318" s="157"/>
      <c r="AA318" s="157"/>
      <c r="AB318" s="157"/>
      <c r="AC318" s="157"/>
      <c r="AD318" s="157"/>
      <c r="AE318" s="157"/>
      <c r="AF318" s="157"/>
      <c r="AG318" s="157"/>
      <c r="AH318" s="157"/>
      <c r="AI318" s="157"/>
      <c r="AJ318" s="157"/>
      <c r="AK318" s="157"/>
      <c r="AL318" s="157"/>
      <c r="AM318" s="157"/>
      <c r="AN318" s="157"/>
      <c r="AO318" s="157"/>
      <c r="AP318" s="157"/>
      <c r="AQ318" s="157"/>
      <c r="AR318" s="157"/>
      <c r="AS318" s="157"/>
      <c r="AT318" s="157"/>
      <c r="AU318" s="157"/>
      <c r="AV318" s="157"/>
      <c r="AW318" s="157"/>
      <c r="AX318" s="157"/>
      <c r="AY318" s="157"/>
      <c r="AZ318" s="157"/>
      <c r="BA318" s="157"/>
    </row>
    <row r="319" spans="1:53" s="177" customFormat="1" x14ac:dyDescent="0.3">
      <c r="A319" s="157" t="s">
        <v>363</v>
      </c>
      <c r="B319" s="162" t="s">
        <v>66</v>
      </c>
      <c r="C319" s="157" t="s">
        <v>254</v>
      </c>
      <c r="D319" s="180">
        <v>470719383</v>
      </c>
      <c r="E319" s="181">
        <v>3037848542</v>
      </c>
      <c r="F319" s="157" t="s">
        <v>48</v>
      </c>
      <c r="G319" s="165">
        <v>37065</v>
      </c>
      <c r="H319" s="166">
        <f t="shared" ca="1" si="4"/>
        <v>13</v>
      </c>
      <c r="I319" s="167" t="s">
        <v>60</v>
      </c>
      <c r="J319" s="168">
        <v>90144</v>
      </c>
      <c r="K319" s="169">
        <v>5</v>
      </c>
      <c r="L319" s="157"/>
      <c r="M319" s="175"/>
      <c r="N319" s="157"/>
      <c r="O319" s="157"/>
      <c r="S319" s="157"/>
      <c r="T319" s="157"/>
      <c r="U319" s="157"/>
      <c r="V319" s="157"/>
      <c r="W319" s="157"/>
      <c r="X319" s="157"/>
      <c r="Y319" s="157"/>
      <c r="Z319" s="157"/>
      <c r="AA319" s="157"/>
      <c r="AB319" s="157"/>
      <c r="AC319" s="157"/>
      <c r="AD319" s="157"/>
      <c r="AE319" s="157"/>
      <c r="AF319" s="157"/>
      <c r="AG319" s="157"/>
      <c r="AH319" s="157"/>
      <c r="AI319" s="157"/>
      <c r="AJ319" s="157"/>
      <c r="AK319" s="157"/>
      <c r="AL319" s="157"/>
      <c r="AM319" s="157"/>
      <c r="AN319" s="157"/>
      <c r="AO319" s="157"/>
      <c r="AP319" s="157"/>
      <c r="AQ319" s="157"/>
      <c r="AR319" s="157"/>
      <c r="AS319" s="157"/>
      <c r="AT319" s="157"/>
      <c r="AU319" s="157"/>
      <c r="AV319" s="157"/>
      <c r="AW319" s="157"/>
      <c r="AX319" s="157"/>
      <c r="AY319" s="157"/>
      <c r="AZ319" s="157"/>
      <c r="BA319" s="157"/>
    </row>
    <row r="320" spans="1:53" s="177" customFormat="1" x14ac:dyDescent="0.3">
      <c r="A320" s="157" t="s">
        <v>372</v>
      </c>
      <c r="B320" s="162" t="s">
        <v>66</v>
      </c>
      <c r="C320" s="157" t="s">
        <v>254</v>
      </c>
      <c r="D320" s="180">
        <v>213584397</v>
      </c>
      <c r="E320" s="181">
        <v>3034138160</v>
      </c>
      <c r="F320" s="157" t="s">
        <v>48</v>
      </c>
      <c r="G320" s="165">
        <v>38387</v>
      </c>
      <c r="H320" s="166">
        <f t="shared" ca="1" si="4"/>
        <v>9</v>
      </c>
      <c r="I320" s="167" t="s">
        <v>64</v>
      </c>
      <c r="J320" s="168">
        <v>75300</v>
      </c>
      <c r="K320" s="169">
        <v>3</v>
      </c>
      <c r="L320" s="157"/>
      <c r="M320" s="175"/>
      <c r="N320" s="157"/>
      <c r="O320" s="157"/>
      <c r="S320" s="157"/>
      <c r="T320" s="157"/>
      <c r="U320" s="157"/>
      <c r="V320" s="157"/>
      <c r="W320" s="157"/>
      <c r="X320" s="157"/>
      <c r="Y320" s="157"/>
      <c r="Z320" s="157"/>
      <c r="AA320" s="157"/>
      <c r="AB320" s="157"/>
      <c r="AC320" s="157"/>
      <c r="AD320" s="157"/>
      <c r="AE320" s="157"/>
      <c r="AF320" s="157"/>
      <c r="AG320" s="157"/>
      <c r="AH320" s="157"/>
      <c r="AI320" s="157"/>
      <c r="AJ320" s="157"/>
      <c r="AK320" s="157"/>
      <c r="AL320" s="157"/>
      <c r="AM320" s="157"/>
      <c r="AN320" s="157"/>
      <c r="AO320" s="157"/>
      <c r="AP320" s="157"/>
      <c r="AQ320" s="157"/>
      <c r="AR320" s="157"/>
      <c r="AS320" s="157"/>
      <c r="AT320" s="157"/>
      <c r="AU320" s="157"/>
      <c r="AV320" s="157"/>
      <c r="AW320" s="157"/>
      <c r="AX320" s="157"/>
      <c r="AY320" s="157"/>
      <c r="AZ320" s="157"/>
      <c r="BA320" s="157"/>
    </row>
    <row r="321" spans="1:53" s="177" customFormat="1" x14ac:dyDescent="0.3">
      <c r="A321" s="157" t="s">
        <v>321</v>
      </c>
      <c r="B321" s="162" t="s">
        <v>76</v>
      </c>
      <c r="C321" s="157" t="s">
        <v>254</v>
      </c>
      <c r="D321" s="180">
        <v>475517002</v>
      </c>
      <c r="E321" s="181">
        <v>3033909820</v>
      </c>
      <c r="F321" s="157" t="s">
        <v>48</v>
      </c>
      <c r="G321" s="165">
        <v>37374</v>
      </c>
      <c r="H321" s="166">
        <f t="shared" ca="1" si="4"/>
        <v>12</v>
      </c>
      <c r="I321" s="167" t="s">
        <v>64</v>
      </c>
      <c r="J321" s="168">
        <v>82500</v>
      </c>
      <c r="K321" s="169">
        <v>1</v>
      </c>
      <c r="L321" s="157"/>
      <c r="M321" s="175"/>
      <c r="N321" s="157"/>
      <c r="O321" s="157"/>
      <c r="S321" s="157"/>
      <c r="T321" s="157"/>
      <c r="U321" s="157"/>
      <c r="V321" s="157"/>
      <c r="W321" s="157"/>
      <c r="X321" s="157"/>
      <c r="Y321" s="157"/>
      <c r="Z321" s="157"/>
      <c r="AA321" s="157"/>
      <c r="AB321" s="157"/>
      <c r="AC321" s="157"/>
      <c r="AD321" s="157"/>
      <c r="AE321" s="157"/>
      <c r="AF321" s="157"/>
      <c r="AG321" s="157"/>
      <c r="AH321" s="157"/>
      <c r="AI321" s="157"/>
      <c r="AJ321" s="157"/>
      <c r="AK321" s="157"/>
      <c r="AL321" s="157"/>
      <c r="AM321" s="157"/>
      <c r="AN321" s="157"/>
      <c r="AO321" s="157"/>
      <c r="AP321" s="157"/>
      <c r="AQ321" s="157"/>
      <c r="AR321" s="157"/>
      <c r="AS321" s="157"/>
      <c r="AT321" s="157"/>
      <c r="AU321" s="157"/>
      <c r="AV321" s="157"/>
      <c r="AW321" s="157"/>
      <c r="AX321" s="157"/>
      <c r="AY321" s="157"/>
      <c r="AZ321" s="157"/>
      <c r="BA321" s="157"/>
    </row>
    <row r="322" spans="1:53" s="177" customFormat="1" x14ac:dyDescent="0.3">
      <c r="A322" s="157" t="s">
        <v>298</v>
      </c>
      <c r="B322" s="162" t="s">
        <v>76</v>
      </c>
      <c r="C322" s="157" t="s">
        <v>254</v>
      </c>
      <c r="D322" s="180">
        <v>682500261</v>
      </c>
      <c r="E322" s="181">
        <v>5051163627</v>
      </c>
      <c r="F322" s="157" t="s">
        <v>48</v>
      </c>
      <c r="G322" s="165">
        <v>35937</v>
      </c>
      <c r="H322" s="166">
        <f t="shared" ref="H322:H385" ca="1" si="5">DATEDIF(G322,TODAY(),"Y")</f>
        <v>16</v>
      </c>
      <c r="I322" s="167" t="s">
        <v>53</v>
      </c>
      <c r="J322" s="168">
        <v>75684</v>
      </c>
      <c r="K322" s="169">
        <v>1</v>
      </c>
      <c r="L322" s="157"/>
      <c r="M322" s="176"/>
      <c r="N322" s="157"/>
      <c r="O322" s="157"/>
      <c r="S322" s="157"/>
      <c r="T322" s="157"/>
      <c r="U322" s="157"/>
      <c r="V322" s="157"/>
      <c r="W322" s="157"/>
      <c r="X322" s="157"/>
      <c r="Y322" s="157"/>
      <c r="Z322" s="157"/>
      <c r="AA322" s="157"/>
      <c r="AB322" s="157"/>
      <c r="AC322" s="157"/>
      <c r="AD322" s="157"/>
      <c r="AE322" s="157"/>
      <c r="AF322" s="157"/>
      <c r="AG322" s="157"/>
      <c r="AH322" s="157"/>
      <c r="AI322" s="157"/>
      <c r="AJ322" s="157"/>
      <c r="AK322" s="157"/>
      <c r="AL322" s="157"/>
      <c r="AM322" s="157"/>
      <c r="AN322" s="157"/>
      <c r="AO322" s="157"/>
      <c r="AP322" s="157"/>
      <c r="AQ322" s="157"/>
      <c r="AR322" s="157"/>
      <c r="AS322" s="157"/>
      <c r="AT322" s="157"/>
      <c r="AU322" s="157"/>
      <c r="AV322" s="157"/>
      <c r="AW322" s="157"/>
      <c r="AX322" s="157"/>
      <c r="AY322" s="157"/>
      <c r="AZ322" s="157"/>
      <c r="BA322" s="157"/>
    </row>
    <row r="323" spans="1:53" s="177" customFormat="1" x14ac:dyDescent="0.3">
      <c r="A323" s="157" t="s">
        <v>275</v>
      </c>
      <c r="B323" s="162" t="s">
        <v>55</v>
      </c>
      <c r="C323" s="157" t="s">
        <v>254</v>
      </c>
      <c r="D323" s="180">
        <v>338977629</v>
      </c>
      <c r="E323" s="181">
        <v>7194252315</v>
      </c>
      <c r="F323" s="157" t="s">
        <v>48</v>
      </c>
      <c r="G323" s="165">
        <v>36857</v>
      </c>
      <c r="H323" s="166">
        <f t="shared" ca="1" si="5"/>
        <v>13</v>
      </c>
      <c r="I323" s="167" t="s">
        <v>60</v>
      </c>
      <c r="J323" s="168">
        <v>94284</v>
      </c>
      <c r="K323" s="169">
        <v>1</v>
      </c>
      <c r="L323" s="157"/>
      <c r="M323" s="175"/>
      <c r="N323" s="157"/>
      <c r="O323" s="157"/>
      <c r="S323" s="157"/>
      <c r="T323" s="157"/>
      <c r="U323" s="157"/>
      <c r="V323" s="157"/>
      <c r="W323" s="157"/>
      <c r="X323" s="157"/>
      <c r="Y323" s="157"/>
      <c r="Z323" s="157"/>
      <c r="AA323" s="157"/>
      <c r="AB323" s="157"/>
      <c r="AC323" s="157"/>
      <c r="AD323" s="157"/>
      <c r="AE323" s="157"/>
      <c r="AF323" s="157"/>
      <c r="AG323" s="157"/>
      <c r="AH323" s="157"/>
      <c r="AI323" s="157"/>
      <c r="AJ323" s="157"/>
      <c r="AK323" s="157"/>
      <c r="AL323" s="157"/>
      <c r="AM323" s="157"/>
      <c r="AN323" s="157"/>
      <c r="AO323" s="157"/>
      <c r="AP323" s="157"/>
      <c r="AQ323" s="157"/>
      <c r="AR323" s="157"/>
      <c r="AS323" s="157"/>
      <c r="AT323" s="157"/>
      <c r="AU323" s="157"/>
      <c r="AV323" s="157"/>
      <c r="AW323" s="157"/>
      <c r="AX323" s="157"/>
      <c r="AY323" s="157"/>
      <c r="AZ323" s="157"/>
      <c r="BA323" s="157"/>
    </row>
    <row r="324" spans="1:53" s="177" customFormat="1" x14ac:dyDescent="0.3">
      <c r="A324" s="157" t="s">
        <v>312</v>
      </c>
      <c r="B324" s="162" t="s">
        <v>76</v>
      </c>
      <c r="C324" s="157" t="s">
        <v>254</v>
      </c>
      <c r="D324" s="180">
        <v>876777922</v>
      </c>
      <c r="E324" s="181">
        <v>9707358099</v>
      </c>
      <c r="F324" s="157" t="s">
        <v>58</v>
      </c>
      <c r="G324" s="165">
        <v>41505</v>
      </c>
      <c r="H324" s="166">
        <f t="shared" ca="1" si="5"/>
        <v>0</v>
      </c>
      <c r="I324" s="167"/>
      <c r="J324" s="168">
        <v>106608</v>
      </c>
      <c r="K324" s="169">
        <v>5</v>
      </c>
      <c r="L324" s="157"/>
      <c r="M324" s="175"/>
      <c r="N324" s="157"/>
      <c r="O324" s="157"/>
      <c r="S324" s="157"/>
      <c r="T324" s="157"/>
      <c r="U324" s="157"/>
      <c r="V324" s="157"/>
      <c r="W324" s="157"/>
      <c r="X324" s="157"/>
      <c r="Y324" s="157"/>
      <c r="Z324" s="157"/>
      <c r="AA324" s="157"/>
      <c r="AB324" s="157"/>
      <c r="AC324" s="157"/>
      <c r="AD324" s="157"/>
      <c r="AE324" s="157"/>
      <c r="AF324" s="157"/>
      <c r="AG324" s="157"/>
      <c r="AH324" s="157"/>
      <c r="AI324" s="157"/>
      <c r="AJ324" s="157"/>
      <c r="AK324" s="157"/>
      <c r="AL324" s="157"/>
      <c r="AM324" s="157"/>
      <c r="AN324" s="157"/>
      <c r="AO324" s="157"/>
      <c r="AP324" s="157"/>
      <c r="AQ324" s="157"/>
      <c r="AR324" s="157"/>
      <c r="AS324" s="157"/>
      <c r="AT324" s="157"/>
      <c r="AU324" s="157"/>
      <c r="AV324" s="157"/>
      <c r="AW324" s="157"/>
      <c r="AX324" s="157"/>
      <c r="AY324" s="157"/>
      <c r="AZ324" s="157"/>
      <c r="BA324" s="157"/>
    </row>
    <row r="325" spans="1:53" s="177" customFormat="1" x14ac:dyDescent="0.3">
      <c r="A325" s="157" t="s">
        <v>404</v>
      </c>
      <c r="B325" s="162" t="s">
        <v>51</v>
      </c>
      <c r="C325" s="157" t="s">
        <v>254</v>
      </c>
      <c r="D325" s="180">
        <v>684054281</v>
      </c>
      <c r="E325" s="181">
        <v>7192888726</v>
      </c>
      <c r="F325" s="157" t="s">
        <v>48</v>
      </c>
      <c r="G325" s="165">
        <v>39202</v>
      </c>
      <c r="H325" s="166">
        <f t="shared" ca="1" si="5"/>
        <v>7</v>
      </c>
      <c r="I325" s="167" t="s">
        <v>60</v>
      </c>
      <c r="J325" s="168">
        <v>56808</v>
      </c>
      <c r="K325" s="169">
        <v>2</v>
      </c>
      <c r="L325" s="157"/>
      <c r="M325" s="175"/>
      <c r="N325" s="157"/>
      <c r="O325" s="157"/>
      <c r="S325" s="157"/>
      <c r="T325" s="157"/>
      <c r="U325" s="157"/>
      <c r="V325" s="157"/>
      <c r="W325" s="157"/>
      <c r="X325" s="157"/>
      <c r="Y325" s="157"/>
      <c r="Z325" s="157"/>
      <c r="AA325" s="157"/>
      <c r="AB325" s="157"/>
      <c r="AC325" s="157"/>
      <c r="AD325" s="157"/>
      <c r="AE325" s="157"/>
      <c r="AF325" s="157"/>
      <c r="AG325" s="157"/>
      <c r="AH325" s="157"/>
      <c r="AI325" s="157"/>
      <c r="AJ325" s="157"/>
      <c r="AK325" s="157"/>
      <c r="AL325" s="157"/>
      <c r="AM325" s="157"/>
      <c r="AN325" s="157"/>
      <c r="AO325" s="157"/>
      <c r="AP325" s="157"/>
      <c r="AQ325" s="157"/>
      <c r="AR325" s="157"/>
      <c r="AS325" s="157"/>
      <c r="AT325" s="157"/>
      <c r="AU325" s="157"/>
      <c r="AV325" s="157"/>
      <c r="AW325" s="157"/>
      <c r="AX325" s="157"/>
      <c r="AY325" s="157"/>
      <c r="AZ325" s="157"/>
      <c r="BA325" s="157"/>
    </row>
    <row r="326" spans="1:53" s="177" customFormat="1" x14ac:dyDescent="0.3">
      <c r="A326" s="157" t="s">
        <v>322</v>
      </c>
      <c r="B326" s="162" t="s">
        <v>76</v>
      </c>
      <c r="C326" s="157" t="s">
        <v>254</v>
      </c>
      <c r="D326" s="180">
        <v>564908088</v>
      </c>
      <c r="E326" s="181">
        <v>9703386758</v>
      </c>
      <c r="F326" s="157" t="s">
        <v>48</v>
      </c>
      <c r="G326" s="165">
        <v>39433</v>
      </c>
      <c r="H326" s="166">
        <f t="shared" ca="1" si="5"/>
        <v>6</v>
      </c>
      <c r="I326" s="167" t="s">
        <v>60</v>
      </c>
      <c r="J326" s="168">
        <v>105312</v>
      </c>
      <c r="K326" s="169">
        <v>1</v>
      </c>
      <c r="L326" s="157"/>
      <c r="M326" s="175"/>
      <c r="N326" s="157"/>
      <c r="O326" s="157"/>
      <c r="S326" s="157"/>
      <c r="T326" s="157"/>
      <c r="U326" s="157"/>
      <c r="V326" s="157"/>
      <c r="W326" s="157"/>
      <c r="X326" s="157"/>
      <c r="Y326" s="157"/>
      <c r="Z326" s="157"/>
      <c r="AA326" s="157"/>
      <c r="AB326" s="157"/>
      <c r="AC326" s="157"/>
      <c r="AD326" s="157"/>
      <c r="AE326" s="157"/>
      <c r="AF326" s="157"/>
      <c r="AG326" s="157"/>
      <c r="AH326" s="157"/>
      <c r="AI326" s="157"/>
      <c r="AJ326" s="157"/>
      <c r="AK326" s="157"/>
      <c r="AL326" s="157"/>
      <c r="AM326" s="157"/>
      <c r="AN326" s="157"/>
      <c r="AO326" s="157"/>
      <c r="AP326" s="157"/>
      <c r="AQ326" s="157"/>
      <c r="AR326" s="157"/>
      <c r="AS326" s="157"/>
      <c r="AT326" s="157"/>
      <c r="AU326" s="157"/>
      <c r="AV326" s="157"/>
      <c r="AW326" s="157"/>
      <c r="AX326" s="157"/>
      <c r="AY326" s="157"/>
      <c r="AZ326" s="157"/>
      <c r="BA326" s="157"/>
    </row>
    <row r="327" spans="1:53" s="177" customFormat="1" x14ac:dyDescent="0.3">
      <c r="A327" s="157" t="s">
        <v>368</v>
      </c>
      <c r="B327" s="162" t="s">
        <v>46</v>
      </c>
      <c r="C327" s="157" t="s">
        <v>254</v>
      </c>
      <c r="D327" s="180">
        <v>881975933</v>
      </c>
      <c r="E327" s="181">
        <v>3032354572</v>
      </c>
      <c r="F327" s="157" t="s">
        <v>48</v>
      </c>
      <c r="G327" s="165">
        <v>36886</v>
      </c>
      <c r="H327" s="166">
        <f t="shared" ca="1" si="5"/>
        <v>13</v>
      </c>
      <c r="I327" s="167" t="s">
        <v>49</v>
      </c>
      <c r="J327" s="168">
        <v>42552</v>
      </c>
      <c r="K327" s="169">
        <v>5</v>
      </c>
      <c r="L327" s="157"/>
      <c r="M327" s="175"/>
      <c r="N327" s="157"/>
      <c r="O327" s="157"/>
      <c r="S327" s="157"/>
      <c r="T327" s="157"/>
      <c r="U327" s="157"/>
      <c r="V327" s="157"/>
      <c r="W327" s="157"/>
      <c r="X327" s="157"/>
      <c r="Y327" s="157"/>
      <c r="Z327" s="157"/>
      <c r="AA327" s="157"/>
      <c r="AB327" s="157"/>
      <c r="AC327" s="157"/>
      <c r="AD327" s="157"/>
      <c r="AE327" s="157"/>
      <c r="AF327" s="157"/>
      <c r="AG327" s="157"/>
      <c r="AH327" s="157"/>
      <c r="AI327" s="157"/>
      <c r="AJ327" s="157"/>
      <c r="AK327" s="157"/>
      <c r="AL327" s="157"/>
      <c r="AM327" s="157"/>
      <c r="AN327" s="157"/>
      <c r="AO327" s="157"/>
      <c r="AP327" s="157"/>
      <c r="AQ327" s="157"/>
      <c r="AR327" s="157"/>
      <c r="AS327" s="157"/>
      <c r="AT327" s="157"/>
      <c r="AU327" s="157"/>
      <c r="AV327" s="157"/>
      <c r="AW327" s="157"/>
      <c r="AX327" s="157"/>
      <c r="AY327" s="157"/>
      <c r="AZ327" s="157"/>
      <c r="BA327" s="157"/>
    </row>
    <row r="328" spans="1:53" s="177" customFormat="1" x14ac:dyDescent="0.3">
      <c r="A328" s="157" t="s">
        <v>334</v>
      </c>
      <c r="B328" s="162" t="s">
        <v>76</v>
      </c>
      <c r="C328" s="157" t="s">
        <v>254</v>
      </c>
      <c r="D328" s="180">
        <v>597131266</v>
      </c>
      <c r="E328" s="181">
        <v>3035043141</v>
      </c>
      <c r="F328" s="157" t="s">
        <v>48</v>
      </c>
      <c r="G328" s="165">
        <v>36759</v>
      </c>
      <c r="H328" s="166">
        <f t="shared" ca="1" si="5"/>
        <v>13</v>
      </c>
      <c r="I328" s="167" t="s">
        <v>53</v>
      </c>
      <c r="J328" s="168">
        <v>79716</v>
      </c>
      <c r="K328" s="169">
        <v>2</v>
      </c>
      <c r="L328" s="157"/>
      <c r="M328" s="175"/>
      <c r="N328" s="157"/>
      <c r="O328" s="157"/>
      <c r="S328" s="157"/>
      <c r="T328" s="157"/>
      <c r="U328" s="157"/>
      <c r="V328" s="157"/>
      <c r="W328" s="157"/>
      <c r="X328" s="157"/>
      <c r="Y328" s="157"/>
      <c r="Z328" s="157"/>
      <c r="AA328" s="157"/>
      <c r="AB328" s="157"/>
      <c r="AC328" s="157"/>
      <c r="AD328" s="157"/>
      <c r="AE328" s="157"/>
      <c r="AF328" s="157"/>
      <c r="AG328" s="157"/>
      <c r="AH328" s="157"/>
      <c r="AI328" s="157"/>
      <c r="AJ328" s="157"/>
      <c r="AK328" s="157"/>
      <c r="AL328" s="157"/>
      <c r="AM328" s="157"/>
      <c r="AN328" s="157"/>
      <c r="AO328" s="157"/>
      <c r="AP328" s="157"/>
      <c r="AQ328" s="157"/>
      <c r="AR328" s="157"/>
      <c r="AS328" s="157"/>
      <c r="AT328" s="157"/>
      <c r="AU328" s="157"/>
      <c r="AV328" s="157"/>
      <c r="AW328" s="157"/>
      <c r="AX328" s="157"/>
      <c r="AY328" s="157"/>
      <c r="AZ328" s="157"/>
      <c r="BA328" s="157"/>
    </row>
    <row r="329" spans="1:53" s="177" customFormat="1" x14ac:dyDescent="0.3">
      <c r="A329" s="157" t="s">
        <v>279</v>
      </c>
      <c r="B329" s="162" t="s">
        <v>51</v>
      </c>
      <c r="C329" s="157" t="s">
        <v>254</v>
      </c>
      <c r="D329" s="180">
        <v>566726453</v>
      </c>
      <c r="E329" s="181">
        <v>3032168237</v>
      </c>
      <c r="F329" s="157" t="s">
        <v>48</v>
      </c>
      <c r="G329" s="165">
        <v>36076</v>
      </c>
      <c r="H329" s="166">
        <f t="shared" ca="1" si="5"/>
        <v>15</v>
      </c>
      <c r="I329" s="167" t="s">
        <v>53</v>
      </c>
      <c r="J329" s="168">
        <v>46728</v>
      </c>
      <c r="K329" s="169">
        <v>2</v>
      </c>
      <c r="L329" s="157"/>
      <c r="M329" s="175"/>
      <c r="N329" s="157"/>
      <c r="O329" s="157"/>
      <c r="S329" s="157"/>
      <c r="T329" s="157"/>
      <c r="U329" s="157"/>
      <c r="V329" s="157"/>
      <c r="W329" s="157"/>
      <c r="X329" s="157"/>
      <c r="Y329" s="157"/>
      <c r="Z329" s="157"/>
      <c r="AA329" s="157"/>
      <c r="AB329" s="157"/>
      <c r="AC329" s="157"/>
      <c r="AD329" s="157"/>
      <c r="AE329" s="157"/>
      <c r="AF329" s="157"/>
      <c r="AG329" s="157"/>
      <c r="AH329" s="157"/>
      <c r="AI329" s="157"/>
      <c r="AJ329" s="157"/>
      <c r="AK329" s="157"/>
      <c r="AL329" s="157"/>
      <c r="AM329" s="157"/>
      <c r="AN329" s="157"/>
      <c r="AO329" s="157"/>
      <c r="AP329" s="157"/>
      <c r="AQ329" s="157"/>
      <c r="AR329" s="157"/>
      <c r="AS329" s="157"/>
      <c r="AT329" s="157"/>
      <c r="AU329" s="157"/>
      <c r="AV329" s="157"/>
      <c r="AW329" s="157"/>
      <c r="AX329" s="157"/>
      <c r="AY329" s="157"/>
      <c r="AZ329" s="157"/>
      <c r="BA329" s="157"/>
    </row>
    <row r="330" spans="1:53" s="177" customFormat="1" x14ac:dyDescent="0.3">
      <c r="A330" s="157" t="s">
        <v>256</v>
      </c>
      <c r="B330" s="162" t="s">
        <v>76</v>
      </c>
      <c r="C330" s="157" t="s">
        <v>254</v>
      </c>
      <c r="D330" s="180">
        <v>903618594</v>
      </c>
      <c r="E330" s="181">
        <v>3034733288</v>
      </c>
      <c r="F330" s="157" t="s">
        <v>48</v>
      </c>
      <c r="G330" s="165">
        <v>38922</v>
      </c>
      <c r="H330" s="166">
        <f t="shared" ca="1" si="5"/>
        <v>7</v>
      </c>
      <c r="I330" s="167" t="s">
        <v>53</v>
      </c>
      <c r="J330" s="168">
        <v>65076</v>
      </c>
      <c r="K330" s="169">
        <v>5</v>
      </c>
      <c r="L330" s="157"/>
      <c r="M330" s="175"/>
      <c r="N330" s="157"/>
      <c r="O330" s="157"/>
      <c r="S330" s="157"/>
      <c r="T330" s="157"/>
      <c r="U330" s="157"/>
      <c r="V330" s="157"/>
      <c r="W330" s="157"/>
      <c r="X330" s="157"/>
      <c r="Y330" s="157"/>
      <c r="Z330" s="157"/>
      <c r="AA330" s="157"/>
      <c r="AB330" s="157"/>
      <c r="AC330" s="157"/>
      <c r="AD330" s="157"/>
      <c r="AE330" s="157"/>
      <c r="AF330" s="157"/>
      <c r="AG330" s="157"/>
      <c r="AH330" s="157"/>
      <c r="AI330" s="157"/>
      <c r="AJ330" s="157"/>
      <c r="AK330" s="157"/>
      <c r="AL330" s="157"/>
      <c r="AM330" s="157"/>
      <c r="AN330" s="157"/>
      <c r="AO330" s="157"/>
      <c r="AP330" s="157"/>
      <c r="AQ330" s="157"/>
      <c r="AR330" s="157"/>
      <c r="AS330" s="157"/>
      <c r="AT330" s="157"/>
      <c r="AU330" s="157"/>
      <c r="AV330" s="157"/>
      <c r="AW330" s="157"/>
      <c r="AX330" s="157"/>
      <c r="AY330" s="157"/>
      <c r="AZ330" s="157"/>
      <c r="BA330" s="157"/>
    </row>
    <row r="331" spans="1:53" s="177" customFormat="1" x14ac:dyDescent="0.3">
      <c r="A331" s="157" t="s">
        <v>328</v>
      </c>
      <c r="B331" s="162" t="s">
        <v>76</v>
      </c>
      <c r="C331" s="157" t="s">
        <v>254</v>
      </c>
      <c r="D331" s="180">
        <v>589649495</v>
      </c>
      <c r="E331" s="181">
        <v>3034248455</v>
      </c>
      <c r="F331" s="157" t="s">
        <v>48</v>
      </c>
      <c r="G331" s="165">
        <v>37763</v>
      </c>
      <c r="H331" s="166">
        <f t="shared" ca="1" si="5"/>
        <v>11</v>
      </c>
      <c r="I331" s="167" t="s">
        <v>72</v>
      </c>
      <c r="J331" s="168">
        <v>46644</v>
      </c>
      <c r="K331" s="169">
        <v>2</v>
      </c>
      <c r="L331" s="157"/>
      <c r="M331" s="175"/>
      <c r="N331" s="157"/>
      <c r="O331" s="157"/>
      <c r="S331" s="157"/>
      <c r="T331" s="157"/>
      <c r="U331" s="157"/>
      <c r="V331" s="157"/>
      <c r="W331" s="157"/>
      <c r="X331" s="157"/>
      <c r="Y331" s="157"/>
      <c r="Z331" s="157"/>
      <c r="AA331" s="157"/>
      <c r="AB331" s="157"/>
      <c r="AC331" s="157"/>
      <c r="AD331" s="157"/>
      <c r="AE331" s="157"/>
      <c r="AF331" s="157"/>
      <c r="AG331" s="157"/>
      <c r="AH331" s="157"/>
      <c r="AI331" s="157"/>
      <c r="AJ331" s="157"/>
      <c r="AK331" s="157"/>
      <c r="AL331" s="157"/>
      <c r="AM331" s="157"/>
      <c r="AN331" s="157"/>
      <c r="AO331" s="157"/>
      <c r="AP331" s="157"/>
      <c r="AQ331" s="157"/>
      <c r="AR331" s="157"/>
      <c r="AS331" s="157"/>
      <c r="AT331" s="157"/>
      <c r="AU331" s="157"/>
      <c r="AV331" s="157"/>
      <c r="AW331" s="157"/>
      <c r="AX331" s="157"/>
      <c r="AY331" s="157"/>
      <c r="AZ331" s="157"/>
      <c r="BA331" s="157"/>
    </row>
    <row r="332" spans="1:53" s="177" customFormat="1" x14ac:dyDescent="0.3">
      <c r="A332" s="157" t="s">
        <v>374</v>
      </c>
      <c r="B332" s="162" t="s">
        <v>76</v>
      </c>
      <c r="C332" s="157" t="s">
        <v>254</v>
      </c>
      <c r="D332" s="180">
        <v>542653222</v>
      </c>
      <c r="E332" s="181">
        <v>9703708610</v>
      </c>
      <c r="F332" s="157" t="s">
        <v>58</v>
      </c>
      <c r="G332" s="165">
        <v>37053</v>
      </c>
      <c r="H332" s="166">
        <f t="shared" ca="1" si="5"/>
        <v>13</v>
      </c>
      <c r="I332" s="167"/>
      <c r="J332" s="168">
        <v>87024</v>
      </c>
      <c r="K332" s="169">
        <v>3</v>
      </c>
      <c r="L332" s="157"/>
      <c r="M332" s="175"/>
      <c r="N332" s="157"/>
      <c r="O332" s="157"/>
      <c r="S332" s="157"/>
      <c r="T332" s="157"/>
      <c r="U332" s="157"/>
      <c r="V332" s="157"/>
      <c r="W332" s="157"/>
      <c r="X332" s="157"/>
      <c r="Y332" s="157"/>
      <c r="Z332" s="157"/>
      <c r="AA332" s="157"/>
      <c r="AB332" s="157"/>
      <c r="AC332" s="157"/>
      <c r="AD332" s="157"/>
      <c r="AE332" s="157"/>
      <c r="AF332" s="157"/>
      <c r="AG332" s="157"/>
      <c r="AH332" s="157"/>
      <c r="AI332" s="157"/>
      <c r="AJ332" s="157"/>
      <c r="AK332" s="157"/>
      <c r="AL332" s="157"/>
      <c r="AM332" s="157"/>
      <c r="AN332" s="157"/>
      <c r="AO332" s="157"/>
      <c r="AP332" s="157"/>
      <c r="AQ332" s="157"/>
      <c r="AR332" s="157"/>
      <c r="AS332" s="157"/>
      <c r="AT332" s="157"/>
      <c r="AU332" s="157"/>
      <c r="AV332" s="157"/>
      <c r="AW332" s="157"/>
      <c r="AX332" s="157"/>
      <c r="AY332" s="157"/>
      <c r="AZ332" s="157"/>
      <c r="BA332" s="157"/>
    </row>
    <row r="333" spans="1:53" s="177" customFormat="1" x14ac:dyDescent="0.3">
      <c r="A333" s="157" t="s">
        <v>294</v>
      </c>
      <c r="B333" s="162" t="s">
        <v>66</v>
      </c>
      <c r="C333" s="157" t="s">
        <v>254</v>
      </c>
      <c r="D333" s="180">
        <v>843064707</v>
      </c>
      <c r="E333" s="181">
        <v>3032687844</v>
      </c>
      <c r="F333" s="157" t="s">
        <v>58</v>
      </c>
      <c r="G333" s="165">
        <v>41736</v>
      </c>
      <c r="H333" s="166">
        <f t="shared" ca="1" si="5"/>
        <v>0</v>
      </c>
      <c r="I333" s="167"/>
      <c r="J333" s="168">
        <v>68532</v>
      </c>
      <c r="K333" s="169">
        <v>3</v>
      </c>
      <c r="L333" s="157"/>
      <c r="M333" s="175"/>
      <c r="N333" s="157"/>
      <c r="O333" s="157"/>
      <c r="S333" s="157"/>
      <c r="T333" s="157"/>
      <c r="U333" s="157"/>
      <c r="V333" s="157"/>
      <c r="W333" s="157"/>
      <c r="X333" s="157"/>
      <c r="Y333" s="157"/>
      <c r="Z333" s="157"/>
      <c r="AA333" s="157"/>
      <c r="AB333" s="157"/>
      <c r="AC333" s="157"/>
      <c r="AD333" s="157"/>
      <c r="AE333" s="157"/>
      <c r="AF333" s="157"/>
      <c r="AG333" s="157"/>
      <c r="AH333" s="157"/>
      <c r="AI333" s="157"/>
      <c r="AJ333" s="157"/>
      <c r="AK333" s="157"/>
      <c r="AL333" s="157"/>
      <c r="AM333" s="157"/>
      <c r="AN333" s="157"/>
      <c r="AO333" s="157"/>
      <c r="AP333" s="157"/>
      <c r="AQ333" s="157"/>
      <c r="AR333" s="157"/>
      <c r="AS333" s="157"/>
      <c r="AT333" s="157"/>
      <c r="AU333" s="157"/>
      <c r="AV333" s="157"/>
      <c r="AW333" s="157"/>
      <c r="AX333" s="157"/>
      <c r="AY333" s="157"/>
      <c r="AZ333" s="157"/>
      <c r="BA333" s="157"/>
    </row>
    <row r="334" spans="1:53" s="177" customFormat="1" x14ac:dyDescent="0.3">
      <c r="A334" s="157" t="s">
        <v>319</v>
      </c>
      <c r="B334" s="162" t="s">
        <v>66</v>
      </c>
      <c r="C334" s="157" t="s">
        <v>254</v>
      </c>
      <c r="D334" s="180">
        <v>931105030</v>
      </c>
      <c r="E334" s="181">
        <v>7191397811</v>
      </c>
      <c r="F334" s="157" t="s">
        <v>48</v>
      </c>
      <c r="G334" s="165">
        <v>37329</v>
      </c>
      <c r="H334" s="166">
        <f t="shared" ca="1" si="5"/>
        <v>12</v>
      </c>
      <c r="I334" s="167" t="s">
        <v>64</v>
      </c>
      <c r="J334" s="168">
        <v>73596</v>
      </c>
      <c r="K334" s="169">
        <v>4</v>
      </c>
      <c r="L334" s="157"/>
      <c r="M334" s="175"/>
      <c r="N334" s="157"/>
      <c r="O334" s="157"/>
      <c r="S334" s="157"/>
      <c r="T334" s="157"/>
      <c r="U334" s="157"/>
      <c r="V334" s="157"/>
      <c r="W334" s="157"/>
      <c r="X334" s="157"/>
      <c r="Y334" s="157"/>
      <c r="Z334" s="157"/>
      <c r="AA334" s="157"/>
      <c r="AB334" s="157"/>
      <c r="AC334" s="157"/>
      <c r="AD334" s="157"/>
      <c r="AE334" s="157"/>
      <c r="AF334" s="157"/>
      <c r="AG334" s="157"/>
      <c r="AH334" s="157"/>
      <c r="AI334" s="157"/>
      <c r="AJ334" s="157"/>
      <c r="AK334" s="157"/>
      <c r="AL334" s="157"/>
      <c r="AM334" s="157"/>
      <c r="AN334" s="157"/>
      <c r="AO334" s="157"/>
      <c r="AP334" s="157"/>
      <c r="AQ334" s="157"/>
      <c r="AR334" s="157"/>
      <c r="AS334" s="157"/>
      <c r="AT334" s="157"/>
      <c r="AU334" s="157"/>
      <c r="AV334" s="157"/>
      <c r="AW334" s="157"/>
      <c r="AX334" s="157"/>
      <c r="AY334" s="157"/>
      <c r="AZ334" s="157"/>
      <c r="BA334" s="157"/>
    </row>
    <row r="335" spans="1:53" s="177" customFormat="1" x14ac:dyDescent="0.3">
      <c r="A335" s="157" t="s">
        <v>412</v>
      </c>
      <c r="B335" s="162" t="s">
        <v>51</v>
      </c>
      <c r="C335" s="157" t="s">
        <v>407</v>
      </c>
      <c r="D335" s="180">
        <v>292006053</v>
      </c>
      <c r="E335" s="181">
        <v>7197045091</v>
      </c>
      <c r="F335" s="157" t="s">
        <v>58</v>
      </c>
      <c r="G335" s="165">
        <v>37821</v>
      </c>
      <c r="H335" s="166">
        <f t="shared" ca="1" si="5"/>
        <v>10</v>
      </c>
      <c r="I335" s="167"/>
      <c r="J335" s="168">
        <v>89400</v>
      </c>
      <c r="K335" s="169">
        <v>4</v>
      </c>
      <c r="L335" s="157"/>
      <c r="M335" s="175"/>
      <c r="N335" s="157"/>
      <c r="O335" s="157"/>
      <c r="S335" s="157"/>
      <c r="T335" s="157"/>
      <c r="U335" s="157"/>
      <c r="V335" s="157"/>
      <c r="W335" s="157"/>
      <c r="X335" s="157"/>
      <c r="Y335" s="157"/>
      <c r="Z335" s="157"/>
      <c r="AA335" s="157"/>
      <c r="AB335" s="157"/>
      <c r="AC335" s="157"/>
      <c r="AD335" s="157"/>
      <c r="AE335" s="157"/>
      <c r="AF335" s="157"/>
      <c r="AG335" s="157"/>
      <c r="AH335" s="157"/>
      <c r="AI335" s="157"/>
      <c r="AJ335" s="157"/>
      <c r="AK335" s="157"/>
      <c r="AL335" s="157"/>
      <c r="AM335" s="157"/>
      <c r="AN335" s="157"/>
      <c r="AO335" s="157"/>
      <c r="AP335" s="157"/>
      <c r="AQ335" s="157"/>
      <c r="AR335" s="157"/>
      <c r="AS335" s="157"/>
      <c r="AT335" s="157"/>
      <c r="AU335" s="157"/>
      <c r="AV335" s="157"/>
      <c r="AW335" s="157"/>
      <c r="AX335" s="157"/>
      <c r="AY335" s="157"/>
      <c r="AZ335" s="157"/>
      <c r="BA335" s="157"/>
    </row>
    <row r="336" spans="1:53" s="177" customFormat="1" x14ac:dyDescent="0.3">
      <c r="A336" s="157" t="s">
        <v>409</v>
      </c>
      <c r="B336" s="162" t="s">
        <v>62</v>
      </c>
      <c r="C336" s="157" t="s">
        <v>407</v>
      </c>
      <c r="D336" s="180">
        <v>742946482</v>
      </c>
      <c r="E336" s="181">
        <v>7197077326</v>
      </c>
      <c r="F336" s="157" t="s">
        <v>48</v>
      </c>
      <c r="G336" s="165">
        <v>34888</v>
      </c>
      <c r="H336" s="166">
        <f t="shared" ca="1" si="5"/>
        <v>19</v>
      </c>
      <c r="I336" s="167" t="s">
        <v>60</v>
      </c>
      <c r="J336" s="168">
        <v>46992</v>
      </c>
      <c r="K336" s="169">
        <v>3</v>
      </c>
      <c r="L336" s="157"/>
      <c r="M336" s="175"/>
      <c r="N336" s="157"/>
      <c r="O336" s="157"/>
      <c r="S336" s="157"/>
      <c r="T336" s="157"/>
      <c r="U336" s="157"/>
      <c r="V336" s="157"/>
      <c r="W336" s="157"/>
      <c r="X336" s="157"/>
      <c r="Y336" s="157"/>
      <c r="Z336" s="157"/>
      <c r="AA336" s="157"/>
      <c r="AB336" s="157"/>
      <c r="AC336" s="157"/>
      <c r="AD336" s="157"/>
      <c r="AE336" s="157"/>
      <c r="AF336" s="157"/>
      <c r="AG336" s="157"/>
      <c r="AH336" s="157"/>
      <c r="AI336" s="157"/>
      <c r="AJ336" s="157"/>
      <c r="AK336" s="157"/>
      <c r="AL336" s="157"/>
      <c r="AM336" s="157"/>
      <c r="AN336" s="157"/>
      <c r="AO336" s="157"/>
      <c r="AP336" s="157"/>
      <c r="AQ336" s="157"/>
      <c r="AR336" s="157"/>
      <c r="AS336" s="157"/>
      <c r="AT336" s="157"/>
      <c r="AU336" s="157"/>
      <c r="AV336" s="157"/>
      <c r="AW336" s="157"/>
      <c r="AX336" s="157"/>
      <c r="AY336" s="157"/>
      <c r="AZ336" s="157"/>
      <c r="BA336" s="157"/>
    </row>
    <row r="337" spans="1:53" s="177" customFormat="1" x14ac:dyDescent="0.3">
      <c r="A337" s="157" t="s">
        <v>410</v>
      </c>
      <c r="B337" s="162" t="s">
        <v>46</v>
      </c>
      <c r="C337" s="157" t="s">
        <v>407</v>
      </c>
      <c r="D337" s="180">
        <v>380343690</v>
      </c>
      <c r="E337" s="181">
        <v>7193906310</v>
      </c>
      <c r="F337" s="157" t="s">
        <v>58</v>
      </c>
      <c r="G337" s="165">
        <v>41348</v>
      </c>
      <c r="H337" s="166">
        <f t="shared" ca="1" si="5"/>
        <v>1</v>
      </c>
      <c r="I337" s="167"/>
      <c r="J337" s="168">
        <v>74268</v>
      </c>
      <c r="K337" s="169">
        <v>2</v>
      </c>
      <c r="L337" s="157"/>
      <c r="M337" s="175"/>
      <c r="N337" s="157"/>
      <c r="O337" s="157"/>
      <c r="S337" s="157"/>
      <c r="T337" s="157"/>
      <c r="U337" s="157"/>
      <c r="V337" s="157"/>
      <c r="W337" s="157"/>
      <c r="X337" s="157"/>
      <c r="Y337" s="157"/>
      <c r="Z337" s="157"/>
      <c r="AA337" s="157"/>
      <c r="AB337" s="157"/>
      <c r="AC337" s="157"/>
      <c r="AD337" s="157"/>
      <c r="AE337" s="157"/>
      <c r="AF337" s="157"/>
      <c r="AG337" s="157"/>
      <c r="AH337" s="157"/>
      <c r="AI337" s="157"/>
      <c r="AJ337" s="157"/>
      <c r="AK337" s="157"/>
      <c r="AL337" s="157"/>
      <c r="AM337" s="157"/>
      <c r="AN337" s="157"/>
      <c r="AO337" s="157"/>
      <c r="AP337" s="157"/>
      <c r="AQ337" s="157"/>
      <c r="AR337" s="157"/>
      <c r="AS337" s="157"/>
      <c r="AT337" s="157"/>
      <c r="AU337" s="157"/>
      <c r="AV337" s="157"/>
      <c r="AW337" s="157"/>
      <c r="AX337" s="157"/>
      <c r="AY337" s="157"/>
      <c r="AZ337" s="157"/>
      <c r="BA337" s="157"/>
    </row>
    <row r="338" spans="1:53" s="177" customFormat="1" x14ac:dyDescent="0.3">
      <c r="A338" s="157" t="s">
        <v>408</v>
      </c>
      <c r="B338" s="162" t="s">
        <v>76</v>
      </c>
      <c r="C338" s="157" t="s">
        <v>407</v>
      </c>
      <c r="D338" s="180">
        <v>214234804</v>
      </c>
      <c r="E338" s="181">
        <v>9708908079</v>
      </c>
      <c r="F338" s="157" t="s">
        <v>48</v>
      </c>
      <c r="G338" s="165">
        <v>38992</v>
      </c>
      <c r="H338" s="166">
        <f t="shared" ca="1" si="5"/>
        <v>7</v>
      </c>
      <c r="I338" s="167" t="s">
        <v>64</v>
      </c>
      <c r="J338" s="168">
        <v>64644</v>
      </c>
      <c r="K338" s="169">
        <v>2</v>
      </c>
      <c r="L338" s="157"/>
      <c r="M338" s="175"/>
      <c r="N338" s="157"/>
      <c r="O338" s="157"/>
      <c r="S338" s="157"/>
      <c r="T338" s="157"/>
      <c r="U338" s="157"/>
      <c r="V338" s="157"/>
      <c r="W338" s="157"/>
      <c r="X338" s="157"/>
      <c r="Y338" s="157"/>
      <c r="Z338" s="157"/>
      <c r="AA338" s="157"/>
      <c r="AB338" s="157"/>
      <c r="AC338" s="157"/>
      <c r="AD338" s="157"/>
      <c r="AE338" s="157"/>
      <c r="AF338" s="157"/>
      <c r="AG338" s="157"/>
      <c r="AH338" s="157"/>
      <c r="AI338" s="157"/>
      <c r="AJ338" s="157"/>
      <c r="AK338" s="157"/>
      <c r="AL338" s="157"/>
      <c r="AM338" s="157"/>
      <c r="AN338" s="157"/>
      <c r="AO338" s="157"/>
      <c r="AP338" s="157"/>
      <c r="AQ338" s="157"/>
      <c r="AR338" s="157"/>
      <c r="AS338" s="157"/>
      <c r="AT338" s="157"/>
      <c r="AU338" s="157"/>
      <c r="AV338" s="157"/>
      <c r="AW338" s="157"/>
      <c r="AX338" s="157"/>
      <c r="AY338" s="157"/>
      <c r="AZ338" s="157"/>
      <c r="BA338" s="157"/>
    </row>
    <row r="339" spans="1:53" s="177" customFormat="1" x14ac:dyDescent="0.3">
      <c r="A339" s="157" t="s">
        <v>413</v>
      </c>
      <c r="B339" s="162" t="s">
        <v>51</v>
      </c>
      <c r="C339" s="157" t="s">
        <v>407</v>
      </c>
      <c r="D339" s="180">
        <v>620072502</v>
      </c>
      <c r="E339" s="181">
        <v>7191264013</v>
      </c>
      <c r="F339" s="157" t="s">
        <v>48</v>
      </c>
      <c r="G339" s="165">
        <v>40094</v>
      </c>
      <c r="H339" s="166">
        <f t="shared" ca="1" si="5"/>
        <v>4</v>
      </c>
      <c r="I339" s="167" t="s">
        <v>72</v>
      </c>
      <c r="J339" s="168">
        <v>85680</v>
      </c>
      <c r="K339" s="169">
        <v>4</v>
      </c>
      <c r="L339" s="157"/>
      <c r="M339" s="175"/>
      <c r="N339" s="157"/>
      <c r="O339" s="157"/>
      <c r="S339" s="157"/>
      <c r="T339" s="157"/>
      <c r="U339" s="157"/>
      <c r="V339" s="157"/>
      <c r="W339" s="157"/>
      <c r="X339" s="157"/>
      <c r="Y339" s="157"/>
      <c r="Z339" s="157"/>
      <c r="AA339" s="157"/>
      <c r="AB339" s="157"/>
      <c r="AC339" s="157"/>
      <c r="AD339" s="157"/>
      <c r="AE339" s="157"/>
      <c r="AF339" s="157"/>
      <c r="AG339" s="157"/>
      <c r="AH339" s="157"/>
      <c r="AI339" s="157"/>
      <c r="AJ339" s="157"/>
      <c r="AK339" s="157"/>
      <c r="AL339" s="157"/>
      <c r="AM339" s="157"/>
      <c r="AN339" s="157"/>
      <c r="AO339" s="157"/>
      <c r="AP339" s="157"/>
      <c r="AQ339" s="157"/>
      <c r="AR339" s="157"/>
      <c r="AS339" s="157"/>
      <c r="AT339" s="157"/>
      <c r="AU339" s="157"/>
      <c r="AV339" s="157"/>
      <c r="AW339" s="157"/>
      <c r="AX339" s="157"/>
      <c r="AY339" s="157"/>
      <c r="AZ339" s="157"/>
      <c r="BA339" s="157"/>
    </row>
    <row r="340" spans="1:53" s="177" customFormat="1" x14ac:dyDescent="0.3">
      <c r="A340" s="157" t="s">
        <v>406</v>
      </c>
      <c r="B340" s="162" t="s">
        <v>46</v>
      </c>
      <c r="C340" s="157" t="s">
        <v>407</v>
      </c>
      <c r="D340" s="180">
        <v>723930767</v>
      </c>
      <c r="E340" s="181">
        <v>7191375297</v>
      </c>
      <c r="F340" s="157" t="s">
        <v>48</v>
      </c>
      <c r="G340" s="165">
        <v>41369</v>
      </c>
      <c r="H340" s="166">
        <f t="shared" ca="1" si="5"/>
        <v>1</v>
      </c>
      <c r="I340" s="167" t="s">
        <v>64</v>
      </c>
      <c r="J340" s="168">
        <v>32700</v>
      </c>
      <c r="K340" s="169">
        <v>5</v>
      </c>
      <c r="L340" s="157"/>
      <c r="M340" s="175"/>
      <c r="N340" s="157"/>
      <c r="O340" s="157"/>
      <c r="S340" s="157"/>
      <c r="T340" s="157"/>
      <c r="U340" s="157"/>
      <c r="V340" s="157"/>
      <c r="W340" s="157"/>
      <c r="X340" s="157"/>
      <c r="Y340" s="157"/>
      <c r="Z340" s="157"/>
      <c r="AA340" s="157"/>
      <c r="AB340" s="157"/>
      <c r="AC340" s="157"/>
      <c r="AD340" s="157"/>
      <c r="AE340" s="157"/>
      <c r="AF340" s="157"/>
      <c r="AG340" s="157"/>
      <c r="AH340" s="157"/>
      <c r="AI340" s="157"/>
      <c r="AJ340" s="157"/>
      <c r="AK340" s="157"/>
      <c r="AL340" s="157"/>
      <c r="AM340" s="157"/>
      <c r="AN340" s="157"/>
      <c r="AO340" s="157"/>
      <c r="AP340" s="157"/>
      <c r="AQ340" s="157"/>
      <c r="AR340" s="157"/>
      <c r="AS340" s="157"/>
      <c r="AT340" s="157"/>
      <c r="AU340" s="157"/>
      <c r="AV340" s="157"/>
      <c r="AW340" s="157"/>
      <c r="AX340" s="157"/>
      <c r="AY340" s="157"/>
      <c r="AZ340" s="157"/>
      <c r="BA340" s="157"/>
    </row>
    <row r="341" spans="1:53" s="177" customFormat="1" x14ac:dyDescent="0.3">
      <c r="A341" s="157" t="s">
        <v>411</v>
      </c>
      <c r="B341" s="162" t="s">
        <v>55</v>
      </c>
      <c r="C341" s="157" t="s">
        <v>407</v>
      </c>
      <c r="D341" s="180">
        <v>370608224</v>
      </c>
      <c r="E341" s="181">
        <v>9701535362</v>
      </c>
      <c r="F341" s="157" t="s">
        <v>48</v>
      </c>
      <c r="G341" s="165">
        <v>38463</v>
      </c>
      <c r="H341" s="166">
        <f t="shared" ca="1" si="5"/>
        <v>9</v>
      </c>
      <c r="I341" s="167" t="s">
        <v>60</v>
      </c>
      <c r="J341" s="168">
        <v>70968</v>
      </c>
      <c r="K341" s="169">
        <v>5</v>
      </c>
      <c r="L341" s="157"/>
      <c r="M341" s="175"/>
      <c r="N341" s="157"/>
      <c r="O341" s="157"/>
      <c r="S341" s="157"/>
      <c r="T341" s="157"/>
      <c r="U341" s="157"/>
      <c r="V341" s="157"/>
      <c r="W341" s="157"/>
      <c r="X341" s="157"/>
      <c r="Y341" s="157"/>
      <c r="Z341" s="157"/>
      <c r="AA341" s="157"/>
      <c r="AB341" s="157"/>
      <c r="AC341" s="157"/>
      <c r="AD341" s="157"/>
      <c r="AE341" s="157"/>
      <c r="AF341" s="157"/>
      <c r="AG341" s="157"/>
      <c r="AH341" s="157"/>
      <c r="AI341" s="157"/>
      <c r="AJ341" s="157"/>
      <c r="AK341" s="157"/>
      <c r="AL341" s="157"/>
      <c r="AM341" s="157"/>
      <c r="AN341" s="157"/>
      <c r="AO341" s="157"/>
      <c r="AP341" s="157"/>
      <c r="AQ341" s="157"/>
      <c r="AR341" s="157"/>
      <c r="AS341" s="157"/>
      <c r="AT341" s="157"/>
      <c r="AU341" s="157"/>
      <c r="AV341" s="157"/>
      <c r="AW341" s="157"/>
      <c r="AX341" s="157"/>
      <c r="AY341" s="157"/>
      <c r="AZ341" s="157"/>
      <c r="BA341" s="157"/>
    </row>
    <row r="342" spans="1:53" s="177" customFormat="1" x14ac:dyDescent="0.3">
      <c r="A342" s="157" t="s">
        <v>424</v>
      </c>
      <c r="B342" s="162" t="s">
        <v>76</v>
      </c>
      <c r="C342" s="157" t="s">
        <v>415</v>
      </c>
      <c r="D342" s="180">
        <v>567266382</v>
      </c>
      <c r="E342" s="181">
        <v>5051683770</v>
      </c>
      <c r="F342" s="157" t="s">
        <v>48</v>
      </c>
      <c r="G342" s="165">
        <v>37172</v>
      </c>
      <c r="H342" s="166">
        <f t="shared" ca="1" si="5"/>
        <v>12</v>
      </c>
      <c r="I342" s="167" t="s">
        <v>72</v>
      </c>
      <c r="J342" s="168">
        <v>59724</v>
      </c>
      <c r="K342" s="169">
        <v>1</v>
      </c>
      <c r="L342" s="157"/>
      <c r="M342" s="175"/>
      <c r="N342" s="157"/>
      <c r="O342" s="157"/>
      <c r="S342" s="157"/>
      <c r="T342" s="157"/>
      <c r="U342" s="157"/>
      <c r="V342" s="157"/>
      <c r="W342" s="157"/>
      <c r="X342" s="157"/>
      <c r="Y342" s="157"/>
      <c r="Z342" s="157"/>
      <c r="AA342" s="157"/>
      <c r="AB342" s="157"/>
      <c r="AC342" s="157"/>
      <c r="AD342" s="157"/>
      <c r="AE342" s="157"/>
      <c r="AF342" s="157"/>
      <c r="AG342" s="157"/>
      <c r="AH342" s="157"/>
      <c r="AI342" s="157"/>
      <c r="AJ342" s="157"/>
      <c r="AK342" s="157"/>
      <c r="AL342" s="157"/>
      <c r="AM342" s="157"/>
      <c r="AN342" s="157"/>
      <c r="AO342" s="157"/>
      <c r="AP342" s="157"/>
      <c r="AQ342" s="157"/>
      <c r="AR342" s="157"/>
      <c r="AS342" s="157"/>
      <c r="AT342" s="157"/>
      <c r="AU342" s="157"/>
      <c r="AV342" s="157"/>
      <c r="AW342" s="157"/>
      <c r="AX342" s="157"/>
      <c r="AY342" s="157"/>
      <c r="AZ342" s="157"/>
      <c r="BA342" s="157"/>
    </row>
    <row r="343" spans="1:53" s="177" customFormat="1" x14ac:dyDescent="0.3">
      <c r="A343" s="157" t="s">
        <v>436</v>
      </c>
      <c r="B343" s="162" t="s">
        <v>76</v>
      </c>
      <c r="C343" s="157" t="s">
        <v>415</v>
      </c>
      <c r="D343" s="180">
        <v>364404060</v>
      </c>
      <c r="E343" s="181">
        <v>7197722509</v>
      </c>
      <c r="F343" s="157" t="s">
        <v>52</v>
      </c>
      <c r="G343" s="165">
        <v>39418</v>
      </c>
      <c r="H343" s="166">
        <f t="shared" ca="1" si="5"/>
        <v>6</v>
      </c>
      <c r="I343" s="167" t="s">
        <v>60</v>
      </c>
      <c r="J343" s="168">
        <v>37506</v>
      </c>
      <c r="K343" s="169">
        <v>5</v>
      </c>
      <c r="L343" s="157"/>
      <c r="M343" s="175"/>
      <c r="N343" s="157"/>
      <c r="O343" s="157"/>
      <c r="S343" s="157"/>
      <c r="T343" s="157"/>
      <c r="U343" s="157"/>
      <c r="V343" s="157"/>
      <c r="W343" s="157"/>
      <c r="X343" s="157"/>
      <c r="Y343" s="157"/>
      <c r="Z343" s="157"/>
      <c r="AA343" s="157"/>
      <c r="AB343" s="157"/>
      <c r="AC343" s="157"/>
      <c r="AD343" s="157"/>
      <c r="AE343" s="157"/>
      <c r="AF343" s="157"/>
      <c r="AG343" s="157"/>
      <c r="AH343" s="157"/>
      <c r="AI343" s="157"/>
      <c r="AJ343" s="157"/>
      <c r="AK343" s="157"/>
      <c r="AL343" s="157"/>
      <c r="AM343" s="157"/>
      <c r="AN343" s="157"/>
      <c r="AO343" s="157"/>
      <c r="AP343" s="157"/>
      <c r="AQ343" s="157"/>
      <c r="AR343" s="157"/>
      <c r="AS343" s="157"/>
      <c r="AT343" s="157"/>
      <c r="AU343" s="157"/>
      <c r="AV343" s="157"/>
      <c r="AW343" s="157"/>
      <c r="AX343" s="157"/>
      <c r="AY343" s="157"/>
      <c r="AZ343" s="157"/>
      <c r="BA343" s="157"/>
    </row>
    <row r="344" spans="1:53" s="177" customFormat="1" x14ac:dyDescent="0.3">
      <c r="A344" s="157" t="s">
        <v>428</v>
      </c>
      <c r="B344" s="162" t="s">
        <v>55</v>
      </c>
      <c r="C344" s="157" t="s">
        <v>415</v>
      </c>
      <c r="D344" s="180">
        <v>634954970</v>
      </c>
      <c r="E344" s="181">
        <v>3034900864</v>
      </c>
      <c r="F344" s="157" t="s">
        <v>48</v>
      </c>
      <c r="G344" s="165">
        <v>36338</v>
      </c>
      <c r="H344" s="166">
        <f t="shared" ca="1" si="5"/>
        <v>15</v>
      </c>
      <c r="I344" s="167" t="s">
        <v>60</v>
      </c>
      <c r="J344" s="168">
        <v>69072</v>
      </c>
      <c r="K344" s="169">
        <v>4</v>
      </c>
      <c r="L344" s="157"/>
      <c r="M344" s="175"/>
      <c r="N344" s="157"/>
      <c r="O344" s="157"/>
      <c r="S344" s="157"/>
      <c r="T344" s="157"/>
      <c r="U344" s="157"/>
      <c r="V344" s="157"/>
      <c r="W344" s="157"/>
      <c r="X344" s="157"/>
      <c r="Y344" s="157"/>
      <c r="Z344" s="157"/>
      <c r="AA344" s="157"/>
      <c r="AB344" s="157"/>
      <c r="AC344" s="157"/>
      <c r="AD344" s="157"/>
      <c r="AE344" s="157"/>
      <c r="AF344" s="157"/>
      <c r="AG344" s="157"/>
      <c r="AH344" s="157"/>
      <c r="AI344" s="157"/>
      <c r="AJ344" s="157"/>
      <c r="AK344" s="157"/>
      <c r="AL344" s="157"/>
      <c r="AM344" s="157"/>
      <c r="AN344" s="157"/>
      <c r="AO344" s="157"/>
      <c r="AP344" s="157"/>
      <c r="AQ344" s="157"/>
      <c r="AR344" s="157"/>
      <c r="AS344" s="157"/>
      <c r="AT344" s="157"/>
      <c r="AU344" s="157"/>
      <c r="AV344" s="157"/>
      <c r="AW344" s="157"/>
      <c r="AX344" s="157"/>
      <c r="AY344" s="157"/>
      <c r="AZ344" s="157"/>
      <c r="BA344" s="157"/>
    </row>
    <row r="345" spans="1:53" s="177" customFormat="1" x14ac:dyDescent="0.3">
      <c r="A345" s="157" t="s">
        <v>457</v>
      </c>
      <c r="B345" s="162" t="s">
        <v>51</v>
      </c>
      <c r="C345" s="157" t="s">
        <v>415</v>
      </c>
      <c r="D345" s="180">
        <v>980960186</v>
      </c>
      <c r="E345" s="181">
        <v>5051517218</v>
      </c>
      <c r="F345" s="157" t="s">
        <v>52</v>
      </c>
      <c r="G345" s="165">
        <v>40154</v>
      </c>
      <c r="H345" s="166">
        <f t="shared" ca="1" si="5"/>
        <v>4</v>
      </c>
      <c r="I345" s="167" t="s">
        <v>64</v>
      </c>
      <c r="J345" s="168">
        <v>57246</v>
      </c>
      <c r="K345" s="169">
        <v>5</v>
      </c>
      <c r="L345" s="157"/>
      <c r="M345" s="175"/>
      <c r="N345" s="157"/>
      <c r="O345" s="157"/>
      <c r="S345" s="157"/>
      <c r="T345" s="157"/>
      <c r="U345" s="157"/>
      <c r="V345" s="157"/>
      <c r="W345" s="157"/>
      <c r="X345" s="157"/>
      <c r="Y345" s="157"/>
      <c r="Z345" s="157"/>
      <c r="AA345" s="157"/>
      <c r="AB345" s="157"/>
      <c r="AC345" s="157"/>
      <c r="AD345" s="157"/>
      <c r="AE345" s="157"/>
      <c r="AF345" s="157"/>
      <c r="AG345" s="157"/>
      <c r="AH345" s="157"/>
      <c r="AI345" s="157"/>
      <c r="AJ345" s="157"/>
      <c r="AK345" s="157"/>
      <c r="AL345" s="157"/>
      <c r="AM345" s="157"/>
      <c r="AN345" s="157"/>
      <c r="AO345" s="157"/>
      <c r="AP345" s="157"/>
      <c r="AQ345" s="157"/>
      <c r="AR345" s="157"/>
      <c r="AS345" s="157"/>
      <c r="AT345" s="157"/>
      <c r="AU345" s="157"/>
      <c r="AV345" s="157"/>
      <c r="AW345" s="157"/>
      <c r="AX345" s="157"/>
      <c r="AY345" s="157"/>
      <c r="AZ345" s="157"/>
      <c r="BA345" s="157"/>
    </row>
    <row r="346" spans="1:53" s="177" customFormat="1" x14ac:dyDescent="0.3">
      <c r="A346" s="157" t="s">
        <v>458</v>
      </c>
      <c r="B346" s="162" t="s">
        <v>76</v>
      </c>
      <c r="C346" s="157" t="s">
        <v>415</v>
      </c>
      <c r="D346" s="180">
        <v>424800509</v>
      </c>
      <c r="E346" s="181">
        <v>9703986051</v>
      </c>
      <c r="F346" s="157" t="s">
        <v>48</v>
      </c>
      <c r="G346" s="165">
        <v>37519</v>
      </c>
      <c r="H346" s="166">
        <f t="shared" ca="1" si="5"/>
        <v>11</v>
      </c>
      <c r="I346" s="167" t="s">
        <v>60</v>
      </c>
      <c r="J346" s="168">
        <v>53064</v>
      </c>
      <c r="K346" s="169">
        <v>3</v>
      </c>
      <c r="L346" s="157"/>
      <c r="M346" s="175"/>
      <c r="N346" s="157"/>
      <c r="O346" s="157"/>
      <c r="S346" s="157"/>
      <c r="T346" s="157"/>
      <c r="U346" s="157"/>
      <c r="V346" s="157"/>
      <c r="W346" s="157"/>
      <c r="X346" s="157"/>
      <c r="Y346" s="157"/>
      <c r="Z346" s="157"/>
      <c r="AA346" s="157"/>
      <c r="AB346" s="157"/>
      <c r="AC346" s="157"/>
      <c r="AD346" s="157"/>
      <c r="AE346" s="157"/>
      <c r="AF346" s="157"/>
      <c r="AG346" s="157"/>
      <c r="AH346" s="157"/>
      <c r="AI346" s="157"/>
      <c r="AJ346" s="157"/>
      <c r="AK346" s="157"/>
      <c r="AL346" s="157"/>
      <c r="AM346" s="157"/>
      <c r="AN346" s="157"/>
      <c r="AO346" s="157"/>
      <c r="AP346" s="157"/>
      <c r="AQ346" s="157"/>
      <c r="AR346" s="157"/>
      <c r="AS346" s="157"/>
      <c r="AT346" s="157"/>
      <c r="AU346" s="157"/>
      <c r="AV346" s="157"/>
      <c r="AW346" s="157"/>
      <c r="AX346" s="157"/>
      <c r="AY346" s="157"/>
      <c r="AZ346" s="157"/>
      <c r="BA346" s="157"/>
    </row>
    <row r="347" spans="1:53" s="177" customFormat="1" x14ac:dyDescent="0.3">
      <c r="A347" s="157" t="s">
        <v>418</v>
      </c>
      <c r="B347" s="162" t="s">
        <v>55</v>
      </c>
      <c r="C347" s="157" t="s">
        <v>415</v>
      </c>
      <c r="D347" s="180">
        <v>159415552</v>
      </c>
      <c r="E347" s="181">
        <v>7194221208</v>
      </c>
      <c r="F347" s="157" t="s">
        <v>48</v>
      </c>
      <c r="G347" s="165">
        <v>34821</v>
      </c>
      <c r="H347" s="166">
        <f t="shared" ca="1" si="5"/>
        <v>19</v>
      </c>
      <c r="I347" s="167" t="s">
        <v>53</v>
      </c>
      <c r="J347" s="168">
        <v>88716</v>
      </c>
      <c r="K347" s="169">
        <v>1</v>
      </c>
      <c r="L347" s="157"/>
      <c r="M347" s="175"/>
      <c r="N347" s="157"/>
      <c r="O347" s="157"/>
      <c r="S347" s="157"/>
      <c r="T347" s="157"/>
      <c r="U347" s="157"/>
      <c r="V347" s="157"/>
      <c r="W347" s="157"/>
      <c r="X347" s="157"/>
      <c r="Y347" s="157"/>
      <c r="Z347" s="157"/>
      <c r="AA347" s="157"/>
      <c r="AB347" s="157"/>
      <c r="AC347" s="157"/>
      <c r="AD347" s="157"/>
      <c r="AE347" s="157"/>
      <c r="AF347" s="157"/>
      <c r="AG347" s="157"/>
      <c r="AH347" s="157"/>
      <c r="AI347" s="157"/>
      <c r="AJ347" s="157"/>
      <c r="AK347" s="157"/>
      <c r="AL347" s="157"/>
      <c r="AM347" s="157"/>
      <c r="AN347" s="157"/>
      <c r="AO347" s="157"/>
      <c r="AP347" s="157"/>
      <c r="AQ347" s="157"/>
      <c r="AR347" s="157"/>
      <c r="AS347" s="157"/>
      <c r="AT347" s="157"/>
      <c r="AU347" s="157"/>
      <c r="AV347" s="157"/>
      <c r="AW347" s="157"/>
      <c r="AX347" s="157"/>
      <c r="AY347" s="157"/>
      <c r="AZ347" s="157"/>
      <c r="BA347" s="157"/>
    </row>
    <row r="348" spans="1:53" s="177" customFormat="1" x14ac:dyDescent="0.3">
      <c r="A348" s="157" t="s">
        <v>421</v>
      </c>
      <c r="B348" s="162" t="s">
        <v>62</v>
      </c>
      <c r="C348" s="157" t="s">
        <v>415</v>
      </c>
      <c r="D348" s="180">
        <v>991764142</v>
      </c>
      <c r="E348" s="181">
        <v>9702490678</v>
      </c>
      <c r="F348" s="157" t="s">
        <v>58</v>
      </c>
      <c r="G348" s="165">
        <v>36003</v>
      </c>
      <c r="H348" s="166">
        <f t="shared" ca="1" si="5"/>
        <v>15</v>
      </c>
      <c r="I348" s="167"/>
      <c r="J348" s="168">
        <v>98316</v>
      </c>
      <c r="K348" s="169">
        <v>5</v>
      </c>
      <c r="L348" s="157"/>
      <c r="M348" s="175"/>
      <c r="N348" s="157"/>
      <c r="O348" s="157"/>
      <c r="S348" s="157"/>
      <c r="T348" s="157"/>
      <c r="U348" s="157"/>
      <c r="V348" s="157"/>
      <c r="W348" s="157"/>
      <c r="X348" s="157"/>
      <c r="Y348" s="157"/>
      <c r="Z348" s="157"/>
      <c r="AA348" s="157"/>
      <c r="AB348" s="157"/>
      <c r="AC348" s="157"/>
      <c r="AD348" s="157"/>
      <c r="AE348" s="157"/>
      <c r="AF348" s="157"/>
      <c r="AG348" s="157"/>
      <c r="AH348" s="157"/>
      <c r="AI348" s="157"/>
      <c r="AJ348" s="157"/>
      <c r="AK348" s="157"/>
      <c r="AL348" s="157"/>
      <c r="AM348" s="157"/>
      <c r="AN348" s="157"/>
      <c r="AO348" s="157"/>
      <c r="AP348" s="157"/>
      <c r="AQ348" s="157"/>
      <c r="AR348" s="157"/>
      <c r="AS348" s="157"/>
      <c r="AT348" s="157"/>
      <c r="AU348" s="157"/>
      <c r="AV348" s="157"/>
      <c r="AW348" s="157"/>
      <c r="AX348" s="157"/>
      <c r="AY348" s="157"/>
      <c r="AZ348" s="157"/>
      <c r="BA348" s="157"/>
    </row>
    <row r="349" spans="1:53" s="177" customFormat="1" x14ac:dyDescent="0.3">
      <c r="A349" s="157" t="s">
        <v>430</v>
      </c>
      <c r="B349" s="162" t="s">
        <v>66</v>
      </c>
      <c r="C349" s="157" t="s">
        <v>415</v>
      </c>
      <c r="D349" s="180">
        <v>796685092</v>
      </c>
      <c r="E349" s="181">
        <v>7197469217</v>
      </c>
      <c r="F349" s="157" t="s">
        <v>48</v>
      </c>
      <c r="G349" s="165">
        <v>37512</v>
      </c>
      <c r="H349" s="166">
        <f t="shared" ca="1" si="5"/>
        <v>11</v>
      </c>
      <c r="I349" s="167" t="s">
        <v>64</v>
      </c>
      <c r="J349" s="168">
        <v>52152</v>
      </c>
      <c r="K349" s="169">
        <v>5</v>
      </c>
      <c r="L349" s="157"/>
      <c r="M349" s="175"/>
      <c r="N349" s="157"/>
      <c r="O349" s="157"/>
      <c r="S349" s="157"/>
      <c r="T349" s="157"/>
      <c r="U349" s="157"/>
      <c r="V349" s="157"/>
      <c r="W349" s="157"/>
      <c r="X349" s="157"/>
      <c r="Y349" s="157"/>
      <c r="Z349" s="157"/>
      <c r="AA349" s="157"/>
      <c r="AB349" s="157"/>
      <c r="AC349" s="157"/>
      <c r="AD349" s="157"/>
      <c r="AE349" s="157"/>
      <c r="AF349" s="157"/>
      <c r="AG349" s="157"/>
      <c r="AH349" s="157"/>
      <c r="AI349" s="157"/>
      <c r="AJ349" s="157"/>
      <c r="AK349" s="157"/>
      <c r="AL349" s="157"/>
      <c r="AM349" s="157"/>
      <c r="AN349" s="157"/>
      <c r="AO349" s="157"/>
      <c r="AP349" s="157"/>
      <c r="AQ349" s="157"/>
      <c r="AR349" s="157"/>
      <c r="AS349" s="157"/>
      <c r="AT349" s="157"/>
      <c r="AU349" s="157"/>
      <c r="AV349" s="157"/>
      <c r="AW349" s="157"/>
      <c r="AX349" s="157"/>
      <c r="AY349" s="157"/>
      <c r="AZ349" s="157"/>
      <c r="BA349" s="157"/>
    </row>
    <row r="350" spans="1:53" s="177" customFormat="1" x14ac:dyDescent="0.3">
      <c r="A350" s="157" t="s">
        <v>445</v>
      </c>
      <c r="B350" s="162" t="s">
        <v>51</v>
      </c>
      <c r="C350" s="157" t="s">
        <v>415</v>
      </c>
      <c r="D350" s="180">
        <v>422929693</v>
      </c>
      <c r="E350" s="181">
        <v>3031487375</v>
      </c>
      <c r="F350" s="157" t="s">
        <v>48</v>
      </c>
      <c r="G350" s="165">
        <v>37718</v>
      </c>
      <c r="H350" s="166">
        <f t="shared" ca="1" si="5"/>
        <v>11</v>
      </c>
      <c r="I350" s="167" t="s">
        <v>64</v>
      </c>
      <c r="J350" s="168">
        <v>62988</v>
      </c>
      <c r="K350" s="169">
        <v>4</v>
      </c>
      <c r="L350" s="157"/>
      <c r="M350" s="175"/>
      <c r="N350" s="157"/>
      <c r="O350" s="157"/>
      <c r="S350" s="157"/>
      <c r="T350" s="157"/>
      <c r="U350" s="157"/>
      <c r="V350" s="157"/>
      <c r="W350" s="157"/>
      <c r="X350" s="157"/>
      <c r="Y350" s="157"/>
      <c r="Z350" s="157"/>
      <c r="AA350" s="157"/>
      <c r="AB350" s="157"/>
      <c r="AC350" s="157"/>
      <c r="AD350" s="157"/>
      <c r="AE350" s="157"/>
      <c r="AF350" s="157"/>
      <c r="AG350" s="157"/>
      <c r="AH350" s="157"/>
      <c r="AI350" s="157"/>
      <c r="AJ350" s="157"/>
      <c r="AK350" s="157"/>
      <c r="AL350" s="157"/>
      <c r="AM350" s="157"/>
      <c r="AN350" s="157"/>
      <c r="AO350" s="157"/>
      <c r="AP350" s="157"/>
      <c r="AQ350" s="157"/>
      <c r="AR350" s="157"/>
      <c r="AS350" s="157"/>
      <c r="AT350" s="157"/>
      <c r="AU350" s="157"/>
      <c r="AV350" s="157"/>
      <c r="AW350" s="157"/>
      <c r="AX350" s="157"/>
      <c r="AY350" s="157"/>
      <c r="AZ350" s="157"/>
      <c r="BA350" s="157"/>
    </row>
    <row r="351" spans="1:53" s="177" customFormat="1" x14ac:dyDescent="0.3">
      <c r="A351" s="157" t="s">
        <v>454</v>
      </c>
      <c r="B351" s="162" t="s">
        <v>66</v>
      </c>
      <c r="C351" s="157" t="s">
        <v>415</v>
      </c>
      <c r="D351" s="180">
        <v>597641409</v>
      </c>
      <c r="E351" s="181">
        <v>3036201509</v>
      </c>
      <c r="F351" s="157" t="s">
        <v>48</v>
      </c>
      <c r="G351" s="165">
        <v>36913</v>
      </c>
      <c r="H351" s="166">
        <f t="shared" ca="1" si="5"/>
        <v>13</v>
      </c>
      <c r="I351" s="167" t="s">
        <v>64</v>
      </c>
      <c r="J351" s="168">
        <v>98532</v>
      </c>
      <c r="K351" s="169">
        <v>3</v>
      </c>
      <c r="L351" s="157"/>
      <c r="M351" s="175"/>
      <c r="N351" s="157"/>
      <c r="O351" s="157"/>
      <c r="S351" s="157"/>
      <c r="T351" s="157"/>
      <c r="U351" s="157"/>
      <c r="V351" s="157"/>
      <c r="W351" s="157"/>
      <c r="X351" s="157"/>
      <c r="Y351" s="157"/>
      <c r="Z351" s="157"/>
      <c r="AA351" s="157"/>
      <c r="AB351" s="157"/>
      <c r="AC351" s="157"/>
      <c r="AD351" s="157"/>
      <c r="AE351" s="157"/>
      <c r="AF351" s="157"/>
      <c r="AG351" s="157"/>
      <c r="AH351" s="157"/>
      <c r="AI351" s="157"/>
      <c r="AJ351" s="157"/>
      <c r="AK351" s="157"/>
      <c r="AL351" s="157"/>
      <c r="AM351" s="157"/>
      <c r="AN351" s="157"/>
      <c r="AO351" s="157"/>
      <c r="AP351" s="157"/>
      <c r="AQ351" s="157"/>
      <c r="AR351" s="157"/>
      <c r="AS351" s="157"/>
      <c r="AT351" s="157"/>
      <c r="AU351" s="157"/>
      <c r="AV351" s="157"/>
      <c r="AW351" s="157"/>
      <c r="AX351" s="157"/>
      <c r="AY351" s="157"/>
      <c r="AZ351" s="157"/>
      <c r="BA351" s="157"/>
    </row>
    <row r="352" spans="1:53" s="177" customFormat="1" x14ac:dyDescent="0.3">
      <c r="A352" s="157" t="s">
        <v>442</v>
      </c>
      <c r="B352" s="162" t="s">
        <v>66</v>
      </c>
      <c r="C352" s="157" t="s">
        <v>415</v>
      </c>
      <c r="D352" s="180">
        <v>247406371</v>
      </c>
      <c r="E352" s="181">
        <v>3035299873</v>
      </c>
      <c r="F352" s="157" t="s">
        <v>52</v>
      </c>
      <c r="G352" s="165">
        <v>41407</v>
      </c>
      <c r="H352" s="166">
        <f t="shared" ca="1" si="5"/>
        <v>1</v>
      </c>
      <c r="I352" s="167" t="s">
        <v>64</v>
      </c>
      <c r="J352" s="168">
        <v>24048</v>
      </c>
      <c r="K352" s="169">
        <v>3</v>
      </c>
      <c r="L352" s="157"/>
      <c r="M352" s="175"/>
      <c r="N352" s="157"/>
      <c r="O352" s="157"/>
      <c r="S352" s="157"/>
      <c r="T352" s="157"/>
      <c r="U352" s="157"/>
      <c r="V352" s="157"/>
      <c r="W352" s="157"/>
      <c r="X352" s="157"/>
      <c r="Y352" s="157"/>
      <c r="Z352" s="157"/>
      <c r="AA352" s="157"/>
      <c r="AB352" s="157"/>
      <c r="AC352" s="157"/>
      <c r="AD352" s="157"/>
      <c r="AE352" s="157"/>
      <c r="AF352" s="157"/>
      <c r="AG352" s="157"/>
      <c r="AH352" s="157"/>
      <c r="AI352" s="157"/>
      <c r="AJ352" s="157"/>
      <c r="AK352" s="157"/>
      <c r="AL352" s="157"/>
      <c r="AM352" s="157"/>
      <c r="AN352" s="157"/>
      <c r="AO352" s="157"/>
      <c r="AP352" s="157"/>
      <c r="AQ352" s="157"/>
      <c r="AR352" s="157"/>
      <c r="AS352" s="157"/>
      <c r="AT352" s="157"/>
      <c r="AU352" s="157"/>
      <c r="AV352" s="157"/>
      <c r="AW352" s="157"/>
      <c r="AX352" s="157"/>
      <c r="AY352" s="157"/>
      <c r="AZ352" s="157"/>
      <c r="BA352" s="157"/>
    </row>
    <row r="353" spans="1:53" s="177" customFormat="1" x14ac:dyDescent="0.3">
      <c r="A353" s="157" t="s">
        <v>452</v>
      </c>
      <c r="B353" s="162" t="s">
        <v>76</v>
      </c>
      <c r="C353" s="157" t="s">
        <v>415</v>
      </c>
      <c r="D353" s="180">
        <v>385074661</v>
      </c>
      <c r="E353" s="181">
        <v>9707451745</v>
      </c>
      <c r="F353" s="157" t="s">
        <v>48</v>
      </c>
      <c r="G353" s="165">
        <v>35931</v>
      </c>
      <c r="H353" s="166">
        <f t="shared" ca="1" si="5"/>
        <v>16</v>
      </c>
      <c r="I353" s="167" t="s">
        <v>72</v>
      </c>
      <c r="J353" s="168">
        <v>80304</v>
      </c>
      <c r="K353" s="169">
        <v>2</v>
      </c>
      <c r="L353" s="157"/>
      <c r="M353" s="175"/>
      <c r="N353" s="157"/>
      <c r="O353" s="157"/>
      <c r="S353" s="157"/>
      <c r="T353" s="157"/>
      <c r="U353" s="157"/>
      <c r="V353" s="157"/>
      <c r="W353" s="157"/>
      <c r="X353" s="157"/>
      <c r="Y353" s="157"/>
      <c r="Z353" s="157"/>
      <c r="AA353" s="157"/>
      <c r="AB353" s="157"/>
      <c r="AC353" s="157"/>
      <c r="AD353" s="157"/>
      <c r="AE353" s="157"/>
      <c r="AF353" s="157"/>
      <c r="AG353" s="157"/>
      <c r="AH353" s="157"/>
      <c r="AI353" s="157"/>
      <c r="AJ353" s="157"/>
      <c r="AK353" s="157"/>
      <c r="AL353" s="157"/>
      <c r="AM353" s="157"/>
      <c r="AN353" s="157"/>
      <c r="AO353" s="157"/>
      <c r="AP353" s="157"/>
      <c r="AQ353" s="157"/>
      <c r="AR353" s="157"/>
      <c r="AS353" s="157"/>
      <c r="AT353" s="157"/>
      <c r="AU353" s="157"/>
      <c r="AV353" s="157"/>
      <c r="AW353" s="157"/>
      <c r="AX353" s="157"/>
      <c r="AY353" s="157"/>
      <c r="AZ353" s="157"/>
      <c r="BA353" s="157"/>
    </row>
    <row r="354" spans="1:53" s="177" customFormat="1" x14ac:dyDescent="0.3">
      <c r="A354" s="157" t="s">
        <v>460</v>
      </c>
      <c r="B354" s="162" t="s">
        <v>76</v>
      </c>
      <c r="C354" s="157" t="s">
        <v>415</v>
      </c>
      <c r="D354" s="180">
        <v>254201611</v>
      </c>
      <c r="E354" s="181">
        <v>5057803578</v>
      </c>
      <c r="F354" s="157" t="s">
        <v>48</v>
      </c>
      <c r="G354" s="165">
        <v>35090</v>
      </c>
      <c r="H354" s="166">
        <f t="shared" ca="1" si="5"/>
        <v>18</v>
      </c>
      <c r="I354" s="167" t="s">
        <v>49</v>
      </c>
      <c r="J354" s="168">
        <v>54216</v>
      </c>
      <c r="K354" s="169">
        <v>5</v>
      </c>
      <c r="L354" s="157"/>
      <c r="M354" s="175"/>
      <c r="N354" s="157"/>
      <c r="O354" s="157"/>
      <c r="S354" s="157"/>
      <c r="T354" s="157"/>
      <c r="U354" s="157"/>
      <c r="V354" s="157"/>
      <c r="W354" s="157"/>
      <c r="X354" s="157"/>
      <c r="Y354" s="157"/>
      <c r="Z354" s="157"/>
      <c r="AA354" s="157"/>
      <c r="AB354" s="157"/>
      <c r="AC354" s="157"/>
      <c r="AD354" s="157"/>
      <c r="AE354" s="157"/>
      <c r="AF354" s="157"/>
      <c r="AG354" s="157"/>
      <c r="AH354" s="157"/>
      <c r="AI354" s="157"/>
      <c r="AJ354" s="157"/>
      <c r="AK354" s="157"/>
      <c r="AL354" s="157"/>
      <c r="AM354" s="157"/>
      <c r="AN354" s="157"/>
      <c r="AO354" s="157"/>
      <c r="AP354" s="157"/>
      <c r="AQ354" s="157"/>
      <c r="AR354" s="157"/>
      <c r="AS354" s="157"/>
      <c r="AT354" s="157"/>
      <c r="AU354" s="157"/>
      <c r="AV354" s="157"/>
      <c r="AW354" s="157"/>
      <c r="AX354" s="157"/>
      <c r="AY354" s="157"/>
      <c r="AZ354" s="157"/>
      <c r="BA354" s="157"/>
    </row>
    <row r="355" spans="1:53" s="177" customFormat="1" x14ac:dyDescent="0.3">
      <c r="A355" s="157" t="s">
        <v>429</v>
      </c>
      <c r="B355" s="162" t="s">
        <v>66</v>
      </c>
      <c r="C355" s="157" t="s">
        <v>415</v>
      </c>
      <c r="D355" s="180">
        <v>168791562</v>
      </c>
      <c r="E355" s="181">
        <v>3034161772</v>
      </c>
      <c r="F355" s="157" t="s">
        <v>48</v>
      </c>
      <c r="G355" s="165">
        <v>41417</v>
      </c>
      <c r="H355" s="166">
        <f t="shared" ca="1" si="5"/>
        <v>1</v>
      </c>
      <c r="I355" s="167" t="s">
        <v>49</v>
      </c>
      <c r="J355" s="168">
        <v>90936</v>
      </c>
      <c r="K355" s="169">
        <v>2</v>
      </c>
      <c r="L355" s="157"/>
      <c r="M355" s="175"/>
      <c r="N355" s="157"/>
      <c r="O355" s="157"/>
      <c r="S355" s="157"/>
      <c r="T355" s="157"/>
      <c r="U355" s="157"/>
      <c r="V355" s="157"/>
      <c r="W355" s="157"/>
      <c r="X355" s="157"/>
      <c r="Y355" s="157"/>
      <c r="Z355" s="157"/>
      <c r="AA355" s="157"/>
      <c r="AB355" s="157"/>
      <c r="AC355" s="157"/>
      <c r="AD355" s="157"/>
      <c r="AE355" s="157"/>
      <c r="AF355" s="157"/>
      <c r="AG355" s="157"/>
      <c r="AH355" s="157"/>
      <c r="AI355" s="157"/>
      <c r="AJ355" s="157"/>
      <c r="AK355" s="157"/>
      <c r="AL355" s="157"/>
      <c r="AM355" s="157"/>
      <c r="AN355" s="157"/>
      <c r="AO355" s="157"/>
      <c r="AP355" s="157"/>
      <c r="AQ355" s="157"/>
      <c r="AR355" s="157"/>
      <c r="AS355" s="157"/>
      <c r="AT355" s="157"/>
      <c r="AU355" s="157"/>
      <c r="AV355" s="157"/>
      <c r="AW355" s="157"/>
      <c r="AX355" s="157"/>
      <c r="AY355" s="157"/>
      <c r="AZ355" s="157"/>
      <c r="BA355" s="157"/>
    </row>
    <row r="356" spans="1:53" s="177" customFormat="1" x14ac:dyDescent="0.3">
      <c r="A356" s="157" t="s">
        <v>455</v>
      </c>
      <c r="B356" s="162" t="s">
        <v>66</v>
      </c>
      <c r="C356" s="157" t="s">
        <v>415</v>
      </c>
      <c r="D356" s="180">
        <v>999156829</v>
      </c>
      <c r="E356" s="181">
        <v>7191401774</v>
      </c>
      <c r="F356" s="157" t="s">
        <v>48</v>
      </c>
      <c r="G356" s="165">
        <v>41503</v>
      </c>
      <c r="H356" s="166">
        <f t="shared" ca="1" si="5"/>
        <v>0</v>
      </c>
      <c r="I356" s="167" t="s">
        <v>60</v>
      </c>
      <c r="J356" s="168">
        <v>40764</v>
      </c>
      <c r="K356" s="169">
        <v>4</v>
      </c>
      <c r="L356" s="157"/>
      <c r="M356" s="175"/>
      <c r="N356" s="157"/>
      <c r="O356" s="157"/>
      <c r="S356" s="157"/>
      <c r="T356" s="157"/>
      <c r="U356" s="157"/>
      <c r="V356" s="157"/>
      <c r="W356" s="157"/>
      <c r="X356" s="157"/>
      <c r="Y356" s="157"/>
      <c r="Z356" s="157"/>
      <c r="AA356" s="157"/>
      <c r="AB356" s="157"/>
      <c r="AC356" s="157"/>
      <c r="AD356" s="157"/>
      <c r="AE356" s="157"/>
      <c r="AF356" s="157"/>
      <c r="AG356" s="157"/>
      <c r="AH356" s="157"/>
      <c r="AI356" s="157"/>
      <c r="AJ356" s="157"/>
      <c r="AK356" s="157"/>
      <c r="AL356" s="157"/>
      <c r="AM356" s="157"/>
      <c r="AN356" s="157"/>
      <c r="AO356" s="157"/>
      <c r="AP356" s="157"/>
      <c r="AQ356" s="157"/>
      <c r="AR356" s="157"/>
      <c r="AS356" s="157"/>
      <c r="AT356" s="157"/>
      <c r="AU356" s="157"/>
      <c r="AV356" s="157"/>
      <c r="AW356" s="157"/>
      <c r="AX356" s="157"/>
      <c r="AY356" s="157"/>
      <c r="AZ356" s="157"/>
      <c r="BA356" s="157"/>
    </row>
    <row r="357" spans="1:53" s="177" customFormat="1" x14ac:dyDescent="0.3">
      <c r="A357" s="157" t="s">
        <v>456</v>
      </c>
      <c r="B357" s="162" t="s">
        <v>55</v>
      </c>
      <c r="C357" s="157" t="s">
        <v>415</v>
      </c>
      <c r="D357" s="180">
        <v>154984918</v>
      </c>
      <c r="E357" s="181">
        <v>3031575684</v>
      </c>
      <c r="F357" s="157" t="s">
        <v>48</v>
      </c>
      <c r="G357" s="165">
        <v>34463</v>
      </c>
      <c r="H357" s="166">
        <f t="shared" ca="1" si="5"/>
        <v>20</v>
      </c>
      <c r="I357" s="167" t="s">
        <v>60</v>
      </c>
      <c r="J357" s="168">
        <v>27480</v>
      </c>
      <c r="K357" s="169">
        <v>1</v>
      </c>
      <c r="L357" s="157"/>
      <c r="M357" s="175"/>
      <c r="N357" s="157"/>
      <c r="O357" s="157"/>
      <c r="S357" s="157"/>
      <c r="T357" s="157"/>
      <c r="U357" s="157"/>
      <c r="V357" s="157"/>
      <c r="W357" s="157"/>
      <c r="X357" s="157"/>
      <c r="Y357" s="157"/>
      <c r="Z357" s="157"/>
      <c r="AA357" s="157"/>
      <c r="AB357" s="157"/>
      <c r="AC357" s="157"/>
      <c r="AD357" s="157"/>
      <c r="AE357" s="157"/>
      <c r="AF357" s="157"/>
      <c r="AG357" s="157"/>
      <c r="AH357" s="157"/>
      <c r="AI357" s="157"/>
      <c r="AJ357" s="157"/>
      <c r="AK357" s="157"/>
      <c r="AL357" s="157"/>
      <c r="AM357" s="157"/>
      <c r="AN357" s="157"/>
      <c r="AO357" s="157"/>
      <c r="AP357" s="157"/>
      <c r="AQ357" s="157"/>
      <c r="AR357" s="157"/>
      <c r="AS357" s="157"/>
      <c r="AT357" s="157"/>
      <c r="AU357" s="157"/>
      <c r="AV357" s="157"/>
      <c r="AW357" s="157"/>
      <c r="AX357" s="157"/>
      <c r="AY357" s="157"/>
      <c r="AZ357" s="157"/>
      <c r="BA357" s="157"/>
    </row>
    <row r="358" spans="1:53" s="177" customFormat="1" x14ac:dyDescent="0.3">
      <c r="A358" s="157" t="s">
        <v>465</v>
      </c>
      <c r="B358" s="162" t="s">
        <v>76</v>
      </c>
      <c r="C358" s="157" t="s">
        <v>415</v>
      </c>
      <c r="D358" s="180">
        <v>275102740</v>
      </c>
      <c r="E358" s="181">
        <v>9701620909</v>
      </c>
      <c r="F358" s="157" t="s">
        <v>48</v>
      </c>
      <c r="G358" s="165">
        <v>34751</v>
      </c>
      <c r="H358" s="166">
        <f t="shared" ca="1" si="5"/>
        <v>19</v>
      </c>
      <c r="I358" s="167" t="s">
        <v>53</v>
      </c>
      <c r="J358" s="168">
        <v>72672</v>
      </c>
      <c r="K358" s="169">
        <v>4</v>
      </c>
      <c r="L358" s="157"/>
      <c r="M358" s="175"/>
      <c r="N358" s="157"/>
      <c r="O358" s="157"/>
      <c r="S358" s="157"/>
      <c r="T358" s="157"/>
      <c r="U358" s="157"/>
      <c r="V358" s="157"/>
      <c r="W358" s="157"/>
      <c r="X358" s="157"/>
      <c r="Y358" s="157"/>
      <c r="Z358" s="157"/>
      <c r="AA358" s="157"/>
      <c r="AB358" s="157"/>
      <c r="AC358" s="157"/>
      <c r="AD358" s="157"/>
      <c r="AE358" s="157"/>
      <c r="AF358" s="157"/>
      <c r="AG358" s="157"/>
      <c r="AH358" s="157"/>
      <c r="AI358" s="157"/>
      <c r="AJ358" s="157"/>
      <c r="AK358" s="157"/>
      <c r="AL358" s="157"/>
      <c r="AM358" s="157"/>
      <c r="AN358" s="157"/>
      <c r="AO358" s="157"/>
      <c r="AP358" s="157"/>
      <c r="AQ358" s="157"/>
      <c r="AR358" s="157"/>
      <c r="AS358" s="157"/>
      <c r="AT358" s="157"/>
      <c r="AU358" s="157"/>
      <c r="AV358" s="157"/>
      <c r="AW358" s="157"/>
      <c r="AX358" s="157"/>
      <c r="AY358" s="157"/>
      <c r="AZ358" s="157"/>
      <c r="BA358" s="157"/>
    </row>
    <row r="359" spans="1:53" s="177" customFormat="1" x14ac:dyDescent="0.3">
      <c r="A359" s="157" t="s">
        <v>463</v>
      </c>
      <c r="B359" s="162" t="s">
        <v>66</v>
      </c>
      <c r="C359" s="157" t="s">
        <v>415</v>
      </c>
      <c r="D359" s="180">
        <v>555025137</v>
      </c>
      <c r="E359" s="181">
        <v>7196565171</v>
      </c>
      <c r="F359" s="157" t="s">
        <v>52</v>
      </c>
      <c r="G359" s="165">
        <v>34375</v>
      </c>
      <c r="H359" s="166">
        <f t="shared" ca="1" si="5"/>
        <v>20</v>
      </c>
      <c r="I359" s="167" t="s">
        <v>49</v>
      </c>
      <c r="J359" s="168">
        <v>15708</v>
      </c>
      <c r="K359" s="169">
        <v>4</v>
      </c>
      <c r="L359" s="157"/>
      <c r="M359" s="175"/>
      <c r="N359" s="157"/>
      <c r="O359" s="157"/>
      <c r="S359" s="157"/>
      <c r="T359" s="157"/>
      <c r="U359" s="157"/>
      <c r="V359" s="157"/>
      <c r="W359" s="157"/>
      <c r="X359" s="157"/>
      <c r="Y359" s="157"/>
      <c r="Z359" s="157"/>
      <c r="AA359" s="157"/>
      <c r="AB359" s="157"/>
      <c r="AC359" s="157"/>
      <c r="AD359" s="157"/>
      <c r="AE359" s="157"/>
      <c r="AF359" s="157"/>
      <c r="AG359" s="157"/>
      <c r="AH359" s="157"/>
      <c r="AI359" s="157"/>
      <c r="AJ359" s="157"/>
      <c r="AK359" s="157"/>
      <c r="AL359" s="157"/>
      <c r="AM359" s="157"/>
      <c r="AN359" s="157"/>
      <c r="AO359" s="157"/>
      <c r="AP359" s="157"/>
      <c r="AQ359" s="157"/>
      <c r="AR359" s="157"/>
      <c r="AS359" s="157"/>
      <c r="AT359" s="157"/>
      <c r="AU359" s="157"/>
      <c r="AV359" s="157"/>
      <c r="AW359" s="157"/>
      <c r="AX359" s="157"/>
      <c r="AY359" s="157"/>
      <c r="AZ359" s="157"/>
      <c r="BA359" s="157"/>
    </row>
    <row r="360" spans="1:53" s="177" customFormat="1" x14ac:dyDescent="0.3">
      <c r="A360" s="157" t="s">
        <v>461</v>
      </c>
      <c r="B360" s="162" t="s">
        <v>66</v>
      </c>
      <c r="C360" s="157" t="s">
        <v>415</v>
      </c>
      <c r="D360" s="180">
        <v>649234799</v>
      </c>
      <c r="E360" s="181">
        <v>7191588597</v>
      </c>
      <c r="F360" s="157" t="s">
        <v>48</v>
      </c>
      <c r="G360" s="165">
        <v>41265</v>
      </c>
      <c r="H360" s="166">
        <f t="shared" ca="1" si="5"/>
        <v>1</v>
      </c>
      <c r="I360" s="167" t="s">
        <v>64</v>
      </c>
      <c r="J360" s="168">
        <v>54312</v>
      </c>
      <c r="K360" s="169">
        <v>4</v>
      </c>
      <c r="L360" s="157"/>
      <c r="M360" s="175"/>
      <c r="N360" s="157"/>
      <c r="O360" s="157"/>
      <c r="S360" s="157"/>
      <c r="T360" s="157"/>
      <c r="U360" s="157"/>
      <c r="V360" s="157"/>
      <c r="W360" s="157"/>
      <c r="X360" s="157"/>
      <c r="Y360" s="157"/>
      <c r="Z360" s="157"/>
      <c r="AA360" s="157"/>
      <c r="AB360" s="157"/>
      <c r="AC360" s="157"/>
      <c r="AD360" s="157"/>
      <c r="AE360" s="157"/>
      <c r="AF360" s="157"/>
      <c r="AG360" s="157"/>
      <c r="AH360" s="157"/>
      <c r="AI360" s="157"/>
      <c r="AJ360" s="157"/>
      <c r="AK360" s="157"/>
      <c r="AL360" s="157"/>
      <c r="AM360" s="157"/>
      <c r="AN360" s="157"/>
      <c r="AO360" s="157"/>
      <c r="AP360" s="157"/>
      <c r="AQ360" s="157"/>
      <c r="AR360" s="157"/>
      <c r="AS360" s="157"/>
      <c r="AT360" s="157"/>
      <c r="AU360" s="157"/>
      <c r="AV360" s="157"/>
      <c r="AW360" s="157"/>
      <c r="AX360" s="157"/>
      <c r="AY360" s="157"/>
      <c r="AZ360" s="157"/>
      <c r="BA360" s="157"/>
    </row>
    <row r="361" spans="1:53" s="177" customFormat="1" x14ac:dyDescent="0.3">
      <c r="A361" s="157" t="s">
        <v>435</v>
      </c>
      <c r="B361" s="162" t="s">
        <v>51</v>
      </c>
      <c r="C361" s="157" t="s">
        <v>415</v>
      </c>
      <c r="D361" s="180">
        <v>895408697</v>
      </c>
      <c r="E361" s="181">
        <v>9703383207</v>
      </c>
      <c r="F361" s="157" t="s">
        <v>48</v>
      </c>
      <c r="G361" s="165">
        <v>40213</v>
      </c>
      <c r="H361" s="166">
        <f t="shared" ca="1" si="5"/>
        <v>4</v>
      </c>
      <c r="I361" s="167" t="s">
        <v>64</v>
      </c>
      <c r="J361" s="168">
        <v>57132</v>
      </c>
      <c r="K361" s="169">
        <v>4</v>
      </c>
      <c r="L361" s="157"/>
      <c r="M361" s="175"/>
      <c r="N361" s="157"/>
      <c r="O361" s="157"/>
      <c r="S361" s="157"/>
      <c r="T361" s="157"/>
      <c r="U361" s="157"/>
      <c r="V361" s="157"/>
      <c r="W361" s="157"/>
      <c r="X361" s="157"/>
      <c r="Y361" s="157"/>
      <c r="Z361" s="157"/>
      <c r="AA361" s="157"/>
      <c r="AB361" s="157"/>
      <c r="AC361" s="157"/>
      <c r="AD361" s="157"/>
      <c r="AE361" s="157"/>
      <c r="AF361" s="157"/>
      <c r="AG361" s="157"/>
      <c r="AH361" s="157"/>
      <c r="AI361" s="157"/>
      <c r="AJ361" s="157"/>
      <c r="AK361" s="157"/>
      <c r="AL361" s="157"/>
      <c r="AM361" s="157"/>
      <c r="AN361" s="157"/>
      <c r="AO361" s="157"/>
      <c r="AP361" s="157"/>
      <c r="AQ361" s="157"/>
      <c r="AR361" s="157"/>
      <c r="AS361" s="157"/>
      <c r="AT361" s="157"/>
      <c r="AU361" s="157"/>
      <c r="AV361" s="157"/>
      <c r="AW361" s="157"/>
      <c r="AX361" s="157"/>
      <c r="AY361" s="157"/>
      <c r="AZ361" s="157"/>
      <c r="BA361" s="157"/>
    </row>
    <row r="362" spans="1:53" s="177" customFormat="1" x14ac:dyDescent="0.3">
      <c r="A362" s="157" t="s">
        <v>450</v>
      </c>
      <c r="B362" s="162" t="s">
        <v>51</v>
      </c>
      <c r="C362" s="157" t="s">
        <v>415</v>
      </c>
      <c r="D362" s="180">
        <v>343897392</v>
      </c>
      <c r="E362" s="181">
        <v>9706674988</v>
      </c>
      <c r="F362" s="157" t="s">
        <v>48</v>
      </c>
      <c r="G362" s="165">
        <v>36310</v>
      </c>
      <c r="H362" s="166">
        <f t="shared" ca="1" si="5"/>
        <v>15</v>
      </c>
      <c r="I362" s="167" t="s">
        <v>60</v>
      </c>
      <c r="J362" s="168">
        <v>58560</v>
      </c>
      <c r="K362" s="169">
        <v>4</v>
      </c>
      <c r="L362" s="157"/>
      <c r="M362" s="175"/>
      <c r="N362" s="157"/>
      <c r="O362" s="157"/>
      <c r="S362" s="157"/>
      <c r="T362" s="157"/>
      <c r="U362" s="157"/>
      <c r="V362" s="157"/>
      <c r="W362" s="157"/>
      <c r="X362" s="157"/>
      <c r="Y362" s="157"/>
      <c r="Z362" s="157"/>
      <c r="AA362" s="157"/>
      <c r="AB362" s="157"/>
      <c r="AC362" s="157"/>
      <c r="AD362" s="157"/>
      <c r="AE362" s="157"/>
      <c r="AF362" s="157"/>
      <c r="AG362" s="157"/>
      <c r="AH362" s="157"/>
      <c r="AI362" s="157"/>
      <c r="AJ362" s="157"/>
      <c r="AK362" s="157"/>
      <c r="AL362" s="157"/>
      <c r="AM362" s="157"/>
      <c r="AN362" s="157"/>
      <c r="AO362" s="157"/>
      <c r="AP362" s="157"/>
      <c r="AQ362" s="157"/>
      <c r="AR362" s="157"/>
      <c r="AS362" s="157"/>
      <c r="AT362" s="157"/>
      <c r="AU362" s="157"/>
      <c r="AV362" s="157"/>
      <c r="AW362" s="157"/>
      <c r="AX362" s="157"/>
      <c r="AY362" s="157"/>
      <c r="AZ362" s="157"/>
      <c r="BA362" s="157"/>
    </row>
    <row r="363" spans="1:53" s="177" customFormat="1" x14ac:dyDescent="0.3">
      <c r="A363" s="157" t="s">
        <v>427</v>
      </c>
      <c r="B363" s="162" t="s">
        <v>51</v>
      </c>
      <c r="C363" s="157" t="s">
        <v>415</v>
      </c>
      <c r="D363" s="180">
        <v>499124019</v>
      </c>
      <c r="E363" s="181">
        <v>7195978858</v>
      </c>
      <c r="F363" s="157" t="s">
        <v>52</v>
      </c>
      <c r="G363" s="165">
        <v>37177</v>
      </c>
      <c r="H363" s="166">
        <f t="shared" ca="1" si="5"/>
        <v>12</v>
      </c>
      <c r="I363" s="167" t="s">
        <v>64</v>
      </c>
      <c r="J363" s="168">
        <v>34656</v>
      </c>
      <c r="K363" s="169">
        <v>3</v>
      </c>
      <c r="L363" s="157"/>
      <c r="M363" s="175"/>
      <c r="N363" s="157"/>
      <c r="O363" s="157"/>
      <c r="S363" s="157"/>
      <c r="T363" s="157"/>
      <c r="U363" s="157"/>
      <c r="V363" s="157"/>
      <c r="W363" s="157"/>
      <c r="X363" s="157"/>
      <c r="Y363" s="157"/>
      <c r="Z363" s="157"/>
      <c r="AA363" s="157"/>
      <c r="AB363" s="157"/>
      <c r="AC363" s="157"/>
      <c r="AD363" s="157"/>
      <c r="AE363" s="157"/>
      <c r="AF363" s="157"/>
      <c r="AG363" s="157"/>
      <c r="AH363" s="157"/>
      <c r="AI363" s="157"/>
      <c r="AJ363" s="157"/>
      <c r="AK363" s="157"/>
      <c r="AL363" s="157"/>
      <c r="AM363" s="157"/>
      <c r="AN363" s="157"/>
      <c r="AO363" s="157"/>
      <c r="AP363" s="157"/>
      <c r="AQ363" s="157"/>
      <c r="AR363" s="157"/>
      <c r="AS363" s="157"/>
      <c r="AT363" s="157"/>
      <c r="AU363" s="157"/>
      <c r="AV363" s="157"/>
      <c r="AW363" s="157"/>
      <c r="AX363" s="157"/>
      <c r="AY363" s="157"/>
      <c r="AZ363" s="157"/>
      <c r="BA363" s="157"/>
    </row>
    <row r="364" spans="1:53" s="177" customFormat="1" x14ac:dyDescent="0.3">
      <c r="A364" s="157" t="s">
        <v>420</v>
      </c>
      <c r="B364" s="162" t="s">
        <v>46</v>
      </c>
      <c r="C364" s="157" t="s">
        <v>415</v>
      </c>
      <c r="D364" s="180">
        <v>506165137</v>
      </c>
      <c r="E364" s="181">
        <v>7193613417</v>
      </c>
      <c r="F364" s="157" t="s">
        <v>48</v>
      </c>
      <c r="G364" s="165">
        <v>41139</v>
      </c>
      <c r="H364" s="166">
        <f t="shared" ca="1" si="5"/>
        <v>1</v>
      </c>
      <c r="I364" s="167" t="s">
        <v>64</v>
      </c>
      <c r="J364" s="168">
        <v>52980</v>
      </c>
      <c r="K364" s="169">
        <v>4</v>
      </c>
      <c r="L364" s="157"/>
      <c r="M364" s="175"/>
      <c r="N364" s="157"/>
      <c r="O364" s="157"/>
      <c r="S364" s="157"/>
      <c r="T364" s="157"/>
      <c r="U364" s="157"/>
      <c r="V364" s="157"/>
      <c r="W364" s="157"/>
      <c r="X364" s="157"/>
      <c r="Y364" s="157"/>
      <c r="Z364" s="157"/>
      <c r="AA364" s="157"/>
      <c r="AB364" s="157"/>
      <c r="AC364" s="157"/>
      <c r="AD364" s="157"/>
      <c r="AE364" s="157"/>
      <c r="AF364" s="157"/>
      <c r="AG364" s="157"/>
      <c r="AH364" s="157"/>
      <c r="AI364" s="157"/>
      <c r="AJ364" s="157"/>
      <c r="AK364" s="157"/>
      <c r="AL364" s="157"/>
      <c r="AM364" s="157"/>
      <c r="AN364" s="157"/>
      <c r="AO364" s="157"/>
      <c r="AP364" s="157"/>
      <c r="AQ364" s="157"/>
      <c r="AR364" s="157"/>
      <c r="AS364" s="157"/>
      <c r="AT364" s="157"/>
      <c r="AU364" s="157"/>
      <c r="AV364" s="157"/>
      <c r="AW364" s="157"/>
      <c r="AX364" s="157"/>
      <c r="AY364" s="157"/>
      <c r="AZ364" s="157"/>
      <c r="BA364" s="157"/>
    </row>
    <row r="365" spans="1:53" s="177" customFormat="1" x14ac:dyDescent="0.3">
      <c r="A365" s="157" t="s">
        <v>464</v>
      </c>
      <c r="B365" s="162" t="s">
        <v>51</v>
      </c>
      <c r="C365" s="157" t="s">
        <v>415</v>
      </c>
      <c r="D365" s="180">
        <v>372693786</v>
      </c>
      <c r="E365" s="181">
        <v>5058211050</v>
      </c>
      <c r="F365" s="157" t="s">
        <v>52</v>
      </c>
      <c r="G365" s="165">
        <v>38194</v>
      </c>
      <c r="H365" s="166">
        <f t="shared" ca="1" si="5"/>
        <v>9</v>
      </c>
      <c r="I365" s="167" t="s">
        <v>53</v>
      </c>
      <c r="J365" s="168">
        <v>37332</v>
      </c>
      <c r="K365" s="169">
        <v>1</v>
      </c>
      <c r="L365" s="157"/>
      <c r="M365" s="175"/>
      <c r="N365" s="157"/>
      <c r="O365" s="157"/>
      <c r="S365" s="157"/>
      <c r="T365" s="157"/>
      <c r="U365" s="157"/>
      <c r="V365" s="157"/>
      <c r="W365" s="157"/>
      <c r="X365" s="157"/>
      <c r="Y365" s="157"/>
      <c r="Z365" s="157"/>
      <c r="AA365" s="157"/>
      <c r="AB365" s="157"/>
      <c r="AC365" s="157"/>
      <c r="AD365" s="157"/>
      <c r="AE365" s="157"/>
      <c r="AF365" s="157"/>
      <c r="AG365" s="157"/>
      <c r="AH365" s="157"/>
      <c r="AI365" s="157"/>
      <c r="AJ365" s="157"/>
      <c r="AK365" s="157"/>
      <c r="AL365" s="157"/>
      <c r="AM365" s="157"/>
      <c r="AN365" s="157"/>
      <c r="AO365" s="157"/>
      <c r="AP365" s="157"/>
      <c r="AQ365" s="157"/>
      <c r="AR365" s="157"/>
      <c r="AS365" s="157"/>
      <c r="AT365" s="157"/>
      <c r="AU365" s="157"/>
      <c r="AV365" s="157"/>
      <c r="AW365" s="157"/>
      <c r="AX365" s="157"/>
      <c r="AY365" s="157"/>
      <c r="AZ365" s="157"/>
      <c r="BA365" s="157"/>
    </row>
    <row r="366" spans="1:53" s="177" customFormat="1" x14ac:dyDescent="0.3">
      <c r="A366" s="157" t="s">
        <v>462</v>
      </c>
      <c r="B366" s="162" t="s">
        <v>55</v>
      </c>
      <c r="C366" s="157" t="s">
        <v>415</v>
      </c>
      <c r="D366" s="180">
        <v>662974752</v>
      </c>
      <c r="E366" s="181">
        <v>5056040465</v>
      </c>
      <c r="F366" s="157" t="s">
        <v>48</v>
      </c>
      <c r="G366" s="165">
        <v>37448</v>
      </c>
      <c r="H366" s="166">
        <f t="shared" ca="1" si="5"/>
        <v>11</v>
      </c>
      <c r="I366" s="167" t="s">
        <v>64</v>
      </c>
      <c r="J366" s="168">
        <v>61692</v>
      </c>
      <c r="K366" s="169">
        <v>4</v>
      </c>
      <c r="L366" s="157"/>
      <c r="M366" s="175"/>
      <c r="N366" s="157"/>
      <c r="O366" s="157"/>
      <c r="S366" s="157"/>
      <c r="T366" s="157"/>
      <c r="U366" s="157"/>
      <c r="V366" s="157"/>
      <c r="W366" s="157"/>
      <c r="X366" s="157"/>
      <c r="Y366" s="157"/>
      <c r="Z366" s="157"/>
      <c r="AA366" s="157"/>
      <c r="AB366" s="157"/>
      <c r="AC366" s="157"/>
      <c r="AD366" s="157"/>
      <c r="AE366" s="157"/>
      <c r="AF366" s="157"/>
      <c r="AG366" s="157"/>
      <c r="AH366" s="157"/>
      <c r="AI366" s="157"/>
      <c r="AJ366" s="157"/>
      <c r="AK366" s="157"/>
      <c r="AL366" s="157"/>
      <c r="AM366" s="157"/>
      <c r="AN366" s="157"/>
      <c r="AO366" s="157"/>
      <c r="AP366" s="157"/>
      <c r="AQ366" s="157"/>
      <c r="AR366" s="157"/>
      <c r="AS366" s="157"/>
      <c r="AT366" s="157"/>
      <c r="AU366" s="157"/>
      <c r="AV366" s="157"/>
      <c r="AW366" s="157"/>
      <c r="AX366" s="157"/>
      <c r="AY366" s="157"/>
      <c r="AZ366" s="157"/>
      <c r="BA366" s="157"/>
    </row>
    <row r="367" spans="1:53" s="177" customFormat="1" x14ac:dyDescent="0.3">
      <c r="A367" s="157" t="s">
        <v>439</v>
      </c>
      <c r="B367" s="162" t="s">
        <v>76</v>
      </c>
      <c r="C367" s="157" t="s">
        <v>415</v>
      </c>
      <c r="D367" s="180">
        <v>751878224</v>
      </c>
      <c r="E367" s="181">
        <v>9704713628</v>
      </c>
      <c r="F367" s="157" t="s">
        <v>48</v>
      </c>
      <c r="G367" s="165">
        <v>34662</v>
      </c>
      <c r="H367" s="166">
        <f t="shared" ca="1" si="5"/>
        <v>19</v>
      </c>
      <c r="I367" s="167" t="s">
        <v>53</v>
      </c>
      <c r="J367" s="168">
        <v>104544</v>
      </c>
      <c r="K367" s="169">
        <v>3</v>
      </c>
      <c r="L367" s="157"/>
      <c r="M367" s="175"/>
      <c r="N367" s="157"/>
      <c r="O367" s="157"/>
      <c r="S367" s="157"/>
      <c r="T367" s="157"/>
      <c r="U367" s="157"/>
      <c r="V367" s="157"/>
      <c r="W367" s="157"/>
      <c r="X367" s="157"/>
      <c r="Y367" s="157"/>
      <c r="Z367" s="157"/>
      <c r="AA367" s="157"/>
      <c r="AB367" s="157"/>
      <c r="AC367" s="157"/>
      <c r="AD367" s="157"/>
      <c r="AE367" s="157"/>
      <c r="AF367" s="157"/>
      <c r="AG367" s="157"/>
      <c r="AH367" s="157"/>
      <c r="AI367" s="157"/>
      <c r="AJ367" s="157"/>
      <c r="AK367" s="157"/>
      <c r="AL367" s="157"/>
      <c r="AM367" s="157"/>
      <c r="AN367" s="157"/>
      <c r="AO367" s="157"/>
      <c r="AP367" s="157"/>
      <c r="AQ367" s="157"/>
      <c r="AR367" s="157"/>
      <c r="AS367" s="157"/>
      <c r="AT367" s="157"/>
      <c r="AU367" s="157"/>
      <c r="AV367" s="157"/>
      <c r="AW367" s="157"/>
      <c r="AX367" s="157"/>
      <c r="AY367" s="157"/>
      <c r="AZ367" s="157"/>
      <c r="BA367" s="157"/>
    </row>
    <row r="368" spans="1:53" s="177" customFormat="1" x14ac:dyDescent="0.3">
      <c r="A368" s="157" t="s">
        <v>433</v>
      </c>
      <c r="B368" s="162" t="s">
        <v>46</v>
      </c>
      <c r="C368" s="157" t="s">
        <v>415</v>
      </c>
      <c r="D368" s="180">
        <v>466400098</v>
      </c>
      <c r="E368" s="181">
        <v>7194652136</v>
      </c>
      <c r="F368" s="157" t="s">
        <v>58</v>
      </c>
      <c r="G368" s="165">
        <v>35110</v>
      </c>
      <c r="H368" s="166">
        <f t="shared" ca="1" si="5"/>
        <v>18</v>
      </c>
      <c r="I368" s="167"/>
      <c r="J368" s="168">
        <v>34800</v>
      </c>
      <c r="K368" s="169">
        <v>5</v>
      </c>
      <c r="L368" s="157"/>
      <c r="M368" s="175"/>
      <c r="N368" s="157"/>
      <c r="O368" s="157"/>
      <c r="S368" s="157"/>
      <c r="T368" s="157"/>
      <c r="U368" s="157"/>
      <c r="V368" s="157"/>
      <c r="W368" s="157"/>
      <c r="X368" s="157"/>
      <c r="Y368" s="157"/>
      <c r="Z368" s="157"/>
      <c r="AA368" s="157"/>
      <c r="AB368" s="157"/>
      <c r="AC368" s="157"/>
      <c r="AD368" s="157"/>
      <c r="AE368" s="157"/>
      <c r="AF368" s="157"/>
      <c r="AG368" s="157"/>
      <c r="AH368" s="157"/>
      <c r="AI368" s="157"/>
      <c r="AJ368" s="157"/>
      <c r="AK368" s="157"/>
      <c r="AL368" s="157"/>
      <c r="AM368" s="157"/>
      <c r="AN368" s="157"/>
      <c r="AO368" s="157"/>
      <c r="AP368" s="157"/>
      <c r="AQ368" s="157"/>
      <c r="AR368" s="157"/>
      <c r="AS368" s="157"/>
      <c r="AT368" s="157"/>
      <c r="AU368" s="157"/>
      <c r="AV368" s="157"/>
      <c r="AW368" s="157"/>
      <c r="AX368" s="157"/>
      <c r="AY368" s="157"/>
      <c r="AZ368" s="157"/>
      <c r="BA368" s="157"/>
    </row>
    <row r="369" spans="1:53" s="177" customFormat="1" x14ac:dyDescent="0.3">
      <c r="A369" s="157" t="s">
        <v>441</v>
      </c>
      <c r="B369" s="162" t="s">
        <v>51</v>
      </c>
      <c r="C369" s="157" t="s">
        <v>415</v>
      </c>
      <c r="D369" s="180">
        <v>132016163</v>
      </c>
      <c r="E369" s="181">
        <v>9707726916</v>
      </c>
      <c r="F369" s="157" t="s">
        <v>52</v>
      </c>
      <c r="G369" s="165">
        <v>40927</v>
      </c>
      <c r="H369" s="166">
        <f t="shared" ca="1" si="5"/>
        <v>2</v>
      </c>
      <c r="I369" s="167" t="s">
        <v>49</v>
      </c>
      <c r="J369" s="168">
        <v>46290</v>
      </c>
      <c r="K369" s="169">
        <v>2</v>
      </c>
      <c r="L369" s="157"/>
      <c r="M369" s="175"/>
      <c r="N369" s="157"/>
      <c r="O369" s="157"/>
      <c r="S369" s="157"/>
      <c r="T369" s="157"/>
      <c r="U369" s="157"/>
      <c r="V369" s="157"/>
      <c r="W369" s="157"/>
      <c r="X369" s="157"/>
      <c r="Y369" s="157"/>
      <c r="Z369" s="157"/>
      <c r="AA369" s="157"/>
      <c r="AB369" s="157"/>
      <c r="AC369" s="157"/>
      <c r="AD369" s="157"/>
      <c r="AE369" s="157"/>
      <c r="AF369" s="157"/>
      <c r="AG369" s="157"/>
      <c r="AH369" s="157"/>
      <c r="AI369" s="157"/>
      <c r="AJ369" s="157"/>
      <c r="AK369" s="157"/>
      <c r="AL369" s="157"/>
      <c r="AM369" s="157"/>
      <c r="AN369" s="157"/>
      <c r="AO369" s="157"/>
      <c r="AP369" s="157"/>
      <c r="AQ369" s="157"/>
      <c r="AR369" s="157"/>
      <c r="AS369" s="157"/>
      <c r="AT369" s="157"/>
      <c r="AU369" s="157"/>
      <c r="AV369" s="157"/>
      <c r="AW369" s="157"/>
      <c r="AX369" s="157"/>
      <c r="AY369" s="157"/>
      <c r="AZ369" s="157"/>
      <c r="BA369" s="157"/>
    </row>
    <row r="370" spans="1:53" s="177" customFormat="1" x14ac:dyDescent="0.3">
      <c r="A370" s="157" t="s">
        <v>426</v>
      </c>
      <c r="B370" s="162" t="s">
        <v>76</v>
      </c>
      <c r="C370" s="157" t="s">
        <v>415</v>
      </c>
      <c r="D370" s="180">
        <v>643272576</v>
      </c>
      <c r="E370" s="181">
        <v>5052256131</v>
      </c>
      <c r="F370" s="157" t="s">
        <v>56</v>
      </c>
      <c r="G370" s="165">
        <v>34361</v>
      </c>
      <c r="H370" s="166">
        <f t="shared" ca="1" si="5"/>
        <v>20</v>
      </c>
      <c r="I370" s="167"/>
      <c r="J370" s="168">
        <v>44213</v>
      </c>
      <c r="K370" s="169">
        <v>4</v>
      </c>
      <c r="L370" s="157"/>
      <c r="M370" s="175"/>
      <c r="N370" s="157"/>
      <c r="O370" s="157"/>
      <c r="S370" s="157"/>
      <c r="T370" s="157"/>
      <c r="U370" s="157"/>
      <c r="V370" s="157"/>
      <c r="W370" s="157"/>
      <c r="X370" s="157"/>
      <c r="Y370" s="157"/>
      <c r="Z370" s="157"/>
      <c r="AA370" s="157"/>
      <c r="AB370" s="157"/>
      <c r="AC370" s="157"/>
      <c r="AD370" s="157"/>
      <c r="AE370" s="157"/>
      <c r="AF370" s="157"/>
      <c r="AG370" s="157"/>
      <c r="AH370" s="157"/>
      <c r="AI370" s="157"/>
      <c r="AJ370" s="157"/>
      <c r="AK370" s="157"/>
      <c r="AL370" s="157"/>
      <c r="AM370" s="157"/>
      <c r="AN370" s="157"/>
      <c r="AO370" s="157"/>
      <c r="AP370" s="157"/>
      <c r="AQ370" s="157"/>
      <c r="AR370" s="157"/>
      <c r="AS370" s="157"/>
      <c r="AT370" s="157"/>
      <c r="AU370" s="157"/>
      <c r="AV370" s="157"/>
      <c r="AW370" s="157"/>
      <c r="AX370" s="157"/>
      <c r="AY370" s="157"/>
      <c r="AZ370" s="157"/>
      <c r="BA370" s="157"/>
    </row>
    <row r="371" spans="1:53" s="177" customFormat="1" x14ac:dyDescent="0.3">
      <c r="A371" s="157" t="s">
        <v>448</v>
      </c>
      <c r="B371" s="162" t="s">
        <v>46</v>
      </c>
      <c r="C371" s="157" t="s">
        <v>415</v>
      </c>
      <c r="D371" s="180">
        <v>355985853</v>
      </c>
      <c r="E371" s="181">
        <v>5055478716</v>
      </c>
      <c r="F371" s="157" t="s">
        <v>48</v>
      </c>
      <c r="G371" s="165">
        <v>37353</v>
      </c>
      <c r="H371" s="166">
        <f t="shared" ca="1" si="5"/>
        <v>12</v>
      </c>
      <c r="I371" s="167" t="s">
        <v>60</v>
      </c>
      <c r="J371" s="168">
        <v>55236</v>
      </c>
      <c r="K371" s="169">
        <v>2</v>
      </c>
      <c r="L371" s="157"/>
      <c r="M371" s="175"/>
      <c r="N371" s="157"/>
      <c r="O371" s="157"/>
      <c r="S371" s="157"/>
      <c r="T371" s="157"/>
      <c r="U371" s="157"/>
      <c r="V371" s="157"/>
      <c r="W371" s="157"/>
      <c r="X371" s="157"/>
      <c r="Y371" s="157"/>
      <c r="Z371" s="157"/>
      <c r="AA371" s="157"/>
      <c r="AB371" s="157"/>
      <c r="AC371" s="157"/>
      <c r="AD371" s="157"/>
      <c r="AE371" s="157"/>
      <c r="AF371" s="157"/>
      <c r="AG371" s="157"/>
      <c r="AH371" s="157"/>
      <c r="AI371" s="157"/>
      <c r="AJ371" s="157"/>
      <c r="AK371" s="157"/>
      <c r="AL371" s="157"/>
      <c r="AM371" s="157"/>
      <c r="AN371" s="157"/>
      <c r="AO371" s="157"/>
      <c r="AP371" s="157"/>
      <c r="AQ371" s="157"/>
      <c r="AR371" s="157"/>
      <c r="AS371" s="157"/>
      <c r="AT371" s="157"/>
      <c r="AU371" s="157"/>
      <c r="AV371" s="157"/>
      <c r="AW371" s="157"/>
      <c r="AX371" s="157"/>
      <c r="AY371" s="157"/>
      <c r="AZ371" s="157"/>
      <c r="BA371" s="157"/>
    </row>
    <row r="372" spans="1:53" s="177" customFormat="1" x14ac:dyDescent="0.3">
      <c r="A372" s="157" t="s">
        <v>432</v>
      </c>
      <c r="B372" s="162" t="s">
        <v>66</v>
      </c>
      <c r="C372" s="157" t="s">
        <v>415</v>
      </c>
      <c r="D372" s="180">
        <v>400260342</v>
      </c>
      <c r="E372" s="181">
        <v>7196798743</v>
      </c>
      <c r="F372" s="157" t="s">
        <v>58</v>
      </c>
      <c r="G372" s="165">
        <v>40339</v>
      </c>
      <c r="H372" s="166">
        <f t="shared" ca="1" si="5"/>
        <v>4</v>
      </c>
      <c r="I372" s="167"/>
      <c r="J372" s="168">
        <v>89364</v>
      </c>
      <c r="K372" s="169">
        <v>3</v>
      </c>
      <c r="L372" s="157"/>
      <c r="M372" s="175"/>
      <c r="N372" s="157"/>
      <c r="O372" s="157"/>
      <c r="S372" s="157"/>
      <c r="T372" s="157"/>
      <c r="U372" s="157"/>
      <c r="V372" s="157"/>
      <c r="W372" s="157"/>
      <c r="X372" s="157"/>
      <c r="Y372" s="157"/>
      <c r="Z372" s="157"/>
      <c r="AA372" s="157"/>
      <c r="AB372" s="157"/>
      <c r="AC372" s="157"/>
      <c r="AD372" s="157"/>
      <c r="AE372" s="157"/>
      <c r="AF372" s="157"/>
      <c r="AG372" s="157"/>
      <c r="AH372" s="157"/>
      <c r="AI372" s="157"/>
      <c r="AJ372" s="157"/>
      <c r="AK372" s="157"/>
      <c r="AL372" s="157"/>
      <c r="AM372" s="157"/>
      <c r="AN372" s="157"/>
      <c r="AO372" s="157"/>
      <c r="AP372" s="157"/>
      <c r="AQ372" s="157"/>
      <c r="AR372" s="157"/>
      <c r="AS372" s="157"/>
      <c r="AT372" s="157"/>
      <c r="AU372" s="157"/>
      <c r="AV372" s="157"/>
      <c r="AW372" s="157"/>
      <c r="AX372" s="157"/>
      <c r="AY372" s="157"/>
      <c r="AZ372" s="157"/>
      <c r="BA372" s="157"/>
    </row>
    <row r="373" spans="1:53" s="177" customFormat="1" x14ac:dyDescent="0.3">
      <c r="A373" s="157" t="s">
        <v>443</v>
      </c>
      <c r="B373" s="162" t="s">
        <v>51</v>
      </c>
      <c r="C373" s="157" t="s">
        <v>415</v>
      </c>
      <c r="D373" s="180">
        <v>259330447</v>
      </c>
      <c r="E373" s="181">
        <v>5055252544</v>
      </c>
      <c r="F373" s="157" t="s">
        <v>58</v>
      </c>
      <c r="G373" s="165">
        <v>37248</v>
      </c>
      <c r="H373" s="166">
        <f t="shared" ca="1" si="5"/>
        <v>12</v>
      </c>
      <c r="I373" s="167"/>
      <c r="J373" s="168">
        <v>57144</v>
      </c>
      <c r="K373" s="169">
        <v>5</v>
      </c>
      <c r="L373" s="157"/>
      <c r="M373" s="175"/>
      <c r="N373" s="157"/>
      <c r="O373" s="157"/>
      <c r="S373" s="157"/>
      <c r="T373" s="157"/>
      <c r="U373" s="157"/>
      <c r="V373" s="157"/>
      <c r="W373" s="157"/>
      <c r="X373" s="157"/>
      <c r="Y373" s="157"/>
      <c r="Z373" s="157"/>
      <c r="AA373" s="157"/>
      <c r="AB373" s="157"/>
      <c r="AC373" s="157"/>
      <c r="AD373" s="157"/>
      <c r="AE373" s="157"/>
      <c r="AF373" s="157"/>
      <c r="AG373" s="157"/>
      <c r="AH373" s="157"/>
      <c r="AI373" s="157"/>
      <c r="AJ373" s="157"/>
      <c r="AK373" s="157"/>
      <c r="AL373" s="157"/>
      <c r="AM373" s="157"/>
      <c r="AN373" s="157"/>
      <c r="AO373" s="157"/>
      <c r="AP373" s="157"/>
      <c r="AQ373" s="157"/>
      <c r="AR373" s="157"/>
      <c r="AS373" s="157"/>
      <c r="AT373" s="157"/>
      <c r="AU373" s="157"/>
      <c r="AV373" s="157"/>
      <c r="AW373" s="157"/>
      <c r="AX373" s="157"/>
      <c r="AY373" s="157"/>
      <c r="AZ373" s="157"/>
      <c r="BA373" s="157"/>
    </row>
    <row r="374" spans="1:53" s="177" customFormat="1" x14ac:dyDescent="0.3">
      <c r="A374" s="157" t="s">
        <v>446</v>
      </c>
      <c r="B374" s="162" t="s">
        <v>76</v>
      </c>
      <c r="C374" s="157" t="s">
        <v>415</v>
      </c>
      <c r="D374" s="180">
        <v>157257652</v>
      </c>
      <c r="E374" s="181">
        <v>7193262077</v>
      </c>
      <c r="F374" s="157" t="s">
        <v>58</v>
      </c>
      <c r="G374" s="165">
        <v>37759</v>
      </c>
      <c r="H374" s="166">
        <f t="shared" ca="1" si="5"/>
        <v>11</v>
      </c>
      <c r="I374" s="167"/>
      <c r="J374" s="168">
        <v>60240</v>
      </c>
      <c r="K374" s="169">
        <v>4</v>
      </c>
      <c r="L374" s="157"/>
      <c r="M374" s="175"/>
      <c r="N374" s="157"/>
      <c r="O374" s="157"/>
      <c r="S374" s="157"/>
      <c r="T374" s="157"/>
      <c r="U374" s="157"/>
      <c r="V374" s="157"/>
      <c r="W374" s="157"/>
      <c r="X374" s="157"/>
      <c r="Y374" s="157"/>
      <c r="Z374" s="157"/>
      <c r="AA374" s="157"/>
      <c r="AB374" s="157"/>
      <c r="AC374" s="157"/>
      <c r="AD374" s="157"/>
      <c r="AE374" s="157"/>
      <c r="AF374" s="157"/>
      <c r="AG374" s="157"/>
      <c r="AH374" s="157"/>
      <c r="AI374" s="157"/>
      <c r="AJ374" s="157"/>
      <c r="AK374" s="157"/>
      <c r="AL374" s="157"/>
      <c r="AM374" s="157"/>
      <c r="AN374" s="157"/>
      <c r="AO374" s="157"/>
      <c r="AP374" s="157"/>
      <c r="AQ374" s="157"/>
      <c r="AR374" s="157"/>
      <c r="AS374" s="157"/>
      <c r="AT374" s="157"/>
      <c r="AU374" s="157"/>
      <c r="AV374" s="157"/>
      <c r="AW374" s="157"/>
      <c r="AX374" s="157"/>
      <c r="AY374" s="157"/>
      <c r="AZ374" s="157"/>
      <c r="BA374" s="157"/>
    </row>
    <row r="375" spans="1:53" s="177" customFormat="1" x14ac:dyDescent="0.3">
      <c r="A375" s="157" t="s">
        <v>422</v>
      </c>
      <c r="B375" s="162" t="s">
        <v>51</v>
      </c>
      <c r="C375" s="157" t="s">
        <v>415</v>
      </c>
      <c r="D375" s="180">
        <v>738946277</v>
      </c>
      <c r="E375" s="181">
        <v>3034331646</v>
      </c>
      <c r="F375" s="157" t="s">
        <v>48</v>
      </c>
      <c r="G375" s="165">
        <v>34279</v>
      </c>
      <c r="H375" s="166">
        <f t="shared" ca="1" si="5"/>
        <v>20</v>
      </c>
      <c r="I375" s="167" t="s">
        <v>53</v>
      </c>
      <c r="J375" s="168">
        <v>37512</v>
      </c>
      <c r="K375" s="169">
        <v>5</v>
      </c>
      <c r="L375" s="157"/>
      <c r="M375" s="175"/>
      <c r="N375" s="157"/>
      <c r="O375" s="157"/>
      <c r="S375" s="157"/>
      <c r="T375" s="157"/>
      <c r="U375" s="157"/>
      <c r="V375" s="157"/>
      <c r="W375" s="157"/>
      <c r="X375" s="157"/>
      <c r="Y375" s="157"/>
      <c r="Z375" s="157"/>
      <c r="AA375" s="157"/>
      <c r="AB375" s="157"/>
      <c r="AC375" s="157"/>
      <c r="AD375" s="157"/>
      <c r="AE375" s="157"/>
      <c r="AF375" s="157"/>
      <c r="AG375" s="157"/>
      <c r="AH375" s="157"/>
      <c r="AI375" s="157"/>
      <c r="AJ375" s="157"/>
      <c r="AK375" s="157"/>
      <c r="AL375" s="157"/>
      <c r="AM375" s="157"/>
      <c r="AN375" s="157"/>
      <c r="AO375" s="157"/>
      <c r="AP375" s="157"/>
      <c r="AQ375" s="157"/>
      <c r="AR375" s="157"/>
      <c r="AS375" s="157"/>
      <c r="AT375" s="157"/>
      <c r="AU375" s="157"/>
      <c r="AV375" s="157"/>
      <c r="AW375" s="157"/>
      <c r="AX375" s="157"/>
      <c r="AY375" s="157"/>
      <c r="AZ375" s="157"/>
      <c r="BA375" s="157"/>
    </row>
    <row r="376" spans="1:53" s="177" customFormat="1" x14ac:dyDescent="0.3">
      <c r="A376" s="157" t="s">
        <v>438</v>
      </c>
      <c r="B376" s="162" t="s">
        <v>51</v>
      </c>
      <c r="C376" s="157" t="s">
        <v>415</v>
      </c>
      <c r="D376" s="180">
        <v>261920277</v>
      </c>
      <c r="E376" s="181">
        <v>9704272773</v>
      </c>
      <c r="F376" s="157" t="s">
        <v>48</v>
      </c>
      <c r="G376" s="165">
        <v>36912</v>
      </c>
      <c r="H376" s="166">
        <f t="shared" ca="1" si="5"/>
        <v>13</v>
      </c>
      <c r="I376" s="167" t="s">
        <v>72</v>
      </c>
      <c r="J376" s="168">
        <v>104196</v>
      </c>
      <c r="K376" s="169">
        <v>3</v>
      </c>
      <c r="L376" s="157"/>
      <c r="M376" s="175"/>
      <c r="N376" s="157"/>
      <c r="O376" s="157"/>
      <c r="S376" s="157"/>
      <c r="T376" s="157"/>
      <c r="U376" s="157"/>
      <c r="V376" s="157"/>
      <c r="W376" s="157"/>
      <c r="X376" s="157"/>
      <c r="Y376" s="157"/>
      <c r="Z376" s="157"/>
      <c r="AA376" s="157"/>
      <c r="AB376" s="157"/>
      <c r="AC376" s="157"/>
      <c r="AD376" s="157"/>
      <c r="AE376" s="157"/>
      <c r="AF376" s="157"/>
      <c r="AG376" s="157"/>
      <c r="AH376" s="157"/>
      <c r="AI376" s="157"/>
      <c r="AJ376" s="157"/>
      <c r="AK376" s="157"/>
      <c r="AL376" s="157"/>
      <c r="AM376" s="157"/>
      <c r="AN376" s="157"/>
      <c r="AO376" s="157"/>
      <c r="AP376" s="157"/>
      <c r="AQ376" s="157"/>
      <c r="AR376" s="157"/>
      <c r="AS376" s="157"/>
      <c r="AT376" s="157"/>
      <c r="AU376" s="157"/>
      <c r="AV376" s="157"/>
      <c r="AW376" s="157"/>
      <c r="AX376" s="157"/>
      <c r="AY376" s="157"/>
      <c r="AZ376" s="157"/>
      <c r="BA376" s="157"/>
    </row>
    <row r="377" spans="1:53" s="177" customFormat="1" x14ac:dyDescent="0.3">
      <c r="A377" s="157" t="s">
        <v>459</v>
      </c>
      <c r="B377" s="162" t="s">
        <v>51</v>
      </c>
      <c r="C377" s="157" t="s">
        <v>415</v>
      </c>
      <c r="D377" s="180">
        <v>948189231</v>
      </c>
      <c r="E377" s="181">
        <v>3037687161</v>
      </c>
      <c r="F377" s="157" t="s">
        <v>48</v>
      </c>
      <c r="G377" s="165">
        <v>34758</v>
      </c>
      <c r="H377" s="166">
        <f t="shared" ca="1" si="5"/>
        <v>19</v>
      </c>
      <c r="I377" s="167" t="s">
        <v>60</v>
      </c>
      <c r="J377" s="168">
        <v>44424</v>
      </c>
      <c r="K377" s="169">
        <v>2</v>
      </c>
      <c r="L377" s="157"/>
      <c r="M377" s="175"/>
      <c r="N377" s="157"/>
      <c r="O377" s="157"/>
      <c r="S377" s="157"/>
      <c r="T377" s="157"/>
      <c r="U377" s="157"/>
      <c r="V377" s="157"/>
      <c r="W377" s="157"/>
      <c r="X377" s="157"/>
      <c r="Y377" s="157"/>
      <c r="Z377" s="157"/>
      <c r="AA377" s="157"/>
      <c r="AB377" s="157"/>
      <c r="AC377" s="157"/>
      <c r="AD377" s="157"/>
      <c r="AE377" s="157"/>
      <c r="AF377" s="157"/>
      <c r="AG377" s="157"/>
      <c r="AH377" s="157"/>
      <c r="AI377" s="157"/>
      <c r="AJ377" s="157"/>
      <c r="AK377" s="157"/>
      <c r="AL377" s="157"/>
      <c r="AM377" s="157"/>
      <c r="AN377" s="157"/>
      <c r="AO377" s="157"/>
      <c r="AP377" s="157"/>
      <c r="AQ377" s="157"/>
      <c r="AR377" s="157"/>
      <c r="AS377" s="157"/>
      <c r="AT377" s="157"/>
      <c r="AU377" s="157"/>
      <c r="AV377" s="157"/>
      <c r="AW377" s="157"/>
      <c r="AX377" s="157"/>
      <c r="AY377" s="157"/>
      <c r="AZ377" s="157"/>
      <c r="BA377" s="157"/>
    </row>
    <row r="378" spans="1:53" s="177" customFormat="1" x14ac:dyDescent="0.3">
      <c r="A378" s="157" t="s">
        <v>447</v>
      </c>
      <c r="B378" s="162" t="s">
        <v>76</v>
      </c>
      <c r="C378" s="157" t="s">
        <v>415</v>
      </c>
      <c r="D378" s="180">
        <v>443476169</v>
      </c>
      <c r="E378" s="181">
        <v>7195085809</v>
      </c>
      <c r="F378" s="157" t="s">
        <v>48</v>
      </c>
      <c r="G378" s="165">
        <v>35123</v>
      </c>
      <c r="H378" s="166">
        <f t="shared" ca="1" si="5"/>
        <v>18</v>
      </c>
      <c r="I378" s="167" t="s">
        <v>49</v>
      </c>
      <c r="J378" s="168">
        <v>103848</v>
      </c>
      <c r="K378" s="169">
        <v>4</v>
      </c>
      <c r="L378" s="157"/>
      <c r="M378" s="175"/>
      <c r="N378" s="157"/>
      <c r="O378" s="157"/>
      <c r="S378" s="157"/>
      <c r="T378" s="157"/>
      <c r="U378" s="157"/>
      <c r="V378" s="157"/>
      <c r="W378" s="157"/>
      <c r="X378" s="157"/>
      <c r="Y378" s="157"/>
      <c r="Z378" s="157"/>
      <c r="AA378" s="157"/>
      <c r="AB378" s="157"/>
      <c r="AC378" s="157"/>
      <c r="AD378" s="157"/>
      <c r="AE378" s="157"/>
      <c r="AF378" s="157"/>
      <c r="AG378" s="157"/>
      <c r="AH378" s="157"/>
      <c r="AI378" s="157"/>
      <c r="AJ378" s="157"/>
      <c r="AK378" s="157"/>
      <c r="AL378" s="157"/>
      <c r="AM378" s="157"/>
      <c r="AN378" s="157"/>
      <c r="AO378" s="157"/>
      <c r="AP378" s="157"/>
      <c r="AQ378" s="157"/>
      <c r="AR378" s="157"/>
      <c r="AS378" s="157"/>
      <c r="AT378" s="157"/>
      <c r="AU378" s="157"/>
      <c r="AV378" s="157"/>
      <c r="AW378" s="157"/>
      <c r="AX378" s="157"/>
      <c r="AY378" s="157"/>
      <c r="AZ378" s="157"/>
      <c r="BA378" s="157"/>
    </row>
    <row r="379" spans="1:53" s="177" customFormat="1" x14ac:dyDescent="0.3">
      <c r="A379" s="157" t="s">
        <v>431</v>
      </c>
      <c r="B379" s="162" t="s">
        <v>76</v>
      </c>
      <c r="C379" s="157" t="s">
        <v>415</v>
      </c>
      <c r="D379" s="180">
        <v>983891302</v>
      </c>
      <c r="E379" s="181">
        <v>5051462245</v>
      </c>
      <c r="F379" s="157" t="s">
        <v>48</v>
      </c>
      <c r="G379" s="165">
        <v>36603</v>
      </c>
      <c r="H379" s="166">
        <f t="shared" ca="1" si="5"/>
        <v>14</v>
      </c>
      <c r="I379" s="167" t="s">
        <v>60</v>
      </c>
      <c r="J379" s="168">
        <v>97968</v>
      </c>
      <c r="K379" s="169">
        <v>4</v>
      </c>
      <c r="L379" s="157"/>
      <c r="M379" s="175"/>
      <c r="N379" s="157"/>
      <c r="O379" s="157"/>
      <c r="S379" s="157"/>
      <c r="T379" s="157"/>
      <c r="U379" s="157"/>
      <c r="V379" s="157"/>
      <c r="W379" s="157"/>
      <c r="X379" s="157"/>
      <c r="Y379" s="157"/>
      <c r="Z379" s="157"/>
      <c r="AA379" s="157"/>
      <c r="AB379" s="157"/>
      <c r="AC379" s="157"/>
      <c r="AD379" s="157"/>
      <c r="AE379" s="157"/>
      <c r="AF379" s="157"/>
      <c r="AG379" s="157"/>
      <c r="AH379" s="157"/>
      <c r="AI379" s="157"/>
      <c r="AJ379" s="157"/>
      <c r="AK379" s="157"/>
      <c r="AL379" s="157"/>
      <c r="AM379" s="157"/>
      <c r="AN379" s="157"/>
      <c r="AO379" s="157"/>
      <c r="AP379" s="157"/>
      <c r="AQ379" s="157"/>
      <c r="AR379" s="157"/>
      <c r="AS379" s="157"/>
      <c r="AT379" s="157"/>
      <c r="AU379" s="157"/>
      <c r="AV379" s="157"/>
      <c r="AW379" s="157"/>
      <c r="AX379" s="157"/>
      <c r="AY379" s="157"/>
      <c r="AZ379" s="157"/>
      <c r="BA379" s="157"/>
    </row>
    <row r="380" spans="1:53" s="177" customFormat="1" x14ac:dyDescent="0.3">
      <c r="A380" s="157" t="s">
        <v>437</v>
      </c>
      <c r="B380" s="162" t="s">
        <v>55</v>
      </c>
      <c r="C380" s="157" t="s">
        <v>415</v>
      </c>
      <c r="D380" s="180">
        <v>345817459</v>
      </c>
      <c r="E380" s="181">
        <v>5055594427</v>
      </c>
      <c r="F380" s="157" t="s">
        <v>58</v>
      </c>
      <c r="G380" s="165">
        <v>37255</v>
      </c>
      <c r="H380" s="166">
        <f t="shared" ca="1" si="5"/>
        <v>12</v>
      </c>
      <c r="I380" s="167"/>
      <c r="J380" s="168">
        <v>37524</v>
      </c>
      <c r="K380" s="169">
        <v>5</v>
      </c>
      <c r="L380" s="157"/>
      <c r="M380" s="175"/>
      <c r="N380" s="157"/>
      <c r="O380" s="157"/>
      <c r="S380" s="157"/>
      <c r="T380" s="157"/>
      <c r="U380" s="157"/>
      <c r="V380" s="157"/>
      <c r="W380" s="157"/>
      <c r="X380" s="157"/>
      <c r="Y380" s="157"/>
      <c r="Z380" s="157"/>
      <c r="AA380" s="157"/>
      <c r="AB380" s="157"/>
      <c r="AC380" s="157"/>
      <c r="AD380" s="157"/>
      <c r="AE380" s="157"/>
      <c r="AF380" s="157"/>
      <c r="AG380" s="157"/>
      <c r="AH380" s="157"/>
      <c r="AI380" s="157"/>
      <c r="AJ380" s="157"/>
      <c r="AK380" s="157"/>
      <c r="AL380" s="157"/>
      <c r="AM380" s="157"/>
      <c r="AN380" s="157"/>
      <c r="AO380" s="157"/>
      <c r="AP380" s="157"/>
      <c r="AQ380" s="157"/>
      <c r="AR380" s="157"/>
      <c r="AS380" s="157"/>
      <c r="AT380" s="157"/>
      <c r="AU380" s="157"/>
      <c r="AV380" s="157"/>
      <c r="AW380" s="157"/>
      <c r="AX380" s="157"/>
      <c r="AY380" s="157"/>
      <c r="AZ380" s="157"/>
      <c r="BA380" s="157"/>
    </row>
    <row r="381" spans="1:53" s="177" customFormat="1" x14ac:dyDescent="0.3">
      <c r="A381" s="157" t="s">
        <v>417</v>
      </c>
      <c r="B381" s="162" t="s">
        <v>51</v>
      </c>
      <c r="C381" s="157" t="s">
        <v>415</v>
      </c>
      <c r="D381" s="180">
        <v>662247915</v>
      </c>
      <c r="E381" s="181">
        <v>9704378387</v>
      </c>
      <c r="F381" s="157" t="s">
        <v>48</v>
      </c>
      <c r="G381" s="165">
        <v>37996</v>
      </c>
      <c r="H381" s="166">
        <f t="shared" ca="1" si="5"/>
        <v>10</v>
      </c>
      <c r="I381" s="167" t="s">
        <v>60</v>
      </c>
      <c r="J381" s="168">
        <v>58788</v>
      </c>
      <c r="K381" s="169">
        <v>5</v>
      </c>
      <c r="L381" s="157"/>
      <c r="M381" s="175"/>
      <c r="N381" s="157"/>
      <c r="O381" s="157"/>
      <c r="S381" s="157"/>
      <c r="T381" s="157"/>
      <c r="U381" s="157"/>
      <c r="V381" s="157"/>
      <c r="W381" s="157"/>
      <c r="X381" s="157"/>
      <c r="Y381" s="157"/>
      <c r="Z381" s="157"/>
      <c r="AA381" s="157"/>
      <c r="AB381" s="157"/>
      <c r="AC381" s="157"/>
      <c r="AD381" s="157"/>
      <c r="AE381" s="157"/>
      <c r="AF381" s="157"/>
      <c r="AG381" s="157"/>
      <c r="AH381" s="157"/>
      <c r="AI381" s="157"/>
      <c r="AJ381" s="157"/>
      <c r="AK381" s="157"/>
      <c r="AL381" s="157"/>
      <c r="AM381" s="157"/>
      <c r="AN381" s="157"/>
      <c r="AO381" s="157"/>
      <c r="AP381" s="157"/>
      <c r="AQ381" s="157"/>
      <c r="AR381" s="157"/>
      <c r="AS381" s="157"/>
      <c r="AT381" s="157"/>
      <c r="AU381" s="157"/>
      <c r="AV381" s="157"/>
      <c r="AW381" s="157"/>
      <c r="AX381" s="157"/>
      <c r="AY381" s="157"/>
      <c r="AZ381" s="157"/>
      <c r="BA381" s="157"/>
    </row>
    <row r="382" spans="1:53" s="177" customFormat="1" x14ac:dyDescent="0.3">
      <c r="A382" s="157" t="s">
        <v>440</v>
      </c>
      <c r="B382" s="162" t="s">
        <v>76</v>
      </c>
      <c r="C382" s="157" t="s">
        <v>415</v>
      </c>
      <c r="D382" s="180">
        <v>422957475</v>
      </c>
      <c r="E382" s="181">
        <v>3034273090</v>
      </c>
      <c r="F382" s="157" t="s">
        <v>48</v>
      </c>
      <c r="G382" s="165">
        <v>35233</v>
      </c>
      <c r="H382" s="166">
        <f t="shared" ca="1" si="5"/>
        <v>18</v>
      </c>
      <c r="I382" s="167" t="s">
        <v>64</v>
      </c>
      <c r="J382" s="168">
        <v>78300</v>
      </c>
      <c r="K382" s="169">
        <v>2</v>
      </c>
      <c r="L382" s="157"/>
      <c r="M382" s="175"/>
      <c r="N382" s="157"/>
      <c r="O382" s="157"/>
      <c r="S382" s="157"/>
      <c r="T382" s="157"/>
      <c r="U382" s="157"/>
      <c r="V382" s="157"/>
      <c r="W382" s="157"/>
      <c r="X382" s="157"/>
      <c r="Y382" s="157"/>
      <c r="Z382" s="157"/>
      <c r="AA382" s="157"/>
      <c r="AB382" s="157"/>
      <c r="AC382" s="157"/>
      <c r="AD382" s="157"/>
      <c r="AE382" s="157"/>
      <c r="AF382" s="157"/>
      <c r="AG382" s="157"/>
      <c r="AH382" s="157"/>
      <c r="AI382" s="157"/>
      <c r="AJ382" s="157"/>
      <c r="AK382" s="157"/>
      <c r="AL382" s="157"/>
      <c r="AM382" s="157"/>
      <c r="AN382" s="157"/>
      <c r="AO382" s="157"/>
      <c r="AP382" s="157"/>
      <c r="AQ382" s="157"/>
      <c r="AR382" s="157"/>
      <c r="AS382" s="157"/>
      <c r="AT382" s="157"/>
      <c r="AU382" s="157"/>
      <c r="AV382" s="157"/>
      <c r="AW382" s="157"/>
      <c r="AX382" s="157"/>
      <c r="AY382" s="157"/>
      <c r="AZ382" s="157"/>
      <c r="BA382" s="157"/>
    </row>
    <row r="383" spans="1:53" s="177" customFormat="1" x14ac:dyDescent="0.3">
      <c r="A383" s="157" t="s">
        <v>423</v>
      </c>
      <c r="B383" s="162" t="s">
        <v>62</v>
      </c>
      <c r="C383" s="157" t="s">
        <v>415</v>
      </c>
      <c r="D383" s="180">
        <v>357081517</v>
      </c>
      <c r="E383" s="181">
        <v>9707660273</v>
      </c>
      <c r="F383" s="157" t="s">
        <v>52</v>
      </c>
      <c r="G383" s="165">
        <v>37427</v>
      </c>
      <c r="H383" s="166">
        <f t="shared" ca="1" si="5"/>
        <v>12</v>
      </c>
      <c r="I383" s="167" t="s">
        <v>64</v>
      </c>
      <c r="J383" s="168">
        <v>32148</v>
      </c>
      <c r="K383" s="169">
        <v>2</v>
      </c>
      <c r="L383" s="157"/>
      <c r="M383" s="175"/>
      <c r="N383" s="157"/>
      <c r="O383" s="157"/>
      <c r="S383" s="157"/>
      <c r="T383" s="157"/>
      <c r="U383" s="157"/>
      <c r="V383" s="157"/>
      <c r="W383" s="157"/>
      <c r="X383" s="157"/>
      <c r="Y383" s="157"/>
      <c r="Z383" s="157"/>
      <c r="AA383" s="157"/>
      <c r="AB383" s="157"/>
      <c r="AC383" s="157"/>
      <c r="AD383" s="157"/>
      <c r="AE383" s="157"/>
      <c r="AF383" s="157"/>
      <c r="AG383" s="157"/>
      <c r="AH383" s="157"/>
      <c r="AI383" s="157"/>
      <c r="AJ383" s="157"/>
      <c r="AK383" s="157"/>
      <c r="AL383" s="157"/>
      <c r="AM383" s="157"/>
      <c r="AN383" s="157"/>
      <c r="AO383" s="157"/>
      <c r="AP383" s="157"/>
      <c r="AQ383" s="157"/>
      <c r="AR383" s="157"/>
      <c r="AS383" s="157"/>
      <c r="AT383" s="157"/>
      <c r="AU383" s="157"/>
      <c r="AV383" s="157"/>
      <c r="AW383" s="157"/>
      <c r="AX383" s="157"/>
      <c r="AY383" s="157"/>
      <c r="AZ383" s="157"/>
      <c r="BA383" s="157"/>
    </row>
    <row r="384" spans="1:53" x14ac:dyDescent="0.3">
      <c r="A384" s="157" t="s">
        <v>451</v>
      </c>
      <c r="B384" s="162" t="s">
        <v>66</v>
      </c>
      <c r="C384" s="157" t="s">
        <v>415</v>
      </c>
      <c r="D384" s="180">
        <v>626767704</v>
      </c>
      <c r="E384" s="181">
        <v>7196971022</v>
      </c>
      <c r="F384" s="157" t="s">
        <v>58</v>
      </c>
      <c r="G384" s="165">
        <v>36832</v>
      </c>
      <c r="H384" s="166">
        <f t="shared" ca="1" si="5"/>
        <v>13</v>
      </c>
      <c r="I384" s="167"/>
      <c r="J384" s="168">
        <v>93516</v>
      </c>
      <c r="K384" s="169">
        <v>5</v>
      </c>
      <c r="L384" s="157"/>
    </row>
    <row r="385" spans="1:53" x14ac:dyDescent="0.3">
      <c r="A385" s="157" t="s">
        <v>434</v>
      </c>
      <c r="B385" s="162" t="s">
        <v>76</v>
      </c>
      <c r="C385" s="157" t="s">
        <v>415</v>
      </c>
      <c r="D385" s="180">
        <v>479081328</v>
      </c>
      <c r="E385" s="181">
        <v>3035368383</v>
      </c>
      <c r="F385" s="157" t="s">
        <v>58</v>
      </c>
      <c r="G385" s="165">
        <v>36738</v>
      </c>
      <c r="H385" s="166">
        <f t="shared" ca="1" si="5"/>
        <v>13</v>
      </c>
      <c r="I385" s="167"/>
      <c r="J385" s="168">
        <v>76620</v>
      </c>
      <c r="K385" s="169">
        <v>2</v>
      </c>
      <c r="L385" s="157"/>
    </row>
    <row r="386" spans="1:53" x14ac:dyDescent="0.3">
      <c r="A386" s="157" t="s">
        <v>419</v>
      </c>
      <c r="B386" s="162" t="s">
        <v>51</v>
      </c>
      <c r="C386" s="157" t="s">
        <v>415</v>
      </c>
      <c r="D386" s="180">
        <v>917714039</v>
      </c>
      <c r="E386" s="181">
        <v>7194402150</v>
      </c>
      <c r="F386" s="157" t="s">
        <v>48</v>
      </c>
      <c r="G386" s="165">
        <v>36276</v>
      </c>
      <c r="H386" s="166">
        <f t="shared" ref="H386:H449" ca="1" si="6">DATEDIF(G386,TODAY(),"Y")</f>
        <v>15</v>
      </c>
      <c r="I386" s="167" t="s">
        <v>49</v>
      </c>
      <c r="J386" s="168">
        <v>84576</v>
      </c>
      <c r="K386" s="169">
        <v>4</v>
      </c>
      <c r="L386" s="157"/>
    </row>
    <row r="387" spans="1:53" x14ac:dyDescent="0.3">
      <c r="A387" s="157" t="s">
        <v>453</v>
      </c>
      <c r="B387" s="162" t="s">
        <v>46</v>
      </c>
      <c r="C387" s="157" t="s">
        <v>415</v>
      </c>
      <c r="D387" s="180">
        <v>650784238</v>
      </c>
      <c r="E387" s="181">
        <v>3034679864</v>
      </c>
      <c r="F387" s="157" t="s">
        <v>58</v>
      </c>
      <c r="G387" s="165">
        <v>36574</v>
      </c>
      <c r="H387" s="166">
        <f t="shared" ca="1" si="6"/>
        <v>14</v>
      </c>
      <c r="I387" s="167"/>
      <c r="J387" s="168">
        <v>64644</v>
      </c>
      <c r="K387" s="169">
        <v>2</v>
      </c>
      <c r="L387" s="157"/>
    </row>
    <row r="388" spans="1:53" x14ac:dyDescent="0.3">
      <c r="A388" s="157" t="s">
        <v>444</v>
      </c>
      <c r="B388" s="162" t="s">
        <v>62</v>
      </c>
      <c r="C388" s="157" t="s">
        <v>415</v>
      </c>
      <c r="D388" s="180">
        <v>279097202</v>
      </c>
      <c r="E388" s="181">
        <v>7196844371</v>
      </c>
      <c r="F388" s="157" t="s">
        <v>48</v>
      </c>
      <c r="G388" s="165">
        <v>34303</v>
      </c>
      <c r="H388" s="166">
        <f t="shared" ca="1" si="6"/>
        <v>20</v>
      </c>
      <c r="I388" s="167" t="s">
        <v>60</v>
      </c>
      <c r="J388" s="168">
        <v>75288</v>
      </c>
      <c r="K388" s="169">
        <v>4</v>
      </c>
      <c r="L388" s="157"/>
    </row>
    <row r="389" spans="1:53" x14ac:dyDescent="0.3">
      <c r="A389" s="157" t="s">
        <v>449</v>
      </c>
      <c r="B389" s="162" t="s">
        <v>62</v>
      </c>
      <c r="C389" s="157" t="s">
        <v>415</v>
      </c>
      <c r="D389" s="180">
        <v>168147877</v>
      </c>
      <c r="E389" s="181">
        <v>9706530760</v>
      </c>
      <c r="F389" s="157" t="s">
        <v>52</v>
      </c>
      <c r="G389" s="165">
        <v>38197</v>
      </c>
      <c r="H389" s="166">
        <f t="shared" ca="1" si="6"/>
        <v>9</v>
      </c>
      <c r="I389" s="167" t="s">
        <v>72</v>
      </c>
      <c r="J389" s="168">
        <v>19092</v>
      </c>
      <c r="K389" s="169">
        <v>3</v>
      </c>
      <c r="L389" s="157"/>
    </row>
    <row r="390" spans="1:53" x14ac:dyDescent="0.3">
      <c r="A390" s="157" t="s">
        <v>416</v>
      </c>
      <c r="B390" s="162" t="s">
        <v>55</v>
      </c>
      <c r="C390" s="157" t="s">
        <v>415</v>
      </c>
      <c r="D390" s="180">
        <v>788451186</v>
      </c>
      <c r="E390" s="181">
        <v>5051682521</v>
      </c>
      <c r="F390" s="157" t="s">
        <v>58</v>
      </c>
      <c r="G390" s="165">
        <v>39552</v>
      </c>
      <c r="H390" s="166">
        <f t="shared" ca="1" si="6"/>
        <v>6</v>
      </c>
      <c r="I390" s="167"/>
      <c r="J390" s="168">
        <v>69024</v>
      </c>
      <c r="K390" s="169">
        <v>3</v>
      </c>
      <c r="L390" s="157"/>
    </row>
    <row r="391" spans="1:53" x14ac:dyDescent="0.3">
      <c r="A391" s="157" t="s">
        <v>414</v>
      </c>
      <c r="B391" s="162" t="s">
        <v>76</v>
      </c>
      <c r="C391" s="157" t="s">
        <v>415</v>
      </c>
      <c r="D391" s="180">
        <v>294161481</v>
      </c>
      <c r="E391" s="181">
        <v>9701201242</v>
      </c>
      <c r="F391" s="157" t="s">
        <v>52</v>
      </c>
      <c r="G391" s="165">
        <v>37150</v>
      </c>
      <c r="H391" s="166">
        <f t="shared" ca="1" si="6"/>
        <v>12</v>
      </c>
      <c r="I391" s="167" t="s">
        <v>60</v>
      </c>
      <c r="J391" s="168">
        <v>57462</v>
      </c>
      <c r="K391" s="169">
        <v>1</v>
      </c>
      <c r="L391" s="157"/>
    </row>
    <row r="392" spans="1:53" x14ac:dyDescent="0.3">
      <c r="A392" s="157" t="s">
        <v>425</v>
      </c>
      <c r="B392" s="162" t="s">
        <v>66</v>
      </c>
      <c r="C392" s="157" t="s">
        <v>415</v>
      </c>
      <c r="D392" s="180">
        <v>393290045</v>
      </c>
      <c r="E392" s="181">
        <v>3035268508</v>
      </c>
      <c r="F392" s="157" t="s">
        <v>52</v>
      </c>
      <c r="G392" s="165">
        <v>38222</v>
      </c>
      <c r="H392" s="166">
        <f t="shared" ca="1" si="6"/>
        <v>9</v>
      </c>
      <c r="I392" s="167" t="s">
        <v>53</v>
      </c>
      <c r="J392" s="168">
        <v>56754</v>
      </c>
      <c r="K392" s="169">
        <v>4</v>
      </c>
      <c r="L392" s="157"/>
    </row>
    <row r="393" spans="1:53" x14ac:dyDescent="0.3">
      <c r="A393" s="157" t="s">
        <v>487</v>
      </c>
      <c r="B393" s="162" t="s">
        <v>76</v>
      </c>
      <c r="C393" s="157" t="s">
        <v>467</v>
      </c>
      <c r="D393" s="180">
        <v>414905182</v>
      </c>
      <c r="E393" s="181">
        <v>3033820411</v>
      </c>
      <c r="F393" s="157" t="s">
        <v>48</v>
      </c>
      <c r="G393" s="165">
        <v>36177</v>
      </c>
      <c r="H393" s="166">
        <f t="shared" ca="1" si="6"/>
        <v>15</v>
      </c>
      <c r="I393" s="167" t="s">
        <v>64</v>
      </c>
      <c r="J393" s="168">
        <v>27432</v>
      </c>
      <c r="K393" s="169">
        <v>5</v>
      </c>
      <c r="L393" s="157"/>
      <c r="O393" s="175"/>
    </row>
    <row r="394" spans="1:53" x14ac:dyDescent="0.3">
      <c r="A394" s="157" t="s">
        <v>472</v>
      </c>
      <c r="B394" s="162" t="s">
        <v>76</v>
      </c>
      <c r="C394" s="157" t="s">
        <v>467</v>
      </c>
      <c r="D394" s="180">
        <v>802700229</v>
      </c>
      <c r="E394" s="181">
        <v>5054264889</v>
      </c>
      <c r="F394" s="157" t="s">
        <v>48</v>
      </c>
      <c r="G394" s="165">
        <v>34960</v>
      </c>
      <c r="H394" s="166">
        <f t="shared" ca="1" si="6"/>
        <v>18</v>
      </c>
      <c r="I394" s="167" t="s">
        <v>53</v>
      </c>
      <c r="J394" s="168">
        <v>105576</v>
      </c>
      <c r="K394" s="169">
        <v>1</v>
      </c>
      <c r="L394" s="157"/>
    </row>
    <row r="395" spans="1:53" x14ac:dyDescent="0.3">
      <c r="A395" s="157" t="s">
        <v>478</v>
      </c>
      <c r="B395" s="162" t="s">
        <v>62</v>
      </c>
      <c r="C395" s="157" t="s">
        <v>467</v>
      </c>
      <c r="D395" s="180">
        <v>303641529</v>
      </c>
      <c r="E395" s="181">
        <v>9706753698</v>
      </c>
      <c r="F395" s="157" t="s">
        <v>52</v>
      </c>
      <c r="G395" s="165">
        <v>36206</v>
      </c>
      <c r="H395" s="166">
        <f t="shared" ca="1" si="6"/>
        <v>15</v>
      </c>
      <c r="I395" s="167" t="s">
        <v>60</v>
      </c>
      <c r="J395" s="168">
        <v>59286</v>
      </c>
      <c r="K395" s="169">
        <v>4</v>
      </c>
      <c r="L395" s="157"/>
    </row>
    <row r="396" spans="1:53" x14ac:dyDescent="0.3">
      <c r="A396" s="157" t="s">
        <v>480</v>
      </c>
      <c r="B396" s="162" t="s">
        <v>62</v>
      </c>
      <c r="C396" s="157" t="s">
        <v>467</v>
      </c>
      <c r="D396" s="180">
        <v>478004556</v>
      </c>
      <c r="E396" s="181">
        <v>7193891189</v>
      </c>
      <c r="F396" s="157" t="s">
        <v>48</v>
      </c>
      <c r="G396" s="165">
        <v>41589</v>
      </c>
      <c r="H396" s="166">
        <f t="shared" ca="1" si="6"/>
        <v>0</v>
      </c>
      <c r="I396" s="167" t="s">
        <v>72</v>
      </c>
      <c r="J396" s="168">
        <v>74616</v>
      </c>
      <c r="K396" s="169">
        <v>2</v>
      </c>
      <c r="L396" s="157"/>
    </row>
    <row r="397" spans="1:53" x14ac:dyDescent="0.3">
      <c r="A397" s="157" t="s">
        <v>483</v>
      </c>
      <c r="B397" s="162" t="s">
        <v>55</v>
      </c>
      <c r="C397" s="157" t="s">
        <v>467</v>
      </c>
      <c r="D397" s="180">
        <v>859204644</v>
      </c>
      <c r="E397" s="181">
        <v>9701617913</v>
      </c>
      <c r="F397" s="157" t="s">
        <v>58</v>
      </c>
      <c r="G397" s="165">
        <v>36780</v>
      </c>
      <c r="H397" s="166">
        <f t="shared" ca="1" si="6"/>
        <v>13</v>
      </c>
      <c r="I397" s="167"/>
      <c r="J397" s="168">
        <v>103764</v>
      </c>
      <c r="K397" s="169">
        <v>4</v>
      </c>
      <c r="L397" s="157"/>
    </row>
    <row r="398" spans="1:53" x14ac:dyDescent="0.3">
      <c r="A398" s="157" t="s">
        <v>471</v>
      </c>
      <c r="B398" s="162" t="s">
        <v>46</v>
      </c>
      <c r="C398" s="157" t="s">
        <v>467</v>
      </c>
      <c r="D398" s="180">
        <v>917195248</v>
      </c>
      <c r="E398" s="181">
        <v>9704605984</v>
      </c>
      <c r="F398" s="157" t="s">
        <v>56</v>
      </c>
      <c r="G398" s="165">
        <v>38883</v>
      </c>
      <c r="H398" s="166">
        <f t="shared" ca="1" si="6"/>
        <v>8</v>
      </c>
      <c r="I398" s="167"/>
      <c r="J398" s="168">
        <v>13253</v>
      </c>
      <c r="K398" s="169">
        <v>2</v>
      </c>
      <c r="L398" s="157"/>
    </row>
    <row r="399" spans="1:53" x14ac:dyDescent="0.3">
      <c r="A399" s="157" t="s">
        <v>477</v>
      </c>
      <c r="B399" s="162" t="s">
        <v>66</v>
      </c>
      <c r="C399" s="157" t="s">
        <v>467</v>
      </c>
      <c r="D399" s="180">
        <v>788832967</v>
      </c>
      <c r="E399" s="181">
        <v>9701919147</v>
      </c>
      <c r="F399" s="157" t="s">
        <v>56</v>
      </c>
      <c r="G399" s="165">
        <v>36437</v>
      </c>
      <c r="H399" s="166">
        <f t="shared" ca="1" si="6"/>
        <v>14</v>
      </c>
      <c r="I399" s="167"/>
      <c r="J399" s="168">
        <v>42374</v>
      </c>
      <c r="K399" s="169">
        <v>3</v>
      </c>
      <c r="L399" s="157"/>
      <c r="O399" s="175"/>
    </row>
    <row r="400" spans="1:53" s="177" customFormat="1" x14ac:dyDescent="0.3">
      <c r="A400" s="157" t="s">
        <v>470</v>
      </c>
      <c r="B400" s="162" t="s">
        <v>46</v>
      </c>
      <c r="C400" s="157" t="s">
        <v>467</v>
      </c>
      <c r="D400" s="180">
        <v>113377726</v>
      </c>
      <c r="E400" s="181">
        <v>7197494648</v>
      </c>
      <c r="F400" s="157" t="s">
        <v>48</v>
      </c>
      <c r="G400" s="165">
        <v>37522</v>
      </c>
      <c r="H400" s="166">
        <f t="shared" ca="1" si="6"/>
        <v>11</v>
      </c>
      <c r="I400" s="167" t="s">
        <v>64</v>
      </c>
      <c r="J400" s="168">
        <v>82092</v>
      </c>
      <c r="K400" s="169">
        <v>5</v>
      </c>
      <c r="L400" s="157"/>
      <c r="M400" s="175"/>
      <c r="N400" s="157"/>
      <c r="O400" s="157"/>
      <c r="S400" s="157"/>
      <c r="T400" s="157"/>
      <c r="U400" s="157"/>
      <c r="V400" s="157"/>
      <c r="W400" s="157"/>
      <c r="X400" s="157"/>
      <c r="Y400" s="157"/>
      <c r="Z400" s="157"/>
      <c r="AA400" s="157"/>
      <c r="AB400" s="157"/>
      <c r="AC400" s="157"/>
      <c r="AD400" s="157"/>
      <c r="AE400" s="157"/>
      <c r="AF400" s="157"/>
      <c r="AG400" s="157"/>
      <c r="AH400" s="157"/>
      <c r="AI400" s="157"/>
      <c r="AJ400" s="157"/>
      <c r="AK400" s="157"/>
      <c r="AL400" s="157"/>
      <c r="AM400" s="157"/>
      <c r="AN400" s="157"/>
      <c r="AO400" s="157"/>
      <c r="AP400" s="157"/>
      <c r="AQ400" s="157"/>
      <c r="AR400" s="157"/>
      <c r="AS400" s="157"/>
      <c r="AT400" s="157"/>
      <c r="AU400" s="157"/>
      <c r="AV400" s="157"/>
      <c r="AW400" s="157"/>
      <c r="AX400" s="157"/>
      <c r="AY400" s="157"/>
      <c r="AZ400" s="157"/>
      <c r="BA400" s="157"/>
    </row>
    <row r="401" spans="1:53" s="177" customFormat="1" x14ac:dyDescent="0.3">
      <c r="A401" s="157" t="s">
        <v>469</v>
      </c>
      <c r="B401" s="162" t="s">
        <v>62</v>
      </c>
      <c r="C401" s="157" t="s">
        <v>467</v>
      </c>
      <c r="D401" s="180">
        <v>665006199</v>
      </c>
      <c r="E401" s="181">
        <v>5055555817</v>
      </c>
      <c r="F401" s="157" t="s">
        <v>48</v>
      </c>
      <c r="G401" s="165">
        <v>37623</v>
      </c>
      <c r="H401" s="166">
        <f t="shared" ca="1" si="6"/>
        <v>11</v>
      </c>
      <c r="I401" s="167" t="s">
        <v>72</v>
      </c>
      <c r="J401" s="168">
        <v>54540</v>
      </c>
      <c r="K401" s="169">
        <v>5</v>
      </c>
      <c r="L401" s="157"/>
      <c r="M401" s="175"/>
      <c r="N401" s="157"/>
      <c r="O401" s="157"/>
      <c r="S401" s="157"/>
      <c r="T401" s="157"/>
      <c r="U401" s="157"/>
      <c r="V401" s="157"/>
      <c r="W401" s="157"/>
      <c r="X401" s="157"/>
      <c r="Y401" s="157"/>
      <c r="Z401" s="157"/>
      <c r="AA401" s="157"/>
      <c r="AB401" s="157"/>
      <c r="AC401" s="157"/>
      <c r="AD401" s="157"/>
      <c r="AE401" s="157"/>
      <c r="AF401" s="157"/>
      <c r="AG401" s="157"/>
      <c r="AH401" s="157"/>
      <c r="AI401" s="157"/>
      <c r="AJ401" s="157"/>
      <c r="AK401" s="157"/>
      <c r="AL401" s="157"/>
      <c r="AM401" s="157"/>
      <c r="AN401" s="157"/>
      <c r="AO401" s="157"/>
      <c r="AP401" s="157"/>
      <c r="AQ401" s="157"/>
      <c r="AR401" s="157"/>
      <c r="AS401" s="157"/>
      <c r="AT401" s="157"/>
      <c r="AU401" s="157"/>
      <c r="AV401" s="157"/>
      <c r="AW401" s="157"/>
      <c r="AX401" s="157"/>
      <c r="AY401" s="157"/>
      <c r="AZ401" s="157"/>
      <c r="BA401" s="157"/>
    </row>
    <row r="402" spans="1:53" s="177" customFormat="1" x14ac:dyDescent="0.3">
      <c r="A402" s="157" t="s">
        <v>468</v>
      </c>
      <c r="B402" s="162" t="s">
        <v>66</v>
      </c>
      <c r="C402" s="157" t="s">
        <v>467</v>
      </c>
      <c r="D402" s="180">
        <v>332302868</v>
      </c>
      <c r="E402" s="181">
        <v>3036109756</v>
      </c>
      <c r="F402" s="157" t="s">
        <v>48</v>
      </c>
      <c r="G402" s="165">
        <v>37231</v>
      </c>
      <c r="H402" s="166">
        <f t="shared" ca="1" si="6"/>
        <v>12</v>
      </c>
      <c r="I402" s="167" t="s">
        <v>64</v>
      </c>
      <c r="J402" s="168">
        <v>28224</v>
      </c>
      <c r="K402" s="169">
        <v>2</v>
      </c>
      <c r="L402" s="157"/>
      <c r="M402" s="175"/>
      <c r="N402" s="157"/>
      <c r="O402" s="157"/>
      <c r="S402" s="157"/>
      <c r="T402" s="157"/>
      <c r="U402" s="157"/>
      <c r="V402" s="157"/>
      <c r="W402" s="157"/>
      <c r="X402" s="157"/>
      <c r="Y402" s="157"/>
      <c r="Z402" s="157"/>
      <c r="AA402" s="157"/>
      <c r="AB402" s="157"/>
      <c r="AC402" s="157"/>
      <c r="AD402" s="157"/>
      <c r="AE402" s="157"/>
      <c r="AF402" s="157"/>
      <c r="AG402" s="157"/>
      <c r="AH402" s="157"/>
      <c r="AI402" s="157"/>
      <c r="AJ402" s="157"/>
      <c r="AK402" s="157"/>
      <c r="AL402" s="157"/>
      <c r="AM402" s="157"/>
      <c r="AN402" s="157"/>
      <c r="AO402" s="157"/>
      <c r="AP402" s="157"/>
      <c r="AQ402" s="157"/>
      <c r="AR402" s="157"/>
      <c r="AS402" s="157"/>
      <c r="AT402" s="157"/>
      <c r="AU402" s="157"/>
      <c r="AV402" s="157"/>
      <c r="AW402" s="157"/>
      <c r="AX402" s="157"/>
      <c r="AY402" s="157"/>
      <c r="AZ402" s="157"/>
      <c r="BA402" s="157"/>
    </row>
    <row r="403" spans="1:53" s="177" customFormat="1" x14ac:dyDescent="0.3">
      <c r="A403" s="157" t="s">
        <v>466</v>
      </c>
      <c r="B403" s="162" t="s">
        <v>55</v>
      </c>
      <c r="C403" s="157" t="s">
        <v>467</v>
      </c>
      <c r="D403" s="180">
        <v>755945415</v>
      </c>
      <c r="E403" s="181">
        <v>7194373324</v>
      </c>
      <c r="F403" s="157" t="s">
        <v>58</v>
      </c>
      <c r="G403" s="165">
        <v>41389</v>
      </c>
      <c r="H403" s="166">
        <f t="shared" ca="1" si="6"/>
        <v>1</v>
      </c>
      <c r="I403" s="167"/>
      <c r="J403" s="168">
        <v>88824</v>
      </c>
      <c r="K403" s="169">
        <v>2</v>
      </c>
      <c r="L403" s="157"/>
      <c r="M403" s="175"/>
      <c r="N403" s="157"/>
      <c r="O403" s="157"/>
      <c r="S403" s="157"/>
      <c r="T403" s="157"/>
      <c r="U403" s="157"/>
      <c r="V403" s="157"/>
      <c r="W403" s="157"/>
      <c r="X403" s="157"/>
      <c r="Y403" s="157"/>
      <c r="Z403" s="157"/>
      <c r="AA403" s="157"/>
      <c r="AB403" s="157"/>
      <c r="AC403" s="157"/>
      <c r="AD403" s="157"/>
      <c r="AE403" s="157"/>
      <c r="AF403" s="157"/>
      <c r="AG403" s="157"/>
      <c r="AH403" s="157"/>
      <c r="AI403" s="157"/>
      <c r="AJ403" s="157"/>
      <c r="AK403" s="157"/>
      <c r="AL403" s="157"/>
      <c r="AM403" s="157"/>
      <c r="AN403" s="157"/>
      <c r="AO403" s="157"/>
      <c r="AP403" s="157"/>
      <c r="AQ403" s="157"/>
      <c r="AR403" s="157"/>
      <c r="AS403" s="157"/>
      <c r="AT403" s="157"/>
      <c r="AU403" s="157"/>
      <c r="AV403" s="157"/>
      <c r="AW403" s="157"/>
      <c r="AX403" s="157"/>
      <c r="AY403" s="157"/>
      <c r="AZ403" s="157"/>
      <c r="BA403" s="157"/>
    </row>
    <row r="404" spans="1:53" s="177" customFormat="1" x14ac:dyDescent="0.3">
      <c r="A404" s="157" t="s">
        <v>479</v>
      </c>
      <c r="B404" s="162" t="s">
        <v>76</v>
      </c>
      <c r="C404" s="157" t="s">
        <v>467</v>
      </c>
      <c r="D404" s="180">
        <v>167646549</v>
      </c>
      <c r="E404" s="181">
        <v>5057187041</v>
      </c>
      <c r="F404" s="157" t="s">
        <v>58</v>
      </c>
      <c r="G404" s="165">
        <v>38859</v>
      </c>
      <c r="H404" s="166">
        <f t="shared" ca="1" si="6"/>
        <v>8</v>
      </c>
      <c r="I404" s="167"/>
      <c r="J404" s="168">
        <v>93720</v>
      </c>
      <c r="K404" s="169">
        <v>3</v>
      </c>
      <c r="L404" s="157"/>
      <c r="M404" s="175"/>
      <c r="N404" s="157"/>
      <c r="O404" s="157"/>
      <c r="S404" s="157"/>
      <c r="T404" s="157"/>
      <c r="U404" s="157"/>
      <c r="V404" s="157"/>
      <c r="W404" s="157"/>
      <c r="X404" s="157"/>
      <c r="Y404" s="157"/>
      <c r="Z404" s="157"/>
      <c r="AA404" s="157"/>
      <c r="AB404" s="157"/>
      <c r="AC404" s="157"/>
      <c r="AD404" s="157"/>
      <c r="AE404" s="157"/>
      <c r="AF404" s="157"/>
      <c r="AG404" s="157"/>
      <c r="AH404" s="157"/>
      <c r="AI404" s="157"/>
      <c r="AJ404" s="157"/>
      <c r="AK404" s="157"/>
      <c r="AL404" s="157"/>
      <c r="AM404" s="157"/>
      <c r="AN404" s="157"/>
      <c r="AO404" s="157"/>
      <c r="AP404" s="157"/>
      <c r="AQ404" s="157"/>
      <c r="AR404" s="157"/>
      <c r="AS404" s="157"/>
      <c r="AT404" s="157"/>
      <c r="AU404" s="157"/>
      <c r="AV404" s="157"/>
      <c r="AW404" s="157"/>
      <c r="AX404" s="157"/>
      <c r="AY404" s="157"/>
      <c r="AZ404" s="157"/>
      <c r="BA404" s="157"/>
    </row>
    <row r="405" spans="1:53" s="177" customFormat="1" x14ac:dyDescent="0.3">
      <c r="A405" s="157" t="s">
        <v>485</v>
      </c>
      <c r="B405" s="162" t="s">
        <v>62</v>
      </c>
      <c r="C405" s="157" t="s">
        <v>467</v>
      </c>
      <c r="D405" s="180">
        <v>247555666</v>
      </c>
      <c r="E405" s="181">
        <v>5058183445</v>
      </c>
      <c r="F405" s="157" t="s">
        <v>48</v>
      </c>
      <c r="G405" s="165">
        <v>34673</v>
      </c>
      <c r="H405" s="166">
        <f t="shared" ca="1" si="6"/>
        <v>19</v>
      </c>
      <c r="I405" s="167" t="s">
        <v>60</v>
      </c>
      <c r="J405" s="168">
        <v>46932</v>
      </c>
      <c r="K405" s="169">
        <v>5</v>
      </c>
      <c r="L405" s="157"/>
      <c r="M405" s="175"/>
      <c r="N405" s="157"/>
      <c r="O405" s="157"/>
      <c r="S405" s="157"/>
      <c r="T405" s="157"/>
      <c r="U405" s="157"/>
      <c r="V405" s="157"/>
      <c r="W405" s="157"/>
      <c r="X405" s="157"/>
      <c r="Y405" s="157"/>
      <c r="Z405" s="157"/>
      <c r="AA405" s="157"/>
      <c r="AB405" s="157"/>
      <c r="AC405" s="157"/>
      <c r="AD405" s="157"/>
      <c r="AE405" s="157"/>
      <c r="AF405" s="157"/>
      <c r="AG405" s="157"/>
      <c r="AH405" s="157"/>
      <c r="AI405" s="157"/>
      <c r="AJ405" s="157"/>
      <c r="AK405" s="157"/>
      <c r="AL405" s="157"/>
      <c r="AM405" s="157"/>
      <c r="AN405" s="157"/>
      <c r="AO405" s="157"/>
      <c r="AP405" s="157"/>
      <c r="AQ405" s="157"/>
      <c r="AR405" s="157"/>
      <c r="AS405" s="157"/>
      <c r="AT405" s="157"/>
      <c r="AU405" s="157"/>
      <c r="AV405" s="157"/>
      <c r="AW405" s="157"/>
      <c r="AX405" s="157"/>
      <c r="AY405" s="157"/>
      <c r="AZ405" s="157"/>
      <c r="BA405" s="157"/>
    </row>
    <row r="406" spans="1:53" s="177" customFormat="1" x14ac:dyDescent="0.3">
      <c r="A406" s="157" t="s">
        <v>474</v>
      </c>
      <c r="B406" s="162" t="s">
        <v>51</v>
      </c>
      <c r="C406" s="157" t="s">
        <v>467</v>
      </c>
      <c r="D406" s="180">
        <v>550291321</v>
      </c>
      <c r="E406" s="181">
        <v>5052529195</v>
      </c>
      <c r="F406" s="157" t="s">
        <v>58</v>
      </c>
      <c r="G406" s="165">
        <v>37103</v>
      </c>
      <c r="H406" s="166">
        <f t="shared" ca="1" si="6"/>
        <v>12</v>
      </c>
      <c r="I406" s="167"/>
      <c r="J406" s="168">
        <v>86976</v>
      </c>
      <c r="K406" s="169">
        <v>2</v>
      </c>
      <c r="L406" s="157"/>
      <c r="M406" s="175"/>
      <c r="N406" s="157"/>
      <c r="O406" s="157"/>
      <c r="S406" s="157"/>
      <c r="T406" s="157"/>
      <c r="U406" s="157"/>
      <c r="V406" s="157"/>
      <c r="W406" s="157"/>
      <c r="X406" s="157"/>
      <c r="Y406" s="157"/>
      <c r="Z406" s="157"/>
      <c r="AA406" s="157"/>
      <c r="AB406" s="157"/>
      <c r="AC406" s="157"/>
      <c r="AD406" s="157"/>
      <c r="AE406" s="157"/>
      <c r="AF406" s="157"/>
      <c r="AG406" s="157"/>
      <c r="AH406" s="157"/>
      <c r="AI406" s="157"/>
      <c r="AJ406" s="157"/>
      <c r="AK406" s="157"/>
      <c r="AL406" s="157"/>
      <c r="AM406" s="157"/>
      <c r="AN406" s="157"/>
      <c r="AO406" s="157"/>
      <c r="AP406" s="157"/>
      <c r="AQ406" s="157"/>
      <c r="AR406" s="157"/>
      <c r="AS406" s="157"/>
      <c r="AT406" s="157"/>
      <c r="AU406" s="157"/>
      <c r="AV406" s="157"/>
      <c r="AW406" s="157"/>
      <c r="AX406" s="157"/>
      <c r="AY406" s="157"/>
      <c r="AZ406" s="157"/>
      <c r="BA406" s="157"/>
    </row>
    <row r="407" spans="1:53" s="177" customFormat="1" x14ac:dyDescent="0.3">
      <c r="A407" s="157" t="s">
        <v>486</v>
      </c>
      <c r="B407" s="162" t="s">
        <v>76</v>
      </c>
      <c r="C407" s="157" t="s">
        <v>467</v>
      </c>
      <c r="D407" s="180">
        <v>468953266</v>
      </c>
      <c r="E407" s="181">
        <v>9702126707</v>
      </c>
      <c r="F407" s="157" t="s">
        <v>48</v>
      </c>
      <c r="G407" s="165">
        <v>34797</v>
      </c>
      <c r="H407" s="166">
        <f t="shared" ca="1" si="6"/>
        <v>19</v>
      </c>
      <c r="I407" s="167" t="s">
        <v>60</v>
      </c>
      <c r="J407" s="168">
        <v>58260</v>
      </c>
      <c r="K407" s="169">
        <v>5</v>
      </c>
      <c r="L407" s="157"/>
      <c r="M407" s="175"/>
      <c r="N407" s="157"/>
      <c r="O407" s="157"/>
      <c r="S407" s="157"/>
      <c r="T407" s="157"/>
      <c r="U407" s="157"/>
      <c r="V407" s="157"/>
      <c r="W407" s="157"/>
      <c r="X407" s="157"/>
      <c r="Y407" s="157"/>
      <c r="Z407" s="157"/>
      <c r="AA407" s="157"/>
      <c r="AB407" s="157"/>
      <c r="AC407" s="157"/>
      <c r="AD407" s="157"/>
      <c r="AE407" s="157"/>
      <c r="AF407" s="157"/>
      <c r="AG407" s="157"/>
      <c r="AH407" s="157"/>
      <c r="AI407" s="157"/>
      <c r="AJ407" s="157"/>
      <c r="AK407" s="157"/>
      <c r="AL407" s="157"/>
      <c r="AM407" s="157"/>
      <c r="AN407" s="157"/>
      <c r="AO407" s="157"/>
      <c r="AP407" s="157"/>
      <c r="AQ407" s="157"/>
      <c r="AR407" s="157"/>
      <c r="AS407" s="157"/>
      <c r="AT407" s="157"/>
      <c r="AU407" s="157"/>
      <c r="AV407" s="157"/>
      <c r="AW407" s="157"/>
      <c r="AX407" s="157"/>
      <c r="AY407" s="157"/>
      <c r="AZ407" s="157"/>
      <c r="BA407" s="157"/>
    </row>
    <row r="408" spans="1:53" s="177" customFormat="1" x14ac:dyDescent="0.3">
      <c r="A408" s="157" t="s">
        <v>476</v>
      </c>
      <c r="B408" s="162" t="s">
        <v>51</v>
      </c>
      <c r="C408" s="157" t="s">
        <v>467</v>
      </c>
      <c r="D408" s="180">
        <v>261486180</v>
      </c>
      <c r="E408" s="181">
        <v>7192523567</v>
      </c>
      <c r="F408" s="157" t="s">
        <v>58</v>
      </c>
      <c r="G408" s="165">
        <v>38292</v>
      </c>
      <c r="H408" s="166">
        <f t="shared" ca="1" si="6"/>
        <v>9</v>
      </c>
      <c r="I408" s="167"/>
      <c r="J408" s="168">
        <v>35448</v>
      </c>
      <c r="K408" s="169">
        <v>3</v>
      </c>
      <c r="L408" s="157"/>
      <c r="M408" s="175"/>
      <c r="N408" s="157"/>
      <c r="O408" s="157"/>
      <c r="S408" s="157"/>
      <c r="T408" s="157"/>
      <c r="U408" s="157"/>
      <c r="V408" s="157"/>
      <c r="W408" s="157"/>
      <c r="X408" s="157"/>
      <c r="Y408" s="157"/>
      <c r="Z408" s="157"/>
      <c r="AA408" s="157"/>
      <c r="AB408" s="157"/>
      <c r="AC408" s="157"/>
      <c r="AD408" s="157"/>
      <c r="AE408" s="157"/>
      <c r="AF408" s="157"/>
      <c r="AG408" s="157"/>
      <c r="AH408" s="157"/>
      <c r="AI408" s="157"/>
      <c r="AJ408" s="157"/>
      <c r="AK408" s="157"/>
      <c r="AL408" s="157"/>
      <c r="AM408" s="157"/>
      <c r="AN408" s="157"/>
      <c r="AO408" s="157"/>
      <c r="AP408" s="157"/>
      <c r="AQ408" s="157"/>
      <c r="AR408" s="157"/>
      <c r="AS408" s="157"/>
      <c r="AT408" s="157"/>
      <c r="AU408" s="157"/>
      <c r="AV408" s="157"/>
      <c r="AW408" s="157"/>
      <c r="AX408" s="157"/>
      <c r="AY408" s="157"/>
      <c r="AZ408" s="157"/>
      <c r="BA408" s="157"/>
    </row>
    <row r="409" spans="1:53" s="177" customFormat="1" x14ac:dyDescent="0.3">
      <c r="A409" s="157" t="s">
        <v>475</v>
      </c>
      <c r="B409" s="162" t="s">
        <v>76</v>
      </c>
      <c r="C409" s="157" t="s">
        <v>467</v>
      </c>
      <c r="D409" s="180">
        <v>557568959</v>
      </c>
      <c r="E409" s="181">
        <v>5052783818</v>
      </c>
      <c r="F409" s="157" t="s">
        <v>58</v>
      </c>
      <c r="G409" s="165">
        <v>36503</v>
      </c>
      <c r="H409" s="166">
        <f t="shared" ca="1" si="6"/>
        <v>14</v>
      </c>
      <c r="I409" s="167"/>
      <c r="J409" s="168">
        <v>65028</v>
      </c>
      <c r="K409" s="169">
        <v>4</v>
      </c>
      <c r="L409" s="157"/>
      <c r="M409" s="175"/>
      <c r="N409" s="157"/>
      <c r="O409" s="157"/>
      <c r="S409" s="157"/>
      <c r="T409" s="157"/>
      <c r="U409" s="157"/>
      <c r="V409" s="157"/>
      <c r="W409" s="157"/>
      <c r="X409" s="157"/>
      <c r="Y409" s="157"/>
      <c r="Z409" s="157"/>
      <c r="AA409" s="157"/>
      <c r="AB409" s="157"/>
      <c r="AC409" s="157"/>
      <c r="AD409" s="157"/>
      <c r="AE409" s="157"/>
      <c r="AF409" s="157"/>
      <c r="AG409" s="157"/>
      <c r="AH409" s="157"/>
      <c r="AI409" s="157"/>
      <c r="AJ409" s="157"/>
      <c r="AK409" s="157"/>
      <c r="AL409" s="157"/>
      <c r="AM409" s="157"/>
      <c r="AN409" s="157"/>
      <c r="AO409" s="157"/>
      <c r="AP409" s="157"/>
      <c r="AQ409" s="157"/>
      <c r="AR409" s="157"/>
      <c r="AS409" s="157"/>
      <c r="AT409" s="157"/>
      <c r="AU409" s="157"/>
      <c r="AV409" s="157"/>
      <c r="AW409" s="157"/>
      <c r="AX409" s="157"/>
      <c r="AY409" s="157"/>
      <c r="AZ409" s="157"/>
      <c r="BA409" s="157"/>
    </row>
    <row r="410" spans="1:53" s="177" customFormat="1" x14ac:dyDescent="0.3">
      <c r="A410" s="157" t="s">
        <v>482</v>
      </c>
      <c r="B410" s="162" t="s">
        <v>66</v>
      </c>
      <c r="C410" s="157" t="s">
        <v>467</v>
      </c>
      <c r="D410" s="180">
        <v>122440839</v>
      </c>
      <c r="E410" s="181">
        <v>7196525807</v>
      </c>
      <c r="F410" s="157" t="s">
        <v>52</v>
      </c>
      <c r="G410" s="165">
        <v>37017</v>
      </c>
      <c r="H410" s="166">
        <f t="shared" ca="1" si="6"/>
        <v>13</v>
      </c>
      <c r="I410" s="167" t="s">
        <v>60</v>
      </c>
      <c r="J410" s="168">
        <v>24600</v>
      </c>
      <c r="K410" s="169">
        <v>3</v>
      </c>
      <c r="L410" s="157"/>
      <c r="M410" s="175"/>
      <c r="N410" s="157"/>
      <c r="O410" s="157"/>
      <c r="S410" s="157"/>
      <c r="T410" s="157"/>
      <c r="U410" s="157"/>
      <c r="V410" s="157"/>
      <c r="W410" s="157"/>
      <c r="X410" s="157"/>
      <c r="Y410" s="157"/>
      <c r="Z410" s="157"/>
      <c r="AA410" s="157"/>
      <c r="AB410" s="157"/>
      <c r="AC410" s="157"/>
      <c r="AD410" s="157"/>
      <c r="AE410" s="157"/>
      <c r="AF410" s="157"/>
      <c r="AG410" s="157"/>
      <c r="AH410" s="157"/>
      <c r="AI410" s="157"/>
      <c r="AJ410" s="157"/>
      <c r="AK410" s="157"/>
      <c r="AL410" s="157"/>
      <c r="AM410" s="157"/>
      <c r="AN410" s="157"/>
      <c r="AO410" s="157"/>
      <c r="AP410" s="157"/>
      <c r="AQ410" s="157"/>
      <c r="AR410" s="157"/>
      <c r="AS410" s="157"/>
      <c r="AT410" s="157"/>
      <c r="AU410" s="157"/>
      <c r="AV410" s="157"/>
      <c r="AW410" s="157"/>
      <c r="AX410" s="157"/>
      <c r="AY410" s="157"/>
      <c r="AZ410" s="157"/>
      <c r="BA410" s="157"/>
    </row>
    <row r="411" spans="1:53" s="177" customFormat="1" x14ac:dyDescent="0.3">
      <c r="A411" s="157" t="s">
        <v>481</v>
      </c>
      <c r="B411" s="162" t="s">
        <v>66</v>
      </c>
      <c r="C411" s="157" t="s">
        <v>467</v>
      </c>
      <c r="D411" s="180">
        <v>797431044</v>
      </c>
      <c r="E411" s="181">
        <v>3033820613</v>
      </c>
      <c r="F411" s="157" t="s">
        <v>56</v>
      </c>
      <c r="G411" s="165">
        <v>37140</v>
      </c>
      <c r="H411" s="166">
        <f t="shared" ca="1" si="6"/>
        <v>12</v>
      </c>
      <c r="I411" s="167"/>
      <c r="J411" s="168">
        <v>26002</v>
      </c>
      <c r="K411" s="169">
        <v>4</v>
      </c>
      <c r="L411" s="157"/>
      <c r="M411" s="175"/>
      <c r="N411" s="157"/>
      <c r="O411" s="157"/>
      <c r="S411" s="157"/>
      <c r="T411" s="157"/>
      <c r="U411" s="157"/>
      <c r="V411" s="157"/>
      <c r="W411" s="157"/>
      <c r="X411" s="157"/>
      <c r="Y411" s="157"/>
      <c r="Z411" s="157"/>
      <c r="AA411" s="157"/>
      <c r="AB411" s="157"/>
      <c r="AC411" s="157"/>
      <c r="AD411" s="157"/>
      <c r="AE411" s="157"/>
      <c r="AF411" s="157"/>
      <c r="AG411" s="157"/>
      <c r="AH411" s="157"/>
      <c r="AI411" s="157"/>
      <c r="AJ411" s="157"/>
      <c r="AK411" s="157"/>
      <c r="AL411" s="157"/>
      <c r="AM411" s="157"/>
      <c r="AN411" s="157"/>
      <c r="AO411" s="157"/>
      <c r="AP411" s="157"/>
      <c r="AQ411" s="157"/>
      <c r="AR411" s="157"/>
      <c r="AS411" s="157"/>
      <c r="AT411" s="157"/>
      <c r="AU411" s="157"/>
      <c r="AV411" s="157"/>
      <c r="AW411" s="157"/>
      <c r="AX411" s="157"/>
      <c r="AY411" s="157"/>
      <c r="AZ411" s="157"/>
      <c r="BA411" s="157"/>
    </row>
    <row r="412" spans="1:53" s="177" customFormat="1" x14ac:dyDescent="0.3">
      <c r="A412" s="157" t="s">
        <v>484</v>
      </c>
      <c r="B412" s="162" t="s">
        <v>66</v>
      </c>
      <c r="C412" s="157" t="s">
        <v>467</v>
      </c>
      <c r="D412" s="180">
        <v>397835298</v>
      </c>
      <c r="E412" s="181">
        <v>7196795200</v>
      </c>
      <c r="F412" s="157" t="s">
        <v>58</v>
      </c>
      <c r="G412" s="165">
        <v>41428</v>
      </c>
      <c r="H412" s="166">
        <f t="shared" ca="1" si="6"/>
        <v>1</v>
      </c>
      <c r="I412" s="167"/>
      <c r="J412" s="168">
        <v>90120</v>
      </c>
      <c r="K412" s="169">
        <v>4</v>
      </c>
      <c r="L412" s="157"/>
      <c r="M412" s="175"/>
      <c r="N412" s="157"/>
      <c r="O412" s="157"/>
      <c r="S412" s="157"/>
      <c r="T412" s="157"/>
      <c r="U412" s="157"/>
      <c r="V412" s="157"/>
      <c r="W412" s="157"/>
      <c r="X412" s="157"/>
      <c r="Y412" s="157"/>
      <c r="Z412" s="157"/>
      <c r="AA412" s="157"/>
      <c r="AB412" s="157"/>
      <c r="AC412" s="157"/>
      <c r="AD412" s="157"/>
      <c r="AE412" s="157"/>
      <c r="AF412" s="157"/>
      <c r="AG412" s="157"/>
      <c r="AH412" s="157"/>
      <c r="AI412" s="157"/>
      <c r="AJ412" s="157"/>
      <c r="AK412" s="157"/>
      <c r="AL412" s="157"/>
      <c r="AM412" s="157"/>
      <c r="AN412" s="157"/>
      <c r="AO412" s="157"/>
      <c r="AP412" s="157"/>
      <c r="AQ412" s="157"/>
      <c r="AR412" s="157"/>
      <c r="AS412" s="157"/>
      <c r="AT412" s="157"/>
      <c r="AU412" s="157"/>
      <c r="AV412" s="157"/>
      <c r="AW412" s="157"/>
      <c r="AX412" s="157"/>
      <c r="AY412" s="157"/>
      <c r="AZ412" s="157"/>
      <c r="BA412" s="157"/>
    </row>
    <row r="413" spans="1:53" s="177" customFormat="1" x14ac:dyDescent="0.3">
      <c r="A413" s="157" t="s">
        <v>473</v>
      </c>
      <c r="B413" s="162" t="s">
        <v>66</v>
      </c>
      <c r="C413" s="157" t="s">
        <v>467</v>
      </c>
      <c r="D413" s="180">
        <v>221364716</v>
      </c>
      <c r="E413" s="181">
        <v>5051389906</v>
      </c>
      <c r="F413" s="157" t="s">
        <v>48</v>
      </c>
      <c r="G413" s="165">
        <v>37954</v>
      </c>
      <c r="H413" s="166">
        <f t="shared" ca="1" si="6"/>
        <v>10</v>
      </c>
      <c r="I413" s="167" t="s">
        <v>60</v>
      </c>
      <c r="J413" s="168">
        <v>86184</v>
      </c>
      <c r="K413" s="169">
        <v>2</v>
      </c>
      <c r="L413" s="157"/>
      <c r="M413" s="175"/>
      <c r="N413" s="157"/>
      <c r="O413" s="157"/>
      <c r="S413" s="157"/>
      <c r="T413" s="157"/>
      <c r="U413" s="157"/>
      <c r="V413" s="157"/>
      <c r="W413" s="157"/>
      <c r="X413" s="157"/>
      <c r="Y413" s="157"/>
      <c r="Z413" s="157"/>
      <c r="AA413" s="157"/>
      <c r="AB413" s="157"/>
      <c r="AC413" s="157"/>
      <c r="AD413" s="157"/>
      <c r="AE413" s="157"/>
      <c r="AF413" s="157"/>
      <c r="AG413" s="157"/>
      <c r="AH413" s="157"/>
      <c r="AI413" s="157"/>
      <c r="AJ413" s="157"/>
      <c r="AK413" s="157"/>
      <c r="AL413" s="157"/>
      <c r="AM413" s="157"/>
      <c r="AN413" s="157"/>
      <c r="AO413" s="157"/>
      <c r="AP413" s="157"/>
      <c r="AQ413" s="157"/>
      <c r="AR413" s="157"/>
      <c r="AS413" s="157"/>
      <c r="AT413" s="157"/>
      <c r="AU413" s="157"/>
      <c r="AV413" s="157"/>
      <c r="AW413" s="157"/>
      <c r="AX413" s="157"/>
      <c r="AY413" s="157"/>
      <c r="AZ413" s="157"/>
      <c r="BA413" s="157"/>
    </row>
    <row r="414" spans="1:53" s="177" customFormat="1" x14ac:dyDescent="0.3">
      <c r="A414" s="157" t="s">
        <v>492</v>
      </c>
      <c r="B414" s="162" t="s">
        <v>51</v>
      </c>
      <c r="C414" s="157" t="s">
        <v>489</v>
      </c>
      <c r="D414" s="180">
        <v>252582122</v>
      </c>
      <c r="E414" s="181">
        <v>7197764351</v>
      </c>
      <c r="F414" s="157" t="s">
        <v>58</v>
      </c>
      <c r="G414" s="165">
        <v>36507</v>
      </c>
      <c r="H414" s="166">
        <f t="shared" ca="1" si="6"/>
        <v>14</v>
      </c>
      <c r="I414" s="167"/>
      <c r="J414" s="168">
        <v>30144</v>
      </c>
      <c r="K414" s="169">
        <v>2</v>
      </c>
      <c r="L414" s="157"/>
      <c r="M414" s="175"/>
      <c r="N414" s="157"/>
      <c r="O414" s="157"/>
      <c r="S414" s="157"/>
      <c r="T414" s="157"/>
      <c r="U414" s="157"/>
      <c r="V414" s="157"/>
      <c r="W414" s="157"/>
      <c r="X414" s="157"/>
      <c r="Y414" s="157"/>
      <c r="Z414" s="157"/>
      <c r="AA414" s="157"/>
      <c r="AB414" s="157"/>
      <c r="AC414" s="157"/>
      <c r="AD414" s="157"/>
      <c r="AE414" s="157"/>
      <c r="AF414" s="157"/>
      <c r="AG414" s="157"/>
      <c r="AH414" s="157"/>
      <c r="AI414" s="157"/>
      <c r="AJ414" s="157"/>
      <c r="AK414" s="157"/>
      <c r="AL414" s="157"/>
      <c r="AM414" s="157"/>
      <c r="AN414" s="157"/>
      <c r="AO414" s="157"/>
      <c r="AP414" s="157"/>
      <c r="AQ414" s="157"/>
      <c r="AR414" s="157"/>
      <c r="AS414" s="157"/>
      <c r="AT414" s="157"/>
      <c r="AU414" s="157"/>
      <c r="AV414" s="157"/>
      <c r="AW414" s="157"/>
      <c r="AX414" s="157"/>
      <c r="AY414" s="157"/>
      <c r="AZ414" s="157"/>
      <c r="BA414" s="157"/>
    </row>
    <row r="415" spans="1:53" s="177" customFormat="1" x14ac:dyDescent="0.3">
      <c r="A415" s="157" t="s">
        <v>488</v>
      </c>
      <c r="B415" s="162" t="s">
        <v>76</v>
      </c>
      <c r="C415" s="157" t="s">
        <v>489</v>
      </c>
      <c r="D415" s="180">
        <v>974912089</v>
      </c>
      <c r="E415" s="181">
        <v>9702601200</v>
      </c>
      <c r="F415" s="157" t="s">
        <v>48</v>
      </c>
      <c r="G415" s="165">
        <v>35870</v>
      </c>
      <c r="H415" s="166">
        <f t="shared" ca="1" si="6"/>
        <v>16</v>
      </c>
      <c r="I415" s="167" t="s">
        <v>60</v>
      </c>
      <c r="J415" s="168">
        <v>75828</v>
      </c>
      <c r="K415" s="169">
        <v>1</v>
      </c>
      <c r="L415" s="157"/>
      <c r="M415" s="175"/>
      <c r="N415" s="157"/>
      <c r="O415" s="157"/>
      <c r="S415" s="157"/>
      <c r="T415" s="157"/>
      <c r="U415" s="157"/>
      <c r="V415" s="157"/>
      <c r="W415" s="157"/>
      <c r="X415" s="157"/>
      <c r="Y415" s="157"/>
      <c r="Z415" s="157"/>
      <c r="AA415" s="157"/>
      <c r="AB415" s="157"/>
      <c r="AC415" s="157"/>
      <c r="AD415" s="157"/>
      <c r="AE415" s="157"/>
      <c r="AF415" s="157"/>
      <c r="AG415" s="157"/>
      <c r="AH415" s="157"/>
      <c r="AI415" s="157"/>
      <c r="AJ415" s="157"/>
      <c r="AK415" s="157"/>
      <c r="AL415" s="157"/>
      <c r="AM415" s="157"/>
      <c r="AN415" s="157"/>
      <c r="AO415" s="157"/>
      <c r="AP415" s="157"/>
      <c r="AQ415" s="157"/>
      <c r="AR415" s="157"/>
      <c r="AS415" s="157"/>
      <c r="AT415" s="157"/>
      <c r="AU415" s="157"/>
      <c r="AV415" s="157"/>
      <c r="AW415" s="157"/>
      <c r="AX415" s="157"/>
      <c r="AY415" s="157"/>
      <c r="AZ415" s="157"/>
      <c r="BA415" s="157"/>
    </row>
    <row r="416" spans="1:53" s="177" customFormat="1" x14ac:dyDescent="0.3">
      <c r="A416" s="157" t="s">
        <v>490</v>
      </c>
      <c r="B416" s="162" t="s">
        <v>51</v>
      </c>
      <c r="C416" s="157" t="s">
        <v>489</v>
      </c>
      <c r="D416" s="180">
        <v>425943144</v>
      </c>
      <c r="E416" s="181">
        <v>5052911046</v>
      </c>
      <c r="F416" s="157" t="s">
        <v>58</v>
      </c>
      <c r="G416" s="165">
        <v>35464</v>
      </c>
      <c r="H416" s="166">
        <f t="shared" ca="1" si="6"/>
        <v>17</v>
      </c>
      <c r="I416" s="167"/>
      <c r="J416" s="168">
        <v>86040</v>
      </c>
      <c r="K416" s="169">
        <v>2</v>
      </c>
      <c r="L416" s="157"/>
      <c r="M416" s="175"/>
      <c r="N416" s="157"/>
      <c r="O416" s="157"/>
      <c r="S416" s="157"/>
      <c r="T416" s="157"/>
      <c r="U416" s="157"/>
      <c r="V416" s="157"/>
      <c r="W416" s="157"/>
      <c r="X416" s="157"/>
      <c r="Y416" s="157"/>
      <c r="Z416" s="157"/>
      <c r="AA416" s="157"/>
      <c r="AB416" s="157"/>
      <c r="AC416" s="157"/>
      <c r="AD416" s="157"/>
      <c r="AE416" s="157"/>
      <c r="AF416" s="157"/>
      <c r="AG416" s="157"/>
      <c r="AH416" s="157"/>
      <c r="AI416" s="157"/>
      <c r="AJ416" s="157"/>
      <c r="AK416" s="157"/>
      <c r="AL416" s="157"/>
      <c r="AM416" s="157"/>
      <c r="AN416" s="157"/>
      <c r="AO416" s="157"/>
      <c r="AP416" s="157"/>
      <c r="AQ416" s="157"/>
      <c r="AR416" s="157"/>
      <c r="AS416" s="157"/>
      <c r="AT416" s="157"/>
      <c r="AU416" s="157"/>
      <c r="AV416" s="157"/>
      <c r="AW416" s="157"/>
      <c r="AX416" s="157"/>
      <c r="AY416" s="157"/>
      <c r="AZ416" s="157"/>
      <c r="BA416" s="157"/>
    </row>
    <row r="417" spans="1:53" s="177" customFormat="1" x14ac:dyDescent="0.3">
      <c r="A417" s="157" t="s">
        <v>491</v>
      </c>
      <c r="B417" s="162" t="s">
        <v>66</v>
      </c>
      <c r="C417" s="157" t="s">
        <v>489</v>
      </c>
      <c r="D417" s="180">
        <v>121688720</v>
      </c>
      <c r="E417" s="181">
        <v>3034794769</v>
      </c>
      <c r="F417" s="157" t="s">
        <v>58</v>
      </c>
      <c r="G417" s="165">
        <v>36623</v>
      </c>
      <c r="H417" s="166">
        <f t="shared" ca="1" si="6"/>
        <v>14</v>
      </c>
      <c r="I417" s="167"/>
      <c r="J417" s="168">
        <v>53784</v>
      </c>
      <c r="K417" s="169">
        <v>4</v>
      </c>
      <c r="L417" s="157"/>
      <c r="M417" s="175"/>
      <c r="N417" s="157"/>
      <c r="O417" s="157"/>
      <c r="S417" s="157"/>
      <c r="T417" s="157"/>
      <c r="U417" s="157"/>
      <c r="V417" s="157"/>
      <c r="W417" s="157"/>
      <c r="X417" s="157"/>
      <c r="Y417" s="157"/>
      <c r="Z417" s="157"/>
      <c r="AA417" s="157"/>
      <c r="AB417" s="157"/>
      <c r="AC417" s="157"/>
      <c r="AD417" s="157"/>
      <c r="AE417" s="157"/>
      <c r="AF417" s="157"/>
      <c r="AG417" s="157"/>
      <c r="AH417" s="157"/>
      <c r="AI417" s="157"/>
      <c r="AJ417" s="157"/>
      <c r="AK417" s="157"/>
      <c r="AL417" s="157"/>
      <c r="AM417" s="157"/>
      <c r="AN417" s="157"/>
      <c r="AO417" s="157"/>
      <c r="AP417" s="157"/>
      <c r="AQ417" s="157"/>
      <c r="AR417" s="157"/>
      <c r="AS417" s="157"/>
      <c r="AT417" s="157"/>
      <c r="AU417" s="157"/>
      <c r="AV417" s="157"/>
      <c r="AW417" s="157"/>
      <c r="AX417" s="157"/>
      <c r="AY417" s="157"/>
      <c r="AZ417" s="157"/>
      <c r="BA417" s="157"/>
    </row>
    <row r="418" spans="1:53" s="177" customFormat="1" x14ac:dyDescent="0.3">
      <c r="A418" s="157" t="s">
        <v>527</v>
      </c>
      <c r="B418" s="162" t="s">
        <v>66</v>
      </c>
      <c r="C418" s="157" t="s">
        <v>494</v>
      </c>
      <c r="D418" s="180">
        <v>290385638</v>
      </c>
      <c r="E418" s="181">
        <v>9704518022</v>
      </c>
      <c r="F418" s="157" t="s">
        <v>52</v>
      </c>
      <c r="G418" s="165">
        <v>34558</v>
      </c>
      <c r="H418" s="166">
        <f t="shared" ca="1" si="6"/>
        <v>19</v>
      </c>
      <c r="I418" s="167" t="s">
        <v>53</v>
      </c>
      <c r="J418" s="168">
        <v>42054</v>
      </c>
      <c r="K418" s="169">
        <v>4</v>
      </c>
      <c r="L418" s="157"/>
      <c r="M418" s="175"/>
      <c r="N418" s="157"/>
      <c r="O418" s="157"/>
      <c r="S418" s="157"/>
      <c r="T418" s="157"/>
      <c r="U418" s="157"/>
      <c r="V418" s="157"/>
      <c r="W418" s="157"/>
      <c r="X418" s="157"/>
      <c r="Y418" s="157"/>
      <c r="Z418" s="157"/>
      <c r="AA418" s="157"/>
      <c r="AB418" s="157"/>
      <c r="AC418" s="157"/>
      <c r="AD418" s="157"/>
      <c r="AE418" s="157"/>
      <c r="AF418" s="157"/>
      <c r="AG418" s="157"/>
      <c r="AH418" s="157"/>
      <c r="AI418" s="157"/>
      <c r="AJ418" s="157"/>
      <c r="AK418" s="157"/>
      <c r="AL418" s="157"/>
      <c r="AM418" s="157"/>
      <c r="AN418" s="157"/>
      <c r="AO418" s="157"/>
      <c r="AP418" s="157"/>
      <c r="AQ418" s="157"/>
      <c r="AR418" s="157"/>
      <c r="AS418" s="157"/>
      <c r="AT418" s="157"/>
      <c r="AU418" s="157"/>
      <c r="AV418" s="157"/>
      <c r="AW418" s="157"/>
      <c r="AX418" s="157"/>
      <c r="AY418" s="157"/>
      <c r="AZ418" s="157"/>
      <c r="BA418" s="157"/>
    </row>
    <row r="419" spans="1:53" s="177" customFormat="1" x14ac:dyDescent="0.3">
      <c r="A419" s="157" t="s">
        <v>523</v>
      </c>
      <c r="B419" s="162" t="s">
        <v>46</v>
      </c>
      <c r="C419" s="157" t="s">
        <v>494</v>
      </c>
      <c r="D419" s="180">
        <v>851400058</v>
      </c>
      <c r="E419" s="181">
        <v>5056012031</v>
      </c>
      <c r="F419" s="157" t="s">
        <v>52</v>
      </c>
      <c r="G419" s="165">
        <v>41449</v>
      </c>
      <c r="H419" s="166">
        <f t="shared" ca="1" si="6"/>
        <v>1</v>
      </c>
      <c r="I419" s="167" t="s">
        <v>60</v>
      </c>
      <c r="J419" s="168">
        <v>20310</v>
      </c>
      <c r="K419" s="169">
        <v>1</v>
      </c>
      <c r="L419" s="157"/>
      <c r="M419" s="175"/>
      <c r="N419" s="157"/>
      <c r="O419" s="157"/>
      <c r="S419" s="157"/>
      <c r="T419" s="157"/>
      <c r="U419" s="157"/>
      <c r="V419" s="157"/>
      <c r="W419" s="157"/>
      <c r="X419" s="157"/>
      <c r="Y419" s="157"/>
      <c r="Z419" s="157"/>
      <c r="AA419" s="157"/>
      <c r="AB419" s="157"/>
      <c r="AC419" s="157"/>
      <c r="AD419" s="157"/>
      <c r="AE419" s="157"/>
      <c r="AF419" s="157"/>
      <c r="AG419" s="157"/>
      <c r="AH419" s="157"/>
      <c r="AI419" s="157"/>
      <c r="AJ419" s="157"/>
      <c r="AK419" s="157"/>
      <c r="AL419" s="157"/>
      <c r="AM419" s="157"/>
      <c r="AN419" s="157"/>
      <c r="AO419" s="157"/>
      <c r="AP419" s="157"/>
      <c r="AQ419" s="157"/>
      <c r="AR419" s="157"/>
      <c r="AS419" s="157"/>
      <c r="AT419" s="157"/>
      <c r="AU419" s="157"/>
      <c r="AV419" s="157"/>
      <c r="AW419" s="157"/>
      <c r="AX419" s="157"/>
      <c r="AY419" s="157"/>
      <c r="AZ419" s="157"/>
      <c r="BA419" s="157"/>
    </row>
    <row r="420" spans="1:53" s="177" customFormat="1" x14ac:dyDescent="0.3">
      <c r="A420" s="157" t="s">
        <v>503</v>
      </c>
      <c r="B420" s="162" t="s">
        <v>62</v>
      </c>
      <c r="C420" s="157" t="s">
        <v>494</v>
      </c>
      <c r="D420" s="180">
        <v>542214575</v>
      </c>
      <c r="E420" s="181">
        <v>9702172913</v>
      </c>
      <c r="F420" s="157" t="s">
        <v>48</v>
      </c>
      <c r="G420" s="165">
        <v>35758</v>
      </c>
      <c r="H420" s="166">
        <f t="shared" ca="1" si="6"/>
        <v>16</v>
      </c>
      <c r="I420" s="167" t="s">
        <v>60</v>
      </c>
      <c r="J420" s="168">
        <v>104436</v>
      </c>
      <c r="K420" s="169">
        <v>3</v>
      </c>
      <c r="L420" s="157"/>
      <c r="M420" s="175"/>
      <c r="N420" s="157"/>
      <c r="O420" s="157"/>
      <c r="S420" s="157"/>
      <c r="T420" s="157"/>
      <c r="U420" s="157"/>
      <c r="V420" s="157"/>
      <c r="W420" s="157"/>
      <c r="X420" s="157"/>
      <c r="Y420" s="157"/>
      <c r="Z420" s="157"/>
      <c r="AA420" s="157"/>
      <c r="AB420" s="157"/>
      <c r="AC420" s="157"/>
      <c r="AD420" s="157"/>
      <c r="AE420" s="157"/>
      <c r="AF420" s="157"/>
      <c r="AG420" s="157"/>
      <c r="AH420" s="157"/>
      <c r="AI420" s="157"/>
      <c r="AJ420" s="157"/>
      <c r="AK420" s="157"/>
      <c r="AL420" s="157"/>
      <c r="AM420" s="157"/>
      <c r="AN420" s="157"/>
      <c r="AO420" s="157"/>
      <c r="AP420" s="157"/>
      <c r="AQ420" s="157"/>
      <c r="AR420" s="157"/>
      <c r="AS420" s="157"/>
      <c r="AT420" s="157"/>
      <c r="AU420" s="157"/>
      <c r="AV420" s="157"/>
      <c r="AW420" s="157"/>
      <c r="AX420" s="157"/>
      <c r="AY420" s="157"/>
      <c r="AZ420" s="157"/>
      <c r="BA420" s="157"/>
    </row>
    <row r="421" spans="1:53" s="177" customFormat="1" x14ac:dyDescent="0.3">
      <c r="A421" s="157" t="s">
        <v>514</v>
      </c>
      <c r="B421" s="162" t="s">
        <v>66</v>
      </c>
      <c r="C421" s="157" t="s">
        <v>494</v>
      </c>
      <c r="D421" s="180">
        <v>272714784</v>
      </c>
      <c r="E421" s="181">
        <v>9701162663</v>
      </c>
      <c r="F421" s="157" t="s">
        <v>56</v>
      </c>
      <c r="G421" s="165">
        <v>38767</v>
      </c>
      <c r="H421" s="166">
        <f t="shared" ca="1" si="6"/>
        <v>8</v>
      </c>
      <c r="I421" s="167"/>
      <c r="J421" s="168">
        <v>25978</v>
      </c>
      <c r="K421" s="169">
        <v>2</v>
      </c>
      <c r="L421" s="157"/>
      <c r="M421" s="175"/>
      <c r="N421" s="157"/>
      <c r="O421" s="157"/>
      <c r="S421" s="157"/>
      <c r="T421" s="157"/>
      <c r="U421" s="157"/>
      <c r="V421" s="157"/>
      <c r="W421" s="157"/>
      <c r="X421" s="157"/>
      <c r="Y421" s="157"/>
      <c r="Z421" s="157"/>
      <c r="AA421" s="157"/>
      <c r="AB421" s="157"/>
      <c r="AC421" s="157"/>
      <c r="AD421" s="157"/>
      <c r="AE421" s="157"/>
      <c r="AF421" s="157"/>
      <c r="AG421" s="157"/>
      <c r="AH421" s="157"/>
      <c r="AI421" s="157"/>
      <c r="AJ421" s="157"/>
      <c r="AK421" s="157"/>
      <c r="AL421" s="157"/>
      <c r="AM421" s="157"/>
      <c r="AN421" s="157"/>
      <c r="AO421" s="157"/>
      <c r="AP421" s="157"/>
      <c r="AQ421" s="157"/>
      <c r="AR421" s="157"/>
      <c r="AS421" s="157"/>
      <c r="AT421" s="157"/>
      <c r="AU421" s="157"/>
      <c r="AV421" s="157"/>
      <c r="AW421" s="157"/>
      <c r="AX421" s="157"/>
      <c r="AY421" s="157"/>
      <c r="AZ421" s="157"/>
      <c r="BA421" s="157"/>
    </row>
    <row r="422" spans="1:53" s="177" customFormat="1" x14ac:dyDescent="0.3">
      <c r="A422" s="157" t="s">
        <v>515</v>
      </c>
      <c r="B422" s="162" t="s">
        <v>51</v>
      </c>
      <c r="C422" s="157" t="s">
        <v>494</v>
      </c>
      <c r="D422" s="180">
        <v>972791650</v>
      </c>
      <c r="E422" s="181">
        <v>7195236892</v>
      </c>
      <c r="F422" s="157" t="s">
        <v>52</v>
      </c>
      <c r="G422" s="165">
        <v>38526</v>
      </c>
      <c r="H422" s="166">
        <f t="shared" ca="1" si="6"/>
        <v>9</v>
      </c>
      <c r="I422" s="167" t="s">
        <v>60</v>
      </c>
      <c r="J422" s="168">
        <v>40572</v>
      </c>
      <c r="K422" s="169">
        <v>5</v>
      </c>
      <c r="L422" s="157"/>
      <c r="M422" s="175"/>
      <c r="N422" s="157"/>
      <c r="O422" s="157"/>
      <c r="S422" s="157"/>
      <c r="T422" s="157"/>
      <c r="U422" s="157"/>
      <c r="V422" s="157"/>
      <c r="W422" s="157"/>
      <c r="X422" s="157"/>
      <c r="Y422" s="157"/>
      <c r="Z422" s="157"/>
      <c r="AA422" s="157"/>
      <c r="AB422" s="157"/>
      <c r="AC422" s="157"/>
      <c r="AD422" s="157"/>
      <c r="AE422" s="157"/>
      <c r="AF422" s="157"/>
      <c r="AG422" s="157"/>
      <c r="AH422" s="157"/>
      <c r="AI422" s="157"/>
      <c r="AJ422" s="157"/>
      <c r="AK422" s="157"/>
      <c r="AL422" s="157"/>
      <c r="AM422" s="157"/>
      <c r="AN422" s="157"/>
      <c r="AO422" s="157"/>
      <c r="AP422" s="157"/>
      <c r="AQ422" s="157"/>
      <c r="AR422" s="157"/>
      <c r="AS422" s="157"/>
      <c r="AT422" s="157"/>
      <c r="AU422" s="157"/>
      <c r="AV422" s="157"/>
      <c r="AW422" s="157"/>
      <c r="AX422" s="157"/>
      <c r="AY422" s="157"/>
      <c r="AZ422" s="157"/>
      <c r="BA422" s="157"/>
    </row>
    <row r="423" spans="1:53" s="177" customFormat="1" x14ac:dyDescent="0.3">
      <c r="A423" s="157" t="s">
        <v>498</v>
      </c>
      <c r="B423" s="162" t="s">
        <v>55</v>
      </c>
      <c r="C423" s="157" t="s">
        <v>494</v>
      </c>
      <c r="D423" s="180">
        <v>551132018</v>
      </c>
      <c r="E423" s="181">
        <v>5055796953</v>
      </c>
      <c r="F423" s="157" t="s">
        <v>48</v>
      </c>
      <c r="G423" s="165">
        <v>41426</v>
      </c>
      <c r="H423" s="166">
        <f t="shared" ca="1" si="6"/>
        <v>1</v>
      </c>
      <c r="I423" s="167" t="s">
        <v>60</v>
      </c>
      <c r="J423" s="168">
        <v>80208</v>
      </c>
      <c r="K423" s="169">
        <v>4</v>
      </c>
      <c r="L423" s="157"/>
      <c r="M423" s="175"/>
      <c r="N423" s="157"/>
      <c r="O423" s="157"/>
      <c r="S423" s="157"/>
      <c r="T423" s="157"/>
      <c r="U423" s="157"/>
      <c r="V423" s="157"/>
      <c r="W423" s="157"/>
      <c r="X423" s="157"/>
      <c r="Y423" s="157"/>
      <c r="Z423" s="157"/>
      <c r="AA423" s="157"/>
      <c r="AB423" s="157"/>
      <c r="AC423" s="157"/>
      <c r="AD423" s="157"/>
      <c r="AE423" s="157"/>
      <c r="AF423" s="157"/>
      <c r="AG423" s="157"/>
      <c r="AH423" s="157"/>
      <c r="AI423" s="157"/>
      <c r="AJ423" s="157"/>
      <c r="AK423" s="157"/>
      <c r="AL423" s="157"/>
      <c r="AM423" s="157"/>
      <c r="AN423" s="157"/>
      <c r="AO423" s="157"/>
      <c r="AP423" s="157"/>
      <c r="AQ423" s="157"/>
      <c r="AR423" s="157"/>
      <c r="AS423" s="157"/>
      <c r="AT423" s="157"/>
      <c r="AU423" s="157"/>
      <c r="AV423" s="157"/>
      <c r="AW423" s="157"/>
      <c r="AX423" s="157"/>
      <c r="AY423" s="157"/>
      <c r="AZ423" s="157"/>
      <c r="BA423" s="157"/>
    </row>
    <row r="424" spans="1:53" s="177" customFormat="1" x14ac:dyDescent="0.3">
      <c r="A424" s="157" t="s">
        <v>512</v>
      </c>
      <c r="B424" s="162" t="s">
        <v>66</v>
      </c>
      <c r="C424" s="157" t="s">
        <v>494</v>
      </c>
      <c r="D424" s="180">
        <v>972086665</v>
      </c>
      <c r="E424" s="181">
        <v>9706007063</v>
      </c>
      <c r="F424" s="157" t="s">
        <v>48</v>
      </c>
      <c r="G424" s="165">
        <v>39283</v>
      </c>
      <c r="H424" s="166">
        <f t="shared" ca="1" si="6"/>
        <v>6</v>
      </c>
      <c r="I424" s="167" t="s">
        <v>64</v>
      </c>
      <c r="J424" s="168">
        <v>103440</v>
      </c>
      <c r="K424" s="169">
        <v>3</v>
      </c>
      <c r="L424" s="157"/>
      <c r="M424" s="175"/>
      <c r="N424" s="157"/>
      <c r="O424" s="157"/>
      <c r="S424" s="157"/>
      <c r="T424" s="157"/>
      <c r="U424" s="157"/>
      <c r="V424" s="157"/>
      <c r="W424" s="157"/>
      <c r="X424" s="157"/>
      <c r="Y424" s="157"/>
      <c r="Z424" s="157"/>
      <c r="AA424" s="157"/>
      <c r="AB424" s="157"/>
      <c r="AC424" s="157"/>
      <c r="AD424" s="157"/>
      <c r="AE424" s="157"/>
      <c r="AF424" s="157"/>
      <c r="AG424" s="157"/>
      <c r="AH424" s="157"/>
      <c r="AI424" s="157"/>
      <c r="AJ424" s="157"/>
      <c r="AK424" s="157"/>
      <c r="AL424" s="157"/>
      <c r="AM424" s="157"/>
      <c r="AN424" s="157"/>
      <c r="AO424" s="157"/>
      <c r="AP424" s="157"/>
      <c r="AQ424" s="157"/>
      <c r="AR424" s="157"/>
      <c r="AS424" s="157"/>
      <c r="AT424" s="157"/>
      <c r="AU424" s="157"/>
      <c r="AV424" s="157"/>
      <c r="AW424" s="157"/>
      <c r="AX424" s="157"/>
      <c r="AY424" s="157"/>
      <c r="AZ424" s="157"/>
      <c r="BA424" s="157"/>
    </row>
    <row r="425" spans="1:53" s="177" customFormat="1" x14ac:dyDescent="0.3">
      <c r="A425" s="157" t="s">
        <v>509</v>
      </c>
      <c r="B425" s="162" t="s">
        <v>66</v>
      </c>
      <c r="C425" s="157" t="s">
        <v>494</v>
      </c>
      <c r="D425" s="180">
        <v>948252103</v>
      </c>
      <c r="E425" s="181">
        <v>5057430732</v>
      </c>
      <c r="F425" s="157" t="s">
        <v>56</v>
      </c>
      <c r="G425" s="165">
        <v>37385</v>
      </c>
      <c r="H425" s="166">
        <f t="shared" ca="1" si="6"/>
        <v>12</v>
      </c>
      <c r="I425" s="167"/>
      <c r="J425" s="168">
        <v>47717</v>
      </c>
      <c r="K425" s="169">
        <v>1</v>
      </c>
      <c r="L425" s="157"/>
      <c r="M425" s="175"/>
      <c r="N425" s="157"/>
      <c r="O425" s="157"/>
      <c r="S425" s="157"/>
      <c r="T425" s="157"/>
      <c r="U425" s="157"/>
      <c r="V425" s="157"/>
      <c r="W425" s="157"/>
      <c r="X425" s="157"/>
      <c r="Y425" s="157"/>
      <c r="Z425" s="157"/>
      <c r="AA425" s="157"/>
      <c r="AB425" s="157"/>
      <c r="AC425" s="157"/>
      <c r="AD425" s="157"/>
      <c r="AE425" s="157"/>
      <c r="AF425" s="157"/>
      <c r="AG425" s="157"/>
      <c r="AH425" s="157"/>
      <c r="AI425" s="157"/>
      <c r="AJ425" s="157"/>
      <c r="AK425" s="157"/>
      <c r="AL425" s="157"/>
      <c r="AM425" s="157"/>
      <c r="AN425" s="157"/>
      <c r="AO425" s="157"/>
      <c r="AP425" s="157"/>
      <c r="AQ425" s="157"/>
      <c r="AR425" s="157"/>
      <c r="AS425" s="157"/>
      <c r="AT425" s="157"/>
      <c r="AU425" s="157"/>
      <c r="AV425" s="157"/>
      <c r="AW425" s="157"/>
      <c r="AX425" s="157"/>
      <c r="AY425" s="157"/>
      <c r="AZ425" s="157"/>
      <c r="BA425" s="157"/>
    </row>
    <row r="426" spans="1:53" s="177" customFormat="1" x14ac:dyDescent="0.3">
      <c r="A426" s="157" t="s">
        <v>502</v>
      </c>
      <c r="B426" s="162" t="s">
        <v>51</v>
      </c>
      <c r="C426" s="157" t="s">
        <v>494</v>
      </c>
      <c r="D426" s="180">
        <v>869524136</v>
      </c>
      <c r="E426" s="181">
        <v>3033640748</v>
      </c>
      <c r="F426" s="157" t="s">
        <v>48</v>
      </c>
      <c r="G426" s="165">
        <v>36395</v>
      </c>
      <c r="H426" s="166">
        <f t="shared" ca="1" si="6"/>
        <v>14</v>
      </c>
      <c r="I426" s="167" t="s">
        <v>64</v>
      </c>
      <c r="J426" s="168">
        <v>52092</v>
      </c>
      <c r="K426" s="169">
        <v>1</v>
      </c>
      <c r="L426" s="157"/>
      <c r="M426" s="175"/>
      <c r="N426" s="157"/>
      <c r="O426" s="157"/>
      <c r="S426" s="157"/>
      <c r="T426" s="157"/>
      <c r="U426" s="157"/>
      <c r="V426" s="157"/>
      <c r="W426" s="157"/>
      <c r="X426" s="157"/>
      <c r="Y426" s="157"/>
      <c r="Z426" s="157"/>
      <c r="AA426" s="157"/>
      <c r="AB426" s="157"/>
      <c r="AC426" s="157"/>
      <c r="AD426" s="157"/>
      <c r="AE426" s="157"/>
      <c r="AF426" s="157"/>
      <c r="AG426" s="157"/>
      <c r="AH426" s="157"/>
      <c r="AI426" s="157"/>
      <c r="AJ426" s="157"/>
      <c r="AK426" s="157"/>
      <c r="AL426" s="157"/>
      <c r="AM426" s="157"/>
      <c r="AN426" s="157"/>
      <c r="AO426" s="157"/>
      <c r="AP426" s="157"/>
      <c r="AQ426" s="157"/>
      <c r="AR426" s="157"/>
      <c r="AS426" s="157"/>
      <c r="AT426" s="157"/>
      <c r="AU426" s="157"/>
      <c r="AV426" s="157"/>
      <c r="AW426" s="157"/>
      <c r="AX426" s="157"/>
      <c r="AY426" s="157"/>
      <c r="AZ426" s="157"/>
      <c r="BA426" s="157"/>
    </row>
    <row r="427" spans="1:53" s="177" customFormat="1" x14ac:dyDescent="0.3">
      <c r="A427" s="157" t="s">
        <v>495</v>
      </c>
      <c r="B427" s="162" t="s">
        <v>62</v>
      </c>
      <c r="C427" s="157" t="s">
        <v>494</v>
      </c>
      <c r="D427" s="180">
        <v>213741822</v>
      </c>
      <c r="E427" s="181">
        <v>3031780498</v>
      </c>
      <c r="F427" s="157" t="s">
        <v>58</v>
      </c>
      <c r="G427" s="165">
        <v>36977</v>
      </c>
      <c r="H427" s="166">
        <f t="shared" ca="1" si="6"/>
        <v>13</v>
      </c>
      <c r="I427" s="167"/>
      <c r="J427" s="168">
        <v>75996</v>
      </c>
      <c r="K427" s="169">
        <v>4</v>
      </c>
      <c r="L427" s="157"/>
      <c r="M427" s="175"/>
      <c r="N427" s="157"/>
      <c r="O427" s="157"/>
      <c r="S427" s="157"/>
      <c r="T427" s="157"/>
      <c r="U427" s="157"/>
      <c r="V427" s="157"/>
      <c r="W427" s="157"/>
      <c r="X427" s="157"/>
      <c r="Y427" s="157"/>
      <c r="Z427" s="157"/>
      <c r="AA427" s="157"/>
      <c r="AB427" s="157"/>
      <c r="AC427" s="157"/>
      <c r="AD427" s="157"/>
      <c r="AE427" s="157"/>
      <c r="AF427" s="157"/>
      <c r="AG427" s="157"/>
      <c r="AH427" s="157"/>
      <c r="AI427" s="157"/>
      <c r="AJ427" s="157"/>
      <c r="AK427" s="157"/>
      <c r="AL427" s="157"/>
      <c r="AM427" s="157"/>
      <c r="AN427" s="157"/>
      <c r="AO427" s="157"/>
      <c r="AP427" s="157"/>
      <c r="AQ427" s="157"/>
      <c r="AR427" s="157"/>
      <c r="AS427" s="157"/>
      <c r="AT427" s="157"/>
      <c r="AU427" s="157"/>
      <c r="AV427" s="157"/>
      <c r="AW427" s="157"/>
      <c r="AX427" s="157"/>
      <c r="AY427" s="157"/>
      <c r="AZ427" s="157"/>
      <c r="BA427" s="157"/>
    </row>
    <row r="428" spans="1:53" s="177" customFormat="1" x14ac:dyDescent="0.3">
      <c r="A428" s="157" t="s">
        <v>504</v>
      </c>
      <c r="B428" s="162" t="s">
        <v>51</v>
      </c>
      <c r="C428" s="157" t="s">
        <v>494</v>
      </c>
      <c r="D428" s="180">
        <v>724193735</v>
      </c>
      <c r="E428" s="181">
        <v>5058627048</v>
      </c>
      <c r="F428" s="157" t="s">
        <v>48</v>
      </c>
      <c r="G428" s="165">
        <v>34676</v>
      </c>
      <c r="H428" s="166">
        <f t="shared" ca="1" si="6"/>
        <v>19</v>
      </c>
      <c r="I428" s="167" t="s">
        <v>64</v>
      </c>
      <c r="J428" s="168">
        <v>51828</v>
      </c>
      <c r="K428" s="169">
        <v>2</v>
      </c>
      <c r="L428" s="157"/>
      <c r="M428" s="175"/>
      <c r="N428" s="157"/>
      <c r="O428" s="157"/>
      <c r="S428" s="157"/>
      <c r="T428" s="157"/>
      <c r="U428" s="157"/>
      <c r="V428" s="157"/>
      <c r="W428" s="157"/>
      <c r="X428" s="157"/>
      <c r="Y428" s="157"/>
      <c r="Z428" s="157"/>
      <c r="AA428" s="157"/>
      <c r="AB428" s="157"/>
      <c r="AC428" s="157"/>
      <c r="AD428" s="157"/>
      <c r="AE428" s="157"/>
      <c r="AF428" s="157"/>
      <c r="AG428" s="157"/>
      <c r="AH428" s="157"/>
      <c r="AI428" s="157"/>
      <c r="AJ428" s="157"/>
      <c r="AK428" s="157"/>
      <c r="AL428" s="157"/>
      <c r="AM428" s="157"/>
      <c r="AN428" s="157"/>
      <c r="AO428" s="157"/>
      <c r="AP428" s="157"/>
      <c r="AQ428" s="157"/>
      <c r="AR428" s="157"/>
      <c r="AS428" s="157"/>
      <c r="AT428" s="157"/>
      <c r="AU428" s="157"/>
      <c r="AV428" s="157"/>
      <c r="AW428" s="157"/>
      <c r="AX428" s="157"/>
      <c r="AY428" s="157"/>
      <c r="AZ428" s="157"/>
      <c r="BA428" s="157"/>
    </row>
    <row r="429" spans="1:53" s="177" customFormat="1" x14ac:dyDescent="0.3">
      <c r="A429" s="157" t="s">
        <v>507</v>
      </c>
      <c r="B429" s="162" t="s">
        <v>55</v>
      </c>
      <c r="C429" s="157" t="s">
        <v>494</v>
      </c>
      <c r="D429" s="180">
        <v>761337848</v>
      </c>
      <c r="E429" s="181">
        <v>3033967339</v>
      </c>
      <c r="F429" s="157" t="s">
        <v>58</v>
      </c>
      <c r="G429" s="165">
        <v>35558</v>
      </c>
      <c r="H429" s="166">
        <f t="shared" ca="1" si="6"/>
        <v>17</v>
      </c>
      <c r="I429" s="167"/>
      <c r="J429" s="168">
        <v>80052</v>
      </c>
      <c r="K429" s="169">
        <v>2</v>
      </c>
      <c r="L429" s="157"/>
      <c r="M429" s="175"/>
      <c r="N429" s="157"/>
      <c r="O429" s="157"/>
      <c r="S429" s="157"/>
      <c r="T429" s="157"/>
      <c r="U429" s="157"/>
      <c r="V429" s="157"/>
      <c r="W429" s="157"/>
      <c r="X429" s="157"/>
      <c r="Y429" s="157"/>
      <c r="Z429" s="157"/>
      <c r="AA429" s="157"/>
      <c r="AB429" s="157"/>
      <c r="AC429" s="157"/>
      <c r="AD429" s="157"/>
      <c r="AE429" s="157"/>
      <c r="AF429" s="157"/>
      <c r="AG429" s="157"/>
      <c r="AH429" s="157"/>
      <c r="AI429" s="157"/>
      <c r="AJ429" s="157"/>
      <c r="AK429" s="157"/>
      <c r="AL429" s="157"/>
      <c r="AM429" s="157"/>
      <c r="AN429" s="157"/>
      <c r="AO429" s="157"/>
      <c r="AP429" s="157"/>
      <c r="AQ429" s="157"/>
      <c r="AR429" s="157"/>
      <c r="AS429" s="157"/>
      <c r="AT429" s="157"/>
      <c r="AU429" s="157"/>
      <c r="AV429" s="157"/>
      <c r="AW429" s="157"/>
      <c r="AX429" s="157"/>
      <c r="AY429" s="157"/>
      <c r="AZ429" s="157"/>
      <c r="BA429" s="157"/>
    </row>
    <row r="430" spans="1:53" s="177" customFormat="1" x14ac:dyDescent="0.3">
      <c r="A430" s="157" t="s">
        <v>528</v>
      </c>
      <c r="B430" s="162" t="s">
        <v>76</v>
      </c>
      <c r="C430" s="157" t="s">
        <v>494</v>
      </c>
      <c r="D430" s="180">
        <v>365499498</v>
      </c>
      <c r="E430" s="181">
        <v>7193575849</v>
      </c>
      <c r="F430" s="157" t="s">
        <v>48</v>
      </c>
      <c r="G430" s="165">
        <v>39863</v>
      </c>
      <c r="H430" s="166">
        <f t="shared" ca="1" si="6"/>
        <v>5</v>
      </c>
      <c r="I430" s="167" t="s">
        <v>60</v>
      </c>
      <c r="J430" s="168">
        <v>56472</v>
      </c>
      <c r="K430" s="169">
        <v>4</v>
      </c>
      <c r="L430" s="157"/>
      <c r="M430" s="175"/>
      <c r="N430" s="157"/>
      <c r="O430" s="157"/>
      <c r="S430" s="157"/>
      <c r="T430" s="157"/>
      <c r="U430" s="157"/>
      <c r="V430" s="157"/>
      <c r="W430" s="157"/>
      <c r="X430" s="157"/>
      <c r="Y430" s="157"/>
      <c r="Z430" s="157"/>
      <c r="AA430" s="157"/>
      <c r="AB430" s="157"/>
      <c r="AC430" s="157"/>
      <c r="AD430" s="157"/>
      <c r="AE430" s="157"/>
      <c r="AF430" s="157"/>
      <c r="AG430" s="157"/>
      <c r="AH430" s="157"/>
      <c r="AI430" s="157"/>
      <c r="AJ430" s="157"/>
      <c r="AK430" s="157"/>
      <c r="AL430" s="157"/>
      <c r="AM430" s="157"/>
      <c r="AN430" s="157"/>
      <c r="AO430" s="157"/>
      <c r="AP430" s="157"/>
      <c r="AQ430" s="157"/>
      <c r="AR430" s="157"/>
      <c r="AS430" s="157"/>
      <c r="AT430" s="157"/>
      <c r="AU430" s="157"/>
      <c r="AV430" s="157"/>
      <c r="AW430" s="157"/>
      <c r="AX430" s="157"/>
      <c r="AY430" s="157"/>
      <c r="AZ430" s="157"/>
      <c r="BA430" s="157"/>
    </row>
    <row r="431" spans="1:53" s="177" customFormat="1" x14ac:dyDescent="0.3">
      <c r="A431" s="157" t="s">
        <v>505</v>
      </c>
      <c r="B431" s="162" t="s">
        <v>76</v>
      </c>
      <c r="C431" s="157" t="s">
        <v>494</v>
      </c>
      <c r="D431" s="180">
        <v>248820119</v>
      </c>
      <c r="E431" s="181">
        <v>7191711684</v>
      </c>
      <c r="F431" s="157" t="s">
        <v>48</v>
      </c>
      <c r="G431" s="165">
        <v>36959</v>
      </c>
      <c r="H431" s="166">
        <f t="shared" ca="1" si="6"/>
        <v>13</v>
      </c>
      <c r="I431" s="167" t="s">
        <v>60</v>
      </c>
      <c r="J431" s="168">
        <v>82224</v>
      </c>
      <c r="K431" s="169">
        <v>5</v>
      </c>
      <c r="L431" s="157"/>
      <c r="M431" s="175"/>
      <c r="N431" s="157"/>
      <c r="O431" s="157"/>
      <c r="S431" s="157"/>
      <c r="T431" s="157"/>
      <c r="U431" s="157"/>
      <c r="V431" s="157"/>
      <c r="W431" s="157"/>
      <c r="X431" s="157"/>
      <c r="Y431" s="157"/>
      <c r="Z431" s="157"/>
      <c r="AA431" s="157"/>
      <c r="AB431" s="157"/>
      <c r="AC431" s="157"/>
      <c r="AD431" s="157"/>
      <c r="AE431" s="157"/>
      <c r="AF431" s="157"/>
      <c r="AG431" s="157"/>
      <c r="AH431" s="157"/>
      <c r="AI431" s="157"/>
      <c r="AJ431" s="157"/>
      <c r="AK431" s="157"/>
      <c r="AL431" s="157"/>
      <c r="AM431" s="157"/>
      <c r="AN431" s="157"/>
      <c r="AO431" s="157"/>
      <c r="AP431" s="157"/>
      <c r="AQ431" s="157"/>
      <c r="AR431" s="157"/>
      <c r="AS431" s="157"/>
      <c r="AT431" s="157"/>
      <c r="AU431" s="157"/>
      <c r="AV431" s="157"/>
      <c r="AW431" s="157"/>
      <c r="AX431" s="157"/>
      <c r="AY431" s="157"/>
      <c r="AZ431" s="157"/>
      <c r="BA431" s="157"/>
    </row>
    <row r="432" spans="1:53" s="177" customFormat="1" x14ac:dyDescent="0.3">
      <c r="A432" s="157" t="s">
        <v>530</v>
      </c>
      <c r="B432" s="162" t="s">
        <v>55</v>
      </c>
      <c r="C432" s="157" t="s">
        <v>494</v>
      </c>
      <c r="D432" s="180">
        <v>711445298</v>
      </c>
      <c r="E432" s="181">
        <v>5058359862</v>
      </c>
      <c r="F432" s="157" t="s">
        <v>58</v>
      </c>
      <c r="G432" s="165">
        <v>41676</v>
      </c>
      <c r="H432" s="166">
        <f t="shared" ca="1" si="6"/>
        <v>0</v>
      </c>
      <c r="I432" s="167"/>
      <c r="J432" s="168">
        <v>101160</v>
      </c>
      <c r="K432" s="169">
        <v>1</v>
      </c>
      <c r="L432" s="157"/>
      <c r="M432" s="175"/>
      <c r="N432" s="157"/>
      <c r="O432" s="157"/>
      <c r="S432" s="157"/>
      <c r="T432" s="157"/>
      <c r="U432" s="157"/>
      <c r="V432" s="157"/>
      <c r="W432" s="157"/>
      <c r="X432" s="157"/>
      <c r="Y432" s="157"/>
      <c r="Z432" s="157"/>
      <c r="AA432" s="157"/>
      <c r="AB432" s="157"/>
      <c r="AC432" s="157"/>
      <c r="AD432" s="157"/>
      <c r="AE432" s="157"/>
      <c r="AF432" s="157"/>
      <c r="AG432" s="157"/>
      <c r="AH432" s="157"/>
      <c r="AI432" s="157"/>
      <c r="AJ432" s="157"/>
      <c r="AK432" s="157"/>
      <c r="AL432" s="157"/>
      <c r="AM432" s="157"/>
      <c r="AN432" s="157"/>
      <c r="AO432" s="157"/>
      <c r="AP432" s="157"/>
      <c r="AQ432" s="157"/>
      <c r="AR432" s="157"/>
      <c r="AS432" s="157"/>
      <c r="AT432" s="157"/>
      <c r="AU432" s="157"/>
      <c r="AV432" s="157"/>
      <c r="AW432" s="157"/>
      <c r="AX432" s="157"/>
      <c r="AY432" s="157"/>
      <c r="AZ432" s="157"/>
      <c r="BA432" s="157"/>
    </row>
    <row r="433" spans="1:53" s="177" customFormat="1" x14ac:dyDescent="0.3">
      <c r="A433" s="157" t="s">
        <v>532</v>
      </c>
      <c r="B433" s="162" t="s">
        <v>62</v>
      </c>
      <c r="C433" s="157" t="s">
        <v>494</v>
      </c>
      <c r="D433" s="180">
        <v>291803431</v>
      </c>
      <c r="E433" s="181">
        <v>9705866679</v>
      </c>
      <c r="F433" s="157" t="s">
        <v>58</v>
      </c>
      <c r="G433" s="165">
        <v>40839</v>
      </c>
      <c r="H433" s="166">
        <f t="shared" ca="1" si="6"/>
        <v>2</v>
      </c>
      <c r="I433" s="167"/>
      <c r="J433" s="168">
        <v>64800</v>
      </c>
      <c r="K433" s="169">
        <v>3</v>
      </c>
      <c r="L433" s="157"/>
      <c r="M433" s="175"/>
      <c r="N433" s="157"/>
      <c r="O433" s="157"/>
      <c r="S433" s="157"/>
      <c r="T433" s="157"/>
      <c r="U433" s="157"/>
      <c r="V433" s="157"/>
      <c r="W433" s="157"/>
      <c r="X433" s="157"/>
      <c r="Y433" s="157"/>
      <c r="Z433" s="157"/>
      <c r="AA433" s="157"/>
      <c r="AB433" s="157"/>
      <c r="AC433" s="157"/>
      <c r="AD433" s="157"/>
      <c r="AE433" s="157"/>
      <c r="AF433" s="157"/>
      <c r="AG433" s="157"/>
      <c r="AH433" s="157"/>
      <c r="AI433" s="157"/>
      <c r="AJ433" s="157"/>
      <c r="AK433" s="157"/>
      <c r="AL433" s="157"/>
      <c r="AM433" s="157"/>
      <c r="AN433" s="157"/>
      <c r="AO433" s="157"/>
      <c r="AP433" s="157"/>
      <c r="AQ433" s="157"/>
      <c r="AR433" s="157"/>
      <c r="AS433" s="157"/>
      <c r="AT433" s="157"/>
      <c r="AU433" s="157"/>
      <c r="AV433" s="157"/>
      <c r="AW433" s="157"/>
      <c r="AX433" s="157"/>
      <c r="AY433" s="157"/>
      <c r="AZ433" s="157"/>
      <c r="BA433" s="157"/>
    </row>
    <row r="434" spans="1:53" s="177" customFormat="1" x14ac:dyDescent="0.3">
      <c r="A434" s="157" t="s">
        <v>525</v>
      </c>
      <c r="B434" s="162" t="s">
        <v>55</v>
      </c>
      <c r="C434" s="157" t="s">
        <v>494</v>
      </c>
      <c r="D434" s="180">
        <v>120479503</v>
      </c>
      <c r="E434" s="181">
        <v>9706069116</v>
      </c>
      <c r="F434" s="157" t="s">
        <v>52</v>
      </c>
      <c r="G434" s="165">
        <v>40355</v>
      </c>
      <c r="H434" s="166">
        <f t="shared" ca="1" si="6"/>
        <v>4</v>
      </c>
      <c r="I434" s="167" t="s">
        <v>72</v>
      </c>
      <c r="J434" s="168">
        <v>57312</v>
      </c>
      <c r="K434" s="169">
        <v>3</v>
      </c>
      <c r="L434" s="157"/>
      <c r="M434" s="175"/>
      <c r="N434" s="157"/>
      <c r="O434" s="157"/>
      <c r="S434" s="157"/>
      <c r="T434" s="157"/>
      <c r="U434" s="157"/>
      <c r="V434" s="157"/>
      <c r="W434" s="157"/>
      <c r="X434" s="157"/>
      <c r="Y434" s="157"/>
      <c r="Z434" s="157"/>
      <c r="AA434" s="157"/>
      <c r="AB434" s="157"/>
      <c r="AC434" s="157"/>
      <c r="AD434" s="157"/>
      <c r="AE434" s="157"/>
      <c r="AF434" s="157"/>
      <c r="AG434" s="157"/>
      <c r="AH434" s="157"/>
      <c r="AI434" s="157"/>
      <c r="AJ434" s="157"/>
      <c r="AK434" s="157"/>
      <c r="AL434" s="157"/>
      <c r="AM434" s="157"/>
      <c r="AN434" s="157"/>
      <c r="AO434" s="157"/>
      <c r="AP434" s="157"/>
      <c r="AQ434" s="157"/>
      <c r="AR434" s="157"/>
      <c r="AS434" s="157"/>
      <c r="AT434" s="157"/>
      <c r="AU434" s="157"/>
      <c r="AV434" s="157"/>
      <c r="AW434" s="157"/>
      <c r="AX434" s="157"/>
      <c r="AY434" s="157"/>
      <c r="AZ434" s="157"/>
      <c r="BA434" s="157"/>
    </row>
    <row r="435" spans="1:53" s="177" customFormat="1" x14ac:dyDescent="0.3">
      <c r="A435" s="157" t="s">
        <v>508</v>
      </c>
      <c r="B435" s="162" t="s">
        <v>76</v>
      </c>
      <c r="C435" s="157" t="s">
        <v>494</v>
      </c>
      <c r="D435" s="180">
        <v>555718765</v>
      </c>
      <c r="E435" s="181">
        <v>5054618773</v>
      </c>
      <c r="F435" s="157" t="s">
        <v>48</v>
      </c>
      <c r="G435" s="165">
        <v>35793</v>
      </c>
      <c r="H435" s="166">
        <f t="shared" ca="1" si="6"/>
        <v>16</v>
      </c>
      <c r="I435" s="167" t="s">
        <v>60</v>
      </c>
      <c r="J435" s="168">
        <v>106620</v>
      </c>
      <c r="K435" s="169">
        <v>3</v>
      </c>
      <c r="L435" s="157"/>
      <c r="M435" s="175"/>
      <c r="N435" s="157"/>
      <c r="O435" s="157"/>
      <c r="S435" s="157"/>
      <c r="T435" s="157"/>
      <c r="U435" s="157"/>
      <c r="V435" s="157"/>
      <c r="W435" s="157"/>
      <c r="X435" s="157"/>
      <c r="Y435" s="157"/>
      <c r="Z435" s="157"/>
      <c r="AA435" s="157"/>
      <c r="AB435" s="157"/>
      <c r="AC435" s="157"/>
      <c r="AD435" s="157"/>
      <c r="AE435" s="157"/>
      <c r="AF435" s="157"/>
      <c r="AG435" s="157"/>
      <c r="AH435" s="157"/>
      <c r="AI435" s="157"/>
      <c r="AJ435" s="157"/>
      <c r="AK435" s="157"/>
      <c r="AL435" s="157"/>
      <c r="AM435" s="157"/>
      <c r="AN435" s="157"/>
      <c r="AO435" s="157"/>
      <c r="AP435" s="157"/>
      <c r="AQ435" s="157"/>
      <c r="AR435" s="157"/>
      <c r="AS435" s="157"/>
      <c r="AT435" s="157"/>
      <c r="AU435" s="157"/>
      <c r="AV435" s="157"/>
      <c r="AW435" s="157"/>
      <c r="AX435" s="157"/>
      <c r="AY435" s="157"/>
      <c r="AZ435" s="157"/>
      <c r="BA435" s="157"/>
    </row>
    <row r="436" spans="1:53" s="177" customFormat="1" x14ac:dyDescent="0.3">
      <c r="A436" s="157" t="s">
        <v>520</v>
      </c>
      <c r="B436" s="162" t="s">
        <v>76</v>
      </c>
      <c r="C436" s="157" t="s">
        <v>494</v>
      </c>
      <c r="D436" s="180">
        <v>619465100</v>
      </c>
      <c r="E436" s="181">
        <v>3034629606</v>
      </c>
      <c r="F436" s="157" t="s">
        <v>48</v>
      </c>
      <c r="G436" s="165">
        <v>39972</v>
      </c>
      <c r="H436" s="166">
        <f t="shared" ca="1" si="6"/>
        <v>5</v>
      </c>
      <c r="I436" s="167" t="s">
        <v>53</v>
      </c>
      <c r="J436" s="168">
        <v>33072</v>
      </c>
      <c r="K436" s="169">
        <v>2</v>
      </c>
      <c r="L436" s="157"/>
      <c r="M436" s="175"/>
      <c r="N436" s="157"/>
      <c r="O436" s="157"/>
      <c r="S436" s="157"/>
      <c r="T436" s="157"/>
      <c r="U436" s="157"/>
      <c r="V436" s="157"/>
      <c r="W436" s="157"/>
      <c r="X436" s="157"/>
      <c r="Y436" s="157"/>
      <c r="Z436" s="157"/>
      <c r="AA436" s="157"/>
      <c r="AB436" s="157"/>
      <c r="AC436" s="157"/>
      <c r="AD436" s="157"/>
      <c r="AE436" s="157"/>
      <c r="AF436" s="157"/>
      <c r="AG436" s="157"/>
      <c r="AH436" s="157"/>
      <c r="AI436" s="157"/>
      <c r="AJ436" s="157"/>
      <c r="AK436" s="157"/>
      <c r="AL436" s="157"/>
      <c r="AM436" s="157"/>
      <c r="AN436" s="157"/>
      <c r="AO436" s="157"/>
      <c r="AP436" s="157"/>
      <c r="AQ436" s="157"/>
      <c r="AR436" s="157"/>
      <c r="AS436" s="157"/>
      <c r="AT436" s="157"/>
      <c r="AU436" s="157"/>
      <c r="AV436" s="157"/>
      <c r="AW436" s="157"/>
      <c r="AX436" s="157"/>
      <c r="AY436" s="157"/>
      <c r="AZ436" s="157"/>
      <c r="BA436" s="157"/>
    </row>
    <row r="437" spans="1:53" s="177" customFormat="1" x14ac:dyDescent="0.3">
      <c r="A437" s="157" t="s">
        <v>517</v>
      </c>
      <c r="B437" s="162" t="s">
        <v>66</v>
      </c>
      <c r="C437" s="157" t="s">
        <v>494</v>
      </c>
      <c r="D437" s="180">
        <v>816607187</v>
      </c>
      <c r="E437" s="181">
        <v>9705520461</v>
      </c>
      <c r="F437" s="157" t="s">
        <v>56</v>
      </c>
      <c r="G437" s="165">
        <v>41508</v>
      </c>
      <c r="H437" s="166">
        <f t="shared" ca="1" si="6"/>
        <v>0</v>
      </c>
      <c r="I437" s="167"/>
      <c r="J437" s="168">
        <v>11016</v>
      </c>
      <c r="K437" s="169">
        <v>3</v>
      </c>
      <c r="L437" s="157"/>
      <c r="M437" s="175"/>
      <c r="N437" s="157"/>
      <c r="O437" s="157"/>
      <c r="S437" s="157"/>
      <c r="T437" s="157"/>
      <c r="U437" s="157"/>
      <c r="V437" s="157"/>
      <c r="W437" s="157"/>
      <c r="X437" s="157"/>
      <c r="Y437" s="157"/>
      <c r="Z437" s="157"/>
      <c r="AA437" s="157"/>
      <c r="AB437" s="157"/>
      <c r="AC437" s="157"/>
      <c r="AD437" s="157"/>
      <c r="AE437" s="157"/>
      <c r="AF437" s="157"/>
      <c r="AG437" s="157"/>
      <c r="AH437" s="157"/>
      <c r="AI437" s="157"/>
      <c r="AJ437" s="157"/>
      <c r="AK437" s="157"/>
      <c r="AL437" s="157"/>
      <c r="AM437" s="157"/>
      <c r="AN437" s="157"/>
      <c r="AO437" s="157"/>
      <c r="AP437" s="157"/>
      <c r="AQ437" s="157"/>
      <c r="AR437" s="157"/>
      <c r="AS437" s="157"/>
      <c r="AT437" s="157"/>
      <c r="AU437" s="157"/>
      <c r="AV437" s="157"/>
      <c r="AW437" s="157"/>
      <c r="AX437" s="157"/>
      <c r="AY437" s="157"/>
      <c r="AZ437" s="157"/>
      <c r="BA437" s="157"/>
    </row>
    <row r="438" spans="1:53" s="177" customFormat="1" x14ac:dyDescent="0.3">
      <c r="A438" s="157" t="s">
        <v>500</v>
      </c>
      <c r="B438" s="162" t="s">
        <v>76</v>
      </c>
      <c r="C438" s="157" t="s">
        <v>494</v>
      </c>
      <c r="D438" s="180">
        <v>959568761</v>
      </c>
      <c r="E438" s="181">
        <v>5054744493</v>
      </c>
      <c r="F438" s="157" t="s">
        <v>48</v>
      </c>
      <c r="G438" s="165">
        <v>34513</v>
      </c>
      <c r="H438" s="166">
        <f t="shared" ca="1" si="6"/>
        <v>20</v>
      </c>
      <c r="I438" s="167" t="s">
        <v>49</v>
      </c>
      <c r="J438" s="168">
        <v>73764</v>
      </c>
      <c r="K438" s="169">
        <v>5</v>
      </c>
      <c r="L438" s="157"/>
      <c r="M438" s="175"/>
      <c r="N438" s="157"/>
      <c r="O438" s="157"/>
      <c r="S438" s="157"/>
      <c r="T438" s="157"/>
      <c r="U438" s="157"/>
      <c r="V438" s="157"/>
      <c r="W438" s="157"/>
      <c r="X438" s="157"/>
      <c r="Y438" s="157"/>
      <c r="Z438" s="157"/>
      <c r="AA438" s="157"/>
      <c r="AB438" s="157"/>
      <c r="AC438" s="157"/>
      <c r="AD438" s="157"/>
      <c r="AE438" s="157"/>
      <c r="AF438" s="157"/>
      <c r="AG438" s="157"/>
      <c r="AH438" s="157"/>
      <c r="AI438" s="157"/>
      <c r="AJ438" s="157"/>
      <c r="AK438" s="157"/>
      <c r="AL438" s="157"/>
      <c r="AM438" s="157"/>
      <c r="AN438" s="157"/>
      <c r="AO438" s="157"/>
      <c r="AP438" s="157"/>
      <c r="AQ438" s="157"/>
      <c r="AR438" s="157"/>
      <c r="AS438" s="157"/>
      <c r="AT438" s="157"/>
      <c r="AU438" s="157"/>
      <c r="AV438" s="157"/>
      <c r="AW438" s="157"/>
      <c r="AX438" s="157"/>
      <c r="AY438" s="157"/>
      <c r="AZ438" s="157"/>
      <c r="BA438" s="157"/>
    </row>
    <row r="439" spans="1:53" s="177" customFormat="1" x14ac:dyDescent="0.3">
      <c r="A439" s="157" t="s">
        <v>516</v>
      </c>
      <c r="B439" s="162" t="s">
        <v>76</v>
      </c>
      <c r="C439" s="157" t="s">
        <v>494</v>
      </c>
      <c r="D439" s="180">
        <v>145240921</v>
      </c>
      <c r="E439" s="181">
        <v>7195227751</v>
      </c>
      <c r="F439" s="157" t="s">
        <v>48</v>
      </c>
      <c r="G439" s="165">
        <v>40460</v>
      </c>
      <c r="H439" s="166">
        <f t="shared" ca="1" si="6"/>
        <v>3</v>
      </c>
      <c r="I439" s="167" t="s">
        <v>49</v>
      </c>
      <c r="J439" s="168">
        <v>61188</v>
      </c>
      <c r="K439" s="169">
        <v>4</v>
      </c>
      <c r="L439" s="157"/>
      <c r="M439" s="175"/>
      <c r="N439" s="157"/>
      <c r="O439" s="157"/>
      <c r="S439" s="157"/>
      <c r="T439" s="157"/>
      <c r="U439" s="157"/>
      <c r="V439" s="157"/>
      <c r="W439" s="157"/>
      <c r="X439" s="157"/>
      <c r="Y439" s="157"/>
      <c r="Z439" s="157"/>
      <c r="AA439" s="157"/>
      <c r="AB439" s="157"/>
      <c r="AC439" s="157"/>
      <c r="AD439" s="157"/>
      <c r="AE439" s="157"/>
      <c r="AF439" s="157"/>
      <c r="AG439" s="157"/>
      <c r="AH439" s="157"/>
      <c r="AI439" s="157"/>
      <c r="AJ439" s="157"/>
      <c r="AK439" s="157"/>
      <c r="AL439" s="157"/>
      <c r="AM439" s="157"/>
      <c r="AN439" s="157"/>
      <c r="AO439" s="157"/>
      <c r="AP439" s="157"/>
      <c r="AQ439" s="157"/>
      <c r="AR439" s="157"/>
      <c r="AS439" s="157"/>
      <c r="AT439" s="157"/>
      <c r="AU439" s="157"/>
      <c r="AV439" s="157"/>
      <c r="AW439" s="157"/>
      <c r="AX439" s="157"/>
      <c r="AY439" s="157"/>
      <c r="AZ439" s="157"/>
      <c r="BA439" s="157"/>
    </row>
    <row r="440" spans="1:53" s="177" customFormat="1" x14ac:dyDescent="0.3">
      <c r="A440" s="157" t="s">
        <v>536</v>
      </c>
      <c r="B440" s="162" t="s">
        <v>66</v>
      </c>
      <c r="C440" s="157" t="s">
        <v>494</v>
      </c>
      <c r="D440" s="180">
        <v>803776506</v>
      </c>
      <c r="E440" s="181">
        <v>9706920236</v>
      </c>
      <c r="F440" s="157" t="s">
        <v>48</v>
      </c>
      <c r="G440" s="165">
        <v>36468</v>
      </c>
      <c r="H440" s="166">
        <f t="shared" ca="1" si="6"/>
        <v>14</v>
      </c>
      <c r="I440" s="167" t="s">
        <v>53</v>
      </c>
      <c r="J440" s="168">
        <v>93540</v>
      </c>
      <c r="K440" s="169">
        <v>4</v>
      </c>
      <c r="L440" s="157"/>
      <c r="M440" s="175"/>
      <c r="N440" s="157"/>
      <c r="O440" s="157"/>
      <c r="S440" s="157"/>
      <c r="T440" s="157"/>
      <c r="U440" s="157"/>
      <c r="V440" s="157"/>
      <c r="W440" s="157"/>
      <c r="X440" s="157"/>
      <c r="Y440" s="157"/>
      <c r="Z440" s="157"/>
      <c r="AA440" s="157"/>
      <c r="AB440" s="157"/>
      <c r="AC440" s="157"/>
      <c r="AD440" s="157"/>
      <c r="AE440" s="157"/>
      <c r="AF440" s="157"/>
      <c r="AG440" s="157"/>
      <c r="AH440" s="157"/>
      <c r="AI440" s="157"/>
      <c r="AJ440" s="157"/>
      <c r="AK440" s="157"/>
      <c r="AL440" s="157"/>
      <c r="AM440" s="157"/>
      <c r="AN440" s="157"/>
      <c r="AO440" s="157"/>
      <c r="AP440" s="157"/>
      <c r="AQ440" s="157"/>
      <c r="AR440" s="157"/>
      <c r="AS440" s="157"/>
      <c r="AT440" s="157"/>
      <c r="AU440" s="157"/>
      <c r="AV440" s="157"/>
      <c r="AW440" s="157"/>
      <c r="AX440" s="157"/>
      <c r="AY440" s="157"/>
      <c r="AZ440" s="157"/>
      <c r="BA440" s="157"/>
    </row>
    <row r="441" spans="1:53" s="177" customFormat="1" x14ac:dyDescent="0.3">
      <c r="A441" s="157" t="s">
        <v>519</v>
      </c>
      <c r="B441" s="162" t="s">
        <v>46</v>
      </c>
      <c r="C441" s="157" t="s">
        <v>494</v>
      </c>
      <c r="D441" s="180">
        <v>297806507</v>
      </c>
      <c r="E441" s="181">
        <v>3037312659</v>
      </c>
      <c r="F441" s="157" t="s">
        <v>48</v>
      </c>
      <c r="G441" s="165">
        <v>35796</v>
      </c>
      <c r="H441" s="166">
        <f t="shared" ca="1" si="6"/>
        <v>16</v>
      </c>
      <c r="I441" s="167" t="s">
        <v>49</v>
      </c>
      <c r="J441" s="168">
        <v>93408</v>
      </c>
      <c r="K441" s="169">
        <v>2</v>
      </c>
      <c r="L441" s="157"/>
      <c r="M441" s="175"/>
      <c r="N441" s="157"/>
      <c r="O441" s="157"/>
      <c r="S441" s="157"/>
      <c r="T441" s="157"/>
      <c r="U441" s="157"/>
      <c r="V441" s="157"/>
      <c r="W441" s="157"/>
      <c r="X441" s="157"/>
      <c r="Y441" s="157"/>
      <c r="Z441" s="157"/>
      <c r="AA441" s="157"/>
      <c r="AB441" s="157"/>
      <c r="AC441" s="157"/>
      <c r="AD441" s="157"/>
      <c r="AE441" s="157"/>
      <c r="AF441" s="157"/>
      <c r="AG441" s="157"/>
      <c r="AH441" s="157"/>
      <c r="AI441" s="157"/>
      <c r="AJ441" s="157"/>
      <c r="AK441" s="157"/>
      <c r="AL441" s="157"/>
      <c r="AM441" s="157"/>
      <c r="AN441" s="157"/>
      <c r="AO441" s="157"/>
      <c r="AP441" s="157"/>
      <c r="AQ441" s="157"/>
      <c r="AR441" s="157"/>
      <c r="AS441" s="157"/>
      <c r="AT441" s="157"/>
      <c r="AU441" s="157"/>
      <c r="AV441" s="157"/>
      <c r="AW441" s="157"/>
      <c r="AX441" s="157"/>
      <c r="AY441" s="157"/>
      <c r="AZ441" s="157"/>
      <c r="BA441" s="157"/>
    </row>
    <row r="442" spans="1:53" s="177" customFormat="1" x14ac:dyDescent="0.3">
      <c r="A442" s="157" t="s">
        <v>506</v>
      </c>
      <c r="B442" s="162" t="s">
        <v>51</v>
      </c>
      <c r="C442" s="157" t="s">
        <v>494</v>
      </c>
      <c r="D442" s="180">
        <v>847051774</v>
      </c>
      <c r="E442" s="181">
        <v>5052881600</v>
      </c>
      <c r="F442" s="157" t="s">
        <v>48</v>
      </c>
      <c r="G442" s="165">
        <v>40713</v>
      </c>
      <c r="H442" s="166">
        <f t="shared" ca="1" si="6"/>
        <v>3</v>
      </c>
      <c r="I442" s="167" t="s">
        <v>72</v>
      </c>
      <c r="J442" s="168">
        <v>97056</v>
      </c>
      <c r="K442" s="169">
        <v>1</v>
      </c>
      <c r="L442" s="157"/>
      <c r="M442" s="175"/>
      <c r="N442" s="157"/>
      <c r="O442" s="157"/>
      <c r="S442" s="157"/>
      <c r="T442" s="157"/>
      <c r="U442" s="157"/>
      <c r="V442" s="157"/>
      <c r="W442" s="157"/>
      <c r="X442" s="157"/>
      <c r="Y442" s="157"/>
      <c r="Z442" s="157"/>
      <c r="AA442" s="157"/>
      <c r="AB442" s="157"/>
      <c r="AC442" s="157"/>
      <c r="AD442" s="157"/>
      <c r="AE442" s="157"/>
      <c r="AF442" s="157"/>
      <c r="AG442" s="157"/>
      <c r="AH442" s="157"/>
      <c r="AI442" s="157"/>
      <c r="AJ442" s="157"/>
      <c r="AK442" s="157"/>
      <c r="AL442" s="157"/>
      <c r="AM442" s="157"/>
      <c r="AN442" s="157"/>
      <c r="AO442" s="157"/>
      <c r="AP442" s="157"/>
      <c r="AQ442" s="157"/>
      <c r="AR442" s="157"/>
      <c r="AS442" s="157"/>
      <c r="AT442" s="157"/>
      <c r="AU442" s="157"/>
      <c r="AV442" s="157"/>
      <c r="AW442" s="157"/>
      <c r="AX442" s="157"/>
      <c r="AY442" s="157"/>
      <c r="AZ442" s="157"/>
      <c r="BA442" s="157"/>
    </row>
    <row r="443" spans="1:53" s="177" customFormat="1" x14ac:dyDescent="0.3">
      <c r="A443" s="157" t="s">
        <v>513</v>
      </c>
      <c r="B443" s="162" t="s">
        <v>66</v>
      </c>
      <c r="C443" s="157" t="s">
        <v>494</v>
      </c>
      <c r="D443" s="180">
        <v>931977751</v>
      </c>
      <c r="E443" s="181">
        <v>3034471952</v>
      </c>
      <c r="F443" s="157" t="s">
        <v>48</v>
      </c>
      <c r="G443" s="165">
        <v>35957</v>
      </c>
      <c r="H443" s="166">
        <f t="shared" ca="1" si="6"/>
        <v>16</v>
      </c>
      <c r="I443" s="167" t="s">
        <v>60</v>
      </c>
      <c r="J443" s="168">
        <v>30996</v>
      </c>
      <c r="K443" s="169">
        <v>5</v>
      </c>
      <c r="L443" s="157"/>
      <c r="M443" s="175"/>
      <c r="N443" s="157"/>
      <c r="O443" s="157"/>
      <c r="S443" s="157"/>
      <c r="T443" s="157"/>
      <c r="U443" s="157"/>
      <c r="V443" s="157"/>
      <c r="W443" s="157"/>
      <c r="X443" s="157"/>
      <c r="Y443" s="157"/>
      <c r="Z443" s="157"/>
      <c r="AA443" s="157"/>
      <c r="AB443" s="157"/>
      <c r="AC443" s="157"/>
      <c r="AD443" s="157"/>
      <c r="AE443" s="157"/>
      <c r="AF443" s="157"/>
      <c r="AG443" s="157"/>
      <c r="AH443" s="157"/>
      <c r="AI443" s="157"/>
      <c r="AJ443" s="157"/>
      <c r="AK443" s="157"/>
      <c r="AL443" s="157"/>
      <c r="AM443" s="157"/>
      <c r="AN443" s="157"/>
      <c r="AO443" s="157"/>
      <c r="AP443" s="157"/>
      <c r="AQ443" s="157"/>
      <c r="AR443" s="157"/>
      <c r="AS443" s="157"/>
      <c r="AT443" s="157"/>
      <c r="AU443" s="157"/>
      <c r="AV443" s="157"/>
      <c r="AW443" s="157"/>
      <c r="AX443" s="157"/>
      <c r="AY443" s="157"/>
      <c r="AZ443" s="157"/>
      <c r="BA443" s="157"/>
    </row>
    <row r="444" spans="1:53" s="177" customFormat="1" x14ac:dyDescent="0.3">
      <c r="A444" s="157" t="s">
        <v>534</v>
      </c>
      <c r="B444" s="162" t="s">
        <v>76</v>
      </c>
      <c r="C444" s="157" t="s">
        <v>494</v>
      </c>
      <c r="D444" s="180">
        <v>489013842</v>
      </c>
      <c r="E444" s="181">
        <v>5051658481</v>
      </c>
      <c r="F444" s="157" t="s">
        <v>52</v>
      </c>
      <c r="G444" s="165">
        <v>37751</v>
      </c>
      <c r="H444" s="166">
        <f t="shared" ca="1" si="6"/>
        <v>11</v>
      </c>
      <c r="I444" s="167" t="s">
        <v>64</v>
      </c>
      <c r="J444" s="168">
        <v>34806</v>
      </c>
      <c r="K444" s="169">
        <v>1</v>
      </c>
      <c r="L444" s="157"/>
      <c r="M444" s="175"/>
      <c r="N444" s="157"/>
      <c r="O444" s="157"/>
      <c r="S444" s="157"/>
      <c r="T444" s="157"/>
      <c r="U444" s="157"/>
      <c r="V444" s="157"/>
      <c r="W444" s="157"/>
      <c r="X444" s="157"/>
      <c r="Y444" s="157"/>
      <c r="Z444" s="157"/>
      <c r="AA444" s="157"/>
      <c r="AB444" s="157"/>
      <c r="AC444" s="157"/>
      <c r="AD444" s="157"/>
      <c r="AE444" s="157"/>
      <c r="AF444" s="157"/>
      <c r="AG444" s="157"/>
      <c r="AH444" s="157"/>
      <c r="AI444" s="157"/>
      <c r="AJ444" s="157"/>
      <c r="AK444" s="157"/>
      <c r="AL444" s="157"/>
      <c r="AM444" s="157"/>
      <c r="AN444" s="157"/>
      <c r="AO444" s="157"/>
      <c r="AP444" s="157"/>
      <c r="AQ444" s="157"/>
      <c r="AR444" s="157"/>
      <c r="AS444" s="157"/>
      <c r="AT444" s="157"/>
      <c r="AU444" s="157"/>
      <c r="AV444" s="157"/>
      <c r="AW444" s="157"/>
      <c r="AX444" s="157"/>
      <c r="AY444" s="157"/>
      <c r="AZ444" s="157"/>
      <c r="BA444" s="157"/>
    </row>
    <row r="445" spans="1:53" s="177" customFormat="1" x14ac:dyDescent="0.3">
      <c r="A445" s="157" t="s">
        <v>501</v>
      </c>
      <c r="B445" s="162" t="s">
        <v>46</v>
      </c>
      <c r="C445" s="157" t="s">
        <v>494</v>
      </c>
      <c r="D445" s="180">
        <v>443238477</v>
      </c>
      <c r="E445" s="181">
        <v>5058624601</v>
      </c>
      <c r="F445" s="157" t="s">
        <v>48</v>
      </c>
      <c r="G445" s="165">
        <v>40734</v>
      </c>
      <c r="H445" s="166">
        <f t="shared" ca="1" si="6"/>
        <v>3</v>
      </c>
      <c r="I445" s="167" t="s">
        <v>64</v>
      </c>
      <c r="J445" s="168">
        <v>96108</v>
      </c>
      <c r="K445" s="169">
        <v>2</v>
      </c>
      <c r="L445" s="157"/>
      <c r="M445" s="175"/>
      <c r="N445" s="157"/>
      <c r="O445" s="157"/>
      <c r="S445" s="157"/>
      <c r="T445" s="157"/>
      <c r="U445" s="157"/>
      <c r="V445" s="157"/>
      <c r="W445" s="157"/>
      <c r="X445" s="157"/>
      <c r="Y445" s="157"/>
      <c r="Z445" s="157"/>
      <c r="AA445" s="157"/>
      <c r="AB445" s="157"/>
      <c r="AC445" s="157"/>
      <c r="AD445" s="157"/>
      <c r="AE445" s="157"/>
      <c r="AF445" s="157"/>
      <c r="AG445" s="157"/>
      <c r="AH445" s="157"/>
      <c r="AI445" s="157"/>
      <c r="AJ445" s="157"/>
      <c r="AK445" s="157"/>
      <c r="AL445" s="157"/>
      <c r="AM445" s="157"/>
      <c r="AN445" s="157"/>
      <c r="AO445" s="157"/>
      <c r="AP445" s="157"/>
      <c r="AQ445" s="157"/>
      <c r="AR445" s="157"/>
      <c r="AS445" s="157"/>
      <c r="AT445" s="157"/>
      <c r="AU445" s="157"/>
      <c r="AV445" s="157"/>
      <c r="AW445" s="157"/>
      <c r="AX445" s="157"/>
      <c r="AY445" s="157"/>
      <c r="AZ445" s="157"/>
      <c r="BA445" s="157"/>
    </row>
    <row r="446" spans="1:53" s="177" customFormat="1" x14ac:dyDescent="0.3">
      <c r="A446" s="157" t="s">
        <v>531</v>
      </c>
      <c r="B446" s="162" t="s">
        <v>76</v>
      </c>
      <c r="C446" s="157" t="s">
        <v>494</v>
      </c>
      <c r="D446" s="180">
        <v>868128171</v>
      </c>
      <c r="E446" s="181">
        <v>7195048978</v>
      </c>
      <c r="F446" s="157" t="s">
        <v>48</v>
      </c>
      <c r="G446" s="165">
        <v>34934</v>
      </c>
      <c r="H446" s="166">
        <f t="shared" ca="1" si="6"/>
        <v>18</v>
      </c>
      <c r="I446" s="167" t="s">
        <v>72</v>
      </c>
      <c r="J446" s="168">
        <v>90444</v>
      </c>
      <c r="K446" s="169">
        <v>2</v>
      </c>
      <c r="L446" s="157"/>
      <c r="M446" s="175"/>
      <c r="N446" s="157"/>
      <c r="O446" s="157"/>
      <c r="S446" s="157"/>
      <c r="T446" s="157"/>
      <c r="U446" s="157"/>
      <c r="V446" s="157"/>
      <c r="W446" s="157"/>
      <c r="X446" s="157"/>
      <c r="Y446" s="157"/>
      <c r="Z446" s="157"/>
      <c r="AA446" s="157"/>
      <c r="AB446" s="157"/>
      <c r="AC446" s="157"/>
      <c r="AD446" s="157"/>
      <c r="AE446" s="157"/>
      <c r="AF446" s="157"/>
      <c r="AG446" s="157"/>
      <c r="AH446" s="157"/>
      <c r="AI446" s="157"/>
      <c r="AJ446" s="157"/>
      <c r="AK446" s="157"/>
      <c r="AL446" s="157"/>
      <c r="AM446" s="157"/>
      <c r="AN446" s="157"/>
      <c r="AO446" s="157"/>
      <c r="AP446" s="157"/>
      <c r="AQ446" s="157"/>
      <c r="AR446" s="157"/>
      <c r="AS446" s="157"/>
      <c r="AT446" s="157"/>
      <c r="AU446" s="157"/>
      <c r="AV446" s="157"/>
      <c r="AW446" s="157"/>
      <c r="AX446" s="157"/>
      <c r="AY446" s="157"/>
      <c r="AZ446" s="157"/>
      <c r="BA446" s="157"/>
    </row>
    <row r="447" spans="1:53" s="177" customFormat="1" x14ac:dyDescent="0.3">
      <c r="A447" s="157" t="s">
        <v>497</v>
      </c>
      <c r="B447" s="162" t="s">
        <v>55</v>
      </c>
      <c r="C447" s="157" t="s">
        <v>494</v>
      </c>
      <c r="D447" s="180">
        <v>302854692</v>
      </c>
      <c r="E447" s="181">
        <v>5058651774</v>
      </c>
      <c r="F447" s="157" t="s">
        <v>52</v>
      </c>
      <c r="G447" s="165">
        <v>35673</v>
      </c>
      <c r="H447" s="166">
        <f t="shared" ca="1" si="6"/>
        <v>16</v>
      </c>
      <c r="I447" s="167" t="s">
        <v>60</v>
      </c>
      <c r="J447" s="168">
        <v>16122</v>
      </c>
      <c r="K447" s="169">
        <v>1</v>
      </c>
      <c r="L447" s="157"/>
      <c r="M447" s="175"/>
      <c r="N447" s="157"/>
      <c r="O447" s="157"/>
      <c r="S447" s="157"/>
      <c r="T447" s="157"/>
      <c r="U447" s="157"/>
      <c r="V447" s="157"/>
      <c r="W447" s="157"/>
      <c r="X447" s="157"/>
      <c r="Y447" s="157"/>
      <c r="Z447" s="157"/>
      <c r="AA447" s="157"/>
      <c r="AB447" s="157"/>
      <c r="AC447" s="157"/>
      <c r="AD447" s="157"/>
      <c r="AE447" s="157"/>
      <c r="AF447" s="157"/>
      <c r="AG447" s="157"/>
      <c r="AH447" s="157"/>
      <c r="AI447" s="157"/>
      <c r="AJ447" s="157"/>
      <c r="AK447" s="157"/>
      <c r="AL447" s="157"/>
      <c r="AM447" s="157"/>
      <c r="AN447" s="157"/>
      <c r="AO447" s="157"/>
      <c r="AP447" s="157"/>
      <c r="AQ447" s="157"/>
      <c r="AR447" s="157"/>
      <c r="AS447" s="157"/>
      <c r="AT447" s="157"/>
      <c r="AU447" s="157"/>
      <c r="AV447" s="157"/>
      <c r="AW447" s="157"/>
      <c r="AX447" s="157"/>
      <c r="AY447" s="157"/>
      <c r="AZ447" s="157"/>
      <c r="BA447" s="157"/>
    </row>
    <row r="448" spans="1:53" s="177" customFormat="1" x14ac:dyDescent="0.3">
      <c r="A448" s="157" t="s">
        <v>522</v>
      </c>
      <c r="B448" s="162" t="s">
        <v>66</v>
      </c>
      <c r="C448" s="157" t="s">
        <v>494</v>
      </c>
      <c r="D448" s="180">
        <v>960967007</v>
      </c>
      <c r="E448" s="181">
        <v>9704694995</v>
      </c>
      <c r="F448" s="157" t="s">
        <v>58</v>
      </c>
      <c r="G448" s="165">
        <v>37679</v>
      </c>
      <c r="H448" s="166">
        <f t="shared" ca="1" si="6"/>
        <v>11</v>
      </c>
      <c r="I448" s="167"/>
      <c r="J448" s="168">
        <v>36360</v>
      </c>
      <c r="K448" s="169">
        <v>1</v>
      </c>
      <c r="L448" s="157"/>
      <c r="M448" s="175"/>
      <c r="N448" s="157"/>
      <c r="O448" s="157"/>
      <c r="S448" s="157"/>
      <c r="T448" s="157"/>
      <c r="U448" s="157"/>
      <c r="V448" s="157"/>
      <c r="W448" s="157"/>
      <c r="X448" s="157"/>
      <c r="Y448" s="157"/>
      <c r="Z448" s="157"/>
      <c r="AA448" s="157"/>
      <c r="AB448" s="157"/>
      <c r="AC448" s="157"/>
      <c r="AD448" s="157"/>
      <c r="AE448" s="157"/>
      <c r="AF448" s="157"/>
      <c r="AG448" s="157"/>
      <c r="AH448" s="157"/>
      <c r="AI448" s="157"/>
      <c r="AJ448" s="157"/>
      <c r="AK448" s="157"/>
      <c r="AL448" s="157"/>
      <c r="AM448" s="157"/>
      <c r="AN448" s="157"/>
      <c r="AO448" s="157"/>
      <c r="AP448" s="157"/>
      <c r="AQ448" s="157"/>
      <c r="AR448" s="157"/>
      <c r="AS448" s="157"/>
      <c r="AT448" s="157"/>
      <c r="AU448" s="157"/>
      <c r="AV448" s="157"/>
      <c r="AW448" s="157"/>
      <c r="AX448" s="157"/>
      <c r="AY448" s="157"/>
      <c r="AZ448" s="157"/>
      <c r="BA448" s="157"/>
    </row>
    <row r="449" spans="1:53" s="177" customFormat="1" x14ac:dyDescent="0.3">
      <c r="A449" s="157" t="s">
        <v>499</v>
      </c>
      <c r="B449" s="162" t="s">
        <v>66</v>
      </c>
      <c r="C449" s="157" t="s">
        <v>494</v>
      </c>
      <c r="D449" s="180">
        <v>150132247</v>
      </c>
      <c r="E449" s="181">
        <v>5058561612</v>
      </c>
      <c r="F449" s="157" t="s">
        <v>48</v>
      </c>
      <c r="G449" s="165">
        <v>34937</v>
      </c>
      <c r="H449" s="166">
        <f t="shared" ca="1" si="6"/>
        <v>18</v>
      </c>
      <c r="I449" s="167" t="s">
        <v>72</v>
      </c>
      <c r="J449" s="168">
        <v>56292</v>
      </c>
      <c r="K449" s="169">
        <v>3</v>
      </c>
      <c r="L449" s="157"/>
      <c r="M449" s="175"/>
      <c r="N449" s="157"/>
      <c r="O449" s="157"/>
      <c r="S449" s="157"/>
      <c r="T449" s="157"/>
      <c r="U449" s="157"/>
      <c r="V449" s="157"/>
      <c r="W449" s="157"/>
      <c r="X449" s="157"/>
      <c r="Y449" s="157"/>
      <c r="Z449" s="157"/>
      <c r="AA449" s="157"/>
      <c r="AB449" s="157"/>
      <c r="AC449" s="157"/>
      <c r="AD449" s="157"/>
      <c r="AE449" s="157"/>
      <c r="AF449" s="157"/>
      <c r="AG449" s="157"/>
      <c r="AH449" s="157"/>
      <c r="AI449" s="157"/>
      <c r="AJ449" s="157"/>
      <c r="AK449" s="157"/>
      <c r="AL449" s="157"/>
      <c r="AM449" s="157"/>
      <c r="AN449" s="157"/>
      <c r="AO449" s="157"/>
      <c r="AP449" s="157"/>
      <c r="AQ449" s="157"/>
      <c r="AR449" s="157"/>
      <c r="AS449" s="157"/>
      <c r="AT449" s="157"/>
      <c r="AU449" s="157"/>
      <c r="AV449" s="157"/>
      <c r="AW449" s="157"/>
      <c r="AX449" s="157"/>
      <c r="AY449" s="157"/>
      <c r="AZ449" s="157"/>
      <c r="BA449" s="157"/>
    </row>
    <row r="450" spans="1:53" s="177" customFormat="1" x14ac:dyDescent="0.3">
      <c r="A450" s="157" t="s">
        <v>496</v>
      </c>
      <c r="B450" s="162" t="s">
        <v>51</v>
      </c>
      <c r="C450" s="157" t="s">
        <v>494</v>
      </c>
      <c r="D450" s="180">
        <v>294130565</v>
      </c>
      <c r="E450" s="181">
        <v>5053744359</v>
      </c>
      <c r="F450" s="157" t="s">
        <v>48</v>
      </c>
      <c r="G450" s="165">
        <v>34692</v>
      </c>
      <c r="H450" s="166">
        <f t="shared" ref="H450:H513" ca="1" si="7">DATEDIF(G450,TODAY(),"Y")</f>
        <v>19</v>
      </c>
      <c r="I450" s="167" t="s">
        <v>60</v>
      </c>
      <c r="J450" s="168">
        <v>31632</v>
      </c>
      <c r="K450" s="169">
        <v>1</v>
      </c>
      <c r="L450" s="157"/>
      <c r="M450" s="175"/>
      <c r="N450" s="157"/>
      <c r="O450" s="157"/>
      <c r="S450" s="157"/>
      <c r="T450" s="157"/>
      <c r="U450" s="157"/>
      <c r="V450" s="157"/>
      <c r="W450" s="157"/>
      <c r="X450" s="157"/>
      <c r="Y450" s="157"/>
      <c r="Z450" s="157"/>
      <c r="AA450" s="157"/>
      <c r="AB450" s="157"/>
      <c r="AC450" s="157"/>
      <c r="AD450" s="157"/>
      <c r="AE450" s="157"/>
      <c r="AF450" s="157"/>
      <c r="AG450" s="157"/>
      <c r="AH450" s="157"/>
      <c r="AI450" s="157"/>
      <c r="AJ450" s="157"/>
      <c r="AK450" s="157"/>
      <c r="AL450" s="157"/>
      <c r="AM450" s="157"/>
      <c r="AN450" s="157"/>
      <c r="AO450" s="157"/>
      <c r="AP450" s="157"/>
      <c r="AQ450" s="157"/>
      <c r="AR450" s="157"/>
      <c r="AS450" s="157"/>
      <c r="AT450" s="157"/>
      <c r="AU450" s="157"/>
      <c r="AV450" s="157"/>
      <c r="AW450" s="157"/>
      <c r="AX450" s="157"/>
      <c r="AY450" s="157"/>
      <c r="AZ450" s="157"/>
      <c r="BA450" s="157"/>
    </row>
    <row r="451" spans="1:53" s="177" customFormat="1" x14ac:dyDescent="0.3">
      <c r="A451" s="157" t="s">
        <v>526</v>
      </c>
      <c r="B451" s="162" t="s">
        <v>76</v>
      </c>
      <c r="C451" s="157" t="s">
        <v>494</v>
      </c>
      <c r="D451" s="180">
        <v>842774592</v>
      </c>
      <c r="E451" s="181">
        <v>3037345539</v>
      </c>
      <c r="F451" s="157" t="s">
        <v>56</v>
      </c>
      <c r="G451" s="165">
        <v>39200</v>
      </c>
      <c r="H451" s="166">
        <f t="shared" ca="1" si="7"/>
        <v>7</v>
      </c>
      <c r="I451" s="167"/>
      <c r="J451" s="168">
        <v>40214</v>
      </c>
      <c r="K451" s="169">
        <v>4</v>
      </c>
      <c r="L451" s="157"/>
      <c r="M451" s="175"/>
      <c r="N451" s="157"/>
      <c r="O451" s="157"/>
      <c r="S451" s="157"/>
      <c r="T451" s="157"/>
      <c r="U451" s="157"/>
      <c r="V451" s="157"/>
      <c r="W451" s="157"/>
      <c r="X451" s="157"/>
      <c r="Y451" s="157"/>
      <c r="Z451" s="157"/>
      <c r="AA451" s="157"/>
      <c r="AB451" s="157"/>
      <c r="AC451" s="157"/>
      <c r="AD451" s="157"/>
      <c r="AE451" s="157"/>
      <c r="AF451" s="157"/>
      <c r="AG451" s="157"/>
      <c r="AH451" s="157"/>
      <c r="AI451" s="157"/>
      <c r="AJ451" s="157"/>
      <c r="AK451" s="157"/>
      <c r="AL451" s="157"/>
      <c r="AM451" s="157"/>
      <c r="AN451" s="157"/>
      <c r="AO451" s="157"/>
      <c r="AP451" s="157"/>
      <c r="AQ451" s="157"/>
      <c r="AR451" s="157"/>
      <c r="AS451" s="157"/>
      <c r="AT451" s="157"/>
      <c r="AU451" s="157"/>
      <c r="AV451" s="157"/>
      <c r="AW451" s="157"/>
      <c r="AX451" s="157"/>
      <c r="AY451" s="157"/>
      <c r="AZ451" s="157"/>
      <c r="BA451" s="157"/>
    </row>
    <row r="452" spans="1:53" s="177" customFormat="1" x14ac:dyDescent="0.3">
      <c r="A452" s="157" t="s">
        <v>533</v>
      </c>
      <c r="B452" s="162" t="s">
        <v>66</v>
      </c>
      <c r="C452" s="157" t="s">
        <v>494</v>
      </c>
      <c r="D452" s="180">
        <v>839899522</v>
      </c>
      <c r="E452" s="181">
        <v>5055512521</v>
      </c>
      <c r="F452" s="157" t="s">
        <v>48</v>
      </c>
      <c r="G452" s="165">
        <v>37025</v>
      </c>
      <c r="H452" s="166">
        <f t="shared" ca="1" si="7"/>
        <v>13</v>
      </c>
      <c r="I452" s="167" t="s">
        <v>60</v>
      </c>
      <c r="J452" s="168">
        <v>89436</v>
      </c>
      <c r="K452" s="169">
        <v>5</v>
      </c>
      <c r="L452" s="157"/>
      <c r="M452" s="175"/>
      <c r="N452" s="157"/>
      <c r="O452" s="157"/>
      <c r="S452" s="157"/>
      <c r="T452" s="157"/>
      <c r="U452" s="157"/>
      <c r="V452" s="157"/>
      <c r="W452" s="157"/>
      <c r="X452" s="157"/>
      <c r="Y452" s="157"/>
      <c r="Z452" s="157"/>
      <c r="AA452" s="157"/>
      <c r="AB452" s="157"/>
      <c r="AC452" s="157"/>
      <c r="AD452" s="157"/>
      <c r="AE452" s="157"/>
      <c r="AF452" s="157"/>
      <c r="AG452" s="157"/>
      <c r="AH452" s="157"/>
      <c r="AI452" s="157"/>
      <c r="AJ452" s="157"/>
      <c r="AK452" s="157"/>
      <c r="AL452" s="157"/>
      <c r="AM452" s="157"/>
      <c r="AN452" s="157"/>
      <c r="AO452" s="157"/>
      <c r="AP452" s="157"/>
      <c r="AQ452" s="157"/>
      <c r="AR452" s="157"/>
      <c r="AS452" s="157"/>
      <c r="AT452" s="157"/>
      <c r="AU452" s="157"/>
      <c r="AV452" s="157"/>
      <c r="AW452" s="157"/>
      <c r="AX452" s="157"/>
      <c r="AY452" s="157"/>
      <c r="AZ452" s="157"/>
      <c r="BA452" s="157"/>
    </row>
    <row r="453" spans="1:53" s="177" customFormat="1" x14ac:dyDescent="0.3">
      <c r="A453" s="157" t="s">
        <v>510</v>
      </c>
      <c r="B453" s="162" t="s">
        <v>62</v>
      </c>
      <c r="C453" s="157" t="s">
        <v>494</v>
      </c>
      <c r="D453" s="180">
        <v>577239513</v>
      </c>
      <c r="E453" s="181">
        <v>7193199265</v>
      </c>
      <c r="F453" s="157" t="s">
        <v>48</v>
      </c>
      <c r="G453" s="165">
        <v>36189</v>
      </c>
      <c r="H453" s="166">
        <f t="shared" ca="1" si="7"/>
        <v>15</v>
      </c>
      <c r="I453" s="167" t="s">
        <v>64</v>
      </c>
      <c r="J453" s="168">
        <v>75696</v>
      </c>
      <c r="K453" s="169">
        <v>5</v>
      </c>
      <c r="L453" s="157"/>
      <c r="M453" s="175"/>
      <c r="N453" s="157"/>
      <c r="O453" s="157"/>
      <c r="S453" s="157"/>
      <c r="T453" s="157"/>
      <c r="U453" s="157"/>
      <c r="V453" s="157"/>
      <c r="W453" s="157"/>
      <c r="X453" s="157"/>
      <c r="Y453" s="157"/>
      <c r="Z453" s="157"/>
      <c r="AA453" s="157"/>
      <c r="AB453" s="157"/>
      <c r="AC453" s="157"/>
      <c r="AD453" s="157"/>
      <c r="AE453" s="157"/>
      <c r="AF453" s="157"/>
      <c r="AG453" s="157"/>
      <c r="AH453" s="157"/>
      <c r="AI453" s="157"/>
      <c r="AJ453" s="157"/>
      <c r="AK453" s="157"/>
      <c r="AL453" s="157"/>
      <c r="AM453" s="157"/>
      <c r="AN453" s="157"/>
      <c r="AO453" s="157"/>
      <c r="AP453" s="157"/>
      <c r="AQ453" s="157"/>
      <c r="AR453" s="157"/>
      <c r="AS453" s="157"/>
      <c r="AT453" s="157"/>
      <c r="AU453" s="157"/>
      <c r="AV453" s="157"/>
      <c r="AW453" s="157"/>
      <c r="AX453" s="157"/>
      <c r="AY453" s="157"/>
      <c r="AZ453" s="157"/>
      <c r="BA453" s="157"/>
    </row>
    <row r="454" spans="1:53" s="177" customFormat="1" x14ac:dyDescent="0.3">
      <c r="A454" s="157" t="s">
        <v>518</v>
      </c>
      <c r="B454" s="162" t="s">
        <v>51</v>
      </c>
      <c r="C454" s="157" t="s">
        <v>494</v>
      </c>
      <c r="D454" s="180">
        <v>623823805</v>
      </c>
      <c r="E454" s="181">
        <v>9702602559</v>
      </c>
      <c r="F454" s="157" t="s">
        <v>56</v>
      </c>
      <c r="G454" s="165">
        <v>41459</v>
      </c>
      <c r="H454" s="166">
        <f t="shared" ca="1" si="7"/>
        <v>1</v>
      </c>
      <c r="I454" s="167"/>
      <c r="J454" s="168">
        <v>18067</v>
      </c>
      <c r="K454" s="169">
        <v>5</v>
      </c>
      <c r="L454" s="157"/>
      <c r="M454" s="175"/>
      <c r="N454" s="157"/>
      <c r="O454" s="157"/>
      <c r="S454" s="157"/>
      <c r="T454" s="157"/>
      <c r="U454" s="157"/>
      <c r="V454" s="157"/>
      <c r="W454" s="157"/>
      <c r="X454" s="157"/>
      <c r="Y454" s="157"/>
      <c r="Z454" s="157"/>
      <c r="AA454" s="157"/>
      <c r="AB454" s="157"/>
      <c r="AC454" s="157"/>
      <c r="AD454" s="157"/>
      <c r="AE454" s="157"/>
      <c r="AF454" s="157"/>
      <c r="AG454" s="157"/>
      <c r="AH454" s="157"/>
      <c r="AI454" s="157"/>
      <c r="AJ454" s="157"/>
      <c r="AK454" s="157"/>
      <c r="AL454" s="157"/>
      <c r="AM454" s="157"/>
      <c r="AN454" s="157"/>
      <c r="AO454" s="157"/>
      <c r="AP454" s="157"/>
      <c r="AQ454" s="157"/>
      <c r="AR454" s="157"/>
      <c r="AS454" s="157"/>
      <c r="AT454" s="157"/>
      <c r="AU454" s="157"/>
      <c r="AV454" s="157"/>
      <c r="AW454" s="157"/>
      <c r="AX454" s="157"/>
      <c r="AY454" s="157"/>
      <c r="AZ454" s="157"/>
      <c r="BA454" s="157"/>
    </row>
    <row r="455" spans="1:53" s="177" customFormat="1" x14ac:dyDescent="0.3">
      <c r="A455" s="157" t="s">
        <v>535</v>
      </c>
      <c r="B455" s="162" t="s">
        <v>66</v>
      </c>
      <c r="C455" s="157" t="s">
        <v>494</v>
      </c>
      <c r="D455" s="180">
        <v>934447306</v>
      </c>
      <c r="E455" s="181">
        <v>7195981242</v>
      </c>
      <c r="F455" s="157" t="s">
        <v>48</v>
      </c>
      <c r="G455" s="165">
        <v>35167</v>
      </c>
      <c r="H455" s="166">
        <f t="shared" ca="1" si="7"/>
        <v>18</v>
      </c>
      <c r="I455" s="167" t="s">
        <v>64</v>
      </c>
      <c r="J455" s="168">
        <v>87636</v>
      </c>
      <c r="K455" s="169">
        <v>5</v>
      </c>
      <c r="L455" s="157"/>
      <c r="M455" s="175"/>
      <c r="N455" s="157"/>
      <c r="O455" s="157"/>
      <c r="S455" s="157"/>
      <c r="T455" s="157"/>
      <c r="U455" s="157"/>
      <c r="V455" s="157"/>
      <c r="W455" s="157"/>
      <c r="X455" s="157"/>
      <c r="Y455" s="157"/>
      <c r="Z455" s="157"/>
      <c r="AA455" s="157"/>
      <c r="AB455" s="157"/>
      <c r="AC455" s="157"/>
      <c r="AD455" s="157"/>
      <c r="AE455" s="157"/>
      <c r="AF455" s="157"/>
      <c r="AG455" s="157"/>
      <c r="AH455" s="157"/>
      <c r="AI455" s="157"/>
      <c r="AJ455" s="157"/>
      <c r="AK455" s="157"/>
      <c r="AL455" s="157"/>
      <c r="AM455" s="157"/>
      <c r="AN455" s="157"/>
      <c r="AO455" s="157"/>
      <c r="AP455" s="157"/>
      <c r="AQ455" s="157"/>
      <c r="AR455" s="157"/>
      <c r="AS455" s="157"/>
      <c r="AT455" s="157"/>
      <c r="AU455" s="157"/>
      <c r="AV455" s="157"/>
      <c r="AW455" s="157"/>
      <c r="AX455" s="157"/>
      <c r="AY455" s="157"/>
      <c r="AZ455" s="157"/>
      <c r="BA455" s="157"/>
    </row>
    <row r="456" spans="1:53" s="177" customFormat="1" x14ac:dyDescent="0.3">
      <c r="A456" s="157" t="s">
        <v>529</v>
      </c>
      <c r="B456" s="162" t="s">
        <v>76</v>
      </c>
      <c r="C456" s="157" t="s">
        <v>494</v>
      </c>
      <c r="D456" s="180">
        <v>474117484</v>
      </c>
      <c r="E456" s="181">
        <v>5056132408</v>
      </c>
      <c r="F456" s="157" t="s">
        <v>48</v>
      </c>
      <c r="G456" s="165">
        <v>34698</v>
      </c>
      <c r="H456" s="166">
        <f t="shared" ca="1" si="7"/>
        <v>19</v>
      </c>
      <c r="I456" s="167" t="s">
        <v>60</v>
      </c>
      <c r="J456" s="168">
        <v>95724</v>
      </c>
      <c r="K456" s="169">
        <v>4</v>
      </c>
      <c r="L456" s="157"/>
      <c r="M456" s="175"/>
      <c r="N456" s="157"/>
      <c r="O456" s="157"/>
      <c r="S456" s="157"/>
      <c r="T456" s="157"/>
      <c r="U456" s="157"/>
      <c r="V456" s="157"/>
      <c r="W456" s="157"/>
      <c r="X456" s="157"/>
      <c r="Y456" s="157"/>
      <c r="Z456" s="157"/>
      <c r="AA456" s="157"/>
      <c r="AB456" s="157"/>
      <c r="AC456" s="157"/>
      <c r="AD456" s="157"/>
      <c r="AE456" s="157"/>
      <c r="AF456" s="157"/>
      <c r="AG456" s="157"/>
      <c r="AH456" s="157"/>
      <c r="AI456" s="157"/>
      <c r="AJ456" s="157"/>
      <c r="AK456" s="157"/>
      <c r="AL456" s="157"/>
      <c r="AM456" s="157"/>
      <c r="AN456" s="157"/>
      <c r="AO456" s="157"/>
      <c r="AP456" s="157"/>
      <c r="AQ456" s="157"/>
      <c r="AR456" s="157"/>
      <c r="AS456" s="157"/>
      <c r="AT456" s="157"/>
      <c r="AU456" s="157"/>
      <c r="AV456" s="157"/>
      <c r="AW456" s="157"/>
      <c r="AX456" s="157"/>
      <c r="AY456" s="157"/>
      <c r="AZ456" s="157"/>
      <c r="BA456" s="157"/>
    </row>
    <row r="457" spans="1:53" s="177" customFormat="1" x14ac:dyDescent="0.3">
      <c r="A457" s="157" t="s">
        <v>524</v>
      </c>
      <c r="B457" s="162" t="s">
        <v>76</v>
      </c>
      <c r="C457" s="157" t="s">
        <v>494</v>
      </c>
      <c r="D457" s="180">
        <v>881242432</v>
      </c>
      <c r="E457" s="181">
        <v>7193957018</v>
      </c>
      <c r="F457" s="157" t="s">
        <v>48</v>
      </c>
      <c r="G457" s="165">
        <v>34984</v>
      </c>
      <c r="H457" s="166">
        <f t="shared" ca="1" si="7"/>
        <v>18</v>
      </c>
      <c r="I457" s="167" t="s">
        <v>53</v>
      </c>
      <c r="J457" s="168">
        <v>81612</v>
      </c>
      <c r="K457" s="169">
        <v>1</v>
      </c>
      <c r="L457" s="157"/>
      <c r="M457" s="175"/>
      <c r="N457" s="157"/>
      <c r="O457" s="157"/>
      <c r="S457" s="157"/>
      <c r="T457" s="157"/>
      <c r="U457" s="157"/>
      <c r="V457" s="157"/>
      <c r="W457" s="157"/>
      <c r="X457" s="157"/>
      <c r="Y457" s="157"/>
      <c r="Z457" s="157"/>
      <c r="AA457" s="157"/>
      <c r="AB457" s="157"/>
      <c r="AC457" s="157"/>
      <c r="AD457" s="157"/>
      <c r="AE457" s="157"/>
      <c r="AF457" s="157"/>
      <c r="AG457" s="157"/>
      <c r="AH457" s="157"/>
      <c r="AI457" s="157"/>
      <c r="AJ457" s="157"/>
      <c r="AK457" s="157"/>
      <c r="AL457" s="157"/>
      <c r="AM457" s="157"/>
      <c r="AN457" s="157"/>
      <c r="AO457" s="157"/>
      <c r="AP457" s="157"/>
      <c r="AQ457" s="157"/>
      <c r="AR457" s="157"/>
      <c r="AS457" s="157"/>
      <c r="AT457" s="157"/>
      <c r="AU457" s="157"/>
      <c r="AV457" s="157"/>
      <c r="AW457" s="157"/>
      <c r="AX457" s="157"/>
      <c r="AY457" s="157"/>
      <c r="AZ457" s="157"/>
      <c r="BA457" s="157"/>
    </row>
    <row r="458" spans="1:53" s="177" customFormat="1" x14ac:dyDescent="0.3">
      <c r="A458" s="157" t="s">
        <v>521</v>
      </c>
      <c r="B458" s="162" t="s">
        <v>55</v>
      </c>
      <c r="C458" s="157" t="s">
        <v>494</v>
      </c>
      <c r="D458" s="180">
        <v>719165738</v>
      </c>
      <c r="E458" s="181">
        <v>5055750692</v>
      </c>
      <c r="F458" s="157" t="s">
        <v>58</v>
      </c>
      <c r="G458" s="165">
        <v>41524</v>
      </c>
      <c r="H458" s="166">
        <f t="shared" ca="1" si="7"/>
        <v>0</v>
      </c>
      <c r="I458" s="167"/>
      <c r="J458" s="168">
        <v>47328</v>
      </c>
      <c r="K458" s="169">
        <v>4</v>
      </c>
      <c r="L458" s="157"/>
      <c r="M458" s="175"/>
      <c r="N458" s="157"/>
      <c r="O458" s="157"/>
      <c r="S458" s="157"/>
      <c r="T458" s="157"/>
      <c r="U458" s="157"/>
      <c r="V458" s="157"/>
      <c r="W458" s="157"/>
      <c r="X458" s="157"/>
      <c r="Y458" s="157"/>
      <c r="Z458" s="157"/>
      <c r="AA458" s="157"/>
      <c r="AB458" s="157"/>
      <c r="AC458" s="157"/>
      <c r="AD458" s="157"/>
      <c r="AE458" s="157"/>
      <c r="AF458" s="157"/>
      <c r="AG458" s="157"/>
      <c r="AH458" s="157"/>
      <c r="AI458" s="157"/>
      <c r="AJ458" s="157"/>
      <c r="AK458" s="157"/>
      <c r="AL458" s="157"/>
      <c r="AM458" s="157"/>
      <c r="AN458" s="157"/>
      <c r="AO458" s="157"/>
      <c r="AP458" s="157"/>
      <c r="AQ458" s="157"/>
      <c r="AR458" s="157"/>
      <c r="AS458" s="157"/>
      <c r="AT458" s="157"/>
      <c r="AU458" s="157"/>
      <c r="AV458" s="157"/>
      <c r="AW458" s="157"/>
      <c r="AX458" s="157"/>
      <c r="AY458" s="157"/>
      <c r="AZ458" s="157"/>
      <c r="BA458" s="157"/>
    </row>
    <row r="459" spans="1:53" s="177" customFormat="1" x14ac:dyDescent="0.3">
      <c r="A459" s="157" t="s">
        <v>511</v>
      </c>
      <c r="B459" s="162" t="s">
        <v>76</v>
      </c>
      <c r="C459" s="157" t="s">
        <v>494</v>
      </c>
      <c r="D459" s="180">
        <v>210173249</v>
      </c>
      <c r="E459" s="181">
        <v>9705780571</v>
      </c>
      <c r="F459" s="157" t="s">
        <v>58</v>
      </c>
      <c r="G459" s="165">
        <v>34867</v>
      </c>
      <c r="H459" s="166">
        <f t="shared" ca="1" si="7"/>
        <v>19</v>
      </c>
      <c r="I459" s="167"/>
      <c r="J459" s="168">
        <v>39180</v>
      </c>
      <c r="K459" s="169">
        <v>1</v>
      </c>
      <c r="L459" s="157"/>
      <c r="M459" s="175"/>
      <c r="N459" s="157"/>
      <c r="O459" s="157"/>
      <c r="S459" s="157"/>
      <c r="T459" s="157"/>
      <c r="U459" s="157"/>
      <c r="V459" s="157"/>
      <c r="W459" s="157"/>
      <c r="X459" s="157"/>
      <c r="Y459" s="157"/>
      <c r="Z459" s="157"/>
      <c r="AA459" s="157"/>
      <c r="AB459" s="157"/>
      <c r="AC459" s="157"/>
      <c r="AD459" s="157"/>
      <c r="AE459" s="157"/>
      <c r="AF459" s="157"/>
      <c r="AG459" s="157"/>
      <c r="AH459" s="157"/>
      <c r="AI459" s="157"/>
      <c r="AJ459" s="157"/>
      <c r="AK459" s="157"/>
      <c r="AL459" s="157"/>
      <c r="AM459" s="157"/>
      <c r="AN459" s="157"/>
      <c r="AO459" s="157"/>
      <c r="AP459" s="157"/>
      <c r="AQ459" s="157"/>
      <c r="AR459" s="157"/>
      <c r="AS459" s="157"/>
      <c r="AT459" s="157"/>
      <c r="AU459" s="157"/>
      <c r="AV459" s="157"/>
      <c r="AW459" s="157"/>
      <c r="AX459" s="157"/>
      <c r="AY459" s="157"/>
      <c r="AZ459" s="157"/>
      <c r="BA459" s="157"/>
    </row>
    <row r="460" spans="1:53" s="177" customFormat="1" x14ac:dyDescent="0.3">
      <c r="A460" s="157" t="s">
        <v>493</v>
      </c>
      <c r="B460" s="162" t="s">
        <v>66</v>
      </c>
      <c r="C460" s="157" t="s">
        <v>494</v>
      </c>
      <c r="D460" s="180">
        <v>617795992</v>
      </c>
      <c r="E460" s="181">
        <v>5056345909</v>
      </c>
      <c r="F460" s="157" t="s">
        <v>48</v>
      </c>
      <c r="G460" s="165">
        <v>34634</v>
      </c>
      <c r="H460" s="166">
        <f t="shared" ca="1" si="7"/>
        <v>19</v>
      </c>
      <c r="I460" s="167" t="s">
        <v>60</v>
      </c>
      <c r="J460" s="168">
        <v>52296</v>
      </c>
      <c r="K460" s="169">
        <v>5</v>
      </c>
      <c r="L460" s="157"/>
      <c r="M460" s="175"/>
      <c r="N460" s="157"/>
      <c r="O460" s="157"/>
      <c r="S460" s="157"/>
      <c r="T460" s="157"/>
      <c r="U460" s="157"/>
      <c r="V460" s="157"/>
      <c r="W460" s="157"/>
      <c r="X460" s="157"/>
      <c r="Y460" s="157"/>
      <c r="Z460" s="157"/>
      <c r="AA460" s="157"/>
      <c r="AB460" s="157"/>
      <c r="AC460" s="157"/>
      <c r="AD460" s="157"/>
      <c r="AE460" s="157"/>
      <c r="AF460" s="157"/>
      <c r="AG460" s="157"/>
      <c r="AH460" s="157"/>
      <c r="AI460" s="157"/>
      <c r="AJ460" s="157"/>
      <c r="AK460" s="157"/>
      <c r="AL460" s="157"/>
      <c r="AM460" s="157"/>
      <c r="AN460" s="157"/>
      <c r="AO460" s="157"/>
      <c r="AP460" s="157"/>
      <c r="AQ460" s="157"/>
      <c r="AR460" s="157"/>
      <c r="AS460" s="157"/>
      <c r="AT460" s="157"/>
      <c r="AU460" s="157"/>
      <c r="AV460" s="157"/>
      <c r="AW460" s="157"/>
      <c r="AX460" s="157"/>
      <c r="AY460" s="157"/>
      <c r="AZ460" s="157"/>
      <c r="BA460" s="157"/>
    </row>
    <row r="461" spans="1:53" s="177" customFormat="1" x14ac:dyDescent="0.3">
      <c r="A461" s="157" t="s">
        <v>537</v>
      </c>
      <c r="B461" s="162" t="s">
        <v>76</v>
      </c>
      <c r="C461" s="157" t="s">
        <v>494</v>
      </c>
      <c r="D461" s="180">
        <v>824046378</v>
      </c>
      <c r="E461" s="181">
        <v>5056335284</v>
      </c>
      <c r="F461" s="157" t="s">
        <v>48</v>
      </c>
      <c r="G461" s="165">
        <v>36435</v>
      </c>
      <c r="H461" s="166">
        <f t="shared" ca="1" si="7"/>
        <v>14</v>
      </c>
      <c r="I461" s="167" t="s">
        <v>72</v>
      </c>
      <c r="J461" s="168">
        <v>80676</v>
      </c>
      <c r="K461" s="169">
        <v>4</v>
      </c>
      <c r="L461" s="157"/>
      <c r="M461" s="175"/>
      <c r="N461" s="157"/>
      <c r="O461" s="157"/>
      <c r="S461" s="157"/>
      <c r="T461" s="157"/>
      <c r="U461" s="157"/>
      <c r="V461" s="157"/>
      <c r="W461" s="157"/>
      <c r="X461" s="157"/>
      <c r="Y461" s="157"/>
      <c r="Z461" s="157"/>
      <c r="AA461" s="157"/>
      <c r="AB461" s="157"/>
      <c r="AC461" s="157"/>
      <c r="AD461" s="157"/>
      <c r="AE461" s="157"/>
      <c r="AF461" s="157"/>
      <c r="AG461" s="157"/>
      <c r="AH461" s="157"/>
      <c r="AI461" s="157"/>
      <c r="AJ461" s="157"/>
      <c r="AK461" s="157"/>
      <c r="AL461" s="157"/>
      <c r="AM461" s="157"/>
      <c r="AN461" s="157"/>
      <c r="AO461" s="157"/>
      <c r="AP461" s="157"/>
      <c r="AQ461" s="157"/>
      <c r="AR461" s="157"/>
      <c r="AS461" s="157"/>
      <c r="AT461" s="157"/>
      <c r="AU461" s="157"/>
      <c r="AV461" s="157"/>
      <c r="AW461" s="157"/>
      <c r="AX461" s="157"/>
      <c r="AY461" s="157"/>
      <c r="AZ461" s="157"/>
      <c r="BA461" s="157"/>
    </row>
    <row r="462" spans="1:53" s="177" customFormat="1" x14ac:dyDescent="0.3">
      <c r="A462" s="157" t="s">
        <v>549</v>
      </c>
      <c r="B462" s="162" t="s">
        <v>46</v>
      </c>
      <c r="C462" s="157" t="s">
        <v>539</v>
      </c>
      <c r="D462" s="180">
        <v>834061135</v>
      </c>
      <c r="E462" s="181">
        <v>9708472270</v>
      </c>
      <c r="F462" s="157" t="s">
        <v>48</v>
      </c>
      <c r="G462" s="165">
        <v>34569</v>
      </c>
      <c r="H462" s="166">
        <f t="shared" ca="1" si="7"/>
        <v>19</v>
      </c>
      <c r="I462" s="167" t="s">
        <v>49</v>
      </c>
      <c r="J462" s="168">
        <v>53472</v>
      </c>
      <c r="K462" s="169">
        <v>2</v>
      </c>
      <c r="L462" s="157"/>
      <c r="M462" s="175"/>
      <c r="N462" s="157"/>
      <c r="O462" s="157"/>
      <c r="S462" s="157"/>
      <c r="T462" s="157"/>
      <c r="U462" s="157"/>
      <c r="V462" s="157"/>
      <c r="W462" s="157"/>
      <c r="X462" s="157"/>
      <c r="Y462" s="157"/>
      <c r="Z462" s="157"/>
      <c r="AA462" s="157"/>
      <c r="AB462" s="157"/>
      <c r="AC462" s="157"/>
      <c r="AD462" s="157"/>
      <c r="AE462" s="157"/>
      <c r="AF462" s="157"/>
      <c r="AG462" s="157"/>
      <c r="AH462" s="157"/>
      <c r="AI462" s="157"/>
      <c r="AJ462" s="157"/>
      <c r="AK462" s="157"/>
      <c r="AL462" s="157"/>
      <c r="AM462" s="157"/>
      <c r="AN462" s="157"/>
      <c r="AO462" s="157"/>
      <c r="AP462" s="157"/>
      <c r="AQ462" s="157"/>
      <c r="AR462" s="157"/>
      <c r="AS462" s="157"/>
      <c r="AT462" s="157"/>
      <c r="AU462" s="157"/>
      <c r="AV462" s="157"/>
      <c r="AW462" s="157"/>
      <c r="AX462" s="157"/>
      <c r="AY462" s="157"/>
      <c r="AZ462" s="157"/>
      <c r="BA462" s="157"/>
    </row>
    <row r="463" spans="1:53" s="177" customFormat="1" x14ac:dyDescent="0.3">
      <c r="A463" s="157" t="s">
        <v>554</v>
      </c>
      <c r="B463" s="162" t="s">
        <v>76</v>
      </c>
      <c r="C463" s="157" t="s">
        <v>539</v>
      </c>
      <c r="D463" s="180">
        <v>198564686</v>
      </c>
      <c r="E463" s="181">
        <v>5053355100</v>
      </c>
      <c r="F463" s="157" t="s">
        <v>48</v>
      </c>
      <c r="G463" s="165">
        <v>34302</v>
      </c>
      <c r="H463" s="166">
        <f t="shared" ca="1" si="7"/>
        <v>20</v>
      </c>
      <c r="I463" s="167" t="s">
        <v>60</v>
      </c>
      <c r="J463" s="168">
        <v>86076</v>
      </c>
      <c r="K463" s="169">
        <v>1</v>
      </c>
      <c r="L463" s="157"/>
      <c r="M463" s="175"/>
      <c r="N463" s="157"/>
      <c r="O463" s="157"/>
      <c r="S463" s="157"/>
      <c r="T463" s="157"/>
      <c r="U463" s="157"/>
      <c r="V463" s="157"/>
      <c r="W463" s="157"/>
      <c r="X463" s="157"/>
      <c r="Y463" s="157"/>
      <c r="Z463" s="157"/>
      <c r="AA463" s="157"/>
      <c r="AB463" s="157"/>
      <c r="AC463" s="157"/>
      <c r="AD463" s="157"/>
      <c r="AE463" s="157"/>
      <c r="AF463" s="157"/>
      <c r="AG463" s="157"/>
      <c r="AH463" s="157"/>
      <c r="AI463" s="157"/>
      <c r="AJ463" s="157"/>
      <c r="AK463" s="157"/>
      <c r="AL463" s="157"/>
      <c r="AM463" s="157"/>
      <c r="AN463" s="157"/>
      <c r="AO463" s="157"/>
      <c r="AP463" s="157"/>
      <c r="AQ463" s="157"/>
      <c r="AR463" s="157"/>
      <c r="AS463" s="157"/>
      <c r="AT463" s="157"/>
      <c r="AU463" s="157"/>
      <c r="AV463" s="157"/>
      <c r="AW463" s="157"/>
      <c r="AX463" s="157"/>
      <c r="AY463" s="157"/>
      <c r="AZ463" s="157"/>
      <c r="BA463" s="157"/>
    </row>
    <row r="464" spans="1:53" s="177" customFormat="1" x14ac:dyDescent="0.3">
      <c r="A464" s="157" t="s">
        <v>542</v>
      </c>
      <c r="B464" s="162" t="s">
        <v>66</v>
      </c>
      <c r="C464" s="157" t="s">
        <v>539</v>
      </c>
      <c r="D464" s="180">
        <v>763518183</v>
      </c>
      <c r="E464" s="181">
        <v>7192581491</v>
      </c>
      <c r="F464" s="157" t="s">
        <v>48</v>
      </c>
      <c r="G464" s="165">
        <v>34496</v>
      </c>
      <c r="H464" s="166">
        <f t="shared" ca="1" si="7"/>
        <v>20</v>
      </c>
      <c r="I464" s="167" t="s">
        <v>60</v>
      </c>
      <c r="J464" s="168">
        <v>83280</v>
      </c>
      <c r="K464" s="169">
        <v>5</v>
      </c>
      <c r="L464" s="157"/>
      <c r="M464" s="175"/>
      <c r="N464" s="157"/>
      <c r="O464" s="157"/>
      <c r="S464" s="157"/>
      <c r="T464" s="157"/>
      <c r="U464" s="157"/>
      <c r="V464" s="157"/>
      <c r="W464" s="157"/>
      <c r="X464" s="157"/>
      <c r="Y464" s="157"/>
      <c r="Z464" s="157"/>
      <c r="AA464" s="157"/>
      <c r="AB464" s="157"/>
      <c r="AC464" s="157"/>
      <c r="AD464" s="157"/>
      <c r="AE464" s="157"/>
      <c r="AF464" s="157"/>
      <c r="AG464" s="157"/>
      <c r="AH464" s="157"/>
      <c r="AI464" s="157"/>
      <c r="AJ464" s="157"/>
      <c r="AK464" s="157"/>
      <c r="AL464" s="157"/>
      <c r="AM464" s="157"/>
      <c r="AN464" s="157"/>
      <c r="AO464" s="157"/>
      <c r="AP464" s="157"/>
      <c r="AQ464" s="157"/>
      <c r="AR464" s="157"/>
      <c r="AS464" s="157"/>
      <c r="AT464" s="157"/>
      <c r="AU464" s="157"/>
      <c r="AV464" s="157"/>
      <c r="AW464" s="157"/>
      <c r="AX464" s="157"/>
      <c r="AY464" s="157"/>
      <c r="AZ464" s="157"/>
      <c r="BA464" s="157"/>
    </row>
    <row r="465" spans="1:53" s="177" customFormat="1" x14ac:dyDescent="0.3">
      <c r="A465" s="157" t="s">
        <v>543</v>
      </c>
      <c r="B465" s="162" t="s">
        <v>76</v>
      </c>
      <c r="C465" s="157" t="s">
        <v>539</v>
      </c>
      <c r="D465" s="180">
        <v>285295419</v>
      </c>
      <c r="E465" s="181">
        <v>5057904981</v>
      </c>
      <c r="F465" s="157" t="s">
        <v>56</v>
      </c>
      <c r="G465" s="165">
        <v>34214</v>
      </c>
      <c r="H465" s="166">
        <f t="shared" ca="1" si="7"/>
        <v>20</v>
      </c>
      <c r="I465" s="167"/>
      <c r="J465" s="168">
        <v>39878</v>
      </c>
      <c r="K465" s="169">
        <v>4</v>
      </c>
      <c r="L465" s="157"/>
      <c r="M465" s="175"/>
      <c r="N465" s="157"/>
      <c r="O465" s="157"/>
      <c r="S465" s="157"/>
      <c r="T465" s="157"/>
      <c r="U465" s="157"/>
      <c r="V465" s="157"/>
      <c r="W465" s="157"/>
      <c r="X465" s="157"/>
      <c r="Y465" s="157"/>
      <c r="Z465" s="157"/>
      <c r="AA465" s="157"/>
      <c r="AB465" s="157"/>
      <c r="AC465" s="157"/>
      <c r="AD465" s="157"/>
      <c r="AE465" s="157"/>
      <c r="AF465" s="157"/>
      <c r="AG465" s="157"/>
      <c r="AH465" s="157"/>
      <c r="AI465" s="157"/>
      <c r="AJ465" s="157"/>
      <c r="AK465" s="157"/>
      <c r="AL465" s="157"/>
      <c r="AM465" s="157"/>
      <c r="AN465" s="157"/>
      <c r="AO465" s="157"/>
      <c r="AP465" s="157"/>
      <c r="AQ465" s="157"/>
      <c r="AR465" s="157"/>
      <c r="AS465" s="157"/>
      <c r="AT465" s="157"/>
      <c r="AU465" s="157"/>
      <c r="AV465" s="157"/>
      <c r="AW465" s="157"/>
      <c r="AX465" s="157"/>
      <c r="AY465" s="157"/>
      <c r="AZ465" s="157"/>
      <c r="BA465" s="157"/>
    </row>
    <row r="466" spans="1:53" s="177" customFormat="1" x14ac:dyDescent="0.3">
      <c r="A466" s="157" t="s">
        <v>547</v>
      </c>
      <c r="B466" s="162" t="s">
        <v>76</v>
      </c>
      <c r="C466" s="157" t="s">
        <v>539</v>
      </c>
      <c r="D466" s="180">
        <v>852430023</v>
      </c>
      <c r="E466" s="181">
        <v>9705506190</v>
      </c>
      <c r="F466" s="157" t="s">
        <v>52</v>
      </c>
      <c r="G466" s="165">
        <v>34168</v>
      </c>
      <c r="H466" s="166">
        <f t="shared" ca="1" si="7"/>
        <v>20</v>
      </c>
      <c r="I466" s="167" t="s">
        <v>49</v>
      </c>
      <c r="J466" s="168">
        <v>29778</v>
      </c>
      <c r="K466" s="169">
        <v>1</v>
      </c>
      <c r="L466" s="157"/>
      <c r="M466" s="175"/>
      <c r="N466" s="157"/>
      <c r="O466" s="157"/>
      <c r="S466" s="157"/>
      <c r="T466" s="157"/>
      <c r="U466" s="157"/>
      <c r="V466" s="157"/>
      <c r="W466" s="157"/>
      <c r="X466" s="157"/>
      <c r="Y466" s="157"/>
      <c r="Z466" s="157"/>
      <c r="AA466" s="157"/>
      <c r="AB466" s="157"/>
      <c r="AC466" s="157"/>
      <c r="AD466" s="157"/>
      <c r="AE466" s="157"/>
      <c r="AF466" s="157"/>
      <c r="AG466" s="157"/>
      <c r="AH466" s="157"/>
      <c r="AI466" s="157"/>
      <c r="AJ466" s="157"/>
      <c r="AK466" s="157"/>
      <c r="AL466" s="157"/>
      <c r="AM466" s="157"/>
      <c r="AN466" s="157"/>
      <c r="AO466" s="157"/>
      <c r="AP466" s="157"/>
      <c r="AQ466" s="157"/>
      <c r="AR466" s="157"/>
      <c r="AS466" s="157"/>
      <c r="AT466" s="157"/>
      <c r="AU466" s="157"/>
      <c r="AV466" s="157"/>
      <c r="AW466" s="157"/>
      <c r="AX466" s="157"/>
      <c r="AY466" s="157"/>
      <c r="AZ466" s="157"/>
      <c r="BA466" s="157"/>
    </row>
    <row r="467" spans="1:53" s="177" customFormat="1" x14ac:dyDescent="0.3">
      <c r="A467" s="157" t="s">
        <v>538</v>
      </c>
      <c r="B467" s="162" t="s">
        <v>76</v>
      </c>
      <c r="C467" s="157" t="s">
        <v>539</v>
      </c>
      <c r="D467" s="180">
        <v>174483231</v>
      </c>
      <c r="E467" s="181">
        <v>5056733291</v>
      </c>
      <c r="F467" s="157" t="s">
        <v>48</v>
      </c>
      <c r="G467" s="165">
        <v>34242</v>
      </c>
      <c r="H467" s="166">
        <f t="shared" ca="1" si="7"/>
        <v>20</v>
      </c>
      <c r="I467" s="167" t="s">
        <v>60</v>
      </c>
      <c r="J467" s="168">
        <v>49128</v>
      </c>
      <c r="K467" s="169">
        <v>3</v>
      </c>
      <c r="L467" s="157"/>
      <c r="M467" s="175"/>
      <c r="N467" s="157"/>
      <c r="O467" s="157"/>
      <c r="S467" s="157"/>
      <c r="T467" s="157"/>
      <c r="U467" s="157"/>
      <c r="V467" s="157"/>
      <c r="W467" s="157"/>
      <c r="X467" s="157"/>
      <c r="Y467" s="157"/>
      <c r="Z467" s="157"/>
      <c r="AA467" s="157"/>
      <c r="AB467" s="157"/>
      <c r="AC467" s="157"/>
      <c r="AD467" s="157"/>
      <c r="AE467" s="157"/>
      <c r="AF467" s="157"/>
      <c r="AG467" s="157"/>
      <c r="AH467" s="157"/>
      <c r="AI467" s="157"/>
      <c r="AJ467" s="157"/>
      <c r="AK467" s="157"/>
      <c r="AL467" s="157"/>
      <c r="AM467" s="157"/>
      <c r="AN467" s="157"/>
      <c r="AO467" s="157"/>
      <c r="AP467" s="157"/>
      <c r="AQ467" s="157"/>
      <c r="AR467" s="157"/>
      <c r="AS467" s="157"/>
      <c r="AT467" s="157"/>
      <c r="AU467" s="157"/>
      <c r="AV467" s="157"/>
      <c r="AW467" s="157"/>
      <c r="AX467" s="157"/>
      <c r="AY467" s="157"/>
      <c r="AZ467" s="157"/>
      <c r="BA467" s="157"/>
    </row>
    <row r="468" spans="1:53" s="177" customFormat="1" x14ac:dyDescent="0.3">
      <c r="A468" s="157" t="s">
        <v>545</v>
      </c>
      <c r="B468" s="162" t="s">
        <v>66</v>
      </c>
      <c r="C468" s="157" t="s">
        <v>539</v>
      </c>
      <c r="D468" s="180">
        <v>444159297</v>
      </c>
      <c r="E468" s="181">
        <v>3032456406</v>
      </c>
      <c r="F468" s="157" t="s">
        <v>48</v>
      </c>
      <c r="G468" s="165">
        <v>34592</v>
      </c>
      <c r="H468" s="166">
        <f t="shared" ca="1" si="7"/>
        <v>19</v>
      </c>
      <c r="I468" s="167" t="s">
        <v>60</v>
      </c>
      <c r="J468" s="168">
        <v>97836</v>
      </c>
      <c r="K468" s="169">
        <v>5</v>
      </c>
      <c r="L468" s="157"/>
      <c r="M468" s="175"/>
      <c r="N468" s="157"/>
      <c r="O468" s="157"/>
      <c r="S468" s="157"/>
      <c r="T468" s="157"/>
      <c r="U468" s="157"/>
      <c r="V468" s="157"/>
      <c r="W468" s="157"/>
      <c r="X468" s="157"/>
      <c r="Y468" s="157"/>
      <c r="Z468" s="157"/>
      <c r="AA468" s="157"/>
      <c r="AB468" s="157"/>
      <c r="AC468" s="157"/>
      <c r="AD468" s="157"/>
      <c r="AE468" s="157"/>
      <c r="AF468" s="157"/>
      <c r="AG468" s="157"/>
      <c r="AH468" s="157"/>
      <c r="AI468" s="157"/>
      <c r="AJ468" s="157"/>
      <c r="AK468" s="157"/>
      <c r="AL468" s="157"/>
      <c r="AM468" s="157"/>
      <c r="AN468" s="157"/>
      <c r="AO468" s="157"/>
      <c r="AP468" s="157"/>
      <c r="AQ468" s="157"/>
      <c r="AR468" s="157"/>
      <c r="AS468" s="157"/>
      <c r="AT468" s="157"/>
      <c r="AU468" s="157"/>
      <c r="AV468" s="157"/>
      <c r="AW468" s="157"/>
      <c r="AX468" s="157"/>
      <c r="AY468" s="157"/>
      <c r="AZ468" s="157"/>
      <c r="BA468" s="157"/>
    </row>
    <row r="469" spans="1:53" s="177" customFormat="1" x14ac:dyDescent="0.3">
      <c r="A469" s="157" t="s">
        <v>553</v>
      </c>
      <c r="B469" s="162" t="s">
        <v>76</v>
      </c>
      <c r="C469" s="157" t="s">
        <v>539</v>
      </c>
      <c r="D469" s="180">
        <v>292693795</v>
      </c>
      <c r="E469" s="181">
        <v>3035990139</v>
      </c>
      <c r="F469" s="157" t="s">
        <v>48</v>
      </c>
      <c r="G469" s="165">
        <v>34336</v>
      </c>
      <c r="H469" s="166">
        <f t="shared" ca="1" si="7"/>
        <v>20</v>
      </c>
      <c r="I469" s="167" t="s">
        <v>60</v>
      </c>
      <c r="J469" s="168">
        <v>105540</v>
      </c>
      <c r="K469" s="169">
        <v>4</v>
      </c>
      <c r="L469" s="157"/>
      <c r="M469" s="175"/>
      <c r="N469" s="157"/>
      <c r="O469" s="157"/>
      <c r="S469" s="157"/>
      <c r="T469" s="157"/>
      <c r="U469" s="157"/>
      <c r="V469" s="157"/>
      <c r="W469" s="157"/>
      <c r="X469" s="157"/>
      <c r="Y469" s="157"/>
      <c r="Z469" s="157"/>
      <c r="AA469" s="157"/>
      <c r="AB469" s="157"/>
      <c r="AC469" s="157"/>
      <c r="AD469" s="157"/>
      <c r="AE469" s="157"/>
      <c r="AF469" s="157"/>
      <c r="AG469" s="157"/>
      <c r="AH469" s="157"/>
      <c r="AI469" s="157"/>
      <c r="AJ469" s="157"/>
      <c r="AK469" s="157"/>
      <c r="AL469" s="157"/>
      <c r="AM469" s="157"/>
      <c r="AN469" s="157"/>
      <c r="AO469" s="157"/>
      <c r="AP469" s="157"/>
      <c r="AQ469" s="157"/>
      <c r="AR469" s="157"/>
      <c r="AS469" s="157"/>
      <c r="AT469" s="157"/>
      <c r="AU469" s="157"/>
      <c r="AV469" s="157"/>
      <c r="AW469" s="157"/>
      <c r="AX469" s="157"/>
      <c r="AY469" s="157"/>
      <c r="AZ469" s="157"/>
      <c r="BA469" s="157"/>
    </row>
    <row r="470" spans="1:53" s="177" customFormat="1" x14ac:dyDescent="0.3">
      <c r="A470" s="157" t="s">
        <v>540</v>
      </c>
      <c r="B470" s="162" t="s">
        <v>51</v>
      </c>
      <c r="C470" s="157" t="s">
        <v>539</v>
      </c>
      <c r="D470" s="180">
        <v>360904659</v>
      </c>
      <c r="E470" s="181">
        <v>5053766803</v>
      </c>
      <c r="F470" s="157" t="s">
        <v>48</v>
      </c>
      <c r="G470" s="165">
        <v>34644</v>
      </c>
      <c r="H470" s="166">
        <f t="shared" ca="1" si="7"/>
        <v>19</v>
      </c>
      <c r="I470" s="167" t="s">
        <v>64</v>
      </c>
      <c r="J470" s="168">
        <v>53544</v>
      </c>
      <c r="K470" s="169">
        <v>5</v>
      </c>
      <c r="L470" s="157"/>
      <c r="M470" s="175"/>
      <c r="N470" s="157"/>
      <c r="O470" s="157"/>
      <c r="S470" s="157"/>
      <c r="T470" s="157"/>
      <c r="U470" s="157"/>
      <c r="V470" s="157"/>
      <c r="W470" s="157"/>
      <c r="X470" s="157"/>
      <c r="Y470" s="157"/>
      <c r="Z470" s="157"/>
      <c r="AA470" s="157"/>
      <c r="AB470" s="157"/>
      <c r="AC470" s="157"/>
      <c r="AD470" s="157"/>
      <c r="AE470" s="157"/>
      <c r="AF470" s="157"/>
      <c r="AG470" s="157"/>
      <c r="AH470" s="157"/>
      <c r="AI470" s="157"/>
      <c r="AJ470" s="157"/>
      <c r="AK470" s="157"/>
      <c r="AL470" s="157"/>
      <c r="AM470" s="157"/>
      <c r="AN470" s="157"/>
      <c r="AO470" s="157"/>
      <c r="AP470" s="157"/>
      <c r="AQ470" s="157"/>
      <c r="AR470" s="157"/>
      <c r="AS470" s="157"/>
      <c r="AT470" s="157"/>
      <c r="AU470" s="157"/>
      <c r="AV470" s="157"/>
      <c r="AW470" s="157"/>
      <c r="AX470" s="157"/>
      <c r="AY470" s="157"/>
      <c r="AZ470" s="157"/>
      <c r="BA470" s="157"/>
    </row>
    <row r="471" spans="1:53" s="177" customFormat="1" x14ac:dyDescent="0.3">
      <c r="A471" s="157" t="s">
        <v>544</v>
      </c>
      <c r="B471" s="162" t="s">
        <v>66</v>
      </c>
      <c r="C471" s="157" t="s">
        <v>539</v>
      </c>
      <c r="D471" s="180">
        <v>967826310</v>
      </c>
      <c r="E471" s="181">
        <v>3036100410</v>
      </c>
      <c r="F471" s="157" t="s">
        <v>48</v>
      </c>
      <c r="G471" s="165">
        <v>34376</v>
      </c>
      <c r="H471" s="166">
        <f t="shared" ca="1" si="7"/>
        <v>20</v>
      </c>
      <c r="I471" s="167" t="s">
        <v>72</v>
      </c>
      <c r="J471" s="168">
        <v>42384</v>
      </c>
      <c r="K471" s="169">
        <v>3</v>
      </c>
      <c r="L471" s="157"/>
      <c r="M471" s="175"/>
      <c r="N471" s="157"/>
      <c r="O471" s="157"/>
      <c r="S471" s="157"/>
      <c r="T471" s="157"/>
      <c r="U471" s="157"/>
      <c r="V471" s="157"/>
      <c r="W471" s="157"/>
      <c r="X471" s="157"/>
      <c r="Y471" s="157"/>
      <c r="Z471" s="157"/>
      <c r="AA471" s="157"/>
      <c r="AB471" s="157"/>
      <c r="AC471" s="157"/>
      <c r="AD471" s="157"/>
      <c r="AE471" s="157"/>
      <c r="AF471" s="157"/>
      <c r="AG471" s="157"/>
      <c r="AH471" s="157"/>
      <c r="AI471" s="157"/>
      <c r="AJ471" s="157"/>
      <c r="AK471" s="157"/>
      <c r="AL471" s="157"/>
      <c r="AM471" s="157"/>
      <c r="AN471" s="157"/>
      <c r="AO471" s="157"/>
      <c r="AP471" s="157"/>
      <c r="AQ471" s="157"/>
      <c r="AR471" s="157"/>
      <c r="AS471" s="157"/>
      <c r="AT471" s="157"/>
      <c r="AU471" s="157"/>
      <c r="AV471" s="157"/>
      <c r="AW471" s="157"/>
      <c r="AX471" s="157"/>
      <c r="AY471" s="157"/>
      <c r="AZ471" s="157"/>
      <c r="BA471" s="157"/>
    </row>
    <row r="472" spans="1:53" s="177" customFormat="1" x14ac:dyDescent="0.3">
      <c r="A472" s="157" t="s">
        <v>548</v>
      </c>
      <c r="B472" s="162" t="s">
        <v>46</v>
      </c>
      <c r="C472" s="157" t="s">
        <v>539</v>
      </c>
      <c r="D472" s="180">
        <v>710460589</v>
      </c>
      <c r="E472" s="181">
        <v>5056104400</v>
      </c>
      <c r="F472" s="157" t="s">
        <v>48</v>
      </c>
      <c r="G472" s="165">
        <v>34235</v>
      </c>
      <c r="H472" s="166">
        <f t="shared" ca="1" si="7"/>
        <v>20</v>
      </c>
      <c r="I472" s="167" t="s">
        <v>64</v>
      </c>
      <c r="J472" s="168">
        <v>51732</v>
      </c>
      <c r="K472" s="169">
        <v>2</v>
      </c>
      <c r="L472" s="157"/>
      <c r="M472" s="175"/>
      <c r="N472" s="157"/>
      <c r="O472" s="157"/>
      <c r="S472" s="157"/>
      <c r="T472" s="157"/>
      <c r="U472" s="157"/>
      <c r="V472" s="157"/>
      <c r="W472" s="157"/>
      <c r="X472" s="157"/>
      <c r="Y472" s="157"/>
      <c r="Z472" s="157"/>
      <c r="AA472" s="157"/>
      <c r="AB472" s="157"/>
      <c r="AC472" s="157"/>
      <c r="AD472" s="157"/>
      <c r="AE472" s="157"/>
      <c r="AF472" s="157"/>
      <c r="AG472" s="157"/>
      <c r="AH472" s="157"/>
      <c r="AI472" s="157"/>
      <c r="AJ472" s="157"/>
      <c r="AK472" s="157"/>
      <c r="AL472" s="157"/>
      <c r="AM472" s="157"/>
      <c r="AN472" s="157"/>
      <c r="AO472" s="157"/>
      <c r="AP472" s="157"/>
      <c r="AQ472" s="157"/>
      <c r="AR472" s="157"/>
      <c r="AS472" s="157"/>
      <c r="AT472" s="157"/>
      <c r="AU472" s="157"/>
      <c r="AV472" s="157"/>
      <c r="AW472" s="157"/>
      <c r="AX472" s="157"/>
      <c r="AY472" s="157"/>
      <c r="AZ472" s="157"/>
      <c r="BA472" s="157"/>
    </row>
    <row r="473" spans="1:53" s="177" customFormat="1" x14ac:dyDescent="0.3">
      <c r="A473" s="157" t="s">
        <v>551</v>
      </c>
      <c r="B473" s="162" t="s">
        <v>76</v>
      </c>
      <c r="C473" s="157" t="s">
        <v>539</v>
      </c>
      <c r="D473" s="180">
        <v>219740602</v>
      </c>
      <c r="E473" s="181">
        <v>5057429525</v>
      </c>
      <c r="F473" s="157" t="s">
        <v>52</v>
      </c>
      <c r="G473" s="165">
        <v>34405</v>
      </c>
      <c r="H473" s="166">
        <f t="shared" ca="1" si="7"/>
        <v>20</v>
      </c>
      <c r="I473" s="167" t="s">
        <v>72</v>
      </c>
      <c r="J473" s="168">
        <v>19218</v>
      </c>
      <c r="K473" s="169">
        <v>3</v>
      </c>
      <c r="L473" s="157"/>
      <c r="M473" s="175"/>
      <c r="N473" s="157"/>
      <c r="O473" s="157"/>
      <c r="S473" s="157"/>
      <c r="T473" s="157"/>
      <c r="U473" s="157"/>
      <c r="V473" s="157"/>
      <c r="W473" s="157"/>
      <c r="X473" s="157"/>
      <c r="Y473" s="157"/>
      <c r="Z473" s="157"/>
      <c r="AA473" s="157"/>
      <c r="AB473" s="157"/>
      <c r="AC473" s="157"/>
      <c r="AD473" s="157"/>
      <c r="AE473" s="157"/>
      <c r="AF473" s="157"/>
      <c r="AG473" s="157"/>
      <c r="AH473" s="157"/>
      <c r="AI473" s="157"/>
      <c r="AJ473" s="157"/>
      <c r="AK473" s="157"/>
      <c r="AL473" s="157"/>
      <c r="AM473" s="157"/>
      <c r="AN473" s="157"/>
      <c r="AO473" s="157"/>
      <c r="AP473" s="157"/>
      <c r="AQ473" s="157"/>
      <c r="AR473" s="157"/>
      <c r="AS473" s="157"/>
      <c r="AT473" s="157"/>
      <c r="AU473" s="157"/>
      <c r="AV473" s="157"/>
      <c r="AW473" s="157"/>
      <c r="AX473" s="157"/>
      <c r="AY473" s="157"/>
      <c r="AZ473" s="157"/>
      <c r="BA473" s="157"/>
    </row>
    <row r="474" spans="1:53" s="177" customFormat="1" x14ac:dyDescent="0.3">
      <c r="A474" s="157" t="s">
        <v>552</v>
      </c>
      <c r="B474" s="162" t="s">
        <v>66</v>
      </c>
      <c r="C474" s="157" t="s">
        <v>539</v>
      </c>
      <c r="D474" s="180">
        <v>134557291</v>
      </c>
      <c r="E474" s="181">
        <v>9705536623</v>
      </c>
      <c r="F474" s="157" t="s">
        <v>48</v>
      </c>
      <c r="G474" s="165">
        <v>34169</v>
      </c>
      <c r="H474" s="166">
        <f t="shared" ca="1" si="7"/>
        <v>20</v>
      </c>
      <c r="I474" s="167" t="s">
        <v>60</v>
      </c>
      <c r="J474" s="168">
        <v>39120</v>
      </c>
      <c r="K474" s="169">
        <v>5</v>
      </c>
      <c r="L474" s="157"/>
      <c r="M474" s="175"/>
      <c r="N474" s="157"/>
      <c r="O474" s="157"/>
      <c r="S474" s="157"/>
      <c r="T474" s="157"/>
      <c r="U474" s="157"/>
      <c r="V474" s="157"/>
      <c r="W474" s="157"/>
      <c r="X474" s="157"/>
      <c r="Y474" s="157"/>
      <c r="Z474" s="157"/>
      <c r="AA474" s="157"/>
      <c r="AB474" s="157"/>
      <c r="AC474" s="157"/>
      <c r="AD474" s="157"/>
      <c r="AE474" s="157"/>
      <c r="AF474" s="157"/>
      <c r="AG474" s="157"/>
      <c r="AH474" s="157"/>
      <c r="AI474" s="157"/>
      <c r="AJ474" s="157"/>
      <c r="AK474" s="157"/>
      <c r="AL474" s="157"/>
      <c r="AM474" s="157"/>
      <c r="AN474" s="157"/>
      <c r="AO474" s="157"/>
      <c r="AP474" s="157"/>
      <c r="AQ474" s="157"/>
      <c r="AR474" s="157"/>
      <c r="AS474" s="157"/>
      <c r="AT474" s="157"/>
      <c r="AU474" s="157"/>
      <c r="AV474" s="157"/>
      <c r="AW474" s="157"/>
      <c r="AX474" s="157"/>
      <c r="AY474" s="157"/>
      <c r="AZ474" s="157"/>
      <c r="BA474" s="157"/>
    </row>
    <row r="475" spans="1:53" s="177" customFormat="1" x14ac:dyDescent="0.3">
      <c r="A475" s="157" t="s">
        <v>546</v>
      </c>
      <c r="B475" s="162" t="s">
        <v>51</v>
      </c>
      <c r="C475" s="157" t="s">
        <v>539</v>
      </c>
      <c r="D475" s="180">
        <v>671360508</v>
      </c>
      <c r="E475" s="181">
        <v>9708385730</v>
      </c>
      <c r="F475" s="157" t="s">
        <v>52</v>
      </c>
      <c r="G475" s="165">
        <v>34216</v>
      </c>
      <c r="H475" s="166">
        <f t="shared" ca="1" si="7"/>
        <v>20</v>
      </c>
      <c r="I475" s="167" t="s">
        <v>53</v>
      </c>
      <c r="J475" s="168">
        <v>47544</v>
      </c>
      <c r="K475" s="169">
        <v>5</v>
      </c>
      <c r="L475" s="157"/>
      <c r="M475" s="175"/>
      <c r="N475" s="157"/>
      <c r="O475" s="157"/>
      <c r="S475" s="157"/>
      <c r="T475" s="157"/>
      <c r="U475" s="157"/>
      <c r="V475" s="157"/>
      <c r="W475" s="157"/>
      <c r="X475" s="157"/>
      <c r="Y475" s="157"/>
      <c r="Z475" s="157"/>
      <c r="AA475" s="157"/>
      <c r="AB475" s="157"/>
      <c r="AC475" s="157"/>
      <c r="AD475" s="157"/>
      <c r="AE475" s="157"/>
      <c r="AF475" s="157"/>
      <c r="AG475" s="157"/>
      <c r="AH475" s="157"/>
      <c r="AI475" s="157"/>
      <c r="AJ475" s="157"/>
      <c r="AK475" s="157"/>
      <c r="AL475" s="157"/>
      <c r="AM475" s="157"/>
      <c r="AN475" s="157"/>
      <c r="AO475" s="157"/>
      <c r="AP475" s="157"/>
      <c r="AQ475" s="157"/>
      <c r="AR475" s="157"/>
      <c r="AS475" s="157"/>
      <c r="AT475" s="157"/>
      <c r="AU475" s="157"/>
      <c r="AV475" s="157"/>
      <c r="AW475" s="157"/>
      <c r="AX475" s="157"/>
      <c r="AY475" s="157"/>
      <c r="AZ475" s="157"/>
      <c r="BA475" s="157"/>
    </row>
    <row r="476" spans="1:53" s="177" customFormat="1" x14ac:dyDescent="0.3">
      <c r="A476" s="157" t="s">
        <v>541</v>
      </c>
      <c r="B476" s="162" t="s">
        <v>66</v>
      </c>
      <c r="C476" s="157" t="s">
        <v>539</v>
      </c>
      <c r="D476" s="180">
        <v>904790184</v>
      </c>
      <c r="E476" s="181">
        <v>3031876990</v>
      </c>
      <c r="F476" s="157" t="s">
        <v>48</v>
      </c>
      <c r="G476" s="165">
        <v>34516</v>
      </c>
      <c r="H476" s="166">
        <f t="shared" ca="1" si="7"/>
        <v>20</v>
      </c>
      <c r="I476" s="167" t="s">
        <v>64</v>
      </c>
      <c r="J476" s="168">
        <v>93264</v>
      </c>
      <c r="K476" s="169">
        <v>3</v>
      </c>
      <c r="L476" s="157"/>
      <c r="M476" s="175"/>
      <c r="N476" s="157"/>
      <c r="O476" s="157"/>
      <c r="S476" s="157"/>
      <c r="T476" s="157"/>
      <c r="U476" s="157"/>
      <c r="V476" s="157"/>
      <c r="W476" s="157"/>
      <c r="X476" s="157"/>
      <c r="Y476" s="157"/>
      <c r="Z476" s="157"/>
      <c r="AA476" s="157"/>
      <c r="AB476" s="157"/>
      <c r="AC476" s="157"/>
      <c r="AD476" s="157"/>
      <c r="AE476" s="157"/>
      <c r="AF476" s="157"/>
      <c r="AG476" s="157"/>
      <c r="AH476" s="157"/>
      <c r="AI476" s="157"/>
      <c r="AJ476" s="157"/>
      <c r="AK476" s="157"/>
      <c r="AL476" s="157"/>
      <c r="AM476" s="157"/>
      <c r="AN476" s="157"/>
      <c r="AO476" s="157"/>
      <c r="AP476" s="157"/>
      <c r="AQ476" s="157"/>
      <c r="AR476" s="157"/>
      <c r="AS476" s="157"/>
      <c r="AT476" s="157"/>
      <c r="AU476" s="157"/>
      <c r="AV476" s="157"/>
      <c r="AW476" s="157"/>
      <c r="AX476" s="157"/>
      <c r="AY476" s="157"/>
      <c r="AZ476" s="157"/>
      <c r="BA476" s="157"/>
    </row>
    <row r="477" spans="1:53" s="177" customFormat="1" x14ac:dyDescent="0.3">
      <c r="A477" s="157" t="s">
        <v>550</v>
      </c>
      <c r="B477" s="162" t="s">
        <v>55</v>
      </c>
      <c r="C477" s="157" t="s">
        <v>539</v>
      </c>
      <c r="D477" s="180">
        <v>264960848</v>
      </c>
      <c r="E477" s="181">
        <v>7195012757</v>
      </c>
      <c r="F477" s="157" t="s">
        <v>58</v>
      </c>
      <c r="G477" s="165">
        <v>34342</v>
      </c>
      <c r="H477" s="166">
        <f t="shared" ca="1" si="7"/>
        <v>20</v>
      </c>
      <c r="I477" s="167"/>
      <c r="J477" s="168">
        <v>58884</v>
      </c>
      <c r="K477" s="169">
        <v>3</v>
      </c>
      <c r="L477" s="157"/>
      <c r="M477" s="175"/>
      <c r="N477" s="157"/>
      <c r="O477" s="157"/>
      <c r="S477" s="157"/>
      <c r="T477" s="157"/>
      <c r="U477" s="157"/>
      <c r="V477" s="157"/>
      <c r="W477" s="157"/>
      <c r="X477" s="157"/>
      <c r="Y477" s="157"/>
      <c r="Z477" s="157"/>
      <c r="AA477" s="157"/>
      <c r="AB477" s="157"/>
      <c r="AC477" s="157"/>
      <c r="AD477" s="157"/>
      <c r="AE477" s="157"/>
      <c r="AF477" s="157"/>
      <c r="AG477" s="157"/>
      <c r="AH477" s="157"/>
      <c r="AI477" s="157"/>
      <c r="AJ477" s="157"/>
      <c r="AK477" s="157"/>
      <c r="AL477" s="157"/>
      <c r="AM477" s="157"/>
      <c r="AN477" s="157"/>
      <c r="AO477" s="157"/>
      <c r="AP477" s="157"/>
      <c r="AQ477" s="157"/>
      <c r="AR477" s="157"/>
      <c r="AS477" s="157"/>
      <c r="AT477" s="157"/>
      <c r="AU477" s="157"/>
      <c r="AV477" s="157"/>
      <c r="AW477" s="157"/>
      <c r="AX477" s="157"/>
      <c r="AY477" s="157"/>
      <c r="AZ477" s="157"/>
      <c r="BA477" s="157"/>
    </row>
    <row r="478" spans="1:53" s="177" customFormat="1" x14ac:dyDescent="0.3">
      <c r="A478" s="157" t="s">
        <v>568</v>
      </c>
      <c r="B478" s="162" t="s">
        <v>46</v>
      </c>
      <c r="C478" s="157" t="s">
        <v>556</v>
      </c>
      <c r="D478" s="180">
        <v>239847790</v>
      </c>
      <c r="E478" s="181">
        <v>9704045531</v>
      </c>
      <c r="F478" s="157" t="s">
        <v>58</v>
      </c>
      <c r="G478" s="165">
        <v>37431</v>
      </c>
      <c r="H478" s="166">
        <f t="shared" ca="1" si="7"/>
        <v>12</v>
      </c>
      <c r="I478" s="167"/>
      <c r="J478" s="168">
        <v>85560</v>
      </c>
      <c r="K478" s="169">
        <v>5</v>
      </c>
      <c r="L478" s="157"/>
      <c r="M478" s="175"/>
      <c r="N478" s="157"/>
      <c r="O478" s="157"/>
      <c r="S478" s="157"/>
      <c r="T478" s="157"/>
      <c r="U478" s="157"/>
      <c r="V478" s="157"/>
      <c r="W478" s="157"/>
      <c r="X478" s="157"/>
      <c r="Y478" s="157"/>
      <c r="Z478" s="157"/>
      <c r="AA478" s="157"/>
      <c r="AB478" s="157"/>
      <c r="AC478" s="157"/>
      <c r="AD478" s="157"/>
      <c r="AE478" s="157"/>
      <c r="AF478" s="157"/>
      <c r="AG478" s="157"/>
      <c r="AH478" s="157"/>
      <c r="AI478" s="157"/>
      <c r="AJ478" s="157"/>
      <c r="AK478" s="157"/>
      <c r="AL478" s="157"/>
      <c r="AM478" s="157"/>
      <c r="AN478" s="157"/>
      <c r="AO478" s="157"/>
      <c r="AP478" s="157"/>
      <c r="AQ478" s="157"/>
      <c r="AR478" s="157"/>
      <c r="AS478" s="157"/>
      <c r="AT478" s="157"/>
      <c r="AU478" s="157"/>
      <c r="AV478" s="157"/>
      <c r="AW478" s="157"/>
      <c r="AX478" s="157"/>
      <c r="AY478" s="157"/>
      <c r="AZ478" s="157"/>
      <c r="BA478" s="157"/>
    </row>
    <row r="479" spans="1:53" s="177" customFormat="1" x14ac:dyDescent="0.3">
      <c r="A479" s="157" t="s">
        <v>564</v>
      </c>
      <c r="B479" s="162" t="s">
        <v>76</v>
      </c>
      <c r="C479" s="157" t="s">
        <v>556</v>
      </c>
      <c r="D479" s="180">
        <v>699386024</v>
      </c>
      <c r="E479" s="181">
        <v>7195842116</v>
      </c>
      <c r="F479" s="157" t="s">
        <v>56</v>
      </c>
      <c r="G479" s="165">
        <v>37084</v>
      </c>
      <c r="H479" s="166">
        <f t="shared" ca="1" si="7"/>
        <v>12</v>
      </c>
      <c r="I479" s="167"/>
      <c r="J479" s="168">
        <v>20026</v>
      </c>
      <c r="K479" s="169">
        <v>3</v>
      </c>
      <c r="L479" s="157"/>
      <c r="M479" s="175"/>
      <c r="N479" s="157"/>
      <c r="O479" s="157"/>
      <c r="S479" s="157"/>
      <c r="T479" s="157"/>
      <c r="U479" s="157"/>
      <c r="V479" s="157"/>
      <c r="W479" s="157"/>
      <c r="X479" s="157"/>
      <c r="Y479" s="157"/>
      <c r="Z479" s="157"/>
      <c r="AA479" s="157"/>
      <c r="AB479" s="157"/>
      <c r="AC479" s="157"/>
      <c r="AD479" s="157"/>
      <c r="AE479" s="157"/>
      <c r="AF479" s="157"/>
      <c r="AG479" s="157"/>
      <c r="AH479" s="157"/>
      <c r="AI479" s="157"/>
      <c r="AJ479" s="157"/>
      <c r="AK479" s="157"/>
      <c r="AL479" s="157"/>
      <c r="AM479" s="157"/>
      <c r="AN479" s="157"/>
      <c r="AO479" s="157"/>
      <c r="AP479" s="157"/>
      <c r="AQ479" s="157"/>
      <c r="AR479" s="157"/>
      <c r="AS479" s="157"/>
      <c r="AT479" s="157"/>
      <c r="AU479" s="157"/>
      <c r="AV479" s="157"/>
      <c r="AW479" s="157"/>
      <c r="AX479" s="157"/>
      <c r="AY479" s="157"/>
      <c r="AZ479" s="157"/>
      <c r="BA479" s="157"/>
    </row>
    <row r="480" spans="1:53" x14ac:dyDescent="0.3">
      <c r="A480" s="157" t="s">
        <v>562</v>
      </c>
      <c r="B480" s="162" t="s">
        <v>76</v>
      </c>
      <c r="C480" s="157" t="s">
        <v>556</v>
      </c>
      <c r="D480" s="180">
        <v>449987941</v>
      </c>
      <c r="E480" s="181">
        <v>5058742282</v>
      </c>
      <c r="F480" s="157" t="s">
        <v>48</v>
      </c>
      <c r="G480" s="165">
        <v>41533</v>
      </c>
      <c r="H480" s="166">
        <f t="shared" ca="1" si="7"/>
        <v>0</v>
      </c>
      <c r="I480" s="167" t="s">
        <v>49</v>
      </c>
      <c r="J480" s="168">
        <v>75847</v>
      </c>
      <c r="K480" s="169">
        <v>1</v>
      </c>
      <c r="L480" s="157"/>
    </row>
    <row r="481" spans="1:15" x14ac:dyDescent="0.3">
      <c r="A481" s="157" t="s">
        <v>611</v>
      </c>
      <c r="B481" s="162" t="s">
        <v>76</v>
      </c>
      <c r="C481" s="157" t="s">
        <v>556</v>
      </c>
      <c r="D481" s="180">
        <v>945160038</v>
      </c>
      <c r="E481" s="181">
        <v>5057909707</v>
      </c>
      <c r="F481" s="157" t="s">
        <v>48</v>
      </c>
      <c r="G481" s="165">
        <v>38757</v>
      </c>
      <c r="H481" s="166">
        <f t="shared" ca="1" si="7"/>
        <v>8</v>
      </c>
      <c r="I481" s="167" t="s">
        <v>53</v>
      </c>
      <c r="J481" s="168">
        <v>28272</v>
      </c>
      <c r="K481" s="169">
        <v>3</v>
      </c>
      <c r="L481" s="157"/>
    </row>
    <row r="482" spans="1:15" x14ac:dyDescent="0.3">
      <c r="A482" s="157" t="s">
        <v>569</v>
      </c>
      <c r="B482" s="162" t="s">
        <v>66</v>
      </c>
      <c r="C482" s="157" t="s">
        <v>556</v>
      </c>
      <c r="D482" s="180">
        <v>313358310</v>
      </c>
      <c r="E482" s="181">
        <v>3035442791</v>
      </c>
      <c r="F482" s="157" t="s">
        <v>48</v>
      </c>
      <c r="G482" s="165">
        <v>35278</v>
      </c>
      <c r="H482" s="166">
        <f t="shared" ca="1" si="7"/>
        <v>17</v>
      </c>
      <c r="I482" s="167" t="s">
        <v>60</v>
      </c>
      <c r="J482" s="168">
        <v>75226</v>
      </c>
      <c r="K482" s="169">
        <v>2</v>
      </c>
      <c r="L482" s="157"/>
    </row>
    <row r="483" spans="1:15" x14ac:dyDescent="0.3">
      <c r="A483" s="157" t="s">
        <v>566</v>
      </c>
      <c r="B483" s="162" t="s">
        <v>66</v>
      </c>
      <c r="C483" s="157" t="s">
        <v>556</v>
      </c>
      <c r="D483" s="180">
        <v>558903229</v>
      </c>
      <c r="E483" s="181">
        <v>5055699651</v>
      </c>
      <c r="F483" s="157" t="s">
        <v>48</v>
      </c>
      <c r="G483" s="165">
        <v>35117</v>
      </c>
      <c r="H483" s="166">
        <f t="shared" ca="1" si="7"/>
        <v>18</v>
      </c>
      <c r="I483" s="167" t="s">
        <v>60</v>
      </c>
      <c r="J483" s="168">
        <v>27984</v>
      </c>
      <c r="K483" s="169">
        <v>4</v>
      </c>
      <c r="L483" s="157"/>
    </row>
    <row r="484" spans="1:15" x14ac:dyDescent="0.3">
      <c r="A484" s="157" t="s">
        <v>591</v>
      </c>
      <c r="B484" s="162" t="s">
        <v>51</v>
      </c>
      <c r="C484" s="157" t="s">
        <v>556</v>
      </c>
      <c r="D484" s="180">
        <v>991221095</v>
      </c>
      <c r="E484" s="181">
        <v>7194630903</v>
      </c>
      <c r="F484" s="157" t="s">
        <v>48</v>
      </c>
      <c r="G484" s="165">
        <v>36207</v>
      </c>
      <c r="H484" s="166">
        <f t="shared" ca="1" si="7"/>
        <v>15</v>
      </c>
      <c r="I484" s="167" t="s">
        <v>72</v>
      </c>
      <c r="J484" s="168">
        <v>35712</v>
      </c>
      <c r="K484" s="169">
        <v>2</v>
      </c>
      <c r="L484" s="157"/>
    </row>
    <row r="485" spans="1:15" x14ac:dyDescent="0.3">
      <c r="A485" s="157" t="s">
        <v>601</v>
      </c>
      <c r="B485" s="162" t="s">
        <v>66</v>
      </c>
      <c r="C485" s="157" t="s">
        <v>556</v>
      </c>
      <c r="D485" s="180">
        <v>214291610</v>
      </c>
      <c r="E485" s="181">
        <v>9703858464</v>
      </c>
      <c r="F485" s="157" t="s">
        <v>48</v>
      </c>
      <c r="G485" s="165">
        <v>36275</v>
      </c>
      <c r="H485" s="166">
        <f t="shared" ca="1" si="7"/>
        <v>15</v>
      </c>
      <c r="I485" s="167" t="s">
        <v>60</v>
      </c>
      <c r="J485" s="168">
        <v>56808</v>
      </c>
      <c r="K485" s="169">
        <v>2</v>
      </c>
      <c r="L485" s="157"/>
    </row>
    <row r="486" spans="1:15" x14ac:dyDescent="0.3">
      <c r="A486" s="157" t="s">
        <v>575</v>
      </c>
      <c r="B486" s="162" t="s">
        <v>51</v>
      </c>
      <c r="C486" s="157" t="s">
        <v>556</v>
      </c>
      <c r="D486" s="180">
        <v>525699951</v>
      </c>
      <c r="E486" s="181">
        <v>5058400261</v>
      </c>
      <c r="F486" s="157" t="s">
        <v>56</v>
      </c>
      <c r="G486" s="165">
        <v>37002</v>
      </c>
      <c r="H486" s="166">
        <f t="shared" ca="1" si="7"/>
        <v>13</v>
      </c>
      <c r="I486" s="167"/>
      <c r="J486" s="168">
        <v>17198</v>
      </c>
      <c r="K486" s="169">
        <v>5</v>
      </c>
      <c r="L486" s="157"/>
    </row>
    <row r="487" spans="1:15" x14ac:dyDescent="0.3">
      <c r="A487" s="157" t="s">
        <v>573</v>
      </c>
      <c r="B487" s="162" t="s">
        <v>51</v>
      </c>
      <c r="C487" s="157" t="s">
        <v>556</v>
      </c>
      <c r="D487" s="180">
        <v>106686151</v>
      </c>
      <c r="E487" s="181">
        <v>7191246633</v>
      </c>
      <c r="F487" s="157" t="s">
        <v>58</v>
      </c>
      <c r="G487" s="165">
        <v>37142</v>
      </c>
      <c r="H487" s="166">
        <f t="shared" ca="1" si="7"/>
        <v>12</v>
      </c>
      <c r="I487" s="167"/>
      <c r="J487" s="168">
        <v>57024</v>
      </c>
      <c r="K487" s="169">
        <v>1</v>
      </c>
      <c r="L487" s="157"/>
    </row>
    <row r="488" spans="1:15" x14ac:dyDescent="0.3">
      <c r="A488" s="157" t="s">
        <v>621</v>
      </c>
      <c r="B488" s="162" t="s">
        <v>66</v>
      </c>
      <c r="C488" s="157" t="s">
        <v>556</v>
      </c>
      <c r="D488" s="180">
        <v>728567428</v>
      </c>
      <c r="E488" s="181">
        <v>9701957923</v>
      </c>
      <c r="F488" s="157" t="s">
        <v>48</v>
      </c>
      <c r="G488" s="165">
        <v>41680</v>
      </c>
      <c r="H488" s="166">
        <f t="shared" ca="1" si="7"/>
        <v>0</v>
      </c>
      <c r="I488" s="167" t="s">
        <v>72</v>
      </c>
      <c r="J488" s="168">
        <v>103800</v>
      </c>
      <c r="K488" s="169">
        <v>1</v>
      </c>
      <c r="L488" s="157"/>
    </row>
    <row r="489" spans="1:15" x14ac:dyDescent="0.3">
      <c r="A489" s="157" t="s">
        <v>598</v>
      </c>
      <c r="B489" s="162" t="s">
        <v>76</v>
      </c>
      <c r="C489" s="157" t="s">
        <v>556</v>
      </c>
      <c r="D489" s="180">
        <v>967035612</v>
      </c>
      <c r="E489" s="181">
        <v>3038842613</v>
      </c>
      <c r="F489" s="157" t="s">
        <v>48</v>
      </c>
      <c r="G489" s="165">
        <v>35205</v>
      </c>
      <c r="H489" s="166">
        <f t="shared" ca="1" si="7"/>
        <v>18</v>
      </c>
      <c r="I489" s="167" t="s">
        <v>72</v>
      </c>
      <c r="J489" s="168">
        <v>76128</v>
      </c>
      <c r="K489" s="169">
        <v>3</v>
      </c>
      <c r="L489" s="157"/>
      <c r="O489" s="175"/>
    </row>
    <row r="490" spans="1:15" x14ac:dyDescent="0.3">
      <c r="A490" s="157" t="s">
        <v>629</v>
      </c>
      <c r="B490" s="162" t="s">
        <v>76</v>
      </c>
      <c r="C490" s="157" t="s">
        <v>556</v>
      </c>
      <c r="D490" s="180">
        <v>938723321</v>
      </c>
      <c r="E490" s="181">
        <v>9706456972</v>
      </c>
      <c r="F490" s="157" t="s">
        <v>58</v>
      </c>
      <c r="G490" s="165">
        <v>37843</v>
      </c>
      <c r="H490" s="166">
        <f t="shared" ca="1" si="7"/>
        <v>10</v>
      </c>
      <c r="I490" s="167"/>
      <c r="J490" s="168">
        <v>107568</v>
      </c>
      <c r="K490" s="169">
        <v>4</v>
      </c>
      <c r="L490" s="157"/>
    </row>
    <row r="491" spans="1:15" x14ac:dyDescent="0.3">
      <c r="A491" s="157" t="s">
        <v>642</v>
      </c>
      <c r="B491" s="162" t="s">
        <v>51</v>
      </c>
      <c r="C491" s="157" t="s">
        <v>556</v>
      </c>
      <c r="D491" s="180">
        <v>502200672</v>
      </c>
      <c r="E491" s="181">
        <v>3037925201</v>
      </c>
      <c r="F491" s="157" t="s">
        <v>58</v>
      </c>
      <c r="G491" s="165">
        <v>41466</v>
      </c>
      <c r="H491" s="166">
        <f t="shared" ca="1" si="7"/>
        <v>0</v>
      </c>
      <c r="I491" s="167"/>
      <c r="J491" s="168">
        <v>69216</v>
      </c>
      <c r="K491" s="169">
        <v>4</v>
      </c>
      <c r="L491" s="157"/>
    </row>
    <row r="492" spans="1:15" x14ac:dyDescent="0.3">
      <c r="A492" s="157" t="s">
        <v>613</v>
      </c>
      <c r="B492" s="162" t="s">
        <v>66</v>
      </c>
      <c r="C492" s="157" t="s">
        <v>556</v>
      </c>
      <c r="D492" s="180">
        <v>924942231</v>
      </c>
      <c r="E492" s="181">
        <v>7193279828</v>
      </c>
      <c r="F492" s="157" t="s">
        <v>52</v>
      </c>
      <c r="G492" s="165">
        <v>41222</v>
      </c>
      <c r="H492" s="166">
        <f t="shared" ca="1" si="7"/>
        <v>1</v>
      </c>
      <c r="I492" s="167" t="s">
        <v>72</v>
      </c>
      <c r="J492" s="168">
        <v>30294</v>
      </c>
      <c r="K492" s="169">
        <v>5</v>
      </c>
      <c r="L492" s="157"/>
    </row>
    <row r="493" spans="1:15" x14ac:dyDescent="0.3">
      <c r="A493" s="157" t="s">
        <v>559</v>
      </c>
      <c r="B493" s="162" t="s">
        <v>66</v>
      </c>
      <c r="C493" s="157" t="s">
        <v>556</v>
      </c>
      <c r="D493" s="180">
        <v>978154935</v>
      </c>
      <c r="E493" s="181">
        <v>9701384592</v>
      </c>
      <c r="F493" s="157" t="s">
        <v>48</v>
      </c>
      <c r="G493" s="165">
        <v>37251</v>
      </c>
      <c r="H493" s="166">
        <f t="shared" ca="1" si="7"/>
        <v>12</v>
      </c>
      <c r="I493" s="167" t="s">
        <v>49</v>
      </c>
      <c r="J493" s="168">
        <v>55632</v>
      </c>
      <c r="K493" s="169">
        <v>5</v>
      </c>
      <c r="L493" s="157"/>
    </row>
    <row r="494" spans="1:15" x14ac:dyDescent="0.3">
      <c r="A494" s="157" t="s">
        <v>594</v>
      </c>
      <c r="B494" s="162" t="s">
        <v>55</v>
      </c>
      <c r="C494" s="157" t="s">
        <v>556</v>
      </c>
      <c r="D494" s="180">
        <v>698472533</v>
      </c>
      <c r="E494" s="181">
        <v>7192917217</v>
      </c>
      <c r="F494" s="157" t="s">
        <v>58</v>
      </c>
      <c r="G494" s="165">
        <v>36755</v>
      </c>
      <c r="H494" s="166">
        <f t="shared" ca="1" si="7"/>
        <v>13</v>
      </c>
      <c r="I494" s="167"/>
      <c r="J494" s="168">
        <v>43476</v>
      </c>
      <c r="K494" s="169">
        <v>2</v>
      </c>
      <c r="L494" s="157"/>
    </row>
    <row r="495" spans="1:15" x14ac:dyDescent="0.3">
      <c r="A495" s="157" t="s">
        <v>614</v>
      </c>
      <c r="B495" s="162" t="s">
        <v>76</v>
      </c>
      <c r="C495" s="157" t="s">
        <v>556</v>
      </c>
      <c r="D495" s="180">
        <v>349174221</v>
      </c>
      <c r="E495" s="181">
        <v>3031220758</v>
      </c>
      <c r="F495" s="157" t="s">
        <v>52</v>
      </c>
      <c r="G495" s="165">
        <v>37140</v>
      </c>
      <c r="H495" s="166">
        <f t="shared" ca="1" si="7"/>
        <v>12</v>
      </c>
      <c r="I495" s="167" t="s">
        <v>53</v>
      </c>
      <c r="J495" s="168">
        <v>54900</v>
      </c>
      <c r="K495" s="169">
        <v>5</v>
      </c>
      <c r="L495" s="157"/>
    </row>
    <row r="496" spans="1:15" x14ac:dyDescent="0.3">
      <c r="A496" s="157" t="s">
        <v>576</v>
      </c>
      <c r="B496" s="162" t="s">
        <v>51</v>
      </c>
      <c r="C496" s="157" t="s">
        <v>556</v>
      </c>
      <c r="D496" s="180">
        <v>151277827</v>
      </c>
      <c r="E496" s="181">
        <v>9707179128</v>
      </c>
      <c r="F496" s="157" t="s">
        <v>48</v>
      </c>
      <c r="G496" s="165">
        <v>40955</v>
      </c>
      <c r="H496" s="166">
        <f t="shared" ca="1" si="7"/>
        <v>2</v>
      </c>
      <c r="I496" s="167" t="s">
        <v>60</v>
      </c>
      <c r="J496" s="168">
        <v>29748</v>
      </c>
      <c r="K496" s="169">
        <v>3</v>
      </c>
      <c r="L496" s="157"/>
    </row>
    <row r="497" spans="1:53" x14ac:dyDescent="0.3">
      <c r="A497" s="157" t="s">
        <v>571</v>
      </c>
      <c r="B497" s="162" t="s">
        <v>76</v>
      </c>
      <c r="C497" s="157" t="s">
        <v>556</v>
      </c>
      <c r="D497" s="180">
        <v>963000861</v>
      </c>
      <c r="E497" s="181">
        <v>7192792063</v>
      </c>
      <c r="F497" s="157" t="s">
        <v>58</v>
      </c>
      <c r="G497" s="165">
        <v>36202</v>
      </c>
      <c r="H497" s="166">
        <f t="shared" ca="1" si="7"/>
        <v>15</v>
      </c>
      <c r="I497" s="167"/>
      <c r="J497" s="168">
        <v>87828</v>
      </c>
      <c r="K497" s="169">
        <v>1</v>
      </c>
      <c r="L497" s="157"/>
    </row>
    <row r="498" spans="1:53" x14ac:dyDescent="0.3">
      <c r="A498" s="157" t="s">
        <v>584</v>
      </c>
      <c r="B498" s="162" t="s">
        <v>66</v>
      </c>
      <c r="C498" s="157" t="s">
        <v>556</v>
      </c>
      <c r="D498" s="180">
        <v>209846975</v>
      </c>
      <c r="E498" s="181">
        <v>3032639452</v>
      </c>
      <c r="F498" s="157" t="s">
        <v>52</v>
      </c>
      <c r="G498" s="165">
        <v>38305</v>
      </c>
      <c r="H498" s="166">
        <f t="shared" ca="1" si="7"/>
        <v>9</v>
      </c>
      <c r="I498" s="167" t="s">
        <v>72</v>
      </c>
      <c r="J498" s="168">
        <v>15054</v>
      </c>
      <c r="K498" s="169">
        <v>4</v>
      </c>
      <c r="L498" s="157"/>
      <c r="O498" s="175"/>
    </row>
    <row r="499" spans="1:53" x14ac:dyDescent="0.3">
      <c r="A499" s="157" t="s">
        <v>622</v>
      </c>
      <c r="B499" s="162" t="s">
        <v>76</v>
      </c>
      <c r="C499" s="157" t="s">
        <v>556</v>
      </c>
      <c r="D499" s="180">
        <v>953109212</v>
      </c>
      <c r="E499" s="181">
        <v>9701664940</v>
      </c>
      <c r="F499" s="157" t="s">
        <v>48</v>
      </c>
      <c r="G499" s="165">
        <v>41494</v>
      </c>
      <c r="H499" s="166">
        <f t="shared" ca="1" si="7"/>
        <v>0</v>
      </c>
      <c r="I499" s="167" t="s">
        <v>49</v>
      </c>
      <c r="J499" s="168">
        <v>70980</v>
      </c>
      <c r="K499" s="169">
        <v>4</v>
      </c>
      <c r="L499" s="157"/>
    </row>
    <row r="500" spans="1:53" x14ac:dyDescent="0.3">
      <c r="A500" s="157" t="s">
        <v>612</v>
      </c>
      <c r="B500" s="162" t="s">
        <v>55</v>
      </c>
      <c r="C500" s="157" t="s">
        <v>556</v>
      </c>
      <c r="D500" s="180">
        <v>265323292</v>
      </c>
      <c r="E500" s="181">
        <v>3032939413</v>
      </c>
      <c r="F500" s="157" t="s">
        <v>48</v>
      </c>
      <c r="G500" s="165">
        <v>37192</v>
      </c>
      <c r="H500" s="166">
        <f t="shared" ca="1" si="7"/>
        <v>12</v>
      </c>
      <c r="I500" s="167" t="s">
        <v>64</v>
      </c>
      <c r="J500" s="168">
        <v>54000</v>
      </c>
      <c r="K500" s="169">
        <v>4</v>
      </c>
      <c r="L500" s="157"/>
    </row>
    <row r="501" spans="1:53" x14ac:dyDescent="0.3">
      <c r="A501" s="157" t="s">
        <v>609</v>
      </c>
      <c r="B501" s="162" t="s">
        <v>46</v>
      </c>
      <c r="C501" s="157" t="s">
        <v>556</v>
      </c>
      <c r="D501" s="180">
        <v>868364739</v>
      </c>
      <c r="E501" s="181">
        <v>5055255121</v>
      </c>
      <c r="F501" s="157" t="s">
        <v>52</v>
      </c>
      <c r="G501" s="165">
        <v>41349</v>
      </c>
      <c r="H501" s="166">
        <f t="shared" ca="1" si="7"/>
        <v>1</v>
      </c>
      <c r="I501" s="167" t="s">
        <v>60</v>
      </c>
      <c r="J501" s="168">
        <v>14172</v>
      </c>
      <c r="K501" s="169">
        <v>1</v>
      </c>
      <c r="L501" s="157"/>
    </row>
    <row r="502" spans="1:53" x14ac:dyDescent="0.3">
      <c r="A502" s="157" t="s">
        <v>557</v>
      </c>
      <c r="B502" s="162" t="s">
        <v>76</v>
      </c>
      <c r="C502" s="157" t="s">
        <v>556</v>
      </c>
      <c r="D502" s="180">
        <v>528258211</v>
      </c>
      <c r="E502" s="181">
        <v>3034727385</v>
      </c>
      <c r="F502" s="157" t="s">
        <v>48</v>
      </c>
      <c r="G502" s="165">
        <v>34184</v>
      </c>
      <c r="H502" s="166">
        <f t="shared" ca="1" si="7"/>
        <v>20</v>
      </c>
      <c r="I502" s="167" t="s">
        <v>49</v>
      </c>
      <c r="J502" s="168">
        <v>55332</v>
      </c>
      <c r="K502" s="169">
        <v>4</v>
      </c>
      <c r="L502" s="157"/>
    </row>
    <row r="503" spans="1:53" x14ac:dyDescent="0.3">
      <c r="A503" s="157" t="s">
        <v>616</v>
      </c>
      <c r="B503" s="162" t="s">
        <v>51</v>
      </c>
      <c r="C503" s="157" t="s">
        <v>556</v>
      </c>
      <c r="D503" s="180">
        <v>217968415</v>
      </c>
      <c r="E503" s="181">
        <v>5052814530</v>
      </c>
      <c r="F503" s="157" t="s">
        <v>48</v>
      </c>
      <c r="G503" s="165">
        <v>36877</v>
      </c>
      <c r="H503" s="166">
        <f t="shared" ca="1" si="7"/>
        <v>13</v>
      </c>
      <c r="I503" s="167" t="s">
        <v>49</v>
      </c>
      <c r="J503" s="168">
        <v>27444</v>
      </c>
      <c r="K503" s="169">
        <v>3</v>
      </c>
      <c r="L503" s="157"/>
    </row>
    <row r="504" spans="1:53" x14ac:dyDescent="0.3">
      <c r="A504" s="157" t="s">
        <v>638</v>
      </c>
      <c r="B504" s="162" t="s">
        <v>51</v>
      </c>
      <c r="C504" s="157" t="s">
        <v>556</v>
      </c>
      <c r="D504" s="180">
        <v>808012612</v>
      </c>
      <c r="E504" s="181">
        <v>5053717553</v>
      </c>
      <c r="F504" s="157" t="s">
        <v>58</v>
      </c>
      <c r="G504" s="165">
        <v>34714</v>
      </c>
      <c r="H504" s="166">
        <f t="shared" ca="1" si="7"/>
        <v>19</v>
      </c>
      <c r="I504" s="167"/>
      <c r="J504" s="168">
        <v>72660</v>
      </c>
      <c r="K504" s="169">
        <v>2</v>
      </c>
      <c r="L504" s="157"/>
    </row>
    <row r="505" spans="1:53" x14ac:dyDescent="0.3">
      <c r="A505" s="157" t="s">
        <v>641</v>
      </c>
      <c r="B505" s="162" t="s">
        <v>51</v>
      </c>
      <c r="C505" s="157" t="s">
        <v>556</v>
      </c>
      <c r="D505" s="180">
        <v>452255054</v>
      </c>
      <c r="E505" s="181">
        <v>3036114005</v>
      </c>
      <c r="F505" s="157" t="s">
        <v>58</v>
      </c>
      <c r="G505" s="165">
        <v>34634</v>
      </c>
      <c r="H505" s="166">
        <f t="shared" ca="1" si="7"/>
        <v>19</v>
      </c>
      <c r="I505" s="167"/>
      <c r="J505" s="168">
        <v>61008</v>
      </c>
      <c r="K505" s="169">
        <v>4</v>
      </c>
      <c r="L505" s="157"/>
    </row>
    <row r="506" spans="1:53" x14ac:dyDescent="0.3">
      <c r="A506" s="157" t="s">
        <v>604</v>
      </c>
      <c r="B506" s="162" t="s">
        <v>76</v>
      </c>
      <c r="C506" s="157" t="s">
        <v>556</v>
      </c>
      <c r="D506" s="180">
        <v>965916299</v>
      </c>
      <c r="E506" s="181">
        <v>7193552027</v>
      </c>
      <c r="F506" s="157" t="s">
        <v>48</v>
      </c>
      <c r="G506" s="165">
        <v>36749</v>
      </c>
      <c r="H506" s="166">
        <f t="shared" ca="1" si="7"/>
        <v>13</v>
      </c>
      <c r="I506" s="167" t="s">
        <v>53</v>
      </c>
      <c r="J506" s="168">
        <v>29208</v>
      </c>
      <c r="K506" s="169">
        <v>4</v>
      </c>
      <c r="L506" s="157"/>
    </row>
    <row r="507" spans="1:53" x14ac:dyDescent="0.3">
      <c r="A507" s="157" t="s">
        <v>625</v>
      </c>
      <c r="B507" s="162" t="s">
        <v>66</v>
      </c>
      <c r="C507" s="157" t="s">
        <v>556</v>
      </c>
      <c r="D507" s="180">
        <v>561530671</v>
      </c>
      <c r="E507" s="181">
        <v>9702999652</v>
      </c>
      <c r="F507" s="157" t="s">
        <v>48</v>
      </c>
      <c r="G507" s="165">
        <v>34566</v>
      </c>
      <c r="H507" s="166">
        <f t="shared" ca="1" si="7"/>
        <v>19</v>
      </c>
      <c r="I507" s="167" t="s">
        <v>53</v>
      </c>
      <c r="J507" s="168">
        <v>65400</v>
      </c>
      <c r="K507" s="169">
        <v>5</v>
      </c>
      <c r="L507" s="157"/>
    </row>
    <row r="508" spans="1:53" x14ac:dyDescent="0.3">
      <c r="A508" s="157" t="s">
        <v>583</v>
      </c>
      <c r="B508" s="162" t="s">
        <v>76</v>
      </c>
      <c r="C508" s="157" t="s">
        <v>556</v>
      </c>
      <c r="D508" s="180">
        <v>302170290</v>
      </c>
      <c r="E508" s="181">
        <v>5051971988</v>
      </c>
      <c r="F508" s="157" t="s">
        <v>48</v>
      </c>
      <c r="G508" s="165">
        <v>36584</v>
      </c>
      <c r="H508" s="166">
        <f t="shared" ca="1" si="7"/>
        <v>14</v>
      </c>
      <c r="I508" s="167" t="s">
        <v>60</v>
      </c>
      <c r="J508" s="168">
        <v>75924</v>
      </c>
      <c r="K508" s="169">
        <v>1</v>
      </c>
      <c r="L508" s="157"/>
    </row>
    <row r="509" spans="1:53" x14ac:dyDescent="0.3">
      <c r="A509" s="157" t="s">
        <v>643</v>
      </c>
      <c r="B509" s="162" t="s">
        <v>51</v>
      </c>
      <c r="C509" s="157" t="s">
        <v>556</v>
      </c>
      <c r="D509" s="180">
        <v>643979374</v>
      </c>
      <c r="E509" s="181">
        <v>9701230519</v>
      </c>
      <c r="F509" s="157" t="s">
        <v>58</v>
      </c>
      <c r="G509" s="165">
        <v>36597</v>
      </c>
      <c r="H509" s="166">
        <f t="shared" ca="1" si="7"/>
        <v>14</v>
      </c>
      <c r="I509" s="167"/>
      <c r="J509" s="168">
        <v>59436</v>
      </c>
      <c r="K509" s="169">
        <v>4</v>
      </c>
      <c r="L509" s="157"/>
    </row>
    <row r="510" spans="1:53" x14ac:dyDescent="0.3">
      <c r="A510" s="157" t="s">
        <v>580</v>
      </c>
      <c r="B510" s="162" t="s">
        <v>51</v>
      </c>
      <c r="C510" s="157" t="s">
        <v>556</v>
      </c>
      <c r="D510" s="180">
        <v>433314045</v>
      </c>
      <c r="E510" s="181">
        <v>7192543210</v>
      </c>
      <c r="F510" s="157" t="s">
        <v>58</v>
      </c>
      <c r="G510" s="165">
        <v>34694</v>
      </c>
      <c r="H510" s="166">
        <f t="shared" ca="1" si="7"/>
        <v>19</v>
      </c>
      <c r="I510" s="167"/>
      <c r="J510" s="168">
        <v>57108</v>
      </c>
      <c r="K510" s="169">
        <v>3</v>
      </c>
      <c r="L510" s="157"/>
    </row>
    <row r="511" spans="1:53" x14ac:dyDescent="0.3">
      <c r="A511" s="157" t="s">
        <v>597</v>
      </c>
      <c r="B511" s="162" t="s">
        <v>46</v>
      </c>
      <c r="C511" s="157" t="s">
        <v>556</v>
      </c>
      <c r="D511" s="180">
        <v>920265140</v>
      </c>
      <c r="E511" s="181">
        <v>9704078104</v>
      </c>
      <c r="F511" s="157" t="s">
        <v>48</v>
      </c>
      <c r="G511" s="165">
        <v>39846</v>
      </c>
      <c r="H511" s="166">
        <f t="shared" ca="1" si="7"/>
        <v>5</v>
      </c>
      <c r="I511" s="167" t="s">
        <v>53</v>
      </c>
      <c r="J511" s="168">
        <v>75226</v>
      </c>
      <c r="K511" s="169">
        <v>3</v>
      </c>
      <c r="L511" s="157"/>
    </row>
    <row r="512" spans="1:53" s="177" customFormat="1" x14ac:dyDescent="0.3">
      <c r="A512" s="157" t="s">
        <v>639</v>
      </c>
      <c r="B512" s="162" t="s">
        <v>66</v>
      </c>
      <c r="C512" s="157" t="s">
        <v>556</v>
      </c>
      <c r="D512" s="180">
        <v>554029540</v>
      </c>
      <c r="E512" s="181">
        <v>5051544288</v>
      </c>
      <c r="F512" s="157" t="s">
        <v>58</v>
      </c>
      <c r="G512" s="165">
        <v>34290</v>
      </c>
      <c r="H512" s="166">
        <f t="shared" ca="1" si="7"/>
        <v>20</v>
      </c>
      <c r="I512" s="167"/>
      <c r="J512" s="168">
        <v>70380</v>
      </c>
      <c r="K512" s="169">
        <v>4</v>
      </c>
      <c r="L512" s="157"/>
      <c r="M512" s="175"/>
      <c r="N512" s="157"/>
      <c r="O512" s="157"/>
      <c r="S512" s="157"/>
      <c r="T512" s="157"/>
      <c r="U512" s="157"/>
      <c r="V512" s="157"/>
      <c r="W512" s="157"/>
      <c r="X512" s="157"/>
      <c r="Y512" s="157"/>
      <c r="Z512" s="157"/>
      <c r="AA512" s="157"/>
      <c r="AB512" s="157"/>
      <c r="AC512" s="157"/>
      <c r="AD512" s="157"/>
      <c r="AE512" s="157"/>
      <c r="AF512" s="157"/>
      <c r="AG512" s="157"/>
      <c r="AH512" s="157"/>
      <c r="AI512" s="157"/>
      <c r="AJ512" s="157"/>
      <c r="AK512" s="157"/>
      <c r="AL512" s="157"/>
      <c r="AM512" s="157"/>
      <c r="AN512" s="157"/>
      <c r="AO512" s="157"/>
      <c r="AP512" s="157"/>
      <c r="AQ512" s="157"/>
      <c r="AR512" s="157"/>
      <c r="AS512" s="157"/>
      <c r="AT512" s="157"/>
      <c r="AU512" s="157"/>
      <c r="AV512" s="157"/>
      <c r="AW512" s="157"/>
      <c r="AX512" s="157"/>
      <c r="AY512" s="157"/>
      <c r="AZ512" s="157"/>
      <c r="BA512" s="157"/>
    </row>
    <row r="513" spans="1:53" s="177" customFormat="1" x14ac:dyDescent="0.3">
      <c r="A513" s="157" t="s">
        <v>577</v>
      </c>
      <c r="B513" s="162" t="s">
        <v>62</v>
      </c>
      <c r="C513" s="157" t="s">
        <v>556</v>
      </c>
      <c r="D513" s="180">
        <v>445693854</v>
      </c>
      <c r="E513" s="181">
        <v>9702891217</v>
      </c>
      <c r="F513" s="157" t="s">
        <v>58</v>
      </c>
      <c r="G513" s="165">
        <v>35971</v>
      </c>
      <c r="H513" s="166">
        <f t="shared" ca="1" si="7"/>
        <v>16</v>
      </c>
      <c r="I513" s="167"/>
      <c r="J513" s="168">
        <v>92244</v>
      </c>
      <c r="K513" s="169">
        <v>5</v>
      </c>
      <c r="L513" s="157"/>
      <c r="M513" s="175"/>
      <c r="N513" s="157"/>
      <c r="O513" s="157"/>
      <c r="S513" s="157"/>
      <c r="T513" s="157"/>
      <c r="U513" s="157"/>
      <c r="V513" s="157"/>
      <c r="W513" s="157"/>
      <c r="X513" s="157"/>
      <c r="Y513" s="157"/>
      <c r="Z513" s="157"/>
      <c r="AA513" s="157"/>
      <c r="AB513" s="157"/>
      <c r="AC513" s="157"/>
      <c r="AD513" s="157"/>
      <c r="AE513" s="157"/>
      <c r="AF513" s="157"/>
      <c r="AG513" s="157"/>
      <c r="AH513" s="157"/>
      <c r="AI513" s="157"/>
      <c r="AJ513" s="157"/>
      <c r="AK513" s="157"/>
      <c r="AL513" s="157"/>
      <c r="AM513" s="157"/>
      <c r="AN513" s="157"/>
      <c r="AO513" s="157"/>
      <c r="AP513" s="157"/>
      <c r="AQ513" s="157"/>
      <c r="AR513" s="157"/>
      <c r="AS513" s="157"/>
      <c r="AT513" s="157"/>
      <c r="AU513" s="157"/>
      <c r="AV513" s="157"/>
      <c r="AW513" s="157"/>
      <c r="AX513" s="157"/>
      <c r="AY513" s="157"/>
      <c r="AZ513" s="157"/>
      <c r="BA513" s="157"/>
    </row>
    <row r="514" spans="1:53" s="177" customFormat="1" x14ac:dyDescent="0.3">
      <c r="A514" s="157" t="s">
        <v>605</v>
      </c>
      <c r="B514" s="162" t="s">
        <v>62</v>
      </c>
      <c r="C514" s="157" t="s">
        <v>556</v>
      </c>
      <c r="D514" s="180">
        <v>451159170</v>
      </c>
      <c r="E514" s="181">
        <v>3032604602</v>
      </c>
      <c r="F514" s="157" t="s">
        <v>52</v>
      </c>
      <c r="G514" s="165">
        <v>36882</v>
      </c>
      <c r="H514" s="166">
        <f t="shared" ref="H514:H577" ca="1" si="8">DATEDIF(G514,TODAY(),"Y")</f>
        <v>13</v>
      </c>
      <c r="I514" s="167" t="s">
        <v>60</v>
      </c>
      <c r="J514" s="168">
        <v>37446</v>
      </c>
      <c r="K514" s="169">
        <v>2</v>
      </c>
      <c r="L514" s="157"/>
      <c r="M514" s="175"/>
      <c r="N514" s="157"/>
      <c r="O514" s="157"/>
      <c r="S514" s="157"/>
      <c r="T514" s="157"/>
      <c r="U514" s="157"/>
      <c r="V514" s="157"/>
      <c r="W514" s="157"/>
      <c r="X514" s="157"/>
      <c r="Y514" s="157"/>
      <c r="Z514" s="157"/>
      <c r="AA514" s="157"/>
      <c r="AB514" s="157"/>
      <c r="AC514" s="157"/>
      <c r="AD514" s="157"/>
      <c r="AE514" s="157"/>
      <c r="AF514" s="157"/>
      <c r="AG514" s="157"/>
      <c r="AH514" s="157"/>
      <c r="AI514" s="157"/>
      <c r="AJ514" s="157"/>
      <c r="AK514" s="157"/>
      <c r="AL514" s="157"/>
      <c r="AM514" s="157"/>
      <c r="AN514" s="157"/>
      <c r="AO514" s="157"/>
      <c r="AP514" s="157"/>
      <c r="AQ514" s="157"/>
      <c r="AR514" s="157"/>
      <c r="AS514" s="157"/>
      <c r="AT514" s="157"/>
      <c r="AU514" s="157"/>
      <c r="AV514" s="157"/>
      <c r="AW514" s="157"/>
      <c r="AX514" s="157"/>
      <c r="AY514" s="157"/>
      <c r="AZ514" s="157"/>
      <c r="BA514" s="157"/>
    </row>
    <row r="515" spans="1:53" s="177" customFormat="1" x14ac:dyDescent="0.3">
      <c r="A515" s="157" t="s">
        <v>615</v>
      </c>
      <c r="B515" s="162" t="s">
        <v>66</v>
      </c>
      <c r="C515" s="157" t="s">
        <v>556</v>
      </c>
      <c r="D515" s="180">
        <v>494754997</v>
      </c>
      <c r="E515" s="181">
        <v>7195617115</v>
      </c>
      <c r="F515" s="157" t="s">
        <v>58</v>
      </c>
      <c r="G515" s="165">
        <v>35782</v>
      </c>
      <c r="H515" s="166">
        <f t="shared" ca="1" si="8"/>
        <v>16</v>
      </c>
      <c r="I515" s="167"/>
      <c r="J515" s="168">
        <v>39744</v>
      </c>
      <c r="K515" s="169">
        <v>2</v>
      </c>
      <c r="L515" s="157"/>
      <c r="M515" s="175"/>
      <c r="N515" s="157"/>
      <c r="O515" s="157"/>
      <c r="S515" s="157"/>
      <c r="T515" s="157"/>
      <c r="U515" s="157"/>
      <c r="V515" s="157"/>
      <c r="W515" s="157"/>
      <c r="X515" s="157"/>
      <c r="Y515" s="157"/>
      <c r="Z515" s="157"/>
      <c r="AA515" s="157"/>
      <c r="AB515" s="157"/>
      <c r="AC515" s="157"/>
      <c r="AD515" s="157"/>
      <c r="AE515" s="157"/>
      <c r="AF515" s="157"/>
      <c r="AG515" s="157"/>
      <c r="AH515" s="157"/>
      <c r="AI515" s="157"/>
      <c r="AJ515" s="157"/>
      <c r="AK515" s="157"/>
      <c r="AL515" s="157"/>
      <c r="AM515" s="157"/>
      <c r="AN515" s="157"/>
      <c r="AO515" s="157"/>
      <c r="AP515" s="157"/>
      <c r="AQ515" s="157"/>
      <c r="AR515" s="157"/>
      <c r="AS515" s="157"/>
      <c r="AT515" s="157"/>
      <c r="AU515" s="157"/>
      <c r="AV515" s="157"/>
      <c r="AW515" s="157"/>
      <c r="AX515" s="157"/>
      <c r="AY515" s="157"/>
      <c r="AZ515" s="157"/>
      <c r="BA515" s="157"/>
    </row>
    <row r="516" spans="1:53" s="177" customFormat="1" x14ac:dyDescent="0.3">
      <c r="A516" s="157" t="s">
        <v>558</v>
      </c>
      <c r="B516" s="162" t="s">
        <v>76</v>
      </c>
      <c r="C516" s="157" t="s">
        <v>556</v>
      </c>
      <c r="D516" s="180">
        <v>394876677</v>
      </c>
      <c r="E516" s="181">
        <v>9702551469</v>
      </c>
      <c r="F516" s="157" t="s">
        <v>48</v>
      </c>
      <c r="G516" s="165">
        <v>36672</v>
      </c>
      <c r="H516" s="166">
        <f t="shared" ca="1" si="8"/>
        <v>14</v>
      </c>
      <c r="I516" s="167" t="s">
        <v>64</v>
      </c>
      <c r="J516" s="168">
        <v>40872</v>
      </c>
      <c r="K516" s="169">
        <v>2</v>
      </c>
      <c r="L516" s="157"/>
      <c r="M516" s="175"/>
      <c r="N516" s="157"/>
      <c r="O516" s="157"/>
      <c r="S516" s="157"/>
      <c r="T516" s="157"/>
      <c r="U516" s="157"/>
      <c r="V516" s="157"/>
      <c r="W516" s="157"/>
      <c r="X516" s="157"/>
      <c r="Y516" s="157"/>
      <c r="Z516" s="157"/>
      <c r="AA516" s="157"/>
      <c r="AB516" s="157"/>
      <c r="AC516" s="157"/>
      <c r="AD516" s="157"/>
      <c r="AE516" s="157"/>
      <c r="AF516" s="157"/>
      <c r="AG516" s="157"/>
      <c r="AH516" s="157"/>
      <c r="AI516" s="157"/>
      <c r="AJ516" s="157"/>
      <c r="AK516" s="157"/>
      <c r="AL516" s="157"/>
      <c r="AM516" s="157"/>
      <c r="AN516" s="157"/>
      <c r="AO516" s="157"/>
      <c r="AP516" s="157"/>
      <c r="AQ516" s="157"/>
      <c r="AR516" s="157"/>
      <c r="AS516" s="157"/>
      <c r="AT516" s="157"/>
      <c r="AU516" s="157"/>
      <c r="AV516" s="157"/>
      <c r="AW516" s="157"/>
      <c r="AX516" s="157"/>
      <c r="AY516" s="157"/>
      <c r="AZ516" s="157"/>
      <c r="BA516" s="157"/>
    </row>
    <row r="517" spans="1:53" s="177" customFormat="1" x14ac:dyDescent="0.3">
      <c r="A517" s="157" t="s">
        <v>579</v>
      </c>
      <c r="B517" s="162" t="s">
        <v>66</v>
      </c>
      <c r="C517" s="157" t="s">
        <v>556</v>
      </c>
      <c r="D517" s="180">
        <v>113252240</v>
      </c>
      <c r="E517" s="181">
        <v>5056712695</v>
      </c>
      <c r="F517" s="157" t="s">
        <v>48</v>
      </c>
      <c r="G517" s="165">
        <v>37592</v>
      </c>
      <c r="H517" s="166">
        <f t="shared" ca="1" si="8"/>
        <v>11</v>
      </c>
      <c r="I517" s="167" t="s">
        <v>60</v>
      </c>
      <c r="J517" s="168">
        <v>74880</v>
      </c>
      <c r="K517" s="169">
        <v>4</v>
      </c>
      <c r="L517" s="157"/>
      <c r="M517" s="175"/>
      <c r="N517" s="157"/>
      <c r="O517" s="157"/>
      <c r="S517" s="157"/>
      <c r="T517" s="157"/>
      <c r="U517" s="157"/>
      <c r="V517" s="157"/>
      <c r="W517" s="157"/>
      <c r="X517" s="157"/>
      <c r="Y517" s="157"/>
      <c r="Z517" s="157"/>
      <c r="AA517" s="157"/>
      <c r="AB517" s="157"/>
      <c r="AC517" s="157"/>
      <c r="AD517" s="157"/>
      <c r="AE517" s="157"/>
      <c r="AF517" s="157"/>
      <c r="AG517" s="157"/>
      <c r="AH517" s="157"/>
      <c r="AI517" s="157"/>
      <c r="AJ517" s="157"/>
      <c r="AK517" s="157"/>
      <c r="AL517" s="157"/>
      <c r="AM517" s="157"/>
      <c r="AN517" s="157"/>
      <c r="AO517" s="157"/>
      <c r="AP517" s="157"/>
      <c r="AQ517" s="157"/>
      <c r="AR517" s="157"/>
      <c r="AS517" s="157"/>
      <c r="AT517" s="157"/>
      <c r="AU517" s="157"/>
      <c r="AV517" s="157"/>
      <c r="AW517" s="157"/>
      <c r="AX517" s="157"/>
      <c r="AY517" s="157"/>
      <c r="AZ517" s="157"/>
      <c r="BA517" s="157"/>
    </row>
    <row r="518" spans="1:53" s="177" customFormat="1" x14ac:dyDescent="0.3">
      <c r="A518" s="157" t="s">
        <v>585</v>
      </c>
      <c r="B518" s="162" t="s">
        <v>76</v>
      </c>
      <c r="C518" s="157" t="s">
        <v>556</v>
      </c>
      <c r="D518" s="180">
        <v>765512793</v>
      </c>
      <c r="E518" s="181">
        <v>3037686976</v>
      </c>
      <c r="F518" s="157" t="s">
        <v>48</v>
      </c>
      <c r="G518" s="165">
        <v>40920</v>
      </c>
      <c r="H518" s="166">
        <f t="shared" ca="1" si="8"/>
        <v>2</v>
      </c>
      <c r="I518" s="167" t="s">
        <v>60</v>
      </c>
      <c r="J518" s="168">
        <v>77184</v>
      </c>
      <c r="K518" s="169">
        <v>5</v>
      </c>
      <c r="L518" s="157"/>
      <c r="M518" s="175"/>
      <c r="N518" s="157"/>
      <c r="O518" s="157"/>
      <c r="S518" s="157"/>
      <c r="T518" s="157"/>
      <c r="U518" s="157"/>
      <c r="V518" s="157"/>
      <c r="W518" s="157"/>
      <c r="X518" s="157"/>
      <c r="Y518" s="157"/>
      <c r="Z518" s="157"/>
      <c r="AA518" s="157"/>
      <c r="AB518" s="157"/>
      <c r="AC518" s="157"/>
      <c r="AD518" s="157"/>
      <c r="AE518" s="157"/>
      <c r="AF518" s="157"/>
      <c r="AG518" s="157"/>
      <c r="AH518" s="157"/>
      <c r="AI518" s="157"/>
      <c r="AJ518" s="157"/>
      <c r="AK518" s="157"/>
      <c r="AL518" s="157"/>
      <c r="AM518" s="157"/>
      <c r="AN518" s="157"/>
      <c r="AO518" s="157"/>
      <c r="AP518" s="157"/>
      <c r="AQ518" s="157"/>
      <c r="AR518" s="157"/>
      <c r="AS518" s="157"/>
      <c r="AT518" s="157"/>
      <c r="AU518" s="157"/>
      <c r="AV518" s="157"/>
      <c r="AW518" s="157"/>
      <c r="AX518" s="157"/>
      <c r="AY518" s="157"/>
      <c r="AZ518" s="157"/>
      <c r="BA518" s="157"/>
    </row>
    <row r="519" spans="1:53" s="177" customFormat="1" x14ac:dyDescent="0.3">
      <c r="A519" s="157" t="s">
        <v>595</v>
      </c>
      <c r="B519" s="162" t="s">
        <v>66</v>
      </c>
      <c r="C519" s="157" t="s">
        <v>556</v>
      </c>
      <c r="D519" s="180">
        <v>880747384</v>
      </c>
      <c r="E519" s="181">
        <v>3035220001</v>
      </c>
      <c r="F519" s="157" t="s">
        <v>48</v>
      </c>
      <c r="G519" s="165">
        <v>34582</v>
      </c>
      <c r="H519" s="166">
        <f t="shared" ca="1" si="8"/>
        <v>19</v>
      </c>
      <c r="I519" s="167" t="s">
        <v>49</v>
      </c>
      <c r="J519" s="168">
        <v>95280</v>
      </c>
      <c r="K519" s="169">
        <v>4</v>
      </c>
      <c r="L519" s="157"/>
      <c r="M519" s="175"/>
      <c r="N519" s="157"/>
      <c r="O519" s="157"/>
      <c r="S519" s="157"/>
      <c r="T519" s="157"/>
      <c r="U519" s="157"/>
      <c r="V519" s="157"/>
      <c r="W519" s="157"/>
      <c r="X519" s="157"/>
      <c r="Y519" s="157"/>
      <c r="Z519" s="157"/>
      <c r="AA519" s="157"/>
      <c r="AB519" s="157"/>
      <c r="AC519" s="157"/>
      <c r="AD519" s="157"/>
      <c r="AE519" s="157"/>
      <c r="AF519" s="157"/>
      <c r="AG519" s="157"/>
      <c r="AH519" s="157"/>
      <c r="AI519" s="157"/>
      <c r="AJ519" s="157"/>
      <c r="AK519" s="157"/>
      <c r="AL519" s="157"/>
      <c r="AM519" s="157"/>
      <c r="AN519" s="157"/>
      <c r="AO519" s="157"/>
      <c r="AP519" s="157"/>
      <c r="AQ519" s="157"/>
      <c r="AR519" s="157"/>
      <c r="AS519" s="157"/>
      <c r="AT519" s="157"/>
      <c r="AU519" s="157"/>
      <c r="AV519" s="157"/>
      <c r="AW519" s="157"/>
      <c r="AX519" s="157"/>
      <c r="AY519" s="157"/>
      <c r="AZ519" s="157"/>
      <c r="BA519" s="157"/>
    </row>
    <row r="520" spans="1:53" s="177" customFormat="1" x14ac:dyDescent="0.3">
      <c r="A520" s="157" t="s">
        <v>588</v>
      </c>
      <c r="B520" s="162" t="s">
        <v>51</v>
      </c>
      <c r="C520" s="157" t="s">
        <v>556</v>
      </c>
      <c r="D520" s="180">
        <v>378882665</v>
      </c>
      <c r="E520" s="181">
        <v>5056079829</v>
      </c>
      <c r="F520" s="157" t="s">
        <v>52</v>
      </c>
      <c r="G520" s="165">
        <v>34727</v>
      </c>
      <c r="H520" s="166">
        <f t="shared" ca="1" si="8"/>
        <v>19</v>
      </c>
      <c r="I520" s="167" t="s">
        <v>60</v>
      </c>
      <c r="J520" s="168">
        <v>55656</v>
      </c>
      <c r="K520" s="169">
        <v>3</v>
      </c>
      <c r="L520" s="157"/>
      <c r="M520" s="175"/>
      <c r="N520" s="157"/>
      <c r="O520" s="157"/>
      <c r="S520" s="157"/>
      <c r="T520" s="157"/>
      <c r="U520" s="157"/>
      <c r="V520" s="157"/>
      <c r="W520" s="157"/>
      <c r="X520" s="157"/>
      <c r="Y520" s="157"/>
      <c r="Z520" s="157"/>
      <c r="AA520" s="157"/>
      <c r="AB520" s="157"/>
      <c r="AC520" s="157"/>
      <c r="AD520" s="157"/>
      <c r="AE520" s="157"/>
      <c r="AF520" s="157"/>
      <c r="AG520" s="157"/>
      <c r="AH520" s="157"/>
      <c r="AI520" s="157"/>
      <c r="AJ520" s="157"/>
      <c r="AK520" s="157"/>
      <c r="AL520" s="157"/>
      <c r="AM520" s="157"/>
      <c r="AN520" s="157"/>
      <c r="AO520" s="157"/>
      <c r="AP520" s="157"/>
      <c r="AQ520" s="157"/>
      <c r="AR520" s="157"/>
      <c r="AS520" s="157"/>
      <c r="AT520" s="157"/>
      <c r="AU520" s="157"/>
      <c r="AV520" s="157"/>
      <c r="AW520" s="157"/>
      <c r="AX520" s="157"/>
      <c r="AY520" s="157"/>
      <c r="AZ520" s="157"/>
      <c r="BA520" s="157"/>
    </row>
    <row r="521" spans="1:53" s="177" customFormat="1" x14ac:dyDescent="0.3">
      <c r="A521" s="157" t="s">
        <v>560</v>
      </c>
      <c r="B521" s="162" t="s">
        <v>76</v>
      </c>
      <c r="C521" s="157" t="s">
        <v>556</v>
      </c>
      <c r="D521" s="180">
        <v>933883118</v>
      </c>
      <c r="E521" s="181">
        <v>3033294956</v>
      </c>
      <c r="F521" s="157" t="s">
        <v>58</v>
      </c>
      <c r="G521" s="165">
        <v>35714</v>
      </c>
      <c r="H521" s="166">
        <f t="shared" ca="1" si="8"/>
        <v>16</v>
      </c>
      <c r="I521" s="167"/>
      <c r="J521" s="168">
        <v>103176</v>
      </c>
      <c r="K521" s="169">
        <v>2</v>
      </c>
      <c r="L521" s="157"/>
      <c r="M521" s="175"/>
      <c r="N521" s="157"/>
      <c r="O521" s="157"/>
      <c r="S521" s="157"/>
      <c r="T521" s="157"/>
      <c r="U521" s="157"/>
      <c r="V521" s="157"/>
      <c r="W521" s="157"/>
      <c r="X521" s="157"/>
      <c r="Y521" s="157"/>
      <c r="Z521" s="157"/>
      <c r="AA521" s="157"/>
      <c r="AB521" s="157"/>
      <c r="AC521" s="157"/>
      <c r="AD521" s="157"/>
      <c r="AE521" s="157"/>
      <c r="AF521" s="157"/>
      <c r="AG521" s="157"/>
      <c r="AH521" s="157"/>
      <c r="AI521" s="157"/>
      <c r="AJ521" s="157"/>
      <c r="AK521" s="157"/>
      <c r="AL521" s="157"/>
      <c r="AM521" s="157"/>
      <c r="AN521" s="157"/>
      <c r="AO521" s="157"/>
      <c r="AP521" s="157"/>
      <c r="AQ521" s="157"/>
      <c r="AR521" s="157"/>
      <c r="AS521" s="157"/>
      <c r="AT521" s="157"/>
      <c r="AU521" s="157"/>
      <c r="AV521" s="157"/>
      <c r="AW521" s="157"/>
      <c r="AX521" s="157"/>
      <c r="AY521" s="157"/>
      <c r="AZ521" s="157"/>
      <c r="BA521" s="157"/>
    </row>
    <row r="522" spans="1:53" s="177" customFormat="1" x14ac:dyDescent="0.3">
      <c r="A522" s="157" t="s">
        <v>631</v>
      </c>
      <c r="B522" s="162" t="s">
        <v>46</v>
      </c>
      <c r="C522" s="157" t="s">
        <v>556</v>
      </c>
      <c r="D522" s="180">
        <v>437460422</v>
      </c>
      <c r="E522" s="181">
        <v>9708439277</v>
      </c>
      <c r="F522" s="157" t="s">
        <v>52</v>
      </c>
      <c r="G522" s="165">
        <v>39779</v>
      </c>
      <c r="H522" s="166">
        <f t="shared" ca="1" si="8"/>
        <v>5</v>
      </c>
      <c r="I522" s="167" t="s">
        <v>64</v>
      </c>
      <c r="J522" s="168">
        <v>12756</v>
      </c>
      <c r="K522" s="169">
        <v>3</v>
      </c>
      <c r="L522" s="157"/>
      <c r="M522" s="175"/>
      <c r="N522" s="157"/>
      <c r="O522" s="157"/>
      <c r="S522" s="157"/>
      <c r="T522" s="157"/>
      <c r="U522" s="157"/>
      <c r="V522" s="157"/>
      <c r="W522" s="157"/>
      <c r="X522" s="157"/>
      <c r="Y522" s="157"/>
      <c r="Z522" s="157"/>
      <c r="AA522" s="157"/>
      <c r="AB522" s="157"/>
      <c r="AC522" s="157"/>
      <c r="AD522" s="157"/>
      <c r="AE522" s="157"/>
      <c r="AF522" s="157"/>
      <c r="AG522" s="157"/>
      <c r="AH522" s="157"/>
      <c r="AI522" s="157"/>
      <c r="AJ522" s="157"/>
      <c r="AK522" s="157"/>
      <c r="AL522" s="157"/>
      <c r="AM522" s="157"/>
      <c r="AN522" s="157"/>
      <c r="AO522" s="157"/>
      <c r="AP522" s="157"/>
      <c r="AQ522" s="157"/>
      <c r="AR522" s="157"/>
      <c r="AS522" s="157"/>
      <c r="AT522" s="157"/>
      <c r="AU522" s="157"/>
      <c r="AV522" s="157"/>
      <c r="AW522" s="157"/>
      <c r="AX522" s="157"/>
      <c r="AY522" s="157"/>
      <c r="AZ522" s="157"/>
      <c r="BA522" s="157"/>
    </row>
    <row r="523" spans="1:53" s="177" customFormat="1" x14ac:dyDescent="0.3">
      <c r="A523" s="157" t="s">
        <v>570</v>
      </c>
      <c r="B523" s="162" t="s">
        <v>66</v>
      </c>
      <c r="C523" s="157" t="s">
        <v>556</v>
      </c>
      <c r="D523" s="180">
        <v>358017400</v>
      </c>
      <c r="E523" s="181">
        <v>3033265407</v>
      </c>
      <c r="F523" s="157" t="s">
        <v>56</v>
      </c>
      <c r="G523" s="165">
        <v>37436</v>
      </c>
      <c r="H523" s="166">
        <f t="shared" ca="1" si="8"/>
        <v>12</v>
      </c>
      <c r="I523" s="167"/>
      <c r="J523" s="168">
        <v>43262</v>
      </c>
      <c r="K523" s="169">
        <v>5</v>
      </c>
      <c r="L523" s="157"/>
      <c r="M523" s="175"/>
      <c r="N523" s="157"/>
      <c r="O523" s="157"/>
      <c r="S523" s="157"/>
      <c r="T523" s="157"/>
      <c r="U523" s="157"/>
      <c r="V523" s="157"/>
      <c r="W523" s="157"/>
      <c r="X523" s="157"/>
      <c r="Y523" s="157"/>
      <c r="Z523" s="157"/>
      <c r="AA523" s="157"/>
      <c r="AB523" s="157"/>
      <c r="AC523" s="157"/>
      <c r="AD523" s="157"/>
      <c r="AE523" s="157"/>
      <c r="AF523" s="157"/>
      <c r="AG523" s="157"/>
      <c r="AH523" s="157"/>
      <c r="AI523" s="157"/>
      <c r="AJ523" s="157"/>
      <c r="AK523" s="157"/>
      <c r="AL523" s="157"/>
      <c r="AM523" s="157"/>
      <c r="AN523" s="157"/>
      <c r="AO523" s="157"/>
      <c r="AP523" s="157"/>
      <c r="AQ523" s="157"/>
      <c r="AR523" s="157"/>
      <c r="AS523" s="157"/>
      <c r="AT523" s="157"/>
      <c r="AU523" s="157"/>
      <c r="AV523" s="157"/>
      <c r="AW523" s="157"/>
      <c r="AX523" s="157"/>
      <c r="AY523" s="157"/>
      <c r="AZ523" s="157"/>
      <c r="BA523" s="157"/>
    </row>
    <row r="524" spans="1:53" s="177" customFormat="1" x14ac:dyDescent="0.3">
      <c r="A524" s="157" t="s">
        <v>640</v>
      </c>
      <c r="B524" s="162" t="s">
        <v>51</v>
      </c>
      <c r="C524" s="157" t="s">
        <v>556</v>
      </c>
      <c r="D524" s="180">
        <v>476243591</v>
      </c>
      <c r="E524" s="181">
        <v>3037188067</v>
      </c>
      <c r="F524" s="157" t="s">
        <v>48</v>
      </c>
      <c r="G524" s="165">
        <v>36045</v>
      </c>
      <c r="H524" s="166">
        <f t="shared" ca="1" si="8"/>
        <v>15</v>
      </c>
      <c r="I524" s="167" t="s">
        <v>60</v>
      </c>
      <c r="J524" s="168">
        <v>60684</v>
      </c>
      <c r="K524" s="169">
        <v>4</v>
      </c>
      <c r="L524" s="157"/>
      <c r="M524" s="175"/>
      <c r="N524" s="157"/>
      <c r="O524" s="157"/>
      <c r="S524" s="157"/>
      <c r="T524" s="157"/>
      <c r="U524" s="157"/>
      <c r="V524" s="157"/>
      <c r="W524" s="157"/>
      <c r="X524" s="157"/>
      <c r="Y524" s="157"/>
      <c r="Z524" s="157"/>
      <c r="AA524" s="157"/>
      <c r="AB524" s="157"/>
      <c r="AC524" s="157"/>
      <c r="AD524" s="157"/>
      <c r="AE524" s="157"/>
      <c r="AF524" s="157"/>
      <c r="AG524" s="157"/>
      <c r="AH524" s="157"/>
      <c r="AI524" s="157"/>
      <c r="AJ524" s="157"/>
      <c r="AK524" s="157"/>
      <c r="AL524" s="157"/>
      <c r="AM524" s="157"/>
      <c r="AN524" s="157"/>
      <c r="AO524" s="157"/>
      <c r="AP524" s="157"/>
      <c r="AQ524" s="157"/>
      <c r="AR524" s="157"/>
      <c r="AS524" s="157"/>
      <c r="AT524" s="157"/>
      <c r="AU524" s="157"/>
      <c r="AV524" s="157"/>
      <c r="AW524" s="157"/>
      <c r="AX524" s="157"/>
      <c r="AY524" s="157"/>
      <c r="AZ524" s="157"/>
      <c r="BA524" s="157"/>
    </row>
    <row r="525" spans="1:53" s="177" customFormat="1" x14ac:dyDescent="0.3">
      <c r="A525" s="157" t="s">
        <v>567</v>
      </c>
      <c r="B525" s="162" t="s">
        <v>76</v>
      </c>
      <c r="C525" s="157" t="s">
        <v>556</v>
      </c>
      <c r="D525" s="180">
        <v>475671127</v>
      </c>
      <c r="E525" s="181">
        <v>5056650531</v>
      </c>
      <c r="F525" s="157" t="s">
        <v>48</v>
      </c>
      <c r="G525" s="165">
        <v>37014</v>
      </c>
      <c r="H525" s="166">
        <f t="shared" ca="1" si="8"/>
        <v>13</v>
      </c>
      <c r="I525" s="167" t="s">
        <v>64</v>
      </c>
      <c r="J525" s="168">
        <v>73704</v>
      </c>
      <c r="K525" s="169">
        <v>4</v>
      </c>
      <c r="L525" s="157"/>
      <c r="M525" s="175"/>
      <c r="N525" s="157"/>
      <c r="O525" s="157"/>
      <c r="S525" s="157"/>
      <c r="T525" s="157"/>
      <c r="U525" s="157"/>
      <c r="V525" s="157"/>
      <c r="W525" s="157"/>
      <c r="X525" s="157"/>
      <c r="Y525" s="157"/>
      <c r="Z525" s="157"/>
      <c r="AA525" s="157"/>
      <c r="AB525" s="157"/>
      <c r="AC525" s="157"/>
      <c r="AD525" s="157"/>
      <c r="AE525" s="157"/>
      <c r="AF525" s="157"/>
      <c r="AG525" s="157"/>
      <c r="AH525" s="157"/>
      <c r="AI525" s="157"/>
      <c r="AJ525" s="157"/>
      <c r="AK525" s="157"/>
      <c r="AL525" s="157"/>
      <c r="AM525" s="157"/>
      <c r="AN525" s="157"/>
      <c r="AO525" s="157"/>
      <c r="AP525" s="157"/>
      <c r="AQ525" s="157"/>
      <c r="AR525" s="157"/>
      <c r="AS525" s="157"/>
      <c r="AT525" s="157"/>
      <c r="AU525" s="157"/>
      <c r="AV525" s="157"/>
      <c r="AW525" s="157"/>
      <c r="AX525" s="157"/>
      <c r="AY525" s="157"/>
      <c r="AZ525" s="157"/>
      <c r="BA525" s="157"/>
    </row>
    <row r="526" spans="1:53" s="177" customFormat="1" x14ac:dyDescent="0.3">
      <c r="A526" s="157" t="s">
        <v>572</v>
      </c>
      <c r="B526" s="162" t="s">
        <v>55</v>
      </c>
      <c r="C526" s="157" t="s">
        <v>556</v>
      </c>
      <c r="D526" s="180">
        <v>343185481</v>
      </c>
      <c r="E526" s="181">
        <v>3036446519</v>
      </c>
      <c r="F526" s="157" t="s">
        <v>48</v>
      </c>
      <c r="G526" s="165">
        <v>36974</v>
      </c>
      <c r="H526" s="166">
        <f t="shared" ca="1" si="8"/>
        <v>13</v>
      </c>
      <c r="I526" s="167" t="s">
        <v>53</v>
      </c>
      <c r="J526" s="168">
        <v>88488</v>
      </c>
      <c r="K526" s="169">
        <v>4</v>
      </c>
      <c r="L526" s="157"/>
      <c r="M526" s="175"/>
      <c r="N526" s="157"/>
      <c r="O526" s="157"/>
      <c r="S526" s="157"/>
      <c r="T526" s="157"/>
      <c r="U526" s="157"/>
      <c r="V526" s="157"/>
      <c r="W526" s="157"/>
      <c r="X526" s="157"/>
      <c r="Y526" s="157"/>
      <c r="Z526" s="157"/>
      <c r="AA526" s="157"/>
      <c r="AB526" s="157"/>
      <c r="AC526" s="157"/>
      <c r="AD526" s="157"/>
      <c r="AE526" s="157"/>
      <c r="AF526" s="157"/>
      <c r="AG526" s="157"/>
      <c r="AH526" s="157"/>
      <c r="AI526" s="157"/>
      <c r="AJ526" s="157"/>
      <c r="AK526" s="157"/>
      <c r="AL526" s="157"/>
      <c r="AM526" s="157"/>
      <c r="AN526" s="157"/>
      <c r="AO526" s="157"/>
      <c r="AP526" s="157"/>
      <c r="AQ526" s="157"/>
      <c r="AR526" s="157"/>
      <c r="AS526" s="157"/>
      <c r="AT526" s="157"/>
      <c r="AU526" s="157"/>
      <c r="AV526" s="157"/>
      <c r="AW526" s="157"/>
      <c r="AX526" s="157"/>
      <c r="AY526" s="157"/>
      <c r="AZ526" s="157"/>
      <c r="BA526" s="157"/>
    </row>
    <row r="527" spans="1:53" s="177" customFormat="1" x14ac:dyDescent="0.3">
      <c r="A527" s="157" t="s">
        <v>620</v>
      </c>
      <c r="B527" s="162" t="s">
        <v>66</v>
      </c>
      <c r="C527" s="157" t="s">
        <v>556</v>
      </c>
      <c r="D527" s="180">
        <v>959750235</v>
      </c>
      <c r="E527" s="181">
        <v>7198488350</v>
      </c>
      <c r="F527" s="157" t="s">
        <v>48</v>
      </c>
      <c r="G527" s="165">
        <v>41193</v>
      </c>
      <c r="H527" s="166">
        <f t="shared" ca="1" si="8"/>
        <v>1</v>
      </c>
      <c r="I527" s="167" t="s">
        <v>60</v>
      </c>
      <c r="J527" s="168">
        <v>65028</v>
      </c>
      <c r="K527" s="169">
        <v>4</v>
      </c>
      <c r="L527" s="157"/>
      <c r="M527" s="175"/>
      <c r="N527" s="157"/>
      <c r="O527" s="157"/>
      <c r="S527" s="157"/>
      <c r="T527" s="157"/>
      <c r="U527" s="157"/>
      <c r="V527" s="157"/>
      <c r="W527" s="157"/>
      <c r="X527" s="157"/>
      <c r="Y527" s="157"/>
      <c r="Z527" s="157"/>
      <c r="AA527" s="157"/>
      <c r="AB527" s="157"/>
      <c r="AC527" s="157"/>
      <c r="AD527" s="157"/>
      <c r="AE527" s="157"/>
      <c r="AF527" s="157"/>
      <c r="AG527" s="157"/>
      <c r="AH527" s="157"/>
      <c r="AI527" s="157"/>
      <c r="AJ527" s="157"/>
      <c r="AK527" s="157"/>
      <c r="AL527" s="157"/>
      <c r="AM527" s="157"/>
      <c r="AN527" s="157"/>
      <c r="AO527" s="157"/>
      <c r="AP527" s="157"/>
      <c r="AQ527" s="157"/>
      <c r="AR527" s="157"/>
      <c r="AS527" s="157"/>
      <c r="AT527" s="157"/>
      <c r="AU527" s="157"/>
      <c r="AV527" s="157"/>
      <c r="AW527" s="157"/>
      <c r="AX527" s="157"/>
      <c r="AY527" s="157"/>
      <c r="AZ527" s="157"/>
      <c r="BA527" s="157"/>
    </row>
    <row r="528" spans="1:53" s="177" customFormat="1" x14ac:dyDescent="0.3">
      <c r="A528" s="157" t="s">
        <v>561</v>
      </c>
      <c r="B528" s="162" t="s">
        <v>76</v>
      </c>
      <c r="C528" s="157" t="s">
        <v>556</v>
      </c>
      <c r="D528" s="180">
        <v>569882669</v>
      </c>
      <c r="E528" s="181">
        <v>9703122083</v>
      </c>
      <c r="F528" s="157" t="s">
        <v>48</v>
      </c>
      <c r="G528" s="165">
        <v>38624</v>
      </c>
      <c r="H528" s="166">
        <f t="shared" ca="1" si="8"/>
        <v>8</v>
      </c>
      <c r="I528" s="167" t="s">
        <v>53</v>
      </c>
      <c r="J528" s="168">
        <v>54120</v>
      </c>
      <c r="K528" s="169">
        <v>2</v>
      </c>
      <c r="L528" s="157"/>
      <c r="M528" s="175"/>
      <c r="N528" s="157"/>
      <c r="O528" s="157"/>
      <c r="S528" s="157"/>
      <c r="T528" s="157"/>
      <c r="U528" s="157"/>
      <c r="V528" s="157"/>
      <c r="W528" s="157"/>
      <c r="X528" s="157"/>
      <c r="Y528" s="157"/>
      <c r="Z528" s="157"/>
      <c r="AA528" s="157"/>
      <c r="AB528" s="157"/>
      <c r="AC528" s="157"/>
      <c r="AD528" s="157"/>
      <c r="AE528" s="157"/>
      <c r="AF528" s="157"/>
      <c r="AG528" s="157"/>
      <c r="AH528" s="157"/>
      <c r="AI528" s="157"/>
      <c r="AJ528" s="157"/>
      <c r="AK528" s="157"/>
      <c r="AL528" s="157"/>
      <c r="AM528" s="157"/>
      <c r="AN528" s="157"/>
      <c r="AO528" s="157"/>
      <c r="AP528" s="157"/>
      <c r="AQ528" s="157"/>
      <c r="AR528" s="157"/>
      <c r="AS528" s="157"/>
      <c r="AT528" s="157"/>
      <c r="AU528" s="157"/>
      <c r="AV528" s="157"/>
      <c r="AW528" s="157"/>
      <c r="AX528" s="157"/>
      <c r="AY528" s="157"/>
      <c r="AZ528" s="157"/>
      <c r="BA528" s="157"/>
    </row>
    <row r="529" spans="1:53" s="177" customFormat="1" x14ac:dyDescent="0.3">
      <c r="A529" s="157" t="s">
        <v>634</v>
      </c>
      <c r="B529" s="162" t="s">
        <v>62</v>
      </c>
      <c r="C529" s="157" t="s">
        <v>556</v>
      </c>
      <c r="D529" s="180">
        <v>369210573</v>
      </c>
      <c r="E529" s="181">
        <v>9706555049</v>
      </c>
      <c r="F529" s="157" t="s">
        <v>52</v>
      </c>
      <c r="G529" s="165">
        <v>37273</v>
      </c>
      <c r="H529" s="166">
        <f t="shared" ca="1" si="8"/>
        <v>12</v>
      </c>
      <c r="I529" s="167" t="s">
        <v>64</v>
      </c>
      <c r="J529" s="168">
        <v>26970</v>
      </c>
      <c r="K529" s="169">
        <v>4</v>
      </c>
      <c r="L529" s="157"/>
      <c r="M529" s="175"/>
      <c r="N529" s="157"/>
      <c r="O529" s="157"/>
      <c r="S529" s="157"/>
      <c r="T529" s="157"/>
      <c r="U529" s="157"/>
      <c r="V529" s="157"/>
      <c r="W529" s="157"/>
      <c r="X529" s="157"/>
      <c r="Y529" s="157"/>
      <c r="Z529" s="157"/>
      <c r="AA529" s="157"/>
      <c r="AB529" s="157"/>
      <c r="AC529" s="157"/>
      <c r="AD529" s="157"/>
      <c r="AE529" s="157"/>
      <c r="AF529" s="157"/>
      <c r="AG529" s="157"/>
      <c r="AH529" s="157"/>
      <c r="AI529" s="157"/>
      <c r="AJ529" s="157"/>
      <c r="AK529" s="157"/>
      <c r="AL529" s="157"/>
      <c r="AM529" s="157"/>
      <c r="AN529" s="157"/>
      <c r="AO529" s="157"/>
      <c r="AP529" s="157"/>
      <c r="AQ529" s="157"/>
      <c r="AR529" s="157"/>
      <c r="AS529" s="157"/>
      <c r="AT529" s="157"/>
      <c r="AU529" s="157"/>
      <c r="AV529" s="157"/>
      <c r="AW529" s="157"/>
      <c r="AX529" s="157"/>
      <c r="AY529" s="157"/>
      <c r="AZ529" s="157"/>
      <c r="BA529" s="157"/>
    </row>
    <row r="530" spans="1:53" s="177" customFormat="1" x14ac:dyDescent="0.3">
      <c r="A530" s="157" t="s">
        <v>618</v>
      </c>
      <c r="B530" s="162" t="s">
        <v>66</v>
      </c>
      <c r="C530" s="157" t="s">
        <v>556</v>
      </c>
      <c r="D530" s="180">
        <v>317193890</v>
      </c>
      <c r="E530" s="181">
        <v>7192350434</v>
      </c>
      <c r="F530" s="157" t="s">
        <v>48</v>
      </c>
      <c r="G530" s="165">
        <v>35225</v>
      </c>
      <c r="H530" s="166">
        <f t="shared" ca="1" si="8"/>
        <v>18</v>
      </c>
      <c r="I530" s="167" t="s">
        <v>49</v>
      </c>
      <c r="J530" s="168">
        <v>83304</v>
      </c>
      <c r="K530" s="169">
        <v>2</v>
      </c>
      <c r="L530" s="157"/>
      <c r="M530" s="175"/>
      <c r="N530" s="157"/>
      <c r="O530" s="157"/>
      <c r="S530" s="157"/>
      <c r="T530" s="157"/>
      <c r="U530" s="157"/>
      <c r="V530" s="157"/>
      <c r="W530" s="157"/>
      <c r="X530" s="157"/>
      <c r="Y530" s="157"/>
      <c r="Z530" s="157"/>
      <c r="AA530" s="157"/>
      <c r="AB530" s="157"/>
      <c r="AC530" s="157"/>
      <c r="AD530" s="157"/>
      <c r="AE530" s="157"/>
      <c r="AF530" s="157"/>
      <c r="AG530" s="157"/>
      <c r="AH530" s="157"/>
      <c r="AI530" s="157"/>
      <c r="AJ530" s="157"/>
      <c r="AK530" s="157"/>
      <c r="AL530" s="157"/>
      <c r="AM530" s="157"/>
      <c r="AN530" s="157"/>
      <c r="AO530" s="157"/>
      <c r="AP530" s="157"/>
      <c r="AQ530" s="157"/>
      <c r="AR530" s="157"/>
      <c r="AS530" s="157"/>
      <c r="AT530" s="157"/>
      <c r="AU530" s="157"/>
      <c r="AV530" s="157"/>
      <c r="AW530" s="157"/>
      <c r="AX530" s="157"/>
      <c r="AY530" s="157"/>
      <c r="AZ530" s="157"/>
      <c r="BA530" s="157"/>
    </row>
    <row r="531" spans="1:53" s="177" customFormat="1" x14ac:dyDescent="0.3">
      <c r="A531" s="157" t="s">
        <v>617</v>
      </c>
      <c r="B531" s="162" t="s">
        <v>76</v>
      </c>
      <c r="C531" s="157" t="s">
        <v>556</v>
      </c>
      <c r="D531" s="180">
        <v>552528553</v>
      </c>
      <c r="E531" s="181">
        <v>3034310812</v>
      </c>
      <c r="F531" s="157" t="s">
        <v>56</v>
      </c>
      <c r="G531" s="165">
        <v>37396</v>
      </c>
      <c r="H531" s="166">
        <f t="shared" ca="1" si="8"/>
        <v>12</v>
      </c>
      <c r="I531" s="167"/>
      <c r="J531" s="168">
        <v>44419</v>
      </c>
      <c r="K531" s="169">
        <v>4</v>
      </c>
      <c r="L531" s="157"/>
      <c r="M531" s="175"/>
      <c r="N531" s="157"/>
      <c r="O531" s="157"/>
      <c r="S531" s="157"/>
      <c r="T531" s="157"/>
      <c r="U531" s="157"/>
      <c r="V531" s="157"/>
      <c r="W531" s="157"/>
      <c r="X531" s="157"/>
      <c r="Y531" s="157"/>
      <c r="Z531" s="157"/>
      <c r="AA531" s="157"/>
      <c r="AB531" s="157"/>
      <c r="AC531" s="157"/>
      <c r="AD531" s="157"/>
      <c r="AE531" s="157"/>
      <c r="AF531" s="157"/>
      <c r="AG531" s="157"/>
      <c r="AH531" s="157"/>
      <c r="AI531" s="157"/>
      <c r="AJ531" s="157"/>
      <c r="AK531" s="157"/>
      <c r="AL531" s="157"/>
      <c r="AM531" s="157"/>
      <c r="AN531" s="157"/>
      <c r="AO531" s="157"/>
      <c r="AP531" s="157"/>
      <c r="AQ531" s="157"/>
      <c r="AR531" s="157"/>
      <c r="AS531" s="157"/>
      <c r="AT531" s="157"/>
      <c r="AU531" s="157"/>
      <c r="AV531" s="157"/>
      <c r="AW531" s="157"/>
      <c r="AX531" s="157"/>
      <c r="AY531" s="157"/>
      <c r="AZ531" s="157"/>
      <c r="BA531" s="157"/>
    </row>
    <row r="532" spans="1:53" s="177" customFormat="1" x14ac:dyDescent="0.3">
      <c r="A532" s="157" t="s">
        <v>607</v>
      </c>
      <c r="B532" s="162" t="s">
        <v>62</v>
      </c>
      <c r="C532" s="157" t="s">
        <v>556</v>
      </c>
      <c r="D532" s="180">
        <v>886332647</v>
      </c>
      <c r="E532" s="181">
        <v>5056698101</v>
      </c>
      <c r="F532" s="157" t="s">
        <v>48</v>
      </c>
      <c r="G532" s="165">
        <v>38904</v>
      </c>
      <c r="H532" s="166">
        <f t="shared" ca="1" si="8"/>
        <v>8</v>
      </c>
      <c r="I532" s="167" t="s">
        <v>53</v>
      </c>
      <c r="J532" s="168">
        <v>92292</v>
      </c>
      <c r="K532" s="169">
        <v>2</v>
      </c>
      <c r="L532" s="157"/>
      <c r="M532" s="175"/>
      <c r="N532" s="157"/>
      <c r="O532" s="157"/>
      <c r="S532" s="157"/>
      <c r="T532" s="157"/>
      <c r="U532" s="157"/>
      <c r="V532" s="157"/>
      <c r="W532" s="157"/>
      <c r="X532" s="157"/>
      <c r="Y532" s="157"/>
      <c r="Z532" s="157"/>
      <c r="AA532" s="157"/>
      <c r="AB532" s="157"/>
      <c r="AC532" s="157"/>
      <c r="AD532" s="157"/>
      <c r="AE532" s="157"/>
      <c r="AF532" s="157"/>
      <c r="AG532" s="157"/>
      <c r="AH532" s="157"/>
      <c r="AI532" s="157"/>
      <c r="AJ532" s="157"/>
      <c r="AK532" s="157"/>
      <c r="AL532" s="157"/>
      <c r="AM532" s="157"/>
      <c r="AN532" s="157"/>
      <c r="AO532" s="157"/>
      <c r="AP532" s="157"/>
      <c r="AQ532" s="157"/>
      <c r="AR532" s="157"/>
      <c r="AS532" s="157"/>
      <c r="AT532" s="157"/>
      <c r="AU532" s="157"/>
      <c r="AV532" s="157"/>
      <c r="AW532" s="157"/>
      <c r="AX532" s="157"/>
      <c r="AY532" s="157"/>
      <c r="AZ532" s="157"/>
      <c r="BA532" s="157"/>
    </row>
    <row r="533" spans="1:53" s="177" customFormat="1" x14ac:dyDescent="0.3">
      <c r="A533" s="157" t="s">
        <v>586</v>
      </c>
      <c r="B533" s="162" t="s">
        <v>66</v>
      </c>
      <c r="C533" s="157" t="s">
        <v>556</v>
      </c>
      <c r="D533" s="180">
        <v>191359642</v>
      </c>
      <c r="E533" s="181">
        <v>7198687353</v>
      </c>
      <c r="F533" s="157" t="s">
        <v>48</v>
      </c>
      <c r="G533" s="165">
        <v>34417</v>
      </c>
      <c r="H533" s="166">
        <f t="shared" ca="1" si="8"/>
        <v>20</v>
      </c>
      <c r="I533" s="167" t="s">
        <v>60</v>
      </c>
      <c r="J533" s="168">
        <v>28908</v>
      </c>
      <c r="K533" s="169">
        <v>4</v>
      </c>
      <c r="L533" s="157"/>
      <c r="M533" s="175"/>
      <c r="N533" s="157"/>
      <c r="O533" s="157"/>
      <c r="S533" s="157"/>
      <c r="T533" s="157"/>
      <c r="U533" s="157"/>
      <c r="V533" s="157"/>
      <c r="W533" s="157"/>
      <c r="X533" s="157"/>
      <c r="Y533" s="157"/>
      <c r="Z533" s="157"/>
      <c r="AA533" s="157"/>
      <c r="AB533" s="157"/>
      <c r="AC533" s="157"/>
      <c r="AD533" s="157"/>
      <c r="AE533" s="157"/>
      <c r="AF533" s="157"/>
      <c r="AG533" s="157"/>
      <c r="AH533" s="157"/>
      <c r="AI533" s="157"/>
      <c r="AJ533" s="157"/>
      <c r="AK533" s="157"/>
      <c r="AL533" s="157"/>
      <c r="AM533" s="157"/>
      <c r="AN533" s="157"/>
      <c r="AO533" s="157"/>
      <c r="AP533" s="157"/>
      <c r="AQ533" s="157"/>
      <c r="AR533" s="157"/>
      <c r="AS533" s="157"/>
      <c r="AT533" s="157"/>
      <c r="AU533" s="157"/>
      <c r="AV533" s="157"/>
      <c r="AW533" s="157"/>
      <c r="AX533" s="157"/>
      <c r="AY533" s="157"/>
      <c r="AZ533" s="157"/>
      <c r="BA533" s="157"/>
    </row>
    <row r="534" spans="1:53" s="177" customFormat="1" x14ac:dyDescent="0.3">
      <c r="A534" s="157" t="s">
        <v>632</v>
      </c>
      <c r="B534" s="162" t="s">
        <v>66</v>
      </c>
      <c r="C534" s="157" t="s">
        <v>556</v>
      </c>
      <c r="D534" s="180">
        <v>387131597</v>
      </c>
      <c r="E534" s="181">
        <v>9701963194</v>
      </c>
      <c r="F534" s="157" t="s">
        <v>58</v>
      </c>
      <c r="G534" s="165">
        <v>34571</v>
      </c>
      <c r="H534" s="166">
        <f t="shared" ca="1" si="8"/>
        <v>19</v>
      </c>
      <c r="I534" s="167"/>
      <c r="J534" s="168">
        <v>63300</v>
      </c>
      <c r="K534" s="169">
        <v>1</v>
      </c>
      <c r="L534" s="157"/>
      <c r="M534" s="175"/>
      <c r="N534" s="157"/>
      <c r="O534" s="157"/>
      <c r="S534" s="157"/>
      <c r="T534" s="157"/>
      <c r="U534" s="157"/>
      <c r="V534" s="157"/>
      <c r="W534" s="157"/>
      <c r="X534" s="157"/>
      <c r="Y534" s="157"/>
      <c r="Z534" s="157"/>
      <c r="AA534" s="157"/>
      <c r="AB534" s="157"/>
      <c r="AC534" s="157"/>
      <c r="AD534" s="157"/>
      <c r="AE534" s="157"/>
      <c r="AF534" s="157"/>
      <c r="AG534" s="157"/>
      <c r="AH534" s="157"/>
      <c r="AI534" s="157"/>
      <c r="AJ534" s="157"/>
      <c r="AK534" s="157"/>
      <c r="AL534" s="157"/>
      <c r="AM534" s="157"/>
      <c r="AN534" s="157"/>
      <c r="AO534" s="157"/>
      <c r="AP534" s="157"/>
      <c r="AQ534" s="157"/>
      <c r="AR534" s="157"/>
      <c r="AS534" s="157"/>
      <c r="AT534" s="157"/>
      <c r="AU534" s="157"/>
      <c r="AV534" s="157"/>
      <c r="AW534" s="157"/>
      <c r="AX534" s="157"/>
      <c r="AY534" s="157"/>
      <c r="AZ534" s="157"/>
      <c r="BA534" s="157"/>
    </row>
    <row r="535" spans="1:53" s="177" customFormat="1" x14ac:dyDescent="0.3">
      <c r="A535" s="157" t="s">
        <v>623</v>
      </c>
      <c r="B535" s="162" t="s">
        <v>76</v>
      </c>
      <c r="C535" s="157" t="s">
        <v>556</v>
      </c>
      <c r="D535" s="180">
        <v>556327593</v>
      </c>
      <c r="E535" s="181">
        <v>3033324762</v>
      </c>
      <c r="F535" s="157" t="s">
        <v>58</v>
      </c>
      <c r="G535" s="165">
        <v>36357</v>
      </c>
      <c r="H535" s="166">
        <f t="shared" ca="1" si="8"/>
        <v>14</v>
      </c>
      <c r="I535" s="167"/>
      <c r="J535" s="168">
        <v>72084</v>
      </c>
      <c r="K535" s="169">
        <v>2</v>
      </c>
      <c r="L535" s="157"/>
      <c r="M535" s="175"/>
      <c r="N535" s="157"/>
      <c r="O535" s="157"/>
      <c r="S535" s="157"/>
      <c r="T535" s="157"/>
      <c r="U535" s="157"/>
      <c r="V535" s="157"/>
      <c r="W535" s="157"/>
      <c r="X535" s="157"/>
      <c r="Y535" s="157"/>
      <c r="Z535" s="157"/>
      <c r="AA535" s="157"/>
      <c r="AB535" s="157"/>
      <c r="AC535" s="157"/>
      <c r="AD535" s="157"/>
      <c r="AE535" s="157"/>
      <c r="AF535" s="157"/>
      <c r="AG535" s="157"/>
      <c r="AH535" s="157"/>
      <c r="AI535" s="157"/>
      <c r="AJ535" s="157"/>
      <c r="AK535" s="157"/>
      <c r="AL535" s="157"/>
      <c r="AM535" s="157"/>
      <c r="AN535" s="157"/>
      <c r="AO535" s="157"/>
      <c r="AP535" s="157"/>
      <c r="AQ535" s="157"/>
      <c r="AR535" s="157"/>
      <c r="AS535" s="157"/>
      <c r="AT535" s="157"/>
      <c r="AU535" s="157"/>
      <c r="AV535" s="157"/>
      <c r="AW535" s="157"/>
      <c r="AX535" s="157"/>
      <c r="AY535" s="157"/>
      <c r="AZ535" s="157"/>
      <c r="BA535" s="157"/>
    </row>
    <row r="536" spans="1:53" s="177" customFormat="1" x14ac:dyDescent="0.3">
      <c r="A536" s="157" t="s">
        <v>637</v>
      </c>
      <c r="B536" s="162" t="s">
        <v>76</v>
      </c>
      <c r="C536" s="157" t="s">
        <v>556</v>
      </c>
      <c r="D536" s="180">
        <v>160662505</v>
      </c>
      <c r="E536" s="181">
        <v>5056427045</v>
      </c>
      <c r="F536" s="157" t="s">
        <v>58</v>
      </c>
      <c r="G536" s="165">
        <v>38582</v>
      </c>
      <c r="H536" s="166">
        <f t="shared" ca="1" si="8"/>
        <v>8</v>
      </c>
      <c r="I536" s="167"/>
      <c r="J536" s="168">
        <v>73896</v>
      </c>
      <c r="K536" s="169">
        <v>3</v>
      </c>
      <c r="L536" s="157"/>
      <c r="M536" s="175"/>
      <c r="N536" s="157"/>
      <c r="O536" s="157"/>
      <c r="S536" s="157"/>
      <c r="T536" s="157"/>
      <c r="U536" s="157"/>
      <c r="V536" s="157"/>
      <c r="W536" s="157"/>
      <c r="X536" s="157"/>
      <c r="Y536" s="157"/>
      <c r="Z536" s="157"/>
      <c r="AA536" s="157"/>
      <c r="AB536" s="157"/>
      <c r="AC536" s="157"/>
      <c r="AD536" s="157"/>
      <c r="AE536" s="157"/>
      <c r="AF536" s="157"/>
      <c r="AG536" s="157"/>
      <c r="AH536" s="157"/>
      <c r="AI536" s="157"/>
      <c r="AJ536" s="157"/>
      <c r="AK536" s="157"/>
      <c r="AL536" s="157"/>
      <c r="AM536" s="157"/>
      <c r="AN536" s="157"/>
      <c r="AO536" s="157"/>
      <c r="AP536" s="157"/>
      <c r="AQ536" s="157"/>
      <c r="AR536" s="157"/>
      <c r="AS536" s="157"/>
      <c r="AT536" s="157"/>
      <c r="AU536" s="157"/>
      <c r="AV536" s="157"/>
      <c r="AW536" s="157"/>
      <c r="AX536" s="157"/>
      <c r="AY536" s="157"/>
      <c r="AZ536" s="157"/>
      <c r="BA536" s="157"/>
    </row>
    <row r="537" spans="1:53" s="177" customFormat="1" x14ac:dyDescent="0.3">
      <c r="A537" s="157" t="s">
        <v>581</v>
      </c>
      <c r="B537" s="162" t="s">
        <v>66</v>
      </c>
      <c r="C537" s="157" t="s">
        <v>556</v>
      </c>
      <c r="D537" s="180">
        <v>330879921</v>
      </c>
      <c r="E537" s="181">
        <v>7195691314</v>
      </c>
      <c r="F537" s="157" t="s">
        <v>48</v>
      </c>
      <c r="G537" s="165">
        <v>37144</v>
      </c>
      <c r="H537" s="166">
        <f t="shared" ca="1" si="8"/>
        <v>12</v>
      </c>
      <c r="I537" s="167" t="s">
        <v>49</v>
      </c>
      <c r="J537" s="168">
        <v>65496</v>
      </c>
      <c r="K537" s="169">
        <v>4</v>
      </c>
      <c r="L537" s="157"/>
      <c r="M537" s="175"/>
      <c r="N537" s="157"/>
      <c r="O537" s="157"/>
      <c r="S537" s="157"/>
      <c r="T537" s="157"/>
      <c r="U537" s="157"/>
      <c r="V537" s="157"/>
      <c r="W537" s="157"/>
      <c r="X537" s="157"/>
      <c r="Y537" s="157"/>
      <c r="Z537" s="157"/>
      <c r="AA537" s="157"/>
      <c r="AB537" s="157"/>
      <c r="AC537" s="157"/>
      <c r="AD537" s="157"/>
      <c r="AE537" s="157"/>
      <c r="AF537" s="157"/>
      <c r="AG537" s="157"/>
      <c r="AH537" s="157"/>
      <c r="AI537" s="157"/>
      <c r="AJ537" s="157"/>
      <c r="AK537" s="157"/>
      <c r="AL537" s="157"/>
      <c r="AM537" s="157"/>
      <c r="AN537" s="157"/>
      <c r="AO537" s="157"/>
      <c r="AP537" s="157"/>
      <c r="AQ537" s="157"/>
      <c r="AR537" s="157"/>
      <c r="AS537" s="157"/>
      <c r="AT537" s="157"/>
      <c r="AU537" s="157"/>
      <c r="AV537" s="157"/>
      <c r="AW537" s="157"/>
      <c r="AX537" s="157"/>
      <c r="AY537" s="157"/>
      <c r="AZ537" s="157"/>
      <c r="BA537" s="157"/>
    </row>
    <row r="538" spans="1:53" s="177" customFormat="1" x14ac:dyDescent="0.3">
      <c r="A538" s="157" t="s">
        <v>626</v>
      </c>
      <c r="B538" s="162" t="s">
        <v>76</v>
      </c>
      <c r="C538" s="157" t="s">
        <v>556</v>
      </c>
      <c r="D538" s="180">
        <v>468234190</v>
      </c>
      <c r="E538" s="181">
        <v>5051569304</v>
      </c>
      <c r="F538" s="157" t="s">
        <v>48</v>
      </c>
      <c r="G538" s="165">
        <v>36225</v>
      </c>
      <c r="H538" s="166">
        <f t="shared" ca="1" si="8"/>
        <v>15</v>
      </c>
      <c r="I538" s="167" t="s">
        <v>72</v>
      </c>
      <c r="J538" s="168">
        <v>87168</v>
      </c>
      <c r="K538" s="169">
        <v>3</v>
      </c>
      <c r="L538" s="157"/>
      <c r="M538" s="175"/>
      <c r="N538" s="157"/>
      <c r="O538" s="157"/>
      <c r="S538" s="157"/>
      <c r="T538" s="157"/>
      <c r="U538" s="157"/>
      <c r="V538" s="157"/>
      <c r="W538" s="157"/>
      <c r="X538" s="157"/>
      <c r="Y538" s="157"/>
      <c r="Z538" s="157"/>
      <c r="AA538" s="157"/>
      <c r="AB538" s="157"/>
      <c r="AC538" s="157"/>
      <c r="AD538" s="157"/>
      <c r="AE538" s="157"/>
      <c r="AF538" s="157"/>
      <c r="AG538" s="157"/>
      <c r="AH538" s="157"/>
      <c r="AI538" s="157"/>
      <c r="AJ538" s="157"/>
      <c r="AK538" s="157"/>
      <c r="AL538" s="157"/>
      <c r="AM538" s="157"/>
      <c r="AN538" s="157"/>
      <c r="AO538" s="157"/>
      <c r="AP538" s="157"/>
      <c r="AQ538" s="157"/>
      <c r="AR538" s="157"/>
      <c r="AS538" s="157"/>
      <c r="AT538" s="157"/>
      <c r="AU538" s="157"/>
      <c r="AV538" s="157"/>
      <c r="AW538" s="157"/>
      <c r="AX538" s="157"/>
      <c r="AY538" s="157"/>
      <c r="AZ538" s="157"/>
      <c r="BA538" s="157"/>
    </row>
    <row r="539" spans="1:53" s="177" customFormat="1" x14ac:dyDescent="0.3">
      <c r="A539" s="157" t="s">
        <v>574</v>
      </c>
      <c r="B539" s="162" t="s">
        <v>66</v>
      </c>
      <c r="C539" s="157" t="s">
        <v>556</v>
      </c>
      <c r="D539" s="180">
        <v>379340654</v>
      </c>
      <c r="E539" s="181">
        <v>9708642893</v>
      </c>
      <c r="F539" s="157" t="s">
        <v>48</v>
      </c>
      <c r="G539" s="165">
        <v>37046</v>
      </c>
      <c r="H539" s="166">
        <f t="shared" ca="1" si="8"/>
        <v>13</v>
      </c>
      <c r="I539" s="167" t="s">
        <v>72</v>
      </c>
      <c r="J539" s="168">
        <v>44268</v>
      </c>
      <c r="K539" s="169">
        <v>1</v>
      </c>
      <c r="L539" s="157"/>
      <c r="M539" s="175"/>
      <c r="N539" s="157"/>
      <c r="O539" s="157"/>
      <c r="S539" s="157"/>
      <c r="T539" s="157"/>
      <c r="U539" s="157"/>
      <c r="V539" s="157"/>
      <c r="W539" s="157"/>
      <c r="X539" s="157"/>
      <c r="Y539" s="157"/>
      <c r="Z539" s="157"/>
      <c r="AA539" s="157"/>
      <c r="AB539" s="157"/>
      <c r="AC539" s="157"/>
      <c r="AD539" s="157"/>
      <c r="AE539" s="157"/>
      <c r="AF539" s="157"/>
      <c r="AG539" s="157"/>
      <c r="AH539" s="157"/>
      <c r="AI539" s="157"/>
      <c r="AJ539" s="157"/>
      <c r="AK539" s="157"/>
      <c r="AL539" s="157"/>
      <c r="AM539" s="157"/>
      <c r="AN539" s="157"/>
      <c r="AO539" s="157"/>
      <c r="AP539" s="157"/>
      <c r="AQ539" s="157"/>
      <c r="AR539" s="157"/>
      <c r="AS539" s="157"/>
      <c r="AT539" s="157"/>
      <c r="AU539" s="157"/>
      <c r="AV539" s="157"/>
      <c r="AW539" s="157"/>
      <c r="AX539" s="157"/>
      <c r="AY539" s="157"/>
      <c r="AZ539" s="157"/>
      <c r="BA539" s="157"/>
    </row>
    <row r="540" spans="1:53" s="177" customFormat="1" x14ac:dyDescent="0.3">
      <c r="A540" s="157" t="s">
        <v>608</v>
      </c>
      <c r="B540" s="162" t="s">
        <v>51</v>
      </c>
      <c r="C540" s="157" t="s">
        <v>556</v>
      </c>
      <c r="D540" s="180">
        <v>174159111</v>
      </c>
      <c r="E540" s="181">
        <v>9701675237</v>
      </c>
      <c r="F540" s="157" t="s">
        <v>48</v>
      </c>
      <c r="G540" s="165">
        <v>36342</v>
      </c>
      <c r="H540" s="166">
        <f t="shared" ca="1" si="8"/>
        <v>15</v>
      </c>
      <c r="I540" s="167" t="s">
        <v>53</v>
      </c>
      <c r="J540" s="168">
        <v>87240</v>
      </c>
      <c r="K540" s="169">
        <v>5</v>
      </c>
      <c r="L540" s="157"/>
      <c r="M540" s="175"/>
      <c r="N540" s="157"/>
      <c r="O540" s="157"/>
      <c r="S540" s="157"/>
      <c r="T540" s="157"/>
      <c r="U540" s="157"/>
      <c r="V540" s="157"/>
      <c r="W540" s="157"/>
      <c r="X540" s="157"/>
      <c r="Y540" s="157"/>
      <c r="Z540" s="157"/>
      <c r="AA540" s="157"/>
      <c r="AB540" s="157"/>
      <c r="AC540" s="157"/>
      <c r="AD540" s="157"/>
      <c r="AE540" s="157"/>
      <c r="AF540" s="157"/>
      <c r="AG540" s="157"/>
      <c r="AH540" s="157"/>
      <c r="AI540" s="157"/>
      <c r="AJ540" s="157"/>
      <c r="AK540" s="157"/>
      <c r="AL540" s="157"/>
      <c r="AM540" s="157"/>
      <c r="AN540" s="157"/>
      <c r="AO540" s="157"/>
      <c r="AP540" s="157"/>
      <c r="AQ540" s="157"/>
      <c r="AR540" s="157"/>
      <c r="AS540" s="157"/>
      <c r="AT540" s="157"/>
      <c r="AU540" s="157"/>
      <c r="AV540" s="157"/>
      <c r="AW540" s="157"/>
      <c r="AX540" s="157"/>
      <c r="AY540" s="157"/>
      <c r="AZ540" s="157"/>
      <c r="BA540" s="157"/>
    </row>
    <row r="541" spans="1:53" s="177" customFormat="1" x14ac:dyDescent="0.3">
      <c r="A541" s="157" t="s">
        <v>592</v>
      </c>
      <c r="B541" s="162" t="s">
        <v>66</v>
      </c>
      <c r="C541" s="157" t="s">
        <v>556</v>
      </c>
      <c r="D541" s="180">
        <v>990843236</v>
      </c>
      <c r="E541" s="181">
        <v>5056245634</v>
      </c>
      <c r="F541" s="157" t="s">
        <v>48</v>
      </c>
      <c r="G541" s="165">
        <v>40103</v>
      </c>
      <c r="H541" s="166">
        <f t="shared" ca="1" si="8"/>
        <v>4</v>
      </c>
      <c r="I541" s="167" t="s">
        <v>64</v>
      </c>
      <c r="J541" s="168">
        <v>79056</v>
      </c>
      <c r="K541" s="169">
        <v>5</v>
      </c>
      <c r="L541" s="157"/>
      <c r="M541" s="175"/>
      <c r="N541" s="157"/>
      <c r="O541" s="157"/>
      <c r="S541" s="157"/>
      <c r="T541" s="157"/>
      <c r="U541" s="157"/>
      <c r="V541" s="157"/>
      <c r="W541" s="157"/>
      <c r="X541" s="157"/>
      <c r="Y541" s="157"/>
      <c r="Z541" s="157"/>
      <c r="AA541" s="157"/>
      <c r="AB541" s="157"/>
      <c r="AC541" s="157"/>
      <c r="AD541" s="157"/>
      <c r="AE541" s="157"/>
      <c r="AF541" s="157"/>
      <c r="AG541" s="157"/>
      <c r="AH541" s="157"/>
      <c r="AI541" s="157"/>
      <c r="AJ541" s="157"/>
      <c r="AK541" s="157"/>
      <c r="AL541" s="157"/>
      <c r="AM541" s="157"/>
      <c r="AN541" s="157"/>
      <c r="AO541" s="157"/>
      <c r="AP541" s="157"/>
      <c r="AQ541" s="157"/>
      <c r="AR541" s="157"/>
      <c r="AS541" s="157"/>
      <c r="AT541" s="157"/>
      <c r="AU541" s="157"/>
      <c r="AV541" s="157"/>
      <c r="AW541" s="157"/>
      <c r="AX541" s="157"/>
      <c r="AY541" s="157"/>
      <c r="AZ541" s="157"/>
      <c r="BA541" s="157"/>
    </row>
    <row r="542" spans="1:53" s="177" customFormat="1" x14ac:dyDescent="0.3">
      <c r="A542" s="157" t="s">
        <v>600</v>
      </c>
      <c r="B542" s="162" t="s">
        <v>51</v>
      </c>
      <c r="C542" s="157" t="s">
        <v>556</v>
      </c>
      <c r="D542" s="180">
        <v>160184934</v>
      </c>
      <c r="E542" s="181">
        <v>9701191599</v>
      </c>
      <c r="F542" s="157" t="s">
        <v>52</v>
      </c>
      <c r="G542" s="165">
        <v>35849</v>
      </c>
      <c r="H542" s="166">
        <f t="shared" ca="1" si="8"/>
        <v>16</v>
      </c>
      <c r="I542" s="167" t="s">
        <v>64</v>
      </c>
      <c r="J542" s="168">
        <v>12840</v>
      </c>
      <c r="K542" s="169">
        <v>4</v>
      </c>
      <c r="L542" s="157"/>
      <c r="M542" s="175"/>
      <c r="N542" s="157"/>
      <c r="O542" s="157"/>
      <c r="S542" s="157"/>
      <c r="T542" s="157"/>
      <c r="U542" s="157"/>
      <c r="V542" s="157"/>
      <c r="W542" s="157"/>
      <c r="X542" s="157"/>
      <c r="Y542" s="157"/>
      <c r="Z542" s="157"/>
      <c r="AA542" s="157"/>
      <c r="AB542" s="157"/>
      <c r="AC542" s="157"/>
      <c r="AD542" s="157"/>
      <c r="AE542" s="157"/>
      <c r="AF542" s="157"/>
      <c r="AG542" s="157"/>
      <c r="AH542" s="157"/>
      <c r="AI542" s="157"/>
      <c r="AJ542" s="157"/>
      <c r="AK542" s="157"/>
      <c r="AL542" s="157"/>
      <c r="AM542" s="157"/>
      <c r="AN542" s="157"/>
      <c r="AO542" s="157"/>
      <c r="AP542" s="157"/>
      <c r="AQ542" s="157"/>
      <c r="AR542" s="157"/>
      <c r="AS542" s="157"/>
      <c r="AT542" s="157"/>
      <c r="AU542" s="157"/>
      <c r="AV542" s="157"/>
      <c r="AW542" s="157"/>
      <c r="AX542" s="157"/>
      <c r="AY542" s="157"/>
      <c r="AZ542" s="157"/>
      <c r="BA542" s="157"/>
    </row>
    <row r="543" spans="1:53" s="177" customFormat="1" x14ac:dyDescent="0.3">
      <c r="A543" s="157" t="s">
        <v>603</v>
      </c>
      <c r="B543" s="162" t="s">
        <v>66</v>
      </c>
      <c r="C543" s="157" t="s">
        <v>556</v>
      </c>
      <c r="D543" s="180">
        <v>462650472</v>
      </c>
      <c r="E543" s="181">
        <v>7191276517</v>
      </c>
      <c r="F543" s="157" t="s">
        <v>58</v>
      </c>
      <c r="G543" s="165">
        <v>34458</v>
      </c>
      <c r="H543" s="166">
        <f t="shared" ca="1" si="8"/>
        <v>20</v>
      </c>
      <c r="I543" s="167"/>
      <c r="J543" s="168">
        <v>95256</v>
      </c>
      <c r="K543" s="169">
        <v>1</v>
      </c>
      <c r="L543" s="157"/>
      <c r="M543" s="175"/>
      <c r="N543" s="157"/>
      <c r="O543" s="157"/>
      <c r="S543" s="157"/>
      <c r="T543" s="157"/>
      <c r="U543" s="157"/>
      <c r="V543" s="157"/>
      <c r="W543" s="157"/>
      <c r="X543" s="157"/>
      <c r="Y543" s="157"/>
      <c r="Z543" s="157"/>
      <c r="AA543" s="157"/>
      <c r="AB543" s="157"/>
      <c r="AC543" s="157"/>
      <c r="AD543" s="157"/>
      <c r="AE543" s="157"/>
      <c r="AF543" s="157"/>
      <c r="AG543" s="157"/>
      <c r="AH543" s="157"/>
      <c r="AI543" s="157"/>
      <c r="AJ543" s="157"/>
      <c r="AK543" s="157"/>
      <c r="AL543" s="157"/>
      <c r="AM543" s="157"/>
      <c r="AN543" s="157"/>
      <c r="AO543" s="157"/>
      <c r="AP543" s="157"/>
      <c r="AQ543" s="157"/>
      <c r="AR543" s="157"/>
      <c r="AS543" s="157"/>
      <c r="AT543" s="157"/>
      <c r="AU543" s="157"/>
      <c r="AV543" s="157"/>
      <c r="AW543" s="157"/>
      <c r="AX543" s="157"/>
      <c r="AY543" s="157"/>
      <c r="AZ543" s="157"/>
      <c r="BA543" s="157"/>
    </row>
    <row r="544" spans="1:53" x14ac:dyDescent="0.3">
      <c r="A544" s="157" t="s">
        <v>587</v>
      </c>
      <c r="B544" s="162" t="s">
        <v>76</v>
      </c>
      <c r="C544" s="157" t="s">
        <v>556</v>
      </c>
      <c r="D544" s="180">
        <v>115404531</v>
      </c>
      <c r="E544" s="181">
        <v>7192636321</v>
      </c>
      <c r="F544" s="157" t="s">
        <v>52</v>
      </c>
      <c r="G544" s="165">
        <v>39229</v>
      </c>
      <c r="H544" s="166">
        <f t="shared" ca="1" si="8"/>
        <v>7</v>
      </c>
      <c r="I544" s="167" t="s">
        <v>64</v>
      </c>
      <c r="J544" s="168">
        <v>39480</v>
      </c>
      <c r="K544" s="169">
        <v>2</v>
      </c>
      <c r="L544" s="157"/>
    </row>
    <row r="545" spans="1:15" x14ac:dyDescent="0.3">
      <c r="A545" s="157" t="s">
        <v>624</v>
      </c>
      <c r="B545" s="162" t="s">
        <v>55</v>
      </c>
      <c r="C545" s="157" t="s">
        <v>556</v>
      </c>
      <c r="D545" s="180">
        <v>618775364</v>
      </c>
      <c r="E545" s="181">
        <v>5053182167</v>
      </c>
      <c r="F545" s="157" t="s">
        <v>52</v>
      </c>
      <c r="G545" s="165">
        <v>41310</v>
      </c>
      <c r="H545" s="166">
        <f t="shared" ca="1" si="8"/>
        <v>1</v>
      </c>
      <c r="I545" s="167" t="s">
        <v>64</v>
      </c>
      <c r="J545" s="168">
        <v>58440</v>
      </c>
      <c r="K545" s="169">
        <v>3</v>
      </c>
      <c r="L545" s="157"/>
    </row>
    <row r="546" spans="1:15" x14ac:dyDescent="0.3">
      <c r="A546" s="157" t="s">
        <v>630</v>
      </c>
      <c r="B546" s="162" t="s">
        <v>66</v>
      </c>
      <c r="C546" s="157" t="s">
        <v>556</v>
      </c>
      <c r="D546" s="180">
        <v>737152868</v>
      </c>
      <c r="E546" s="181">
        <v>3031124357</v>
      </c>
      <c r="F546" s="157" t="s">
        <v>48</v>
      </c>
      <c r="G546" s="165">
        <v>37729</v>
      </c>
      <c r="H546" s="166">
        <f t="shared" ca="1" si="8"/>
        <v>11</v>
      </c>
      <c r="I546" s="167" t="s">
        <v>72</v>
      </c>
      <c r="J546" s="168">
        <v>57996</v>
      </c>
      <c r="K546" s="169">
        <v>1</v>
      </c>
      <c r="L546" s="157"/>
    </row>
    <row r="547" spans="1:15" x14ac:dyDescent="0.3">
      <c r="A547" s="157" t="s">
        <v>628</v>
      </c>
      <c r="B547" s="162" t="s">
        <v>76</v>
      </c>
      <c r="C547" s="157" t="s">
        <v>556</v>
      </c>
      <c r="D547" s="180">
        <v>161439267</v>
      </c>
      <c r="E547" s="181">
        <v>7197600603</v>
      </c>
      <c r="F547" s="157" t="s">
        <v>48</v>
      </c>
      <c r="G547" s="165">
        <v>40418</v>
      </c>
      <c r="H547" s="166">
        <f t="shared" ca="1" si="8"/>
        <v>3</v>
      </c>
      <c r="I547" s="167" t="s">
        <v>53</v>
      </c>
      <c r="J547" s="168">
        <v>50424</v>
      </c>
      <c r="K547" s="169">
        <v>5</v>
      </c>
      <c r="L547" s="157"/>
    </row>
    <row r="548" spans="1:15" x14ac:dyDescent="0.3">
      <c r="A548" s="157" t="s">
        <v>633</v>
      </c>
      <c r="B548" s="162" t="s">
        <v>66</v>
      </c>
      <c r="C548" s="157" t="s">
        <v>556</v>
      </c>
      <c r="D548" s="180">
        <v>336025451</v>
      </c>
      <c r="E548" s="181">
        <v>7192344526</v>
      </c>
      <c r="F548" s="157" t="s">
        <v>58</v>
      </c>
      <c r="G548" s="165">
        <v>35534</v>
      </c>
      <c r="H548" s="166">
        <f t="shared" ca="1" si="8"/>
        <v>17</v>
      </c>
      <c r="I548" s="167"/>
      <c r="J548" s="168">
        <v>67980</v>
      </c>
      <c r="K548" s="169">
        <v>1</v>
      </c>
      <c r="L548" s="157"/>
    </row>
    <row r="549" spans="1:15" x14ac:dyDescent="0.3">
      <c r="A549" s="157" t="s">
        <v>602</v>
      </c>
      <c r="B549" s="162" t="s">
        <v>46</v>
      </c>
      <c r="C549" s="157" t="s">
        <v>556</v>
      </c>
      <c r="D549" s="180">
        <v>289103201</v>
      </c>
      <c r="E549" s="181">
        <v>5052921836</v>
      </c>
      <c r="F549" s="157" t="s">
        <v>48</v>
      </c>
      <c r="G549" s="165">
        <v>40273</v>
      </c>
      <c r="H549" s="166">
        <f t="shared" ca="1" si="8"/>
        <v>4</v>
      </c>
      <c r="I549" s="167" t="s">
        <v>60</v>
      </c>
      <c r="J549" s="168">
        <v>88596</v>
      </c>
      <c r="K549" s="169">
        <v>2</v>
      </c>
      <c r="L549" s="157"/>
    </row>
    <row r="550" spans="1:15" x14ac:dyDescent="0.3">
      <c r="A550" s="157" t="s">
        <v>636</v>
      </c>
      <c r="B550" s="162" t="s">
        <v>66</v>
      </c>
      <c r="C550" s="157" t="s">
        <v>556</v>
      </c>
      <c r="D550" s="180">
        <v>638495756</v>
      </c>
      <c r="E550" s="181">
        <v>7198922252</v>
      </c>
      <c r="F550" s="157" t="s">
        <v>58</v>
      </c>
      <c r="G550" s="165">
        <v>35005</v>
      </c>
      <c r="H550" s="166">
        <f t="shared" ca="1" si="8"/>
        <v>18</v>
      </c>
      <c r="I550" s="167"/>
      <c r="J550" s="168">
        <v>53664</v>
      </c>
      <c r="K550" s="169">
        <v>2</v>
      </c>
      <c r="L550" s="157"/>
    </row>
    <row r="551" spans="1:15" x14ac:dyDescent="0.3">
      <c r="A551" s="157" t="s">
        <v>578</v>
      </c>
      <c r="B551" s="162" t="s">
        <v>66</v>
      </c>
      <c r="C551" s="157" t="s">
        <v>556</v>
      </c>
      <c r="D551" s="180">
        <v>548283920</v>
      </c>
      <c r="E551" s="181">
        <v>7194160215</v>
      </c>
      <c r="F551" s="157" t="s">
        <v>58</v>
      </c>
      <c r="G551" s="165">
        <v>37353</v>
      </c>
      <c r="H551" s="166">
        <f t="shared" ca="1" si="8"/>
        <v>12</v>
      </c>
      <c r="I551" s="167"/>
      <c r="J551" s="168">
        <v>69588</v>
      </c>
      <c r="K551" s="169">
        <v>5</v>
      </c>
      <c r="L551" s="157"/>
    </row>
    <row r="552" spans="1:15" x14ac:dyDescent="0.3">
      <c r="A552" s="157" t="s">
        <v>563</v>
      </c>
      <c r="B552" s="162" t="s">
        <v>62</v>
      </c>
      <c r="C552" s="157" t="s">
        <v>556</v>
      </c>
      <c r="D552" s="180">
        <v>486016972</v>
      </c>
      <c r="E552" s="181">
        <v>7194532398</v>
      </c>
      <c r="F552" s="157" t="s">
        <v>52</v>
      </c>
      <c r="G552" s="165">
        <v>40784</v>
      </c>
      <c r="H552" s="166">
        <f t="shared" ca="1" si="8"/>
        <v>2</v>
      </c>
      <c r="I552" s="167" t="s">
        <v>60</v>
      </c>
      <c r="J552" s="168">
        <v>54678</v>
      </c>
      <c r="K552" s="169">
        <v>1</v>
      </c>
      <c r="L552" s="157"/>
    </row>
    <row r="553" spans="1:15" x14ac:dyDescent="0.3">
      <c r="A553" s="157" t="s">
        <v>610</v>
      </c>
      <c r="B553" s="162" t="s">
        <v>66</v>
      </c>
      <c r="C553" s="157" t="s">
        <v>556</v>
      </c>
      <c r="D553" s="180">
        <v>867100310</v>
      </c>
      <c r="E553" s="181">
        <v>9701376854</v>
      </c>
      <c r="F553" s="157" t="s">
        <v>48</v>
      </c>
      <c r="G553" s="165">
        <v>37449</v>
      </c>
      <c r="H553" s="166">
        <f t="shared" ca="1" si="8"/>
        <v>11</v>
      </c>
      <c r="I553" s="167" t="s">
        <v>64</v>
      </c>
      <c r="J553" s="168">
        <v>79092</v>
      </c>
      <c r="K553" s="169">
        <v>5</v>
      </c>
      <c r="L553" s="157"/>
    </row>
    <row r="554" spans="1:15" x14ac:dyDescent="0.3">
      <c r="A554" s="157" t="s">
        <v>619</v>
      </c>
      <c r="B554" s="162" t="s">
        <v>66</v>
      </c>
      <c r="C554" s="157" t="s">
        <v>556</v>
      </c>
      <c r="D554" s="180">
        <v>339488599</v>
      </c>
      <c r="E554" s="181">
        <v>5051267946</v>
      </c>
      <c r="F554" s="157" t="s">
        <v>58</v>
      </c>
      <c r="G554" s="165">
        <v>38460</v>
      </c>
      <c r="H554" s="166">
        <f t="shared" ca="1" si="8"/>
        <v>9</v>
      </c>
      <c r="I554" s="167"/>
      <c r="J554" s="168">
        <v>72084</v>
      </c>
      <c r="K554" s="169">
        <v>3</v>
      </c>
      <c r="L554" s="157"/>
    </row>
    <row r="555" spans="1:15" x14ac:dyDescent="0.3">
      <c r="A555" s="157" t="s">
        <v>593</v>
      </c>
      <c r="B555" s="162" t="s">
        <v>62</v>
      </c>
      <c r="C555" s="157" t="s">
        <v>556</v>
      </c>
      <c r="D555" s="180">
        <v>422463024</v>
      </c>
      <c r="E555" s="181">
        <v>9703876146</v>
      </c>
      <c r="F555" s="157" t="s">
        <v>48</v>
      </c>
      <c r="G555" s="165">
        <v>35749</v>
      </c>
      <c r="H555" s="166">
        <f t="shared" ca="1" si="8"/>
        <v>16</v>
      </c>
      <c r="I555" s="167" t="s">
        <v>53</v>
      </c>
      <c r="J555" s="168">
        <v>106584</v>
      </c>
      <c r="K555" s="169">
        <v>2</v>
      </c>
      <c r="L555" s="157"/>
      <c r="O555" s="175"/>
    </row>
    <row r="556" spans="1:15" x14ac:dyDescent="0.3">
      <c r="A556" s="157" t="s">
        <v>627</v>
      </c>
      <c r="B556" s="162" t="s">
        <v>51</v>
      </c>
      <c r="C556" s="157" t="s">
        <v>556</v>
      </c>
      <c r="D556" s="180">
        <v>484442635</v>
      </c>
      <c r="E556" s="181">
        <v>7197194901</v>
      </c>
      <c r="F556" s="157" t="s">
        <v>58</v>
      </c>
      <c r="G556" s="165">
        <v>34223</v>
      </c>
      <c r="H556" s="166">
        <f t="shared" ca="1" si="8"/>
        <v>20</v>
      </c>
      <c r="I556" s="167"/>
      <c r="J556" s="168">
        <v>27624</v>
      </c>
      <c r="K556" s="169">
        <v>4</v>
      </c>
      <c r="L556" s="157"/>
    </row>
    <row r="557" spans="1:15" x14ac:dyDescent="0.3">
      <c r="A557" s="157" t="s">
        <v>599</v>
      </c>
      <c r="B557" s="162" t="s">
        <v>51</v>
      </c>
      <c r="C557" s="157" t="s">
        <v>556</v>
      </c>
      <c r="D557" s="180">
        <v>570756015</v>
      </c>
      <c r="E557" s="181">
        <v>7192238535</v>
      </c>
      <c r="F557" s="157" t="s">
        <v>52</v>
      </c>
      <c r="G557" s="165">
        <v>41477</v>
      </c>
      <c r="H557" s="166">
        <f t="shared" ca="1" si="8"/>
        <v>0</v>
      </c>
      <c r="I557" s="167" t="s">
        <v>53</v>
      </c>
      <c r="J557" s="168">
        <v>59226</v>
      </c>
      <c r="K557" s="169">
        <v>5</v>
      </c>
      <c r="L557" s="157"/>
    </row>
    <row r="558" spans="1:15" x14ac:dyDescent="0.3">
      <c r="A558" s="157" t="s">
        <v>590</v>
      </c>
      <c r="B558" s="162" t="s">
        <v>66</v>
      </c>
      <c r="C558" s="157" t="s">
        <v>556</v>
      </c>
      <c r="D558" s="180">
        <v>456809622</v>
      </c>
      <c r="E558" s="181">
        <v>3033046338</v>
      </c>
      <c r="F558" s="157" t="s">
        <v>48</v>
      </c>
      <c r="G558" s="165">
        <v>34154</v>
      </c>
      <c r="H558" s="166">
        <f t="shared" ca="1" si="8"/>
        <v>21</v>
      </c>
      <c r="I558" s="167" t="s">
        <v>60</v>
      </c>
      <c r="J558" s="168">
        <v>57696</v>
      </c>
      <c r="K558" s="169">
        <v>2</v>
      </c>
      <c r="L558" s="157"/>
      <c r="O558" s="175"/>
    </row>
    <row r="559" spans="1:15" x14ac:dyDescent="0.3">
      <c r="A559" s="157" t="s">
        <v>555</v>
      </c>
      <c r="B559" s="162" t="s">
        <v>46</v>
      </c>
      <c r="C559" s="157" t="s">
        <v>556</v>
      </c>
      <c r="D559" s="180">
        <v>546159785</v>
      </c>
      <c r="E559" s="181">
        <v>7192924678</v>
      </c>
      <c r="F559" s="157" t="s">
        <v>48</v>
      </c>
      <c r="G559" s="165">
        <v>39479</v>
      </c>
      <c r="H559" s="166">
        <f t="shared" ca="1" si="8"/>
        <v>6</v>
      </c>
      <c r="I559" s="167" t="s">
        <v>72</v>
      </c>
      <c r="J559" s="168">
        <v>73596</v>
      </c>
      <c r="K559" s="169">
        <v>2</v>
      </c>
      <c r="L559" s="157"/>
    </row>
    <row r="560" spans="1:15" x14ac:dyDescent="0.3">
      <c r="A560" s="157" t="s">
        <v>606</v>
      </c>
      <c r="B560" s="162" t="s">
        <v>76</v>
      </c>
      <c r="C560" s="157" t="s">
        <v>556</v>
      </c>
      <c r="D560" s="180">
        <v>592519945</v>
      </c>
      <c r="E560" s="181">
        <v>7195990200</v>
      </c>
      <c r="F560" s="157" t="s">
        <v>48</v>
      </c>
      <c r="G560" s="165">
        <v>40502</v>
      </c>
      <c r="H560" s="166">
        <f t="shared" ca="1" si="8"/>
        <v>3</v>
      </c>
      <c r="I560" s="167" t="s">
        <v>60</v>
      </c>
      <c r="J560" s="168">
        <v>53580</v>
      </c>
      <c r="K560" s="169">
        <v>1</v>
      </c>
      <c r="L560" s="157"/>
      <c r="O560" s="175"/>
    </row>
    <row r="561" spans="1:53" x14ac:dyDescent="0.3">
      <c r="A561" s="157" t="s">
        <v>565</v>
      </c>
      <c r="B561" s="162" t="s">
        <v>51</v>
      </c>
      <c r="C561" s="157" t="s">
        <v>556</v>
      </c>
      <c r="D561" s="180">
        <v>828715080</v>
      </c>
      <c r="E561" s="181">
        <v>3033613559</v>
      </c>
      <c r="F561" s="157" t="s">
        <v>48</v>
      </c>
      <c r="G561" s="165">
        <v>36150</v>
      </c>
      <c r="H561" s="166">
        <f t="shared" ca="1" si="8"/>
        <v>15</v>
      </c>
      <c r="I561" s="167" t="s">
        <v>53</v>
      </c>
      <c r="J561" s="168">
        <v>73378</v>
      </c>
      <c r="K561" s="169">
        <v>2</v>
      </c>
      <c r="L561" s="157"/>
    </row>
    <row r="562" spans="1:53" x14ac:dyDescent="0.3">
      <c r="A562" s="157" t="s">
        <v>596</v>
      </c>
      <c r="B562" s="162" t="s">
        <v>66</v>
      </c>
      <c r="C562" s="157" t="s">
        <v>556</v>
      </c>
      <c r="D562" s="180">
        <v>278129861</v>
      </c>
      <c r="E562" s="181">
        <v>7198561246</v>
      </c>
      <c r="F562" s="157" t="s">
        <v>58</v>
      </c>
      <c r="G562" s="165">
        <v>41460</v>
      </c>
      <c r="H562" s="166">
        <f t="shared" ca="1" si="8"/>
        <v>1</v>
      </c>
      <c r="I562" s="167"/>
      <c r="J562" s="168">
        <v>47460</v>
      </c>
      <c r="K562" s="169">
        <v>5</v>
      </c>
      <c r="L562" s="157"/>
    </row>
    <row r="563" spans="1:53" x14ac:dyDescent="0.3">
      <c r="A563" s="157" t="s">
        <v>582</v>
      </c>
      <c r="B563" s="162" t="s">
        <v>66</v>
      </c>
      <c r="C563" s="157" t="s">
        <v>556</v>
      </c>
      <c r="D563" s="180">
        <v>503036433</v>
      </c>
      <c r="E563" s="181">
        <v>5052453666</v>
      </c>
      <c r="F563" s="157" t="s">
        <v>48</v>
      </c>
      <c r="G563" s="165">
        <v>34516</v>
      </c>
      <c r="H563" s="166">
        <f t="shared" ca="1" si="8"/>
        <v>20</v>
      </c>
      <c r="I563" s="167" t="s">
        <v>49</v>
      </c>
      <c r="J563" s="168">
        <v>93288</v>
      </c>
      <c r="K563" s="169">
        <v>1</v>
      </c>
      <c r="L563" s="157"/>
    </row>
    <row r="564" spans="1:53" x14ac:dyDescent="0.3">
      <c r="A564" s="157" t="s">
        <v>589</v>
      </c>
      <c r="B564" s="162" t="s">
        <v>66</v>
      </c>
      <c r="C564" s="157" t="s">
        <v>556</v>
      </c>
      <c r="D564" s="180">
        <v>505680981</v>
      </c>
      <c r="E564" s="181">
        <v>3037557761</v>
      </c>
      <c r="F564" s="157" t="s">
        <v>48</v>
      </c>
      <c r="G564" s="165">
        <v>38194</v>
      </c>
      <c r="H564" s="166">
        <f t="shared" ca="1" si="8"/>
        <v>9</v>
      </c>
      <c r="I564" s="167" t="s">
        <v>60</v>
      </c>
      <c r="J564" s="168">
        <v>34956</v>
      </c>
      <c r="K564" s="169">
        <v>1</v>
      </c>
      <c r="L564" s="157"/>
    </row>
    <row r="565" spans="1:53" x14ac:dyDescent="0.3">
      <c r="A565" s="157" t="s">
        <v>635</v>
      </c>
      <c r="B565" s="162" t="s">
        <v>76</v>
      </c>
      <c r="C565" s="157" t="s">
        <v>556</v>
      </c>
      <c r="D565" s="180">
        <v>828395582</v>
      </c>
      <c r="E565" s="181">
        <v>3038591986</v>
      </c>
      <c r="F565" s="157" t="s">
        <v>48</v>
      </c>
      <c r="G565" s="165">
        <v>34629</v>
      </c>
      <c r="H565" s="166">
        <f t="shared" ca="1" si="8"/>
        <v>19</v>
      </c>
      <c r="I565" s="167" t="s">
        <v>72</v>
      </c>
      <c r="J565" s="168">
        <v>86016</v>
      </c>
      <c r="K565" s="169">
        <v>4</v>
      </c>
      <c r="L565" s="157"/>
    </row>
    <row r="566" spans="1:53" x14ac:dyDescent="0.3">
      <c r="A566" s="157" t="s">
        <v>665</v>
      </c>
      <c r="B566" s="162" t="s">
        <v>76</v>
      </c>
      <c r="C566" s="157" t="s">
        <v>645</v>
      </c>
      <c r="D566" s="180">
        <v>337411408</v>
      </c>
      <c r="E566" s="181">
        <v>3034729409</v>
      </c>
      <c r="F566" s="157" t="s">
        <v>48</v>
      </c>
      <c r="G566" s="165">
        <v>37582</v>
      </c>
      <c r="H566" s="166">
        <f t="shared" ca="1" si="8"/>
        <v>11</v>
      </c>
      <c r="I566" s="167" t="s">
        <v>60</v>
      </c>
      <c r="J566" s="168">
        <v>35112</v>
      </c>
      <c r="K566" s="169">
        <v>4</v>
      </c>
      <c r="L566" s="157"/>
    </row>
    <row r="567" spans="1:53" x14ac:dyDescent="0.3">
      <c r="A567" s="157" t="s">
        <v>683</v>
      </c>
      <c r="B567" s="162" t="s">
        <v>66</v>
      </c>
      <c r="C567" s="157" t="s">
        <v>645</v>
      </c>
      <c r="D567" s="180">
        <v>709234421</v>
      </c>
      <c r="E567" s="181">
        <v>7193838954</v>
      </c>
      <c r="F567" s="157" t="s">
        <v>48</v>
      </c>
      <c r="G567" s="165">
        <v>35810</v>
      </c>
      <c r="H567" s="166">
        <f t="shared" ca="1" si="8"/>
        <v>16</v>
      </c>
      <c r="I567" s="167" t="s">
        <v>60</v>
      </c>
      <c r="J567" s="168">
        <v>46800</v>
      </c>
      <c r="K567" s="169">
        <v>5</v>
      </c>
      <c r="L567" s="157"/>
    </row>
    <row r="568" spans="1:53" x14ac:dyDescent="0.3">
      <c r="A568" s="157" t="s">
        <v>673</v>
      </c>
      <c r="B568" s="162" t="s">
        <v>76</v>
      </c>
      <c r="C568" s="157" t="s">
        <v>645</v>
      </c>
      <c r="D568" s="180">
        <v>420739404</v>
      </c>
      <c r="E568" s="181">
        <v>3037785583</v>
      </c>
      <c r="F568" s="157" t="s">
        <v>48</v>
      </c>
      <c r="G568" s="165">
        <v>34325</v>
      </c>
      <c r="H568" s="166">
        <f t="shared" ca="1" si="8"/>
        <v>20</v>
      </c>
      <c r="I568" s="167" t="s">
        <v>64</v>
      </c>
      <c r="J568" s="168">
        <v>29808</v>
      </c>
      <c r="K568" s="169">
        <v>1</v>
      </c>
      <c r="L568" s="157"/>
    </row>
    <row r="569" spans="1:53" x14ac:dyDescent="0.3">
      <c r="A569" s="157" t="s">
        <v>697</v>
      </c>
      <c r="B569" s="162" t="s">
        <v>51</v>
      </c>
      <c r="C569" s="157" t="s">
        <v>645</v>
      </c>
      <c r="D569" s="180">
        <v>512404764</v>
      </c>
      <c r="E569" s="181">
        <v>5053976775</v>
      </c>
      <c r="F569" s="157" t="s">
        <v>48</v>
      </c>
      <c r="G569" s="165">
        <v>37346</v>
      </c>
      <c r="H569" s="166">
        <f t="shared" ca="1" si="8"/>
        <v>12</v>
      </c>
      <c r="I569" s="167" t="s">
        <v>64</v>
      </c>
      <c r="J569" s="168">
        <v>46800</v>
      </c>
      <c r="K569" s="169">
        <v>3</v>
      </c>
      <c r="L569" s="157"/>
    </row>
    <row r="570" spans="1:53" x14ac:dyDescent="0.3">
      <c r="A570" s="157" t="s">
        <v>695</v>
      </c>
      <c r="B570" s="162" t="s">
        <v>55</v>
      </c>
      <c r="C570" s="157" t="s">
        <v>645</v>
      </c>
      <c r="D570" s="180">
        <v>265993407</v>
      </c>
      <c r="E570" s="181">
        <v>3033558443</v>
      </c>
      <c r="F570" s="157" t="s">
        <v>58</v>
      </c>
      <c r="G570" s="165">
        <v>34338</v>
      </c>
      <c r="H570" s="166">
        <f t="shared" ca="1" si="8"/>
        <v>20</v>
      </c>
      <c r="I570" s="167"/>
      <c r="J570" s="168">
        <v>107340</v>
      </c>
      <c r="K570" s="169">
        <v>2</v>
      </c>
      <c r="L570" s="157"/>
    </row>
    <row r="571" spans="1:53" x14ac:dyDescent="0.3">
      <c r="A571" s="157" t="s">
        <v>711</v>
      </c>
      <c r="B571" s="162" t="s">
        <v>66</v>
      </c>
      <c r="C571" s="157" t="s">
        <v>645</v>
      </c>
      <c r="D571" s="180">
        <v>412159105</v>
      </c>
      <c r="E571" s="181">
        <v>7198252392</v>
      </c>
      <c r="F571" s="157" t="s">
        <v>56</v>
      </c>
      <c r="G571" s="165">
        <v>36458</v>
      </c>
      <c r="H571" s="166">
        <f t="shared" ca="1" si="8"/>
        <v>14</v>
      </c>
      <c r="I571" s="167"/>
      <c r="J571" s="168">
        <v>40210</v>
      </c>
      <c r="K571" s="169">
        <v>4</v>
      </c>
      <c r="L571" s="157"/>
      <c r="O571" s="175"/>
    </row>
    <row r="572" spans="1:53" x14ac:dyDescent="0.3">
      <c r="A572" s="157" t="s">
        <v>651</v>
      </c>
      <c r="B572" s="162" t="s">
        <v>46</v>
      </c>
      <c r="C572" s="157" t="s">
        <v>645</v>
      </c>
      <c r="D572" s="180">
        <v>889210902</v>
      </c>
      <c r="E572" s="181">
        <v>3037422559</v>
      </c>
      <c r="F572" s="157" t="s">
        <v>48</v>
      </c>
      <c r="G572" s="165">
        <v>37570</v>
      </c>
      <c r="H572" s="166">
        <f t="shared" ca="1" si="8"/>
        <v>11</v>
      </c>
      <c r="I572" s="167" t="s">
        <v>64</v>
      </c>
      <c r="J572" s="168">
        <v>57900</v>
      </c>
      <c r="K572" s="169">
        <v>3</v>
      </c>
      <c r="L572" s="157"/>
    </row>
    <row r="573" spans="1:53" x14ac:dyDescent="0.3">
      <c r="A573" s="157" t="s">
        <v>696</v>
      </c>
      <c r="B573" s="162" t="s">
        <v>66</v>
      </c>
      <c r="C573" s="157" t="s">
        <v>645</v>
      </c>
      <c r="D573" s="180">
        <v>843632637</v>
      </c>
      <c r="E573" s="181">
        <v>5058545681</v>
      </c>
      <c r="F573" s="157" t="s">
        <v>56</v>
      </c>
      <c r="G573" s="165">
        <v>36917</v>
      </c>
      <c r="H573" s="166">
        <f t="shared" ca="1" si="8"/>
        <v>13</v>
      </c>
      <c r="I573" s="167"/>
      <c r="J573" s="168">
        <v>15403</v>
      </c>
      <c r="K573" s="169">
        <v>5</v>
      </c>
      <c r="L573" s="157"/>
    </row>
    <row r="574" spans="1:53" x14ac:dyDescent="0.3">
      <c r="A574" s="157" t="s">
        <v>660</v>
      </c>
      <c r="B574" s="162" t="s">
        <v>46</v>
      </c>
      <c r="C574" s="157" t="s">
        <v>645</v>
      </c>
      <c r="D574" s="180">
        <v>313648228</v>
      </c>
      <c r="E574" s="181">
        <v>9704998145</v>
      </c>
      <c r="F574" s="157" t="s">
        <v>48</v>
      </c>
      <c r="G574" s="165">
        <v>38681</v>
      </c>
      <c r="H574" s="166">
        <f t="shared" ca="1" si="8"/>
        <v>8</v>
      </c>
      <c r="I574" s="167" t="s">
        <v>64</v>
      </c>
      <c r="J574" s="168">
        <v>98988</v>
      </c>
      <c r="K574" s="169">
        <v>5</v>
      </c>
      <c r="L574" s="157"/>
    </row>
    <row r="575" spans="1:53" x14ac:dyDescent="0.3">
      <c r="A575" s="157" t="s">
        <v>676</v>
      </c>
      <c r="B575" s="162" t="s">
        <v>76</v>
      </c>
      <c r="C575" s="157" t="s">
        <v>645</v>
      </c>
      <c r="D575" s="180">
        <v>110726520</v>
      </c>
      <c r="E575" s="181">
        <v>5057963782</v>
      </c>
      <c r="F575" s="157" t="s">
        <v>48</v>
      </c>
      <c r="G575" s="165">
        <v>36553</v>
      </c>
      <c r="H575" s="166">
        <f t="shared" ca="1" si="8"/>
        <v>14</v>
      </c>
      <c r="I575" s="167" t="s">
        <v>60</v>
      </c>
      <c r="J575" s="168">
        <v>94452</v>
      </c>
      <c r="K575" s="169">
        <v>4</v>
      </c>
      <c r="L575" s="157"/>
    </row>
    <row r="576" spans="1:53" s="177" customFormat="1" x14ac:dyDescent="0.3">
      <c r="A576" s="157" t="s">
        <v>704</v>
      </c>
      <c r="B576" s="162" t="s">
        <v>76</v>
      </c>
      <c r="C576" s="157" t="s">
        <v>645</v>
      </c>
      <c r="D576" s="180">
        <v>932553359</v>
      </c>
      <c r="E576" s="181">
        <v>3032376215</v>
      </c>
      <c r="F576" s="157" t="s">
        <v>58</v>
      </c>
      <c r="G576" s="165">
        <v>40776</v>
      </c>
      <c r="H576" s="166">
        <f t="shared" ca="1" si="8"/>
        <v>2</v>
      </c>
      <c r="I576" s="167"/>
      <c r="J576" s="168">
        <v>51984</v>
      </c>
      <c r="K576" s="169">
        <v>5</v>
      </c>
      <c r="L576" s="157"/>
      <c r="M576" s="175"/>
      <c r="N576" s="157"/>
      <c r="O576" s="157"/>
      <c r="S576" s="157"/>
      <c r="T576" s="157"/>
      <c r="U576" s="157"/>
      <c r="V576" s="157"/>
      <c r="W576" s="157"/>
      <c r="X576" s="157"/>
      <c r="Y576" s="157"/>
      <c r="Z576" s="157"/>
      <c r="AA576" s="157"/>
      <c r="AB576" s="157"/>
      <c r="AC576" s="157"/>
      <c r="AD576" s="157"/>
      <c r="AE576" s="157"/>
      <c r="AF576" s="157"/>
      <c r="AG576" s="157"/>
      <c r="AH576" s="157"/>
      <c r="AI576" s="157"/>
      <c r="AJ576" s="157"/>
      <c r="AK576" s="157"/>
      <c r="AL576" s="157"/>
      <c r="AM576" s="157"/>
      <c r="AN576" s="157"/>
      <c r="AO576" s="157"/>
      <c r="AP576" s="157"/>
      <c r="AQ576" s="157"/>
      <c r="AR576" s="157"/>
      <c r="AS576" s="157"/>
      <c r="AT576" s="157"/>
      <c r="AU576" s="157"/>
      <c r="AV576" s="157"/>
      <c r="AW576" s="157"/>
      <c r="AX576" s="157"/>
      <c r="AY576" s="157"/>
      <c r="AZ576" s="157"/>
      <c r="BA576" s="157"/>
    </row>
    <row r="577" spans="1:53" s="177" customFormat="1" x14ac:dyDescent="0.3">
      <c r="A577" s="157" t="s">
        <v>659</v>
      </c>
      <c r="B577" s="162" t="s">
        <v>66</v>
      </c>
      <c r="C577" s="157" t="s">
        <v>645</v>
      </c>
      <c r="D577" s="180">
        <v>705186668</v>
      </c>
      <c r="E577" s="181">
        <v>9703922813</v>
      </c>
      <c r="F577" s="157" t="s">
        <v>56</v>
      </c>
      <c r="G577" s="165">
        <v>35236</v>
      </c>
      <c r="H577" s="166">
        <f t="shared" ca="1" si="8"/>
        <v>18</v>
      </c>
      <c r="I577" s="167"/>
      <c r="J577" s="168">
        <v>31781</v>
      </c>
      <c r="K577" s="169">
        <v>5</v>
      </c>
      <c r="L577" s="157"/>
      <c r="M577" s="175"/>
      <c r="N577" s="157"/>
      <c r="O577" s="157"/>
      <c r="S577" s="157"/>
      <c r="T577" s="157"/>
      <c r="U577" s="157"/>
      <c r="V577" s="157"/>
      <c r="W577" s="157"/>
      <c r="X577" s="157"/>
      <c r="Y577" s="157"/>
      <c r="Z577" s="157"/>
      <c r="AA577" s="157"/>
      <c r="AB577" s="157"/>
      <c r="AC577" s="157"/>
      <c r="AD577" s="157"/>
      <c r="AE577" s="157"/>
      <c r="AF577" s="157"/>
      <c r="AG577" s="157"/>
      <c r="AH577" s="157"/>
      <c r="AI577" s="157"/>
      <c r="AJ577" s="157"/>
      <c r="AK577" s="157"/>
      <c r="AL577" s="157"/>
      <c r="AM577" s="157"/>
      <c r="AN577" s="157"/>
      <c r="AO577" s="157"/>
      <c r="AP577" s="157"/>
      <c r="AQ577" s="157"/>
      <c r="AR577" s="157"/>
      <c r="AS577" s="157"/>
      <c r="AT577" s="157"/>
      <c r="AU577" s="157"/>
      <c r="AV577" s="157"/>
      <c r="AW577" s="157"/>
      <c r="AX577" s="157"/>
      <c r="AY577" s="157"/>
      <c r="AZ577" s="157"/>
      <c r="BA577" s="157"/>
    </row>
    <row r="578" spans="1:53" s="177" customFormat="1" x14ac:dyDescent="0.3">
      <c r="A578" s="157" t="s">
        <v>662</v>
      </c>
      <c r="B578" s="162" t="s">
        <v>46</v>
      </c>
      <c r="C578" s="157" t="s">
        <v>645</v>
      </c>
      <c r="D578" s="180">
        <v>733881041</v>
      </c>
      <c r="E578" s="181">
        <v>3034072342</v>
      </c>
      <c r="F578" s="157" t="s">
        <v>56</v>
      </c>
      <c r="G578" s="165">
        <v>37613</v>
      </c>
      <c r="H578" s="166">
        <f t="shared" ref="H578:H641" ca="1" si="9">DATEDIF(G578,TODAY(),"Y")</f>
        <v>11</v>
      </c>
      <c r="I578" s="167"/>
      <c r="J578" s="168">
        <v>18662</v>
      </c>
      <c r="K578" s="169">
        <v>4</v>
      </c>
      <c r="L578" s="157"/>
      <c r="M578" s="175"/>
      <c r="N578" s="157"/>
      <c r="O578" s="157"/>
      <c r="S578" s="157"/>
      <c r="T578" s="157"/>
      <c r="U578" s="157"/>
      <c r="V578" s="157"/>
      <c r="W578" s="157"/>
      <c r="X578" s="157"/>
      <c r="Y578" s="157"/>
      <c r="Z578" s="157"/>
      <c r="AA578" s="157"/>
      <c r="AB578" s="157"/>
      <c r="AC578" s="157"/>
      <c r="AD578" s="157"/>
      <c r="AE578" s="157"/>
      <c r="AF578" s="157"/>
      <c r="AG578" s="157"/>
      <c r="AH578" s="157"/>
      <c r="AI578" s="157"/>
      <c r="AJ578" s="157"/>
      <c r="AK578" s="157"/>
      <c r="AL578" s="157"/>
      <c r="AM578" s="157"/>
      <c r="AN578" s="157"/>
      <c r="AO578" s="157"/>
      <c r="AP578" s="157"/>
      <c r="AQ578" s="157"/>
      <c r="AR578" s="157"/>
      <c r="AS578" s="157"/>
      <c r="AT578" s="157"/>
      <c r="AU578" s="157"/>
      <c r="AV578" s="157"/>
      <c r="AW578" s="157"/>
      <c r="AX578" s="157"/>
      <c r="AY578" s="157"/>
      <c r="AZ578" s="157"/>
      <c r="BA578" s="157"/>
    </row>
    <row r="579" spans="1:53" s="177" customFormat="1" x14ac:dyDescent="0.3">
      <c r="A579" s="157" t="s">
        <v>649</v>
      </c>
      <c r="B579" s="162" t="s">
        <v>55</v>
      </c>
      <c r="C579" s="157" t="s">
        <v>645</v>
      </c>
      <c r="D579" s="180">
        <v>462461365</v>
      </c>
      <c r="E579" s="181">
        <v>9707126482</v>
      </c>
      <c r="F579" s="157" t="s">
        <v>48</v>
      </c>
      <c r="G579" s="165">
        <v>35077</v>
      </c>
      <c r="H579" s="166">
        <f t="shared" ca="1" si="9"/>
        <v>18</v>
      </c>
      <c r="I579" s="167" t="s">
        <v>64</v>
      </c>
      <c r="J579" s="168">
        <v>54132</v>
      </c>
      <c r="K579" s="169">
        <v>2</v>
      </c>
      <c r="L579" s="157"/>
      <c r="M579" s="175"/>
      <c r="N579" s="157"/>
      <c r="O579" s="157"/>
      <c r="S579" s="157"/>
      <c r="T579" s="157"/>
      <c r="U579" s="157"/>
      <c r="V579" s="157"/>
      <c r="W579" s="157"/>
      <c r="X579" s="157"/>
      <c r="Y579" s="157"/>
      <c r="Z579" s="157"/>
      <c r="AA579" s="157"/>
      <c r="AB579" s="157"/>
      <c r="AC579" s="157"/>
      <c r="AD579" s="157"/>
      <c r="AE579" s="157"/>
      <c r="AF579" s="157"/>
      <c r="AG579" s="157"/>
      <c r="AH579" s="157"/>
      <c r="AI579" s="157"/>
      <c r="AJ579" s="157"/>
      <c r="AK579" s="157"/>
      <c r="AL579" s="157"/>
      <c r="AM579" s="157"/>
      <c r="AN579" s="157"/>
      <c r="AO579" s="157"/>
      <c r="AP579" s="157"/>
      <c r="AQ579" s="157"/>
      <c r="AR579" s="157"/>
      <c r="AS579" s="157"/>
      <c r="AT579" s="157"/>
      <c r="AU579" s="157"/>
      <c r="AV579" s="157"/>
      <c r="AW579" s="157"/>
      <c r="AX579" s="157"/>
      <c r="AY579" s="157"/>
      <c r="AZ579" s="157"/>
      <c r="BA579" s="157"/>
    </row>
    <row r="580" spans="1:53" s="177" customFormat="1" x14ac:dyDescent="0.3">
      <c r="A580" s="157" t="s">
        <v>677</v>
      </c>
      <c r="B580" s="162" t="s">
        <v>76</v>
      </c>
      <c r="C580" s="157" t="s">
        <v>645</v>
      </c>
      <c r="D580" s="180">
        <v>983047016</v>
      </c>
      <c r="E580" s="181">
        <v>7198451642</v>
      </c>
      <c r="F580" s="157" t="s">
        <v>58</v>
      </c>
      <c r="G580" s="165">
        <v>39849</v>
      </c>
      <c r="H580" s="166">
        <f t="shared" ca="1" si="9"/>
        <v>5</v>
      </c>
      <c r="I580" s="167"/>
      <c r="J580" s="168">
        <v>103116</v>
      </c>
      <c r="K580" s="169">
        <v>2</v>
      </c>
      <c r="L580" s="157"/>
      <c r="M580" s="175"/>
      <c r="N580" s="157"/>
      <c r="O580" s="157"/>
      <c r="S580" s="157"/>
      <c r="T580" s="157"/>
      <c r="U580" s="157"/>
      <c r="V580" s="157"/>
      <c r="W580" s="157"/>
      <c r="X580" s="157"/>
      <c r="Y580" s="157"/>
      <c r="Z580" s="157"/>
      <c r="AA580" s="157"/>
      <c r="AB580" s="157"/>
      <c r="AC580" s="157"/>
      <c r="AD580" s="157"/>
      <c r="AE580" s="157"/>
      <c r="AF580" s="157"/>
      <c r="AG580" s="157"/>
      <c r="AH580" s="157"/>
      <c r="AI580" s="157"/>
      <c r="AJ580" s="157"/>
      <c r="AK580" s="157"/>
      <c r="AL580" s="157"/>
      <c r="AM580" s="157"/>
      <c r="AN580" s="157"/>
      <c r="AO580" s="157"/>
      <c r="AP580" s="157"/>
      <c r="AQ580" s="157"/>
      <c r="AR580" s="157"/>
      <c r="AS580" s="157"/>
      <c r="AT580" s="157"/>
      <c r="AU580" s="157"/>
      <c r="AV580" s="157"/>
      <c r="AW580" s="157"/>
      <c r="AX580" s="157"/>
      <c r="AY580" s="157"/>
      <c r="AZ580" s="157"/>
      <c r="BA580" s="157"/>
    </row>
    <row r="581" spans="1:53" s="177" customFormat="1" x14ac:dyDescent="0.3">
      <c r="A581" s="157" t="s">
        <v>656</v>
      </c>
      <c r="B581" s="162" t="s">
        <v>76</v>
      </c>
      <c r="C581" s="157" t="s">
        <v>645</v>
      </c>
      <c r="D581" s="180">
        <v>489667166</v>
      </c>
      <c r="E581" s="181">
        <v>5052238881</v>
      </c>
      <c r="F581" s="157" t="s">
        <v>48</v>
      </c>
      <c r="G581" s="165">
        <v>37463</v>
      </c>
      <c r="H581" s="166">
        <f t="shared" ca="1" si="9"/>
        <v>11</v>
      </c>
      <c r="I581" s="167" t="s">
        <v>53</v>
      </c>
      <c r="J581" s="168">
        <v>55056</v>
      </c>
      <c r="K581" s="169">
        <v>5</v>
      </c>
      <c r="L581" s="157"/>
      <c r="M581" s="175"/>
      <c r="N581" s="157"/>
      <c r="O581" s="157"/>
      <c r="S581" s="157"/>
      <c r="T581" s="157"/>
      <c r="U581" s="157"/>
      <c r="V581" s="157"/>
      <c r="W581" s="157"/>
      <c r="X581" s="157"/>
      <c r="Y581" s="157"/>
      <c r="Z581" s="157"/>
      <c r="AA581" s="157"/>
      <c r="AB581" s="157"/>
      <c r="AC581" s="157"/>
      <c r="AD581" s="157"/>
      <c r="AE581" s="157"/>
      <c r="AF581" s="157"/>
      <c r="AG581" s="157"/>
      <c r="AH581" s="157"/>
      <c r="AI581" s="157"/>
      <c r="AJ581" s="157"/>
      <c r="AK581" s="157"/>
      <c r="AL581" s="157"/>
      <c r="AM581" s="157"/>
      <c r="AN581" s="157"/>
      <c r="AO581" s="157"/>
      <c r="AP581" s="157"/>
      <c r="AQ581" s="157"/>
      <c r="AR581" s="157"/>
      <c r="AS581" s="157"/>
      <c r="AT581" s="157"/>
      <c r="AU581" s="157"/>
      <c r="AV581" s="157"/>
      <c r="AW581" s="157"/>
      <c r="AX581" s="157"/>
      <c r="AY581" s="157"/>
      <c r="AZ581" s="157"/>
      <c r="BA581" s="157"/>
    </row>
    <row r="582" spans="1:53" s="177" customFormat="1" x14ac:dyDescent="0.3">
      <c r="A582" s="157" t="s">
        <v>692</v>
      </c>
      <c r="B582" s="162" t="s">
        <v>76</v>
      </c>
      <c r="C582" s="157" t="s">
        <v>645</v>
      </c>
      <c r="D582" s="180">
        <v>826508763</v>
      </c>
      <c r="E582" s="181">
        <v>7196801348</v>
      </c>
      <c r="F582" s="157" t="s">
        <v>48</v>
      </c>
      <c r="G582" s="165">
        <v>40801</v>
      </c>
      <c r="H582" s="166">
        <f t="shared" ca="1" si="9"/>
        <v>2</v>
      </c>
      <c r="I582" s="167" t="s">
        <v>64</v>
      </c>
      <c r="J582" s="168">
        <v>35196</v>
      </c>
      <c r="K582" s="169">
        <v>5</v>
      </c>
      <c r="L582" s="157"/>
      <c r="M582" s="175"/>
      <c r="N582" s="157"/>
      <c r="O582" s="157"/>
      <c r="S582" s="157"/>
      <c r="T582" s="157"/>
      <c r="U582" s="157"/>
      <c r="V582" s="157"/>
      <c r="W582" s="157"/>
      <c r="X582" s="157"/>
      <c r="Y582" s="157"/>
      <c r="Z582" s="157"/>
      <c r="AA582" s="157"/>
      <c r="AB582" s="157"/>
      <c r="AC582" s="157"/>
      <c r="AD582" s="157"/>
      <c r="AE582" s="157"/>
      <c r="AF582" s="157"/>
      <c r="AG582" s="157"/>
      <c r="AH582" s="157"/>
      <c r="AI582" s="157"/>
      <c r="AJ582" s="157"/>
      <c r="AK582" s="157"/>
      <c r="AL582" s="157"/>
      <c r="AM582" s="157"/>
      <c r="AN582" s="157"/>
      <c r="AO582" s="157"/>
      <c r="AP582" s="157"/>
      <c r="AQ582" s="157"/>
      <c r="AR582" s="157"/>
      <c r="AS582" s="157"/>
      <c r="AT582" s="157"/>
      <c r="AU582" s="157"/>
      <c r="AV582" s="157"/>
      <c r="AW582" s="157"/>
      <c r="AX582" s="157"/>
      <c r="AY582" s="157"/>
      <c r="AZ582" s="157"/>
      <c r="BA582" s="157"/>
    </row>
    <row r="583" spans="1:53" s="177" customFormat="1" x14ac:dyDescent="0.3">
      <c r="A583" s="157" t="s">
        <v>698</v>
      </c>
      <c r="B583" s="162" t="s">
        <v>76</v>
      </c>
      <c r="C583" s="157" t="s">
        <v>645</v>
      </c>
      <c r="D583" s="180">
        <v>135633006</v>
      </c>
      <c r="E583" s="181">
        <v>9706732103</v>
      </c>
      <c r="F583" s="157" t="s">
        <v>58</v>
      </c>
      <c r="G583" s="165">
        <v>37535</v>
      </c>
      <c r="H583" s="166">
        <f t="shared" ca="1" si="9"/>
        <v>11</v>
      </c>
      <c r="I583" s="167"/>
      <c r="J583" s="168">
        <v>65808</v>
      </c>
      <c r="K583" s="169">
        <v>4</v>
      </c>
      <c r="L583" s="157"/>
      <c r="M583" s="175"/>
      <c r="N583" s="157"/>
      <c r="O583" s="157"/>
      <c r="S583" s="157"/>
      <c r="T583" s="157"/>
      <c r="U583" s="157"/>
      <c r="V583" s="157"/>
      <c r="W583" s="157"/>
      <c r="X583" s="157"/>
      <c r="Y583" s="157"/>
      <c r="Z583" s="157"/>
      <c r="AA583" s="157"/>
      <c r="AB583" s="157"/>
      <c r="AC583" s="157"/>
      <c r="AD583" s="157"/>
      <c r="AE583" s="157"/>
      <c r="AF583" s="157"/>
      <c r="AG583" s="157"/>
      <c r="AH583" s="157"/>
      <c r="AI583" s="157"/>
      <c r="AJ583" s="157"/>
      <c r="AK583" s="157"/>
      <c r="AL583" s="157"/>
      <c r="AM583" s="157"/>
      <c r="AN583" s="157"/>
      <c r="AO583" s="157"/>
      <c r="AP583" s="157"/>
      <c r="AQ583" s="157"/>
      <c r="AR583" s="157"/>
      <c r="AS583" s="157"/>
      <c r="AT583" s="157"/>
      <c r="AU583" s="157"/>
      <c r="AV583" s="157"/>
      <c r="AW583" s="157"/>
      <c r="AX583" s="157"/>
      <c r="AY583" s="157"/>
      <c r="AZ583" s="157"/>
      <c r="BA583" s="157"/>
    </row>
    <row r="584" spans="1:53" s="177" customFormat="1" x14ac:dyDescent="0.3">
      <c r="A584" s="157" t="s">
        <v>705</v>
      </c>
      <c r="B584" s="162" t="s">
        <v>66</v>
      </c>
      <c r="C584" s="157" t="s">
        <v>645</v>
      </c>
      <c r="D584" s="180">
        <v>548704405</v>
      </c>
      <c r="E584" s="181">
        <v>7196458440</v>
      </c>
      <c r="F584" s="157" t="s">
        <v>58</v>
      </c>
      <c r="G584" s="165">
        <v>37462</v>
      </c>
      <c r="H584" s="166">
        <f t="shared" ca="1" si="9"/>
        <v>11</v>
      </c>
      <c r="I584" s="167"/>
      <c r="J584" s="168">
        <v>72960</v>
      </c>
      <c r="K584" s="169">
        <v>4</v>
      </c>
      <c r="L584" s="157"/>
      <c r="M584" s="175"/>
      <c r="N584" s="157"/>
      <c r="O584" s="157"/>
      <c r="S584" s="157"/>
      <c r="T584" s="157"/>
      <c r="U584" s="157"/>
      <c r="V584" s="157"/>
      <c r="W584" s="157"/>
      <c r="X584" s="157"/>
      <c r="Y584" s="157"/>
      <c r="Z584" s="157"/>
      <c r="AA584" s="157"/>
      <c r="AB584" s="157"/>
      <c r="AC584" s="157"/>
      <c r="AD584" s="157"/>
      <c r="AE584" s="157"/>
      <c r="AF584" s="157"/>
      <c r="AG584" s="157"/>
      <c r="AH584" s="157"/>
      <c r="AI584" s="157"/>
      <c r="AJ584" s="157"/>
      <c r="AK584" s="157"/>
      <c r="AL584" s="157"/>
      <c r="AM584" s="157"/>
      <c r="AN584" s="157"/>
      <c r="AO584" s="157"/>
      <c r="AP584" s="157"/>
      <c r="AQ584" s="157"/>
      <c r="AR584" s="157"/>
      <c r="AS584" s="157"/>
      <c r="AT584" s="157"/>
      <c r="AU584" s="157"/>
      <c r="AV584" s="157"/>
      <c r="AW584" s="157"/>
      <c r="AX584" s="157"/>
      <c r="AY584" s="157"/>
      <c r="AZ584" s="157"/>
      <c r="BA584" s="157"/>
    </row>
    <row r="585" spans="1:53" s="177" customFormat="1" x14ac:dyDescent="0.3">
      <c r="A585" s="157" t="s">
        <v>658</v>
      </c>
      <c r="B585" s="162" t="s">
        <v>76</v>
      </c>
      <c r="C585" s="157" t="s">
        <v>645</v>
      </c>
      <c r="D585" s="180">
        <v>100703382</v>
      </c>
      <c r="E585" s="181">
        <v>5055157047</v>
      </c>
      <c r="F585" s="157" t="s">
        <v>48</v>
      </c>
      <c r="G585" s="165">
        <v>35216</v>
      </c>
      <c r="H585" s="166">
        <f t="shared" ca="1" si="9"/>
        <v>18</v>
      </c>
      <c r="I585" s="167" t="s">
        <v>60</v>
      </c>
      <c r="J585" s="168">
        <v>65040</v>
      </c>
      <c r="K585" s="169">
        <v>4</v>
      </c>
      <c r="L585" s="157"/>
      <c r="M585" s="175"/>
      <c r="N585" s="157"/>
      <c r="O585" s="157"/>
      <c r="S585" s="157"/>
      <c r="T585" s="157"/>
      <c r="U585" s="157"/>
      <c r="V585" s="157"/>
      <c r="W585" s="157"/>
      <c r="X585" s="157"/>
      <c r="Y585" s="157"/>
      <c r="Z585" s="157"/>
      <c r="AA585" s="157"/>
      <c r="AB585" s="157"/>
      <c r="AC585" s="157"/>
      <c r="AD585" s="157"/>
      <c r="AE585" s="157"/>
      <c r="AF585" s="157"/>
      <c r="AG585" s="157"/>
      <c r="AH585" s="157"/>
      <c r="AI585" s="157"/>
      <c r="AJ585" s="157"/>
      <c r="AK585" s="157"/>
      <c r="AL585" s="157"/>
      <c r="AM585" s="157"/>
      <c r="AN585" s="157"/>
      <c r="AO585" s="157"/>
      <c r="AP585" s="157"/>
      <c r="AQ585" s="157"/>
      <c r="AR585" s="157"/>
      <c r="AS585" s="157"/>
      <c r="AT585" s="157"/>
      <c r="AU585" s="157"/>
      <c r="AV585" s="157"/>
      <c r="AW585" s="157"/>
      <c r="AX585" s="157"/>
      <c r="AY585" s="157"/>
      <c r="AZ585" s="157"/>
      <c r="BA585" s="157"/>
    </row>
    <row r="586" spans="1:53" s="177" customFormat="1" x14ac:dyDescent="0.3">
      <c r="A586" s="157" t="s">
        <v>681</v>
      </c>
      <c r="B586" s="162" t="s">
        <v>76</v>
      </c>
      <c r="C586" s="157" t="s">
        <v>645</v>
      </c>
      <c r="D586" s="180">
        <v>622200296</v>
      </c>
      <c r="E586" s="181">
        <v>5056306545</v>
      </c>
      <c r="F586" s="157" t="s">
        <v>48</v>
      </c>
      <c r="G586" s="165">
        <v>34741</v>
      </c>
      <c r="H586" s="166">
        <f t="shared" ca="1" si="9"/>
        <v>19</v>
      </c>
      <c r="I586" s="167" t="s">
        <v>60</v>
      </c>
      <c r="J586" s="168">
        <v>78685</v>
      </c>
      <c r="K586" s="169">
        <v>3</v>
      </c>
      <c r="L586" s="157"/>
      <c r="M586" s="175"/>
      <c r="N586" s="157"/>
      <c r="O586" s="157"/>
      <c r="S586" s="157"/>
      <c r="T586" s="157"/>
      <c r="U586" s="157"/>
      <c r="V586" s="157"/>
      <c r="W586" s="157"/>
      <c r="X586" s="157"/>
      <c r="Y586" s="157"/>
      <c r="Z586" s="157"/>
      <c r="AA586" s="157"/>
      <c r="AB586" s="157"/>
      <c r="AC586" s="157"/>
      <c r="AD586" s="157"/>
      <c r="AE586" s="157"/>
      <c r="AF586" s="157"/>
      <c r="AG586" s="157"/>
      <c r="AH586" s="157"/>
      <c r="AI586" s="157"/>
      <c r="AJ586" s="157"/>
      <c r="AK586" s="157"/>
      <c r="AL586" s="157"/>
      <c r="AM586" s="157"/>
      <c r="AN586" s="157"/>
      <c r="AO586" s="157"/>
      <c r="AP586" s="157"/>
      <c r="AQ586" s="157"/>
      <c r="AR586" s="157"/>
      <c r="AS586" s="157"/>
      <c r="AT586" s="157"/>
      <c r="AU586" s="157"/>
      <c r="AV586" s="157"/>
      <c r="AW586" s="157"/>
      <c r="AX586" s="157"/>
      <c r="AY586" s="157"/>
      <c r="AZ586" s="157"/>
      <c r="BA586" s="157"/>
    </row>
    <row r="587" spans="1:53" s="177" customFormat="1" x14ac:dyDescent="0.3">
      <c r="A587" s="157" t="s">
        <v>655</v>
      </c>
      <c r="B587" s="162" t="s">
        <v>66</v>
      </c>
      <c r="C587" s="157" t="s">
        <v>645</v>
      </c>
      <c r="D587" s="180">
        <v>863736129</v>
      </c>
      <c r="E587" s="181">
        <v>7192778445</v>
      </c>
      <c r="F587" s="157" t="s">
        <v>52</v>
      </c>
      <c r="G587" s="165">
        <v>36744</v>
      </c>
      <c r="H587" s="166">
        <f t="shared" ca="1" si="9"/>
        <v>13</v>
      </c>
      <c r="I587" s="167" t="s">
        <v>64</v>
      </c>
      <c r="J587" s="168">
        <v>51288</v>
      </c>
      <c r="K587" s="169">
        <v>2</v>
      </c>
      <c r="L587" s="157"/>
      <c r="M587" s="175"/>
      <c r="N587" s="157"/>
      <c r="O587" s="157"/>
      <c r="S587" s="157"/>
      <c r="T587" s="157"/>
      <c r="U587" s="157"/>
      <c r="V587" s="157"/>
      <c r="W587" s="157"/>
      <c r="X587" s="157"/>
      <c r="Y587" s="157"/>
      <c r="Z587" s="157"/>
      <c r="AA587" s="157"/>
      <c r="AB587" s="157"/>
      <c r="AC587" s="157"/>
      <c r="AD587" s="157"/>
      <c r="AE587" s="157"/>
      <c r="AF587" s="157"/>
      <c r="AG587" s="157"/>
      <c r="AH587" s="157"/>
      <c r="AI587" s="157"/>
      <c r="AJ587" s="157"/>
      <c r="AK587" s="157"/>
      <c r="AL587" s="157"/>
      <c r="AM587" s="157"/>
      <c r="AN587" s="157"/>
      <c r="AO587" s="157"/>
      <c r="AP587" s="157"/>
      <c r="AQ587" s="157"/>
      <c r="AR587" s="157"/>
      <c r="AS587" s="157"/>
      <c r="AT587" s="157"/>
      <c r="AU587" s="157"/>
      <c r="AV587" s="157"/>
      <c r="AW587" s="157"/>
      <c r="AX587" s="157"/>
      <c r="AY587" s="157"/>
      <c r="AZ587" s="157"/>
      <c r="BA587" s="157"/>
    </row>
    <row r="588" spans="1:53" s="177" customFormat="1" x14ac:dyDescent="0.3">
      <c r="A588" s="157" t="s">
        <v>693</v>
      </c>
      <c r="B588" s="162" t="s">
        <v>76</v>
      </c>
      <c r="C588" s="157" t="s">
        <v>645</v>
      </c>
      <c r="D588" s="180">
        <v>784064156</v>
      </c>
      <c r="E588" s="181">
        <v>7193355152</v>
      </c>
      <c r="F588" s="157" t="s">
        <v>48</v>
      </c>
      <c r="G588" s="165">
        <v>34660</v>
      </c>
      <c r="H588" s="166">
        <f t="shared" ca="1" si="9"/>
        <v>19</v>
      </c>
      <c r="I588" s="167" t="s">
        <v>60</v>
      </c>
      <c r="J588" s="168">
        <v>65796</v>
      </c>
      <c r="K588" s="169">
        <v>1</v>
      </c>
      <c r="L588" s="157"/>
      <c r="M588" s="175"/>
      <c r="N588" s="157"/>
      <c r="O588" s="157"/>
      <c r="S588" s="157"/>
      <c r="T588" s="157"/>
      <c r="U588" s="157"/>
      <c r="V588" s="157"/>
      <c r="W588" s="157"/>
      <c r="X588" s="157"/>
      <c r="Y588" s="157"/>
      <c r="Z588" s="157"/>
      <c r="AA588" s="157"/>
      <c r="AB588" s="157"/>
      <c r="AC588" s="157"/>
      <c r="AD588" s="157"/>
      <c r="AE588" s="157"/>
      <c r="AF588" s="157"/>
      <c r="AG588" s="157"/>
      <c r="AH588" s="157"/>
      <c r="AI588" s="157"/>
      <c r="AJ588" s="157"/>
      <c r="AK588" s="157"/>
      <c r="AL588" s="157"/>
      <c r="AM588" s="157"/>
      <c r="AN588" s="157"/>
      <c r="AO588" s="157"/>
      <c r="AP588" s="157"/>
      <c r="AQ588" s="157"/>
      <c r="AR588" s="157"/>
      <c r="AS588" s="157"/>
      <c r="AT588" s="157"/>
      <c r="AU588" s="157"/>
      <c r="AV588" s="157"/>
      <c r="AW588" s="157"/>
      <c r="AX588" s="157"/>
      <c r="AY588" s="157"/>
      <c r="AZ588" s="157"/>
      <c r="BA588" s="157"/>
    </row>
    <row r="589" spans="1:53" s="177" customFormat="1" x14ac:dyDescent="0.3">
      <c r="A589" s="157" t="s">
        <v>678</v>
      </c>
      <c r="B589" s="162" t="s">
        <v>66</v>
      </c>
      <c r="C589" s="157" t="s">
        <v>645</v>
      </c>
      <c r="D589" s="180">
        <v>102159909</v>
      </c>
      <c r="E589" s="181">
        <v>9701868104</v>
      </c>
      <c r="F589" s="157" t="s">
        <v>56</v>
      </c>
      <c r="G589" s="165">
        <v>35401</v>
      </c>
      <c r="H589" s="166">
        <f t="shared" ca="1" si="9"/>
        <v>17</v>
      </c>
      <c r="I589" s="167"/>
      <c r="J589" s="168">
        <v>44146</v>
      </c>
      <c r="K589" s="169">
        <v>4</v>
      </c>
      <c r="L589" s="157"/>
      <c r="M589" s="175"/>
      <c r="N589" s="157"/>
      <c r="O589" s="157"/>
      <c r="S589" s="157"/>
      <c r="T589" s="157"/>
      <c r="U589" s="157"/>
      <c r="V589" s="157"/>
      <c r="W589" s="157"/>
      <c r="X589" s="157"/>
      <c r="Y589" s="157"/>
      <c r="Z589" s="157"/>
      <c r="AA589" s="157"/>
      <c r="AB589" s="157"/>
      <c r="AC589" s="157"/>
      <c r="AD589" s="157"/>
      <c r="AE589" s="157"/>
      <c r="AF589" s="157"/>
      <c r="AG589" s="157"/>
      <c r="AH589" s="157"/>
      <c r="AI589" s="157"/>
      <c r="AJ589" s="157"/>
      <c r="AK589" s="157"/>
      <c r="AL589" s="157"/>
      <c r="AM589" s="157"/>
      <c r="AN589" s="157"/>
      <c r="AO589" s="157"/>
      <c r="AP589" s="157"/>
      <c r="AQ589" s="157"/>
      <c r="AR589" s="157"/>
      <c r="AS589" s="157"/>
      <c r="AT589" s="157"/>
      <c r="AU589" s="157"/>
      <c r="AV589" s="157"/>
      <c r="AW589" s="157"/>
      <c r="AX589" s="157"/>
      <c r="AY589" s="157"/>
      <c r="AZ589" s="157"/>
      <c r="BA589" s="157"/>
    </row>
    <row r="590" spans="1:53" s="177" customFormat="1" x14ac:dyDescent="0.3">
      <c r="A590" s="157" t="s">
        <v>700</v>
      </c>
      <c r="B590" s="162" t="s">
        <v>76</v>
      </c>
      <c r="C590" s="157" t="s">
        <v>645</v>
      </c>
      <c r="D590" s="180">
        <v>708082156</v>
      </c>
      <c r="E590" s="181">
        <v>3034919822</v>
      </c>
      <c r="F590" s="157" t="s">
        <v>48</v>
      </c>
      <c r="G590" s="165">
        <v>37368</v>
      </c>
      <c r="H590" s="166">
        <f t="shared" ca="1" si="9"/>
        <v>12</v>
      </c>
      <c r="I590" s="167" t="s">
        <v>60</v>
      </c>
      <c r="J590" s="168">
        <v>83040</v>
      </c>
      <c r="K590" s="169">
        <v>4</v>
      </c>
      <c r="L590" s="157"/>
      <c r="M590" s="175"/>
      <c r="N590" s="157"/>
      <c r="O590" s="157"/>
      <c r="S590" s="157"/>
      <c r="T590" s="157"/>
      <c r="U590" s="157"/>
      <c r="V590" s="157"/>
      <c r="W590" s="157"/>
      <c r="X590" s="157"/>
      <c r="Y590" s="157"/>
      <c r="Z590" s="157"/>
      <c r="AA590" s="157"/>
      <c r="AB590" s="157"/>
      <c r="AC590" s="157"/>
      <c r="AD590" s="157"/>
      <c r="AE590" s="157"/>
      <c r="AF590" s="157"/>
      <c r="AG590" s="157"/>
      <c r="AH590" s="157"/>
      <c r="AI590" s="157"/>
      <c r="AJ590" s="157"/>
      <c r="AK590" s="157"/>
      <c r="AL590" s="157"/>
      <c r="AM590" s="157"/>
      <c r="AN590" s="157"/>
      <c r="AO590" s="157"/>
      <c r="AP590" s="157"/>
      <c r="AQ590" s="157"/>
      <c r="AR590" s="157"/>
      <c r="AS590" s="157"/>
      <c r="AT590" s="157"/>
      <c r="AU590" s="157"/>
      <c r="AV590" s="157"/>
      <c r="AW590" s="157"/>
      <c r="AX590" s="157"/>
      <c r="AY590" s="157"/>
      <c r="AZ590" s="157"/>
      <c r="BA590" s="157"/>
    </row>
    <row r="591" spans="1:53" s="177" customFormat="1" x14ac:dyDescent="0.3">
      <c r="A591" s="157" t="s">
        <v>652</v>
      </c>
      <c r="B591" s="162" t="s">
        <v>62</v>
      </c>
      <c r="C591" s="157" t="s">
        <v>645</v>
      </c>
      <c r="D591" s="180">
        <v>614562070</v>
      </c>
      <c r="E591" s="181">
        <v>9702485673</v>
      </c>
      <c r="F591" s="157" t="s">
        <v>52</v>
      </c>
      <c r="G591" s="165">
        <v>38871</v>
      </c>
      <c r="H591" s="166">
        <f t="shared" ca="1" si="9"/>
        <v>8</v>
      </c>
      <c r="I591" s="167" t="s">
        <v>60</v>
      </c>
      <c r="J591" s="168">
        <v>58488</v>
      </c>
      <c r="K591" s="169">
        <v>1</v>
      </c>
      <c r="L591" s="157"/>
      <c r="M591" s="175"/>
      <c r="N591" s="157"/>
      <c r="O591" s="157"/>
      <c r="S591" s="157"/>
      <c r="T591" s="157"/>
      <c r="U591" s="157"/>
      <c r="V591" s="157"/>
      <c r="W591" s="157"/>
      <c r="X591" s="157"/>
      <c r="Y591" s="157"/>
      <c r="Z591" s="157"/>
      <c r="AA591" s="157"/>
      <c r="AB591" s="157"/>
      <c r="AC591" s="157"/>
      <c r="AD591" s="157"/>
      <c r="AE591" s="157"/>
      <c r="AF591" s="157"/>
      <c r="AG591" s="157"/>
      <c r="AH591" s="157"/>
      <c r="AI591" s="157"/>
      <c r="AJ591" s="157"/>
      <c r="AK591" s="157"/>
      <c r="AL591" s="157"/>
      <c r="AM591" s="157"/>
      <c r="AN591" s="157"/>
      <c r="AO591" s="157"/>
      <c r="AP591" s="157"/>
      <c r="AQ591" s="157"/>
      <c r="AR591" s="157"/>
      <c r="AS591" s="157"/>
      <c r="AT591" s="157"/>
      <c r="AU591" s="157"/>
      <c r="AV591" s="157"/>
      <c r="AW591" s="157"/>
      <c r="AX591" s="157"/>
      <c r="AY591" s="157"/>
      <c r="AZ591" s="157"/>
      <c r="BA591" s="157"/>
    </row>
    <row r="592" spans="1:53" s="177" customFormat="1" x14ac:dyDescent="0.3">
      <c r="A592" s="157" t="s">
        <v>644</v>
      </c>
      <c r="B592" s="162" t="s">
        <v>66</v>
      </c>
      <c r="C592" s="157" t="s">
        <v>645</v>
      </c>
      <c r="D592" s="180">
        <v>975857784</v>
      </c>
      <c r="E592" s="181">
        <v>3032390604</v>
      </c>
      <c r="F592" s="157" t="s">
        <v>58</v>
      </c>
      <c r="G592" s="165">
        <v>37698</v>
      </c>
      <c r="H592" s="166">
        <f t="shared" ca="1" si="9"/>
        <v>11</v>
      </c>
      <c r="I592" s="167"/>
      <c r="J592" s="168">
        <v>93312</v>
      </c>
      <c r="K592" s="169">
        <v>3</v>
      </c>
      <c r="L592" s="157"/>
      <c r="M592" s="175"/>
      <c r="N592" s="157"/>
      <c r="O592" s="157"/>
      <c r="S592" s="157"/>
      <c r="T592" s="157"/>
      <c r="U592" s="157"/>
      <c r="V592" s="157"/>
      <c r="W592" s="157"/>
      <c r="X592" s="157"/>
      <c r="Y592" s="157"/>
      <c r="Z592" s="157"/>
      <c r="AA592" s="157"/>
      <c r="AB592" s="157"/>
      <c r="AC592" s="157"/>
      <c r="AD592" s="157"/>
      <c r="AE592" s="157"/>
      <c r="AF592" s="157"/>
      <c r="AG592" s="157"/>
      <c r="AH592" s="157"/>
      <c r="AI592" s="157"/>
      <c r="AJ592" s="157"/>
      <c r="AK592" s="157"/>
      <c r="AL592" s="157"/>
      <c r="AM592" s="157"/>
      <c r="AN592" s="157"/>
      <c r="AO592" s="157"/>
      <c r="AP592" s="157"/>
      <c r="AQ592" s="157"/>
      <c r="AR592" s="157"/>
      <c r="AS592" s="157"/>
      <c r="AT592" s="157"/>
      <c r="AU592" s="157"/>
      <c r="AV592" s="157"/>
      <c r="AW592" s="157"/>
      <c r="AX592" s="157"/>
      <c r="AY592" s="157"/>
      <c r="AZ592" s="157"/>
      <c r="BA592" s="157"/>
    </row>
    <row r="593" spans="1:53" s="177" customFormat="1" x14ac:dyDescent="0.3">
      <c r="A593" s="157" t="s">
        <v>646</v>
      </c>
      <c r="B593" s="162" t="s">
        <v>76</v>
      </c>
      <c r="C593" s="157" t="s">
        <v>645</v>
      </c>
      <c r="D593" s="180">
        <v>323701315</v>
      </c>
      <c r="E593" s="181">
        <v>3034479196</v>
      </c>
      <c r="F593" s="157" t="s">
        <v>48</v>
      </c>
      <c r="G593" s="165">
        <v>41637</v>
      </c>
      <c r="H593" s="166">
        <f t="shared" ca="1" si="9"/>
        <v>0</v>
      </c>
      <c r="I593" s="167" t="s">
        <v>49</v>
      </c>
      <c r="J593" s="168">
        <v>96312</v>
      </c>
      <c r="K593" s="169">
        <v>3</v>
      </c>
      <c r="L593" s="157"/>
      <c r="M593" s="175"/>
      <c r="N593" s="157"/>
      <c r="O593" s="157"/>
      <c r="S593" s="157"/>
      <c r="T593" s="157"/>
      <c r="U593" s="157"/>
      <c r="V593" s="157"/>
      <c r="W593" s="157"/>
      <c r="X593" s="157"/>
      <c r="Y593" s="157"/>
      <c r="Z593" s="157"/>
      <c r="AA593" s="157"/>
      <c r="AB593" s="157"/>
      <c r="AC593" s="157"/>
      <c r="AD593" s="157"/>
      <c r="AE593" s="157"/>
      <c r="AF593" s="157"/>
      <c r="AG593" s="157"/>
      <c r="AH593" s="157"/>
      <c r="AI593" s="157"/>
      <c r="AJ593" s="157"/>
      <c r="AK593" s="157"/>
      <c r="AL593" s="157"/>
      <c r="AM593" s="157"/>
      <c r="AN593" s="157"/>
      <c r="AO593" s="157"/>
      <c r="AP593" s="157"/>
      <c r="AQ593" s="157"/>
      <c r="AR593" s="157"/>
      <c r="AS593" s="157"/>
      <c r="AT593" s="157"/>
      <c r="AU593" s="157"/>
      <c r="AV593" s="157"/>
      <c r="AW593" s="157"/>
      <c r="AX593" s="157"/>
      <c r="AY593" s="157"/>
      <c r="AZ593" s="157"/>
      <c r="BA593" s="157"/>
    </row>
    <row r="594" spans="1:53" s="177" customFormat="1" x14ac:dyDescent="0.3">
      <c r="A594" s="157" t="s">
        <v>717</v>
      </c>
      <c r="B594" s="162" t="s">
        <v>46</v>
      </c>
      <c r="C594" s="157" t="s">
        <v>645</v>
      </c>
      <c r="D594" s="180">
        <v>878902154</v>
      </c>
      <c r="E594" s="181">
        <v>3031155509</v>
      </c>
      <c r="F594" s="157" t="s">
        <v>52</v>
      </c>
      <c r="G594" s="165">
        <v>34946</v>
      </c>
      <c r="H594" s="166">
        <f t="shared" ca="1" si="9"/>
        <v>18</v>
      </c>
      <c r="I594" s="167" t="s">
        <v>64</v>
      </c>
      <c r="J594" s="168">
        <v>31062</v>
      </c>
      <c r="K594" s="169">
        <v>5</v>
      </c>
      <c r="L594" s="157"/>
      <c r="M594" s="175"/>
      <c r="N594" s="157"/>
      <c r="O594" s="157"/>
      <c r="S594" s="157"/>
      <c r="T594" s="157"/>
      <c r="U594" s="157"/>
      <c r="V594" s="157"/>
      <c r="W594" s="157"/>
      <c r="X594" s="157"/>
      <c r="Y594" s="157"/>
      <c r="Z594" s="157"/>
      <c r="AA594" s="157"/>
      <c r="AB594" s="157"/>
      <c r="AC594" s="157"/>
      <c r="AD594" s="157"/>
      <c r="AE594" s="157"/>
      <c r="AF594" s="157"/>
      <c r="AG594" s="157"/>
      <c r="AH594" s="157"/>
      <c r="AI594" s="157"/>
      <c r="AJ594" s="157"/>
      <c r="AK594" s="157"/>
      <c r="AL594" s="157"/>
      <c r="AM594" s="157"/>
      <c r="AN594" s="157"/>
      <c r="AO594" s="157"/>
      <c r="AP594" s="157"/>
      <c r="AQ594" s="157"/>
      <c r="AR594" s="157"/>
      <c r="AS594" s="157"/>
      <c r="AT594" s="157"/>
      <c r="AU594" s="157"/>
      <c r="AV594" s="157"/>
      <c r="AW594" s="157"/>
      <c r="AX594" s="157"/>
      <c r="AY594" s="157"/>
      <c r="AZ594" s="157"/>
      <c r="BA594" s="157"/>
    </row>
    <row r="595" spans="1:53" s="177" customFormat="1" x14ac:dyDescent="0.3">
      <c r="A595" s="157" t="s">
        <v>710</v>
      </c>
      <c r="B595" s="162" t="s">
        <v>66</v>
      </c>
      <c r="C595" s="157" t="s">
        <v>645</v>
      </c>
      <c r="D595" s="180">
        <v>562497973</v>
      </c>
      <c r="E595" s="181">
        <v>3034111882</v>
      </c>
      <c r="F595" s="157" t="s">
        <v>48</v>
      </c>
      <c r="G595" s="165">
        <v>36412</v>
      </c>
      <c r="H595" s="166">
        <f t="shared" ca="1" si="9"/>
        <v>14</v>
      </c>
      <c r="I595" s="167" t="s">
        <v>53</v>
      </c>
      <c r="J595" s="168">
        <v>75636</v>
      </c>
      <c r="K595" s="169">
        <v>1</v>
      </c>
      <c r="L595" s="157"/>
      <c r="M595" s="175"/>
      <c r="N595" s="157"/>
      <c r="O595" s="157"/>
      <c r="S595" s="157"/>
      <c r="T595" s="157"/>
      <c r="U595" s="157"/>
      <c r="V595" s="157"/>
      <c r="W595" s="157"/>
      <c r="X595" s="157"/>
      <c r="Y595" s="157"/>
      <c r="Z595" s="157"/>
      <c r="AA595" s="157"/>
      <c r="AB595" s="157"/>
      <c r="AC595" s="157"/>
      <c r="AD595" s="157"/>
      <c r="AE595" s="157"/>
      <c r="AF595" s="157"/>
      <c r="AG595" s="157"/>
      <c r="AH595" s="157"/>
      <c r="AI595" s="157"/>
      <c r="AJ595" s="157"/>
      <c r="AK595" s="157"/>
      <c r="AL595" s="157"/>
      <c r="AM595" s="157"/>
      <c r="AN595" s="157"/>
      <c r="AO595" s="157"/>
      <c r="AP595" s="157"/>
      <c r="AQ595" s="157"/>
      <c r="AR595" s="157"/>
      <c r="AS595" s="157"/>
      <c r="AT595" s="157"/>
      <c r="AU595" s="157"/>
      <c r="AV595" s="157"/>
      <c r="AW595" s="157"/>
      <c r="AX595" s="157"/>
      <c r="AY595" s="157"/>
      <c r="AZ595" s="157"/>
      <c r="BA595" s="157"/>
    </row>
    <row r="596" spans="1:53" s="177" customFormat="1" x14ac:dyDescent="0.3">
      <c r="A596" s="157" t="s">
        <v>647</v>
      </c>
      <c r="B596" s="162" t="s">
        <v>76</v>
      </c>
      <c r="C596" s="157" t="s">
        <v>645</v>
      </c>
      <c r="D596" s="180">
        <v>331251341</v>
      </c>
      <c r="E596" s="181">
        <v>3038678875</v>
      </c>
      <c r="F596" s="157" t="s">
        <v>48</v>
      </c>
      <c r="G596" s="165">
        <v>36952</v>
      </c>
      <c r="H596" s="166">
        <f t="shared" ca="1" si="9"/>
        <v>13</v>
      </c>
      <c r="I596" s="167" t="s">
        <v>64</v>
      </c>
      <c r="J596" s="168">
        <v>84336</v>
      </c>
      <c r="K596" s="169">
        <v>3</v>
      </c>
      <c r="L596" s="157"/>
      <c r="M596" s="175"/>
      <c r="N596" s="157"/>
      <c r="O596" s="157"/>
      <c r="S596" s="157"/>
      <c r="T596" s="157"/>
      <c r="U596" s="157"/>
      <c r="V596" s="157"/>
      <c r="W596" s="157"/>
      <c r="X596" s="157"/>
      <c r="Y596" s="157"/>
      <c r="Z596" s="157"/>
      <c r="AA596" s="157"/>
      <c r="AB596" s="157"/>
      <c r="AC596" s="157"/>
      <c r="AD596" s="157"/>
      <c r="AE596" s="157"/>
      <c r="AF596" s="157"/>
      <c r="AG596" s="157"/>
      <c r="AH596" s="157"/>
      <c r="AI596" s="157"/>
      <c r="AJ596" s="157"/>
      <c r="AK596" s="157"/>
      <c r="AL596" s="157"/>
      <c r="AM596" s="157"/>
      <c r="AN596" s="157"/>
      <c r="AO596" s="157"/>
      <c r="AP596" s="157"/>
      <c r="AQ596" s="157"/>
      <c r="AR596" s="157"/>
      <c r="AS596" s="157"/>
      <c r="AT596" s="157"/>
      <c r="AU596" s="157"/>
      <c r="AV596" s="157"/>
      <c r="AW596" s="157"/>
      <c r="AX596" s="157"/>
      <c r="AY596" s="157"/>
      <c r="AZ596" s="157"/>
      <c r="BA596" s="157"/>
    </row>
    <row r="597" spans="1:53" s="177" customFormat="1" x14ac:dyDescent="0.3">
      <c r="A597" s="157" t="s">
        <v>680</v>
      </c>
      <c r="B597" s="162" t="s">
        <v>46</v>
      </c>
      <c r="C597" s="157" t="s">
        <v>645</v>
      </c>
      <c r="D597" s="180">
        <v>687623890</v>
      </c>
      <c r="E597" s="181">
        <v>9702447501</v>
      </c>
      <c r="F597" s="157" t="s">
        <v>56</v>
      </c>
      <c r="G597" s="165">
        <v>36090</v>
      </c>
      <c r="H597" s="166">
        <f t="shared" ca="1" si="9"/>
        <v>15</v>
      </c>
      <c r="I597" s="167"/>
      <c r="J597" s="168">
        <v>28430</v>
      </c>
      <c r="K597" s="169">
        <v>4</v>
      </c>
      <c r="L597" s="157"/>
      <c r="M597" s="175"/>
      <c r="N597" s="157"/>
      <c r="O597" s="157"/>
      <c r="S597" s="157"/>
      <c r="T597" s="157"/>
      <c r="U597" s="157"/>
      <c r="V597" s="157"/>
      <c r="W597" s="157"/>
      <c r="X597" s="157"/>
      <c r="Y597" s="157"/>
      <c r="Z597" s="157"/>
      <c r="AA597" s="157"/>
      <c r="AB597" s="157"/>
      <c r="AC597" s="157"/>
      <c r="AD597" s="157"/>
      <c r="AE597" s="157"/>
      <c r="AF597" s="157"/>
      <c r="AG597" s="157"/>
      <c r="AH597" s="157"/>
      <c r="AI597" s="157"/>
      <c r="AJ597" s="157"/>
      <c r="AK597" s="157"/>
      <c r="AL597" s="157"/>
      <c r="AM597" s="157"/>
      <c r="AN597" s="157"/>
      <c r="AO597" s="157"/>
      <c r="AP597" s="157"/>
      <c r="AQ597" s="157"/>
      <c r="AR597" s="157"/>
      <c r="AS597" s="157"/>
      <c r="AT597" s="157"/>
      <c r="AU597" s="157"/>
      <c r="AV597" s="157"/>
      <c r="AW597" s="157"/>
      <c r="AX597" s="157"/>
      <c r="AY597" s="157"/>
      <c r="AZ597" s="157"/>
      <c r="BA597" s="157"/>
    </row>
    <row r="598" spans="1:53" s="177" customFormat="1" x14ac:dyDescent="0.3">
      <c r="A598" s="157" t="s">
        <v>679</v>
      </c>
      <c r="B598" s="162" t="s">
        <v>76</v>
      </c>
      <c r="C598" s="157" t="s">
        <v>645</v>
      </c>
      <c r="D598" s="180">
        <v>351003584</v>
      </c>
      <c r="E598" s="181">
        <v>9704269081</v>
      </c>
      <c r="F598" s="157" t="s">
        <v>58</v>
      </c>
      <c r="G598" s="165">
        <v>37270</v>
      </c>
      <c r="H598" s="166">
        <f t="shared" ca="1" si="9"/>
        <v>12</v>
      </c>
      <c r="I598" s="167"/>
      <c r="J598" s="168">
        <v>63972</v>
      </c>
      <c r="K598" s="169">
        <v>5</v>
      </c>
      <c r="L598" s="157"/>
      <c r="M598" s="175"/>
      <c r="N598" s="157"/>
      <c r="O598" s="157"/>
      <c r="S598" s="157"/>
      <c r="T598" s="157"/>
      <c r="U598" s="157"/>
      <c r="V598" s="157"/>
      <c r="W598" s="157"/>
      <c r="X598" s="157"/>
      <c r="Y598" s="157"/>
      <c r="Z598" s="157"/>
      <c r="AA598" s="157"/>
      <c r="AB598" s="157"/>
      <c r="AC598" s="157"/>
      <c r="AD598" s="157"/>
      <c r="AE598" s="157"/>
      <c r="AF598" s="157"/>
      <c r="AG598" s="157"/>
      <c r="AH598" s="157"/>
      <c r="AI598" s="157"/>
      <c r="AJ598" s="157"/>
      <c r="AK598" s="157"/>
      <c r="AL598" s="157"/>
      <c r="AM598" s="157"/>
      <c r="AN598" s="157"/>
      <c r="AO598" s="157"/>
      <c r="AP598" s="157"/>
      <c r="AQ598" s="157"/>
      <c r="AR598" s="157"/>
      <c r="AS598" s="157"/>
      <c r="AT598" s="157"/>
      <c r="AU598" s="157"/>
      <c r="AV598" s="157"/>
      <c r="AW598" s="157"/>
      <c r="AX598" s="157"/>
      <c r="AY598" s="157"/>
      <c r="AZ598" s="157"/>
      <c r="BA598" s="157"/>
    </row>
    <row r="599" spans="1:53" s="177" customFormat="1" x14ac:dyDescent="0.3">
      <c r="A599" s="157" t="s">
        <v>687</v>
      </c>
      <c r="B599" s="162" t="s">
        <v>76</v>
      </c>
      <c r="C599" s="157" t="s">
        <v>645</v>
      </c>
      <c r="D599" s="180">
        <v>693055639</v>
      </c>
      <c r="E599" s="181">
        <v>9705866887</v>
      </c>
      <c r="F599" s="157" t="s">
        <v>48</v>
      </c>
      <c r="G599" s="165">
        <v>34278</v>
      </c>
      <c r="H599" s="166">
        <f t="shared" ca="1" si="9"/>
        <v>20</v>
      </c>
      <c r="I599" s="167" t="s">
        <v>60</v>
      </c>
      <c r="J599" s="168">
        <v>64680</v>
      </c>
      <c r="K599" s="169">
        <v>5</v>
      </c>
      <c r="L599" s="157"/>
      <c r="M599" s="175"/>
      <c r="N599" s="157"/>
      <c r="O599" s="157"/>
      <c r="S599" s="157"/>
      <c r="T599" s="157"/>
      <c r="U599" s="157"/>
      <c r="V599" s="157"/>
      <c r="W599" s="157"/>
      <c r="X599" s="157"/>
      <c r="Y599" s="157"/>
      <c r="Z599" s="157"/>
      <c r="AA599" s="157"/>
      <c r="AB599" s="157"/>
      <c r="AC599" s="157"/>
      <c r="AD599" s="157"/>
      <c r="AE599" s="157"/>
      <c r="AF599" s="157"/>
      <c r="AG599" s="157"/>
      <c r="AH599" s="157"/>
      <c r="AI599" s="157"/>
      <c r="AJ599" s="157"/>
      <c r="AK599" s="157"/>
      <c r="AL599" s="157"/>
      <c r="AM599" s="157"/>
      <c r="AN599" s="157"/>
      <c r="AO599" s="157"/>
      <c r="AP599" s="157"/>
      <c r="AQ599" s="157"/>
      <c r="AR599" s="157"/>
      <c r="AS599" s="157"/>
      <c r="AT599" s="157"/>
      <c r="AU599" s="157"/>
      <c r="AV599" s="157"/>
      <c r="AW599" s="157"/>
      <c r="AX599" s="157"/>
      <c r="AY599" s="157"/>
      <c r="AZ599" s="157"/>
      <c r="BA599" s="157"/>
    </row>
    <row r="600" spans="1:53" s="177" customFormat="1" x14ac:dyDescent="0.3">
      <c r="A600" s="157" t="s">
        <v>654</v>
      </c>
      <c r="B600" s="162" t="s">
        <v>66</v>
      </c>
      <c r="C600" s="157" t="s">
        <v>645</v>
      </c>
      <c r="D600" s="180">
        <v>277925508</v>
      </c>
      <c r="E600" s="181">
        <v>5056584511</v>
      </c>
      <c r="F600" s="157" t="s">
        <v>48</v>
      </c>
      <c r="G600" s="165">
        <v>36429</v>
      </c>
      <c r="H600" s="166">
        <f t="shared" ca="1" si="9"/>
        <v>14</v>
      </c>
      <c r="I600" s="167" t="s">
        <v>64</v>
      </c>
      <c r="J600" s="168">
        <v>79728</v>
      </c>
      <c r="K600" s="169">
        <v>3</v>
      </c>
      <c r="L600" s="157"/>
      <c r="M600" s="175"/>
      <c r="N600" s="157"/>
      <c r="O600" s="157"/>
      <c r="S600" s="157"/>
      <c r="T600" s="157"/>
      <c r="U600" s="157"/>
      <c r="V600" s="157"/>
      <c r="W600" s="157"/>
      <c r="X600" s="157"/>
      <c r="Y600" s="157"/>
      <c r="Z600" s="157"/>
      <c r="AA600" s="157"/>
      <c r="AB600" s="157"/>
      <c r="AC600" s="157"/>
      <c r="AD600" s="157"/>
      <c r="AE600" s="157"/>
      <c r="AF600" s="157"/>
      <c r="AG600" s="157"/>
      <c r="AH600" s="157"/>
      <c r="AI600" s="157"/>
      <c r="AJ600" s="157"/>
      <c r="AK600" s="157"/>
      <c r="AL600" s="157"/>
      <c r="AM600" s="157"/>
      <c r="AN600" s="157"/>
      <c r="AO600" s="157"/>
      <c r="AP600" s="157"/>
      <c r="AQ600" s="157"/>
      <c r="AR600" s="157"/>
      <c r="AS600" s="157"/>
      <c r="AT600" s="157"/>
      <c r="AU600" s="157"/>
      <c r="AV600" s="157"/>
      <c r="AW600" s="157"/>
      <c r="AX600" s="157"/>
      <c r="AY600" s="157"/>
      <c r="AZ600" s="157"/>
      <c r="BA600" s="157"/>
    </row>
    <row r="601" spans="1:53" s="177" customFormat="1" x14ac:dyDescent="0.3">
      <c r="A601" s="157" t="s">
        <v>701</v>
      </c>
      <c r="B601" s="162" t="s">
        <v>66</v>
      </c>
      <c r="C601" s="157" t="s">
        <v>645</v>
      </c>
      <c r="D601" s="180">
        <v>750581894</v>
      </c>
      <c r="E601" s="181">
        <v>7198433766</v>
      </c>
      <c r="F601" s="157" t="s">
        <v>58</v>
      </c>
      <c r="G601" s="165">
        <v>41406</v>
      </c>
      <c r="H601" s="166">
        <f t="shared" ca="1" si="9"/>
        <v>1</v>
      </c>
      <c r="I601" s="167"/>
      <c r="J601" s="168">
        <v>25896</v>
      </c>
      <c r="K601" s="169">
        <v>3</v>
      </c>
      <c r="L601" s="157"/>
      <c r="M601" s="175"/>
      <c r="N601" s="157"/>
      <c r="O601" s="157"/>
      <c r="S601" s="157"/>
      <c r="T601" s="157"/>
      <c r="U601" s="157"/>
      <c r="V601" s="157"/>
      <c r="W601" s="157"/>
      <c r="X601" s="157"/>
      <c r="Y601" s="157"/>
      <c r="Z601" s="157"/>
      <c r="AA601" s="157"/>
      <c r="AB601" s="157"/>
      <c r="AC601" s="157"/>
      <c r="AD601" s="157"/>
      <c r="AE601" s="157"/>
      <c r="AF601" s="157"/>
      <c r="AG601" s="157"/>
      <c r="AH601" s="157"/>
      <c r="AI601" s="157"/>
      <c r="AJ601" s="157"/>
      <c r="AK601" s="157"/>
      <c r="AL601" s="157"/>
      <c r="AM601" s="157"/>
      <c r="AN601" s="157"/>
      <c r="AO601" s="157"/>
      <c r="AP601" s="157"/>
      <c r="AQ601" s="157"/>
      <c r="AR601" s="157"/>
      <c r="AS601" s="157"/>
      <c r="AT601" s="157"/>
      <c r="AU601" s="157"/>
      <c r="AV601" s="157"/>
      <c r="AW601" s="157"/>
      <c r="AX601" s="157"/>
      <c r="AY601" s="157"/>
      <c r="AZ601" s="157"/>
      <c r="BA601" s="157"/>
    </row>
    <row r="602" spans="1:53" s="177" customFormat="1" x14ac:dyDescent="0.3">
      <c r="A602" s="157" t="s">
        <v>682</v>
      </c>
      <c r="B602" s="162" t="s">
        <v>62</v>
      </c>
      <c r="C602" s="157" t="s">
        <v>645</v>
      </c>
      <c r="D602" s="180">
        <v>491830893</v>
      </c>
      <c r="E602" s="181">
        <v>3034713634</v>
      </c>
      <c r="F602" s="157" t="s">
        <v>48</v>
      </c>
      <c r="G602" s="165">
        <v>41134</v>
      </c>
      <c r="H602" s="166">
        <f t="shared" ca="1" si="9"/>
        <v>1</v>
      </c>
      <c r="I602" s="167" t="s">
        <v>64</v>
      </c>
      <c r="J602" s="168">
        <v>27828</v>
      </c>
      <c r="K602" s="169">
        <v>5</v>
      </c>
      <c r="L602" s="157"/>
      <c r="M602" s="175"/>
      <c r="N602" s="157"/>
      <c r="O602" s="157"/>
      <c r="S602" s="157"/>
      <c r="T602" s="157"/>
      <c r="U602" s="157"/>
      <c r="V602" s="157"/>
      <c r="W602" s="157"/>
      <c r="X602" s="157"/>
      <c r="Y602" s="157"/>
      <c r="Z602" s="157"/>
      <c r="AA602" s="157"/>
      <c r="AB602" s="157"/>
      <c r="AC602" s="157"/>
      <c r="AD602" s="157"/>
      <c r="AE602" s="157"/>
      <c r="AF602" s="157"/>
      <c r="AG602" s="157"/>
      <c r="AH602" s="157"/>
      <c r="AI602" s="157"/>
      <c r="AJ602" s="157"/>
      <c r="AK602" s="157"/>
      <c r="AL602" s="157"/>
      <c r="AM602" s="157"/>
      <c r="AN602" s="157"/>
      <c r="AO602" s="157"/>
      <c r="AP602" s="157"/>
      <c r="AQ602" s="157"/>
      <c r="AR602" s="157"/>
      <c r="AS602" s="157"/>
      <c r="AT602" s="157"/>
      <c r="AU602" s="157"/>
      <c r="AV602" s="157"/>
      <c r="AW602" s="157"/>
      <c r="AX602" s="157"/>
      <c r="AY602" s="157"/>
      <c r="AZ602" s="157"/>
      <c r="BA602" s="157"/>
    </row>
    <row r="603" spans="1:53" s="177" customFormat="1" x14ac:dyDescent="0.3">
      <c r="A603" s="157" t="s">
        <v>685</v>
      </c>
      <c r="B603" s="162" t="s">
        <v>62</v>
      </c>
      <c r="C603" s="157" t="s">
        <v>645</v>
      </c>
      <c r="D603" s="180">
        <v>666194498</v>
      </c>
      <c r="E603" s="181">
        <v>3036593848</v>
      </c>
      <c r="F603" s="157" t="s">
        <v>48</v>
      </c>
      <c r="G603" s="165">
        <v>39409</v>
      </c>
      <c r="H603" s="166">
        <f t="shared" ca="1" si="9"/>
        <v>6</v>
      </c>
      <c r="I603" s="167" t="s">
        <v>64</v>
      </c>
      <c r="J603" s="168">
        <v>100452</v>
      </c>
      <c r="K603" s="169">
        <v>3</v>
      </c>
      <c r="L603" s="157"/>
      <c r="M603" s="175"/>
      <c r="N603" s="157"/>
      <c r="O603" s="157"/>
      <c r="S603" s="157"/>
      <c r="T603" s="157"/>
      <c r="U603" s="157"/>
      <c r="V603" s="157"/>
      <c r="W603" s="157"/>
      <c r="X603" s="157"/>
      <c r="Y603" s="157"/>
      <c r="Z603" s="157"/>
      <c r="AA603" s="157"/>
      <c r="AB603" s="157"/>
      <c r="AC603" s="157"/>
      <c r="AD603" s="157"/>
      <c r="AE603" s="157"/>
      <c r="AF603" s="157"/>
      <c r="AG603" s="157"/>
      <c r="AH603" s="157"/>
      <c r="AI603" s="157"/>
      <c r="AJ603" s="157"/>
      <c r="AK603" s="157"/>
      <c r="AL603" s="157"/>
      <c r="AM603" s="157"/>
      <c r="AN603" s="157"/>
      <c r="AO603" s="157"/>
      <c r="AP603" s="157"/>
      <c r="AQ603" s="157"/>
      <c r="AR603" s="157"/>
      <c r="AS603" s="157"/>
      <c r="AT603" s="157"/>
      <c r="AU603" s="157"/>
      <c r="AV603" s="157"/>
      <c r="AW603" s="157"/>
      <c r="AX603" s="157"/>
      <c r="AY603" s="157"/>
      <c r="AZ603" s="157"/>
      <c r="BA603" s="157"/>
    </row>
    <row r="604" spans="1:53" s="177" customFormat="1" x14ac:dyDescent="0.3">
      <c r="A604" s="157" t="s">
        <v>657</v>
      </c>
      <c r="B604" s="162" t="s">
        <v>51</v>
      </c>
      <c r="C604" s="157" t="s">
        <v>645</v>
      </c>
      <c r="D604" s="180">
        <v>352371400</v>
      </c>
      <c r="E604" s="181">
        <v>7195441252</v>
      </c>
      <c r="F604" s="157" t="s">
        <v>56</v>
      </c>
      <c r="G604" s="165">
        <v>34312</v>
      </c>
      <c r="H604" s="166">
        <f t="shared" ca="1" si="9"/>
        <v>20</v>
      </c>
      <c r="I604" s="167"/>
      <c r="J604" s="168">
        <v>36562</v>
      </c>
      <c r="K604" s="169">
        <v>2</v>
      </c>
      <c r="L604" s="157"/>
      <c r="M604" s="175"/>
      <c r="N604" s="157"/>
      <c r="O604" s="157"/>
      <c r="S604" s="157"/>
      <c r="T604" s="157"/>
      <c r="U604" s="157"/>
      <c r="V604" s="157"/>
      <c r="W604" s="157"/>
      <c r="X604" s="157"/>
      <c r="Y604" s="157"/>
      <c r="Z604" s="157"/>
      <c r="AA604" s="157"/>
      <c r="AB604" s="157"/>
      <c r="AC604" s="157"/>
      <c r="AD604" s="157"/>
      <c r="AE604" s="157"/>
      <c r="AF604" s="157"/>
      <c r="AG604" s="157"/>
      <c r="AH604" s="157"/>
      <c r="AI604" s="157"/>
      <c r="AJ604" s="157"/>
      <c r="AK604" s="157"/>
      <c r="AL604" s="157"/>
      <c r="AM604" s="157"/>
      <c r="AN604" s="157"/>
      <c r="AO604" s="157"/>
      <c r="AP604" s="157"/>
      <c r="AQ604" s="157"/>
      <c r="AR604" s="157"/>
      <c r="AS604" s="157"/>
      <c r="AT604" s="157"/>
      <c r="AU604" s="157"/>
      <c r="AV604" s="157"/>
      <c r="AW604" s="157"/>
      <c r="AX604" s="157"/>
      <c r="AY604" s="157"/>
      <c r="AZ604" s="157"/>
      <c r="BA604" s="157"/>
    </row>
    <row r="605" spans="1:53" s="177" customFormat="1" x14ac:dyDescent="0.3">
      <c r="A605" s="157" t="s">
        <v>686</v>
      </c>
      <c r="B605" s="162" t="s">
        <v>66</v>
      </c>
      <c r="C605" s="157" t="s">
        <v>645</v>
      </c>
      <c r="D605" s="180">
        <v>836953739</v>
      </c>
      <c r="E605" s="181">
        <v>9706443692</v>
      </c>
      <c r="F605" s="157" t="s">
        <v>52</v>
      </c>
      <c r="G605" s="165">
        <v>37587</v>
      </c>
      <c r="H605" s="166">
        <f t="shared" ca="1" si="9"/>
        <v>11</v>
      </c>
      <c r="I605" s="167" t="s">
        <v>49</v>
      </c>
      <c r="J605" s="168">
        <v>25188</v>
      </c>
      <c r="K605" s="169">
        <v>4</v>
      </c>
      <c r="L605" s="157"/>
      <c r="M605" s="175"/>
      <c r="N605" s="157"/>
      <c r="O605" s="157"/>
      <c r="S605" s="157"/>
      <c r="T605" s="157"/>
      <c r="U605" s="157"/>
      <c r="V605" s="157"/>
      <c r="W605" s="157"/>
      <c r="X605" s="157"/>
      <c r="Y605" s="157"/>
      <c r="Z605" s="157"/>
      <c r="AA605" s="157"/>
      <c r="AB605" s="157"/>
      <c r="AC605" s="157"/>
      <c r="AD605" s="157"/>
      <c r="AE605" s="157"/>
      <c r="AF605" s="157"/>
      <c r="AG605" s="157"/>
      <c r="AH605" s="157"/>
      <c r="AI605" s="157"/>
      <c r="AJ605" s="157"/>
      <c r="AK605" s="157"/>
      <c r="AL605" s="157"/>
      <c r="AM605" s="157"/>
      <c r="AN605" s="157"/>
      <c r="AO605" s="157"/>
      <c r="AP605" s="157"/>
      <c r="AQ605" s="157"/>
      <c r="AR605" s="157"/>
      <c r="AS605" s="157"/>
      <c r="AT605" s="157"/>
      <c r="AU605" s="157"/>
      <c r="AV605" s="157"/>
      <c r="AW605" s="157"/>
      <c r="AX605" s="157"/>
      <c r="AY605" s="157"/>
      <c r="AZ605" s="157"/>
      <c r="BA605" s="157"/>
    </row>
    <row r="606" spans="1:53" s="177" customFormat="1" x14ac:dyDescent="0.3">
      <c r="A606" s="157" t="s">
        <v>670</v>
      </c>
      <c r="B606" s="162" t="s">
        <v>66</v>
      </c>
      <c r="C606" s="157" t="s">
        <v>645</v>
      </c>
      <c r="D606" s="180">
        <v>304024314</v>
      </c>
      <c r="E606" s="181">
        <v>3032244880</v>
      </c>
      <c r="F606" s="157" t="s">
        <v>58</v>
      </c>
      <c r="G606" s="165">
        <v>34477</v>
      </c>
      <c r="H606" s="166">
        <f t="shared" ca="1" si="9"/>
        <v>20</v>
      </c>
      <c r="I606" s="167"/>
      <c r="J606" s="168">
        <v>55980</v>
      </c>
      <c r="K606" s="169">
        <v>2</v>
      </c>
      <c r="L606" s="157"/>
      <c r="M606" s="175"/>
      <c r="N606" s="157"/>
      <c r="O606" s="157"/>
      <c r="S606" s="157"/>
      <c r="T606" s="157"/>
      <c r="U606" s="157"/>
      <c r="V606" s="157"/>
      <c r="W606" s="157"/>
      <c r="X606" s="157"/>
      <c r="Y606" s="157"/>
      <c r="Z606" s="157"/>
      <c r="AA606" s="157"/>
      <c r="AB606" s="157"/>
      <c r="AC606" s="157"/>
      <c r="AD606" s="157"/>
      <c r="AE606" s="157"/>
      <c r="AF606" s="157"/>
      <c r="AG606" s="157"/>
      <c r="AH606" s="157"/>
      <c r="AI606" s="157"/>
      <c r="AJ606" s="157"/>
      <c r="AK606" s="157"/>
      <c r="AL606" s="157"/>
      <c r="AM606" s="157"/>
      <c r="AN606" s="157"/>
      <c r="AO606" s="157"/>
      <c r="AP606" s="157"/>
      <c r="AQ606" s="157"/>
      <c r="AR606" s="157"/>
      <c r="AS606" s="157"/>
      <c r="AT606" s="157"/>
      <c r="AU606" s="157"/>
      <c r="AV606" s="157"/>
      <c r="AW606" s="157"/>
      <c r="AX606" s="157"/>
      <c r="AY606" s="157"/>
      <c r="AZ606" s="157"/>
      <c r="BA606" s="157"/>
    </row>
    <row r="607" spans="1:53" s="177" customFormat="1" x14ac:dyDescent="0.3">
      <c r="A607" s="157" t="s">
        <v>707</v>
      </c>
      <c r="B607" s="162" t="s">
        <v>76</v>
      </c>
      <c r="C607" s="157" t="s">
        <v>645</v>
      </c>
      <c r="D607" s="180">
        <v>750722934</v>
      </c>
      <c r="E607" s="181">
        <v>5053631883</v>
      </c>
      <c r="F607" s="157" t="s">
        <v>48</v>
      </c>
      <c r="G607" s="165">
        <v>36625</v>
      </c>
      <c r="H607" s="166">
        <f t="shared" ca="1" si="9"/>
        <v>14</v>
      </c>
      <c r="I607" s="167" t="s">
        <v>64</v>
      </c>
      <c r="J607" s="168">
        <v>45324</v>
      </c>
      <c r="K607" s="169">
        <v>5</v>
      </c>
      <c r="L607" s="157"/>
      <c r="M607" s="175"/>
      <c r="N607" s="157"/>
      <c r="O607" s="157"/>
      <c r="S607" s="157"/>
      <c r="T607" s="157"/>
      <c r="U607" s="157"/>
      <c r="V607" s="157"/>
      <c r="W607" s="157"/>
      <c r="X607" s="157"/>
      <c r="Y607" s="157"/>
      <c r="Z607" s="157"/>
      <c r="AA607" s="157"/>
      <c r="AB607" s="157"/>
      <c r="AC607" s="157"/>
      <c r="AD607" s="157"/>
      <c r="AE607" s="157"/>
      <c r="AF607" s="157"/>
      <c r="AG607" s="157"/>
      <c r="AH607" s="157"/>
      <c r="AI607" s="157"/>
      <c r="AJ607" s="157"/>
      <c r="AK607" s="157"/>
      <c r="AL607" s="157"/>
      <c r="AM607" s="157"/>
      <c r="AN607" s="157"/>
      <c r="AO607" s="157"/>
      <c r="AP607" s="157"/>
      <c r="AQ607" s="157"/>
      <c r="AR607" s="157"/>
      <c r="AS607" s="157"/>
      <c r="AT607" s="157"/>
      <c r="AU607" s="157"/>
      <c r="AV607" s="157"/>
      <c r="AW607" s="157"/>
      <c r="AX607" s="157"/>
      <c r="AY607" s="157"/>
      <c r="AZ607" s="157"/>
      <c r="BA607" s="157"/>
    </row>
    <row r="608" spans="1:53" s="177" customFormat="1" x14ac:dyDescent="0.3">
      <c r="A608" s="157" t="s">
        <v>675</v>
      </c>
      <c r="B608" s="162" t="s">
        <v>66</v>
      </c>
      <c r="C608" s="157" t="s">
        <v>645</v>
      </c>
      <c r="D608" s="180">
        <v>404589373</v>
      </c>
      <c r="E608" s="181">
        <v>9708407416</v>
      </c>
      <c r="F608" s="157" t="s">
        <v>48</v>
      </c>
      <c r="G608" s="165">
        <v>35084</v>
      </c>
      <c r="H608" s="166">
        <f t="shared" ca="1" si="9"/>
        <v>18</v>
      </c>
      <c r="I608" s="167" t="s">
        <v>64</v>
      </c>
      <c r="J608" s="168">
        <v>80189</v>
      </c>
      <c r="K608" s="169">
        <v>2</v>
      </c>
      <c r="L608" s="157"/>
      <c r="M608" s="175"/>
      <c r="N608" s="157"/>
      <c r="O608" s="157"/>
      <c r="S608" s="157"/>
      <c r="T608" s="157"/>
      <c r="U608" s="157"/>
      <c r="V608" s="157"/>
      <c r="W608" s="157"/>
      <c r="X608" s="157"/>
      <c r="Y608" s="157"/>
      <c r="Z608" s="157"/>
      <c r="AA608" s="157"/>
      <c r="AB608" s="157"/>
      <c r="AC608" s="157"/>
      <c r="AD608" s="157"/>
      <c r="AE608" s="157"/>
      <c r="AF608" s="157"/>
      <c r="AG608" s="157"/>
      <c r="AH608" s="157"/>
      <c r="AI608" s="157"/>
      <c r="AJ608" s="157"/>
      <c r="AK608" s="157"/>
      <c r="AL608" s="157"/>
      <c r="AM608" s="157"/>
      <c r="AN608" s="157"/>
      <c r="AO608" s="157"/>
      <c r="AP608" s="157"/>
      <c r="AQ608" s="157"/>
      <c r="AR608" s="157"/>
      <c r="AS608" s="157"/>
      <c r="AT608" s="157"/>
      <c r="AU608" s="157"/>
      <c r="AV608" s="157"/>
      <c r="AW608" s="157"/>
      <c r="AX608" s="157"/>
      <c r="AY608" s="157"/>
      <c r="AZ608" s="157"/>
      <c r="BA608" s="157"/>
    </row>
    <row r="609" spans="1:53" s="177" customFormat="1" x14ac:dyDescent="0.3">
      <c r="A609" s="157" t="s">
        <v>714</v>
      </c>
      <c r="B609" s="162" t="s">
        <v>51</v>
      </c>
      <c r="C609" s="157" t="s">
        <v>645</v>
      </c>
      <c r="D609" s="180">
        <v>291274360</v>
      </c>
      <c r="E609" s="181">
        <v>9704563177</v>
      </c>
      <c r="F609" s="157" t="s">
        <v>48</v>
      </c>
      <c r="G609" s="165">
        <v>37137</v>
      </c>
      <c r="H609" s="166">
        <f t="shared" ca="1" si="9"/>
        <v>12</v>
      </c>
      <c r="I609" s="167" t="s">
        <v>64</v>
      </c>
      <c r="J609" s="168">
        <v>80888</v>
      </c>
      <c r="K609" s="169">
        <v>5</v>
      </c>
      <c r="L609" s="157"/>
      <c r="M609" s="175"/>
      <c r="N609" s="157"/>
      <c r="O609" s="157"/>
      <c r="S609" s="157"/>
      <c r="T609" s="157"/>
      <c r="U609" s="157"/>
      <c r="V609" s="157"/>
      <c r="W609" s="157"/>
      <c r="X609" s="157"/>
      <c r="Y609" s="157"/>
      <c r="Z609" s="157"/>
      <c r="AA609" s="157"/>
      <c r="AB609" s="157"/>
      <c r="AC609" s="157"/>
      <c r="AD609" s="157"/>
      <c r="AE609" s="157"/>
      <c r="AF609" s="157"/>
      <c r="AG609" s="157"/>
      <c r="AH609" s="157"/>
      <c r="AI609" s="157"/>
      <c r="AJ609" s="157"/>
      <c r="AK609" s="157"/>
      <c r="AL609" s="157"/>
      <c r="AM609" s="157"/>
      <c r="AN609" s="157"/>
      <c r="AO609" s="157"/>
      <c r="AP609" s="157"/>
      <c r="AQ609" s="157"/>
      <c r="AR609" s="157"/>
      <c r="AS609" s="157"/>
      <c r="AT609" s="157"/>
      <c r="AU609" s="157"/>
      <c r="AV609" s="157"/>
      <c r="AW609" s="157"/>
      <c r="AX609" s="157"/>
      <c r="AY609" s="157"/>
      <c r="AZ609" s="157"/>
      <c r="BA609" s="157"/>
    </row>
    <row r="610" spans="1:53" s="177" customFormat="1" x14ac:dyDescent="0.3">
      <c r="A610" s="157" t="s">
        <v>709</v>
      </c>
      <c r="B610" s="162" t="s">
        <v>51</v>
      </c>
      <c r="C610" s="157" t="s">
        <v>645</v>
      </c>
      <c r="D610" s="180">
        <v>221347766</v>
      </c>
      <c r="E610" s="181">
        <v>9706853122</v>
      </c>
      <c r="F610" s="157" t="s">
        <v>58</v>
      </c>
      <c r="G610" s="165">
        <v>37126</v>
      </c>
      <c r="H610" s="166">
        <f t="shared" ca="1" si="9"/>
        <v>12</v>
      </c>
      <c r="I610" s="167"/>
      <c r="J610" s="168">
        <v>70860</v>
      </c>
      <c r="K610" s="169">
        <v>4</v>
      </c>
      <c r="L610" s="157"/>
      <c r="M610" s="175"/>
      <c r="N610" s="157"/>
      <c r="O610" s="157"/>
      <c r="S610" s="157"/>
      <c r="T610" s="157"/>
      <c r="U610" s="157"/>
      <c r="V610" s="157"/>
      <c r="W610" s="157"/>
      <c r="X610" s="157"/>
      <c r="Y610" s="157"/>
      <c r="Z610" s="157"/>
      <c r="AA610" s="157"/>
      <c r="AB610" s="157"/>
      <c r="AC610" s="157"/>
      <c r="AD610" s="157"/>
      <c r="AE610" s="157"/>
      <c r="AF610" s="157"/>
      <c r="AG610" s="157"/>
      <c r="AH610" s="157"/>
      <c r="AI610" s="157"/>
      <c r="AJ610" s="157"/>
      <c r="AK610" s="157"/>
      <c r="AL610" s="157"/>
      <c r="AM610" s="157"/>
      <c r="AN610" s="157"/>
      <c r="AO610" s="157"/>
      <c r="AP610" s="157"/>
      <c r="AQ610" s="157"/>
      <c r="AR610" s="157"/>
      <c r="AS610" s="157"/>
      <c r="AT610" s="157"/>
      <c r="AU610" s="157"/>
      <c r="AV610" s="157"/>
      <c r="AW610" s="157"/>
      <c r="AX610" s="157"/>
      <c r="AY610" s="157"/>
      <c r="AZ610" s="157"/>
      <c r="BA610" s="157"/>
    </row>
    <row r="611" spans="1:53" s="177" customFormat="1" x14ac:dyDescent="0.3">
      <c r="A611" s="157" t="s">
        <v>715</v>
      </c>
      <c r="B611" s="162" t="s">
        <v>66</v>
      </c>
      <c r="C611" s="157" t="s">
        <v>645</v>
      </c>
      <c r="D611" s="180">
        <v>718930584</v>
      </c>
      <c r="E611" s="181">
        <v>7195804771</v>
      </c>
      <c r="F611" s="157" t="s">
        <v>52</v>
      </c>
      <c r="G611" s="165">
        <v>37252</v>
      </c>
      <c r="H611" s="166">
        <f t="shared" ca="1" si="9"/>
        <v>12</v>
      </c>
      <c r="I611" s="167" t="s">
        <v>60</v>
      </c>
      <c r="J611" s="168">
        <v>41976</v>
      </c>
      <c r="K611" s="169">
        <v>2</v>
      </c>
      <c r="L611" s="157"/>
      <c r="M611" s="175"/>
      <c r="N611" s="157"/>
      <c r="O611" s="157"/>
      <c r="S611" s="157"/>
      <c r="T611" s="157"/>
      <c r="U611" s="157"/>
      <c r="V611" s="157"/>
      <c r="W611" s="157"/>
      <c r="X611" s="157"/>
      <c r="Y611" s="157"/>
      <c r="Z611" s="157"/>
      <c r="AA611" s="157"/>
      <c r="AB611" s="157"/>
      <c r="AC611" s="157"/>
      <c r="AD611" s="157"/>
      <c r="AE611" s="157"/>
      <c r="AF611" s="157"/>
      <c r="AG611" s="157"/>
      <c r="AH611" s="157"/>
      <c r="AI611" s="157"/>
      <c r="AJ611" s="157"/>
      <c r="AK611" s="157"/>
      <c r="AL611" s="157"/>
      <c r="AM611" s="157"/>
      <c r="AN611" s="157"/>
      <c r="AO611" s="157"/>
      <c r="AP611" s="157"/>
      <c r="AQ611" s="157"/>
      <c r="AR611" s="157"/>
      <c r="AS611" s="157"/>
      <c r="AT611" s="157"/>
      <c r="AU611" s="157"/>
      <c r="AV611" s="157"/>
      <c r="AW611" s="157"/>
      <c r="AX611" s="157"/>
      <c r="AY611" s="157"/>
      <c r="AZ611" s="157"/>
      <c r="BA611" s="157"/>
    </row>
    <row r="612" spans="1:53" s="177" customFormat="1" x14ac:dyDescent="0.3">
      <c r="A612" s="157" t="s">
        <v>708</v>
      </c>
      <c r="B612" s="162" t="s">
        <v>66</v>
      </c>
      <c r="C612" s="157" t="s">
        <v>645</v>
      </c>
      <c r="D612" s="180">
        <v>644489557</v>
      </c>
      <c r="E612" s="181">
        <v>3036532463</v>
      </c>
      <c r="F612" s="157" t="s">
        <v>48</v>
      </c>
      <c r="G612" s="165">
        <v>37068</v>
      </c>
      <c r="H612" s="166">
        <f t="shared" ca="1" si="9"/>
        <v>13</v>
      </c>
      <c r="I612" s="167" t="s">
        <v>53</v>
      </c>
      <c r="J612" s="168">
        <v>94740</v>
      </c>
      <c r="K612" s="169">
        <v>1</v>
      </c>
      <c r="L612" s="157"/>
      <c r="M612" s="175"/>
      <c r="N612" s="157"/>
      <c r="O612" s="157"/>
      <c r="S612" s="157"/>
      <c r="T612" s="157"/>
      <c r="U612" s="157"/>
      <c r="V612" s="157"/>
      <c r="W612" s="157"/>
      <c r="X612" s="157"/>
      <c r="Y612" s="157"/>
      <c r="Z612" s="157"/>
      <c r="AA612" s="157"/>
      <c r="AB612" s="157"/>
      <c r="AC612" s="157"/>
      <c r="AD612" s="157"/>
      <c r="AE612" s="157"/>
      <c r="AF612" s="157"/>
      <c r="AG612" s="157"/>
      <c r="AH612" s="157"/>
      <c r="AI612" s="157"/>
      <c r="AJ612" s="157"/>
      <c r="AK612" s="157"/>
      <c r="AL612" s="157"/>
      <c r="AM612" s="157"/>
      <c r="AN612" s="157"/>
      <c r="AO612" s="157"/>
      <c r="AP612" s="157"/>
      <c r="AQ612" s="157"/>
      <c r="AR612" s="157"/>
      <c r="AS612" s="157"/>
      <c r="AT612" s="157"/>
      <c r="AU612" s="157"/>
      <c r="AV612" s="157"/>
      <c r="AW612" s="157"/>
      <c r="AX612" s="157"/>
      <c r="AY612" s="157"/>
      <c r="AZ612" s="157"/>
      <c r="BA612" s="157"/>
    </row>
    <row r="613" spans="1:53" s="177" customFormat="1" x14ac:dyDescent="0.3">
      <c r="A613" s="157" t="s">
        <v>684</v>
      </c>
      <c r="B613" s="162" t="s">
        <v>66</v>
      </c>
      <c r="C613" s="157" t="s">
        <v>645</v>
      </c>
      <c r="D613" s="180">
        <v>180832423</v>
      </c>
      <c r="E613" s="181">
        <v>9708097539</v>
      </c>
      <c r="F613" s="157" t="s">
        <v>48</v>
      </c>
      <c r="G613" s="165">
        <v>37134</v>
      </c>
      <c r="H613" s="166">
        <f t="shared" ca="1" si="9"/>
        <v>12</v>
      </c>
      <c r="I613" s="167" t="s">
        <v>72</v>
      </c>
      <c r="J613" s="168">
        <v>95532</v>
      </c>
      <c r="K613" s="169">
        <v>2</v>
      </c>
      <c r="L613" s="157"/>
      <c r="M613" s="175"/>
      <c r="N613" s="157"/>
      <c r="O613" s="157"/>
      <c r="S613" s="157"/>
      <c r="T613" s="157"/>
      <c r="U613" s="157"/>
      <c r="V613" s="157"/>
      <c r="W613" s="157"/>
      <c r="X613" s="157"/>
      <c r="Y613" s="157"/>
      <c r="Z613" s="157"/>
      <c r="AA613" s="157"/>
      <c r="AB613" s="157"/>
      <c r="AC613" s="157"/>
      <c r="AD613" s="157"/>
      <c r="AE613" s="157"/>
      <c r="AF613" s="157"/>
      <c r="AG613" s="157"/>
      <c r="AH613" s="157"/>
      <c r="AI613" s="157"/>
      <c r="AJ613" s="157"/>
      <c r="AK613" s="157"/>
      <c r="AL613" s="157"/>
      <c r="AM613" s="157"/>
      <c r="AN613" s="157"/>
      <c r="AO613" s="157"/>
      <c r="AP613" s="157"/>
      <c r="AQ613" s="157"/>
      <c r="AR613" s="157"/>
      <c r="AS613" s="157"/>
      <c r="AT613" s="157"/>
      <c r="AU613" s="157"/>
      <c r="AV613" s="157"/>
      <c r="AW613" s="157"/>
      <c r="AX613" s="157"/>
      <c r="AY613" s="157"/>
      <c r="AZ613" s="157"/>
      <c r="BA613" s="157"/>
    </row>
    <row r="614" spans="1:53" s="177" customFormat="1" x14ac:dyDescent="0.3">
      <c r="A614" s="157" t="s">
        <v>691</v>
      </c>
      <c r="B614" s="162" t="s">
        <v>46</v>
      </c>
      <c r="C614" s="157" t="s">
        <v>645</v>
      </c>
      <c r="D614" s="180">
        <v>781472289</v>
      </c>
      <c r="E614" s="181">
        <v>7198502926</v>
      </c>
      <c r="F614" s="157" t="s">
        <v>48</v>
      </c>
      <c r="G614" s="165">
        <v>34604</v>
      </c>
      <c r="H614" s="166">
        <f t="shared" ca="1" si="9"/>
        <v>19</v>
      </c>
      <c r="I614" s="167" t="s">
        <v>64</v>
      </c>
      <c r="J614" s="168">
        <v>75660</v>
      </c>
      <c r="K614" s="169">
        <v>3</v>
      </c>
      <c r="L614" s="157"/>
      <c r="M614" s="175"/>
      <c r="N614" s="157"/>
      <c r="O614" s="157"/>
      <c r="S614" s="157"/>
      <c r="T614" s="157"/>
      <c r="U614" s="157"/>
      <c r="V614" s="157"/>
      <c r="W614" s="157"/>
      <c r="X614" s="157"/>
      <c r="Y614" s="157"/>
      <c r="Z614" s="157"/>
      <c r="AA614" s="157"/>
      <c r="AB614" s="157"/>
      <c r="AC614" s="157"/>
      <c r="AD614" s="157"/>
      <c r="AE614" s="157"/>
      <c r="AF614" s="157"/>
      <c r="AG614" s="157"/>
      <c r="AH614" s="157"/>
      <c r="AI614" s="157"/>
      <c r="AJ614" s="157"/>
      <c r="AK614" s="157"/>
      <c r="AL614" s="157"/>
      <c r="AM614" s="157"/>
      <c r="AN614" s="157"/>
      <c r="AO614" s="157"/>
      <c r="AP614" s="157"/>
      <c r="AQ614" s="157"/>
      <c r="AR614" s="157"/>
      <c r="AS614" s="157"/>
      <c r="AT614" s="157"/>
      <c r="AU614" s="157"/>
      <c r="AV614" s="157"/>
      <c r="AW614" s="157"/>
      <c r="AX614" s="157"/>
      <c r="AY614" s="157"/>
      <c r="AZ614" s="157"/>
      <c r="BA614" s="157"/>
    </row>
    <row r="615" spans="1:53" s="177" customFormat="1" x14ac:dyDescent="0.3">
      <c r="A615" s="157" t="s">
        <v>688</v>
      </c>
      <c r="B615" s="162" t="s">
        <v>51</v>
      </c>
      <c r="C615" s="157" t="s">
        <v>645</v>
      </c>
      <c r="D615" s="180">
        <v>855135948</v>
      </c>
      <c r="E615" s="181">
        <v>3036408497</v>
      </c>
      <c r="F615" s="157" t="s">
        <v>48</v>
      </c>
      <c r="G615" s="165">
        <v>40871</v>
      </c>
      <c r="H615" s="166">
        <f t="shared" ca="1" si="9"/>
        <v>2</v>
      </c>
      <c r="I615" s="167" t="s">
        <v>64</v>
      </c>
      <c r="J615" s="168">
        <v>86472</v>
      </c>
      <c r="K615" s="169">
        <v>2</v>
      </c>
      <c r="L615" s="157"/>
      <c r="M615" s="175"/>
      <c r="N615" s="157"/>
      <c r="O615" s="157"/>
      <c r="S615" s="157"/>
      <c r="T615" s="157"/>
      <c r="U615" s="157"/>
      <c r="V615" s="157"/>
      <c r="W615" s="157"/>
      <c r="X615" s="157"/>
      <c r="Y615" s="157"/>
      <c r="Z615" s="157"/>
      <c r="AA615" s="157"/>
      <c r="AB615" s="157"/>
      <c r="AC615" s="157"/>
      <c r="AD615" s="157"/>
      <c r="AE615" s="157"/>
      <c r="AF615" s="157"/>
      <c r="AG615" s="157"/>
      <c r="AH615" s="157"/>
      <c r="AI615" s="157"/>
      <c r="AJ615" s="157"/>
      <c r="AK615" s="157"/>
      <c r="AL615" s="157"/>
      <c r="AM615" s="157"/>
      <c r="AN615" s="157"/>
      <c r="AO615" s="157"/>
      <c r="AP615" s="157"/>
      <c r="AQ615" s="157"/>
      <c r="AR615" s="157"/>
      <c r="AS615" s="157"/>
      <c r="AT615" s="157"/>
      <c r="AU615" s="157"/>
      <c r="AV615" s="157"/>
      <c r="AW615" s="157"/>
      <c r="AX615" s="157"/>
      <c r="AY615" s="157"/>
      <c r="AZ615" s="157"/>
      <c r="BA615" s="157"/>
    </row>
    <row r="616" spans="1:53" s="177" customFormat="1" x14ac:dyDescent="0.3">
      <c r="A616" s="157" t="s">
        <v>674</v>
      </c>
      <c r="B616" s="162" t="s">
        <v>62</v>
      </c>
      <c r="C616" s="157" t="s">
        <v>645</v>
      </c>
      <c r="D616" s="180">
        <v>531654742</v>
      </c>
      <c r="E616" s="181">
        <v>5055770085</v>
      </c>
      <c r="F616" s="157" t="s">
        <v>48</v>
      </c>
      <c r="G616" s="165">
        <v>38849</v>
      </c>
      <c r="H616" s="166">
        <f t="shared" ca="1" si="9"/>
        <v>8</v>
      </c>
      <c r="I616" s="167" t="s">
        <v>60</v>
      </c>
      <c r="J616" s="168">
        <v>35052</v>
      </c>
      <c r="K616" s="169">
        <v>5</v>
      </c>
      <c r="L616" s="157"/>
      <c r="M616" s="175"/>
      <c r="N616" s="157"/>
      <c r="O616" s="157"/>
      <c r="S616" s="157"/>
      <c r="T616" s="157"/>
      <c r="U616" s="157"/>
      <c r="V616" s="157"/>
      <c r="W616" s="157"/>
      <c r="X616" s="157"/>
      <c r="Y616" s="157"/>
      <c r="Z616" s="157"/>
      <c r="AA616" s="157"/>
      <c r="AB616" s="157"/>
      <c r="AC616" s="157"/>
      <c r="AD616" s="157"/>
      <c r="AE616" s="157"/>
      <c r="AF616" s="157"/>
      <c r="AG616" s="157"/>
      <c r="AH616" s="157"/>
      <c r="AI616" s="157"/>
      <c r="AJ616" s="157"/>
      <c r="AK616" s="157"/>
      <c r="AL616" s="157"/>
      <c r="AM616" s="157"/>
      <c r="AN616" s="157"/>
      <c r="AO616" s="157"/>
      <c r="AP616" s="157"/>
      <c r="AQ616" s="157"/>
      <c r="AR616" s="157"/>
      <c r="AS616" s="157"/>
      <c r="AT616" s="157"/>
      <c r="AU616" s="157"/>
      <c r="AV616" s="157"/>
      <c r="AW616" s="157"/>
      <c r="AX616" s="157"/>
      <c r="AY616" s="157"/>
      <c r="AZ616" s="157"/>
      <c r="BA616" s="157"/>
    </row>
    <row r="617" spans="1:53" s="177" customFormat="1" x14ac:dyDescent="0.3">
      <c r="A617" s="157" t="s">
        <v>694</v>
      </c>
      <c r="B617" s="162" t="s">
        <v>55</v>
      </c>
      <c r="C617" s="157" t="s">
        <v>645</v>
      </c>
      <c r="D617" s="180">
        <v>593584018</v>
      </c>
      <c r="E617" s="181">
        <v>3034626281</v>
      </c>
      <c r="F617" s="157" t="s">
        <v>48</v>
      </c>
      <c r="G617" s="165">
        <v>34510</v>
      </c>
      <c r="H617" s="166">
        <f t="shared" ca="1" si="9"/>
        <v>20</v>
      </c>
      <c r="I617" s="167" t="s">
        <v>60</v>
      </c>
      <c r="J617" s="168">
        <v>81504</v>
      </c>
      <c r="K617" s="169">
        <v>4</v>
      </c>
      <c r="L617" s="157"/>
      <c r="M617" s="175"/>
      <c r="N617" s="157"/>
      <c r="O617" s="157"/>
      <c r="S617" s="157"/>
      <c r="T617" s="157"/>
      <c r="U617" s="157"/>
      <c r="V617" s="157"/>
      <c r="W617" s="157"/>
      <c r="X617" s="157"/>
      <c r="Y617" s="157"/>
      <c r="Z617" s="157"/>
      <c r="AA617" s="157"/>
      <c r="AB617" s="157"/>
      <c r="AC617" s="157"/>
      <c r="AD617" s="157"/>
      <c r="AE617" s="157"/>
      <c r="AF617" s="157"/>
      <c r="AG617" s="157"/>
      <c r="AH617" s="157"/>
      <c r="AI617" s="157"/>
      <c r="AJ617" s="157"/>
      <c r="AK617" s="157"/>
      <c r="AL617" s="157"/>
      <c r="AM617" s="157"/>
      <c r="AN617" s="157"/>
      <c r="AO617" s="157"/>
      <c r="AP617" s="157"/>
      <c r="AQ617" s="157"/>
      <c r="AR617" s="157"/>
      <c r="AS617" s="157"/>
      <c r="AT617" s="157"/>
      <c r="AU617" s="157"/>
      <c r="AV617" s="157"/>
      <c r="AW617" s="157"/>
      <c r="AX617" s="157"/>
      <c r="AY617" s="157"/>
      <c r="AZ617" s="157"/>
      <c r="BA617" s="157"/>
    </row>
    <row r="618" spans="1:53" s="177" customFormat="1" x14ac:dyDescent="0.3">
      <c r="A618" s="157" t="s">
        <v>713</v>
      </c>
      <c r="B618" s="162" t="s">
        <v>76</v>
      </c>
      <c r="C618" s="157" t="s">
        <v>645</v>
      </c>
      <c r="D618" s="180">
        <v>195772503</v>
      </c>
      <c r="E618" s="181">
        <v>9703123940</v>
      </c>
      <c r="F618" s="157" t="s">
        <v>58</v>
      </c>
      <c r="G618" s="165">
        <v>34970</v>
      </c>
      <c r="H618" s="166">
        <f t="shared" ca="1" si="9"/>
        <v>18</v>
      </c>
      <c r="I618" s="167"/>
      <c r="J618" s="168">
        <v>66828</v>
      </c>
      <c r="K618" s="169">
        <v>2</v>
      </c>
      <c r="L618" s="157"/>
      <c r="M618" s="175"/>
      <c r="N618" s="157"/>
      <c r="O618" s="157"/>
      <c r="S618" s="157"/>
      <c r="T618" s="157"/>
      <c r="U618" s="157"/>
      <c r="V618" s="157"/>
      <c r="W618" s="157"/>
      <c r="X618" s="157"/>
      <c r="Y618" s="157"/>
      <c r="Z618" s="157"/>
      <c r="AA618" s="157"/>
      <c r="AB618" s="157"/>
      <c r="AC618" s="157"/>
      <c r="AD618" s="157"/>
      <c r="AE618" s="157"/>
      <c r="AF618" s="157"/>
      <c r="AG618" s="157"/>
      <c r="AH618" s="157"/>
      <c r="AI618" s="157"/>
      <c r="AJ618" s="157"/>
      <c r="AK618" s="157"/>
      <c r="AL618" s="157"/>
      <c r="AM618" s="157"/>
      <c r="AN618" s="157"/>
      <c r="AO618" s="157"/>
      <c r="AP618" s="157"/>
      <c r="AQ618" s="157"/>
      <c r="AR618" s="157"/>
      <c r="AS618" s="157"/>
      <c r="AT618" s="157"/>
      <c r="AU618" s="157"/>
      <c r="AV618" s="157"/>
      <c r="AW618" s="157"/>
      <c r="AX618" s="157"/>
      <c r="AY618" s="157"/>
      <c r="AZ618" s="157"/>
      <c r="BA618" s="157"/>
    </row>
    <row r="619" spans="1:53" s="177" customFormat="1" x14ac:dyDescent="0.3">
      <c r="A619" s="157" t="s">
        <v>669</v>
      </c>
      <c r="B619" s="162" t="s">
        <v>76</v>
      </c>
      <c r="C619" s="157" t="s">
        <v>645</v>
      </c>
      <c r="D619" s="180">
        <v>693965055</v>
      </c>
      <c r="E619" s="181">
        <v>3037853314</v>
      </c>
      <c r="F619" s="157" t="s">
        <v>48</v>
      </c>
      <c r="G619" s="165">
        <v>34767</v>
      </c>
      <c r="H619" s="166">
        <f t="shared" ca="1" si="9"/>
        <v>19</v>
      </c>
      <c r="I619" s="167" t="s">
        <v>60</v>
      </c>
      <c r="J619" s="168">
        <v>82164</v>
      </c>
      <c r="K619" s="169">
        <v>4</v>
      </c>
      <c r="L619" s="157"/>
      <c r="M619" s="175"/>
      <c r="N619" s="157"/>
      <c r="O619" s="157"/>
      <c r="S619" s="157"/>
      <c r="T619" s="157"/>
      <c r="U619" s="157"/>
      <c r="V619" s="157"/>
      <c r="W619" s="157"/>
      <c r="X619" s="157"/>
      <c r="Y619" s="157"/>
      <c r="Z619" s="157"/>
      <c r="AA619" s="157"/>
      <c r="AB619" s="157"/>
      <c r="AC619" s="157"/>
      <c r="AD619" s="157"/>
      <c r="AE619" s="157"/>
      <c r="AF619" s="157"/>
      <c r="AG619" s="157"/>
      <c r="AH619" s="157"/>
      <c r="AI619" s="157"/>
      <c r="AJ619" s="157"/>
      <c r="AK619" s="157"/>
      <c r="AL619" s="157"/>
      <c r="AM619" s="157"/>
      <c r="AN619" s="157"/>
      <c r="AO619" s="157"/>
      <c r="AP619" s="157"/>
      <c r="AQ619" s="157"/>
      <c r="AR619" s="157"/>
      <c r="AS619" s="157"/>
      <c r="AT619" s="157"/>
      <c r="AU619" s="157"/>
      <c r="AV619" s="157"/>
      <c r="AW619" s="157"/>
      <c r="AX619" s="157"/>
      <c r="AY619" s="157"/>
      <c r="AZ619" s="157"/>
      <c r="BA619" s="157"/>
    </row>
    <row r="620" spans="1:53" s="177" customFormat="1" x14ac:dyDescent="0.3">
      <c r="A620" s="157" t="s">
        <v>671</v>
      </c>
      <c r="B620" s="162" t="s">
        <v>51</v>
      </c>
      <c r="C620" s="157" t="s">
        <v>645</v>
      </c>
      <c r="D620" s="180">
        <v>649292883</v>
      </c>
      <c r="E620" s="181">
        <v>5058413896</v>
      </c>
      <c r="F620" s="157" t="s">
        <v>48</v>
      </c>
      <c r="G620" s="165">
        <v>39293</v>
      </c>
      <c r="H620" s="166">
        <f t="shared" ca="1" si="9"/>
        <v>6</v>
      </c>
      <c r="I620" s="167" t="s">
        <v>64</v>
      </c>
      <c r="J620" s="168">
        <v>38292</v>
      </c>
      <c r="K620" s="169">
        <v>5</v>
      </c>
      <c r="L620" s="157"/>
      <c r="M620" s="175"/>
      <c r="N620" s="157"/>
      <c r="O620" s="157"/>
      <c r="S620" s="157"/>
      <c r="T620" s="157"/>
      <c r="U620" s="157"/>
      <c r="V620" s="157"/>
      <c r="W620" s="157"/>
      <c r="X620" s="157"/>
      <c r="Y620" s="157"/>
      <c r="Z620" s="157"/>
      <c r="AA620" s="157"/>
      <c r="AB620" s="157"/>
      <c r="AC620" s="157"/>
      <c r="AD620" s="157"/>
      <c r="AE620" s="157"/>
      <c r="AF620" s="157"/>
      <c r="AG620" s="157"/>
      <c r="AH620" s="157"/>
      <c r="AI620" s="157"/>
      <c r="AJ620" s="157"/>
      <c r="AK620" s="157"/>
      <c r="AL620" s="157"/>
      <c r="AM620" s="157"/>
      <c r="AN620" s="157"/>
      <c r="AO620" s="157"/>
      <c r="AP620" s="157"/>
      <c r="AQ620" s="157"/>
      <c r="AR620" s="157"/>
      <c r="AS620" s="157"/>
      <c r="AT620" s="157"/>
      <c r="AU620" s="157"/>
      <c r="AV620" s="157"/>
      <c r="AW620" s="157"/>
      <c r="AX620" s="157"/>
      <c r="AY620" s="157"/>
      <c r="AZ620" s="157"/>
      <c r="BA620" s="157"/>
    </row>
    <row r="621" spans="1:53" s="177" customFormat="1" x14ac:dyDescent="0.3">
      <c r="A621" s="157" t="s">
        <v>703</v>
      </c>
      <c r="B621" s="162" t="s">
        <v>62</v>
      </c>
      <c r="C621" s="157" t="s">
        <v>645</v>
      </c>
      <c r="D621" s="180">
        <v>619456809</v>
      </c>
      <c r="E621" s="181">
        <v>9706865606</v>
      </c>
      <c r="F621" s="157" t="s">
        <v>52</v>
      </c>
      <c r="G621" s="165">
        <v>36898</v>
      </c>
      <c r="H621" s="166">
        <f t="shared" ca="1" si="9"/>
        <v>13</v>
      </c>
      <c r="I621" s="167" t="s">
        <v>49</v>
      </c>
      <c r="J621" s="168">
        <v>47436</v>
      </c>
      <c r="K621" s="169">
        <v>5</v>
      </c>
      <c r="L621" s="157"/>
      <c r="M621" s="175"/>
      <c r="N621" s="157"/>
      <c r="O621" s="157"/>
      <c r="S621" s="157"/>
      <c r="T621" s="157"/>
      <c r="U621" s="157"/>
      <c r="V621" s="157"/>
      <c r="W621" s="157"/>
      <c r="X621" s="157"/>
      <c r="Y621" s="157"/>
      <c r="Z621" s="157"/>
      <c r="AA621" s="157"/>
      <c r="AB621" s="157"/>
      <c r="AC621" s="157"/>
      <c r="AD621" s="157"/>
      <c r="AE621" s="157"/>
      <c r="AF621" s="157"/>
      <c r="AG621" s="157"/>
      <c r="AH621" s="157"/>
      <c r="AI621" s="157"/>
      <c r="AJ621" s="157"/>
      <c r="AK621" s="157"/>
      <c r="AL621" s="157"/>
      <c r="AM621" s="157"/>
      <c r="AN621" s="157"/>
      <c r="AO621" s="157"/>
      <c r="AP621" s="157"/>
      <c r="AQ621" s="157"/>
      <c r="AR621" s="157"/>
      <c r="AS621" s="157"/>
      <c r="AT621" s="157"/>
      <c r="AU621" s="157"/>
      <c r="AV621" s="157"/>
      <c r="AW621" s="157"/>
      <c r="AX621" s="157"/>
      <c r="AY621" s="157"/>
      <c r="AZ621" s="157"/>
      <c r="BA621" s="157"/>
    </row>
    <row r="622" spans="1:53" s="177" customFormat="1" x14ac:dyDescent="0.3">
      <c r="A622" s="157" t="s">
        <v>648</v>
      </c>
      <c r="B622" s="162" t="s">
        <v>51</v>
      </c>
      <c r="C622" s="157" t="s">
        <v>645</v>
      </c>
      <c r="D622" s="180">
        <v>426014550</v>
      </c>
      <c r="E622" s="181">
        <v>9702889182</v>
      </c>
      <c r="F622" s="157" t="s">
        <v>48</v>
      </c>
      <c r="G622" s="165">
        <v>36507</v>
      </c>
      <c r="H622" s="166">
        <f t="shared" ca="1" si="9"/>
        <v>14</v>
      </c>
      <c r="I622" s="167" t="s">
        <v>72</v>
      </c>
      <c r="J622" s="168">
        <v>75558</v>
      </c>
      <c r="K622" s="169">
        <v>1</v>
      </c>
      <c r="L622" s="157"/>
      <c r="M622" s="175"/>
      <c r="N622" s="157"/>
      <c r="O622" s="157"/>
      <c r="S622" s="157"/>
      <c r="T622" s="157"/>
      <c r="U622" s="157"/>
      <c r="V622" s="157"/>
      <c r="W622" s="157"/>
      <c r="X622" s="157"/>
      <c r="Y622" s="157"/>
      <c r="Z622" s="157"/>
      <c r="AA622" s="157"/>
      <c r="AB622" s="157"/>
      <c r="AC622" s="157"/>
      <c r="AD622" s="157"/>
      <c r="AE622" s="157"/>
      <c r="AF622" s="157"/>
      <c r="AG622" s="157"/>
      <c r="AH622" s="157"/>
      <c r="AI622" s="157"/>
      <c r="AJ622" s="157"/>
      <c r="AK622" s="157"/>
      <c r="AL622" s="157"/>
      <c r="AM622" s="157"/>
      <c r="AN622" s="157"/>
      <c r="AO622" s="157"/>
      <c r="AP622" s="157"/>
      <c r="AQ622" s="157"/>
      <c r="AR622" s="157"/>
      <c r="AS622" s="157"/>
      <c r="AT622" s="157"/>
      <c r="AU622" s="157"/>
      <c r="AV622" s="157"/>
      <c r="AW622" s="157"/>
      <c r="AX622" s="157"/>
      <c r="AY622" s="157"/>
      <c r="AZ622" s="157"/>
      <c r="BA622" s="157"/>
    </row>
    <row r="623" spans="1:53" s="177" customFormat="1" x14ac:dyDescent="0.3">
      <c r="A623" s="157" t="s">
        <v>699</v>
      </c>
      <c r="B623" s="162" t="s">
        <v>51</v>
      </c>
      <c r="C623" s="157" t="s">
        <v>645</v>
      </c>
      <c r="D623" s="180">
        <v>288741910</v>
      </c>
      <c r="E623" s="181">
        <v>9702842668</v>
      </c>
      <c r="F623" s="157" t="s">
        <v>48</v>
      </c>
      <c r="G623" s="165">
        <v>37416</v>
      </c>
      <c r="H623" s="166">
        <f t="shared" ca="1" si="9"/>
        <v>12</v>
      </c>
      <c r="I623" s="167" t="s">
        <v>64</v>
      </c>
      <c r="J623" s="168">
        <v>80424</v>
      </c>
      <c r="K623" s="169">
        <v>1</v>
      </c>
      <c r="L623" s="157"/>
      <c r="M623" s="175"/>
      <c r="N623" s="157"/>
      <c r="O623" s="157"/>
      <c r="S623" s="157"/>
      <c r="T623" s="157"/>
      <c r="U623" s="157"/>
      <c r="V623" s="157"/>
      <c r="W623" s="157"/>
      <c r="X623" s="157"/>
      <c r="Y623" s="157"/>
      <c r="Z623" s="157"/>
      <c r="AA623" s="157"/>
      <c r="AB623" s="157"/>
      <c r="AC623" s="157"/>
      <c r="AD623" s="157"/>
      <c r="AE623" s="157"/>
      <c r="AF623" s="157"/>
      <c r="AG623" s="157"/>
      <c r="AH623" s="157"/>
      <c r="AI623" s="157"/>
      <c r="AJ623" s="157"/>
      <c r="AK623" s="157"/>
      <c r="AL623" s="157"/>
      <c r="AM623" s="157"/>
      <c r="AN623" s="157"/>
      <c r="AO623" s="157"/>
      <c r="AP623" s="157"/>
      <c r="AQ623" s="157"/>
      <c r="AR623" s="157"/>
      <c r="AS623" s="157"/>
      <c r="AT623" s="157"/>
      <c r="AU623" s="157"/>
      <c r="AV623" s="157"/>
      <c r="AW623" s="157"/>
      <c r="AX623" s="157"/>
      <c r="AY623" s="157"/>
      <c r="AZ623" s="157"/>
      <c r="BA623" s="157"/>
    </row>
    <row r="624" spans="1:53" s="177" customFormat="1" x14ac:dyDescent="0.3">
      <c r="A624" s="157" t="s">
        <v>690</v>
      </c>
      <c r="B624" s="162" t="s">
        <v>51</v>
      </c>
      <c r="C624" s="157" t="s">
        <v>645</v>
      </c>
      <c r="D624" s="180">
        <v>357568979</v>
      </c>
      <c r="E624" s="181">
        <v>9704316324</v>
      </c>
      <c r="F624" s="157" t="s">
        <v>52</v>
      </c>
      <c r="G624" s="165">
        <v>38831</v>
      </c>
      <c r="H624" s="166">
        <f t="shared" ca="1" si="9"/>
        <v>8</v>
      </c>
      <c r="I624" s="167" t="s">
        <v>53</v>
      </c>
      <c r="J624" s="168">
        <v>34230</v>
      </c>
      <c r="K624" s="169">
        <v>4</v>
      </c>
      <c r="L624" s="157"/>
      <c r="M624" s="175"/>
      <c r="N624" s="157"/>
      <c r="O624" s="157"/>
      <c r="S624" s="157"/>
      <c r="T624" s="157"/>
      <c r="U624" s="157"/>
      <c r="V624" s="157"/>
      <c r="W624" s="157"/>
      <c r="X624" s="157"/>
      <c r="Y624" s="157"/>
      <c r="Z624" s="157"/>
      <c r="AA624" s="157"/>
      <c r="AB624" s="157"/>
      <c r="AC624" s="157"/>
      <c r="AD624" s="157"/>
      <c r="AE624" s="157"/>
      <c r="AF624" s="157"/>
      <c r="AG624" s="157"/>
      <c r="AH624" s="157"/>
      <c r="AI624" s="157"/>
      <c r="AJ624" s="157"/>
      <c r="AK624" s="157"/>
      <c r="AL624" s="157"/>
      <c r="AM624" s="157"/>
      <c r="AN624" s="157"/>
      <c r="AO624" s="157"/>
      <c r="AP624" s="157"/>
      <c r="AQ624" s="157"/>
      <c r="AR624" s="157"/>
      <c r="AS624" s="157"/>
      <c r="AT624" s="157"/>
      <c r="AU624" s="157"/>
      <c r="AV624" s="157"/>
      <c r="AW624" s="157"/>
      <c r="AX624" s="157"/>
      <c r="AY624" s="157"/>
      <c r="AZ624" s="157"/>
      <c r="BA624" s="157"/>
    </row>
    <row r="625" spans="1:53" s="177" customFormat="1" x14ac:dyDescent="0.3">
      <c r="A625" s="157" t="s">
        <v>650</v>
      </c>
      <c r="B625" s="162" t="s">
        <v>76</v>
      </c>
      <c r="C625" s="157" t="s">
        <v>645</v>
      </c>
      <c r="D625" s="180">
        <v>393973492</v>
      </c>
      <c r="E625" s="181">
        <v>5052869792</v>
      </c>
      <c r="F625" s="157" t="s">
        <v>52</v>
      </c>
      <c r="G625" s="165">
        <v>37479</v>
      </c>
      <c r="H625" s="166">
        <f t="shared" ca="1" si="9"/>
        <v>11</v>
      </c>
      <c r="I625" s="167" t="s">
        <v>72</v>
      </c>
      <c r="J625" s="168">
        <v>56820</v>
      </c>
      <c r="K625" s="169">
        <v>1</v>
      </c>
      <c r="L625" s="157"/>
      <c r="M625" s="175"/>
      <c r="N625" s="157"/>
      <c r="O625" s="157"/>
      <c r="S625" s="157"/>
      <c r="T625" s="157"/>
      <c r="U625" s="157"/>
      <c r="V625" s="157"/>
      <c r="W625" s="157"/>
      <c r="X625" s="157"/>
      <c r="Y625" s="157"/>
      <c r="Z625" s="157"/>
      <c r="AA625" s="157"/>
      <c r="AB625" s="157"/>
      <c r="AC625" s="157"/>
      <c r="AD625" s="157"/>
      <c r="AE625" s="157"/>
      <c r="AF625" s="157"/>
      <c r="AG625" s="157"/>
      <c r="AH625" s="157"/>
      <c r="AI625" s="157"/>
      <c r="AJ625" s="157"/>
      <c r="AK625" s="157"/>
      <c r="AL625" s="157"/>
      <c r="AM625" s="157"/>
      <c r="AN625" s="157"/>
      <c r="AO625" s="157"/>
      <c r="AP625" s="157"/>
      <c r="AQ625" s="157"/>
      <c r="AR625" s="157"/>
      <c r="AS625" s="157"/>
      <c r="AT625" s="157"/>
      <c r="AU625" s="157"/>
      <c r="AV625" s="157"/>
      <c r="AW625" s="157"/>
      <c r="AX625" s="157"/>
      <c r="AY625" s="157"/>
      <c r="AZ625" s="157"/>
      <c r="BA625" s="157"/>
    </row>
    <row r="626" spans="1:53" s="177" customFormat="1" x14ac:dyDescent="0.3">
      <c r="A626" s="157" t="s">
        <v>706</v>
      </c>
      <c r="B626" s="162" t="s">
        <v>76</v>
      </c>
      <c r="C626" s="157" t="s">
        <v>645</v>
      </c>
      <c r="D626" s="180">
        <v>744830329</v>
      </c>
      <c r="E626" s="181">
        <v>3036098293</v>
      </c>
      <c r="F626" s="157" t="s">
        <v>48</v>
      </c>
      <c r="G626" s="165">
        <v>35856</v>
      </c>
      <c r="H626" s="166">
        <f t="shared" ca="1" si="9"/>
        <v>16</v>
      </c>
      <c r="I626" s="167" t="s">
        <v>53</v>
      </c>
      <c r="J626" s="168">
        <v>99240</v>
      </c>
      <c r="K626" s="169">
        <v>3</v>
      </c>
      <c r="L626" s="157"/>
      <c r="M626" s="175"/>
      <c r="N626" s="157"/>
      <c r="O626" s="157"/>
      <c r="S626" s="157"/>
      <c r="T626" s="157"/>
      <c r="U626" s="157"/>
      <c r="V626" s="157"/>
      <c r="W626" s="157"/>
      <c r="X626" s="157"/>
      <c r="Y626" s="157"/>
      <c r="Z626" s="157"/>
      <c r="AA626" s="157"/>
      <c r="AB626" s="157"/>
      <c r="AC626" s="157"/>
      <c r="AD626" s="157"/>
      <c r="AE626" s="157"/>
      <c r="AF626" s="157"/>
      <c r="AG626" s="157"/>
      <c r="AH626" s="157"/>
      <c r="AI626" s="157"/>
      <c r="AJ626" s="157"/>
      <c r="AK626" s="157"/>
      <c r="AL626" s="157"/>
      <c r="AM626" s="157"/>
      <c r="AN626" s="157"/>
      <c r="AO626" s="157"/>
      <c r="AP626" s="157"/>
      <c r="AQ626" s="157"/>
      <c r="AR626" s="157"/>
      <c r="AS626" s="157"/>
      <c r="AT626" s="157"/>
      <c r="AU626" s="157"/>
      <c r="AV626" s="157"/>
      <c r="AW626" s="157"/>
      <c r="AX626" s="157"/>
      <c r="AY626" s="157"/>
      <c r="AZ626" s="157"/>
      <c r="BA626" s="157"/>
    </row>
    <row r="627" spans="1:53" s="177" customFormat="1" x14ac:dyDescent="0.3">
      <c r="A627" s="157" t="s">
        <v>672</v>
      </c>
      <c r="B627" s="162" t="s">
        <v>76</v>
      </c>
      <c r="C627" s="157" t="s">
        <v>645</v>
      </c>
      <c r="D627" s="180">
        <v>125540405</v>
      </c>
      <c r="E627" s="181">
        <v>3034589262</v>
      </c>
      <c r="F627" s="157" t="s">
        <v>48</v>
      </c>
      <c r="G627" s="165">
        <v>37301</v>
      </c>
      <c r="H627" s="166">
        <f t="shared" ca="1" si="9"/>
        <v>12</v>
      </c>
      <c r="I627" s="167" t="s">
        <v>60</v>
      </c>
      <c r="J627" s="168">
        <v>70092</v>
      </c>
      <c r="K627" s="169">
        <v>5</v>
      </c>
      <c r="L627" s="157"/>
      <c r="M627" s="175"/>
      <c r="N627" s="157"/>
      <c r="O627" s="157"/>
      <c r="S627" s="157"/>
      <c r="T627" s="157"/>
      <c r="U627" s="157"/>
      <c r="V627" s="157"/>
      <c r="W627" s="157"/>
      <c r="X627" s="157"/>
      <c r="Y627" s="157"/>
      <c r="Z627" s="157"/>
      <c r="AA627" s="157"/>
      <c r="AB627" s="157"/>
      <c r="AC627" s="157"/>
      <c r="AD627" s="157"/>
      <c r="AE627" s="157"/>
      <c r="AF627" s="157"/>
      <c r="AG627" s="157"/>
      <c r="AH627" s="157"/>
      <c r="AI627" s="157"/>
      <c r="AJ627" s="157"/>
      <c r="AK627" s="157"/>
      <c r="AL627" s="157"/>
      <c r="AM627" s="157"/>
      <c r="AN627" s="157"/>
      <c r="AO627" s="157"/>
      <c r="AP627" s="157"/>
      <c r="AQ627" s="157"/>
      <c r="AR627" s="157"/>
      <c r="AS627" s="157"/>
      <c r="AT627" s="157"/>
      <c r="AU627" s="157"/>
      <c r="AV627" s="157"/>
      <c r="AW627" s="157"/>
      <c r="AX627" s="157"/>
      <c r="AY627" s="157"/>
      <c r="AZ627" s="157"/>
      <c r="BA627" s="157"/>
    </row>
    <row r="628" spans="1:53" s="177" customFormat="1" x14ac:dyDescent="0.3">
      <c r="A628" s="157" t="s">
        <v>668</v>
      </c>
      <c r="B628" s="162" t="s">
        <v>55</v>
      </c>
      <c r="C628" s="157" t="s">
        <v>645</v>
      </c>
      <c r="D628" s="180">
        <v>626501093</v>
      </c>
      <c r="E628" s="181">
        <v>3032822520</v>
      </c>
      <c r="F628" s="157" t="s">
        <v>58</v>
      </c>
      <c r="G628" s="165">
        <v>39083</v>
      </c>
      <c r="H628" s="166">
        <f t="shared" ca="1" si="9"/>
        <v>7</v>
      </c>
      <c r="I628" s="167"/>
      <c r="J628" s="168">
        <v>77508</v>
      </c>
      <c r="K628" s="169">
        <v>1</v>
      </c>
      <c r="L628" s="157"/>
      <c r="M628" s="175"/>
      <c r="N628" s="157"/>
      <c r="O628" s="157"/>
      <c r="S628" s="157"/>
      <c r="T628" s="157"/>
      <c r="U628" s="157"/>
      <c r="V628" s="157"/>
      <c r="W628" s="157"/>
      <c r="X628" s="157"/>
      <c r="Y628" s="157"/>
      <c r="Z628" s="157"/>
      <c r="AA628" s="157"/>
      <c r="AB628" s="157"/>
      <c r="AC628" s="157"/>
      <c r="AD628" s="157"/>
      <c r="AE628" s="157"/>
      <c r="AF628" s="157"/>
      <c r="AG628" s="157"/>
      <c r="AH628" s="157"/>
      <c r="AI628" s="157"/>
      <c r="AJ628" s="157"/>
      <c r="AK628" s="157"/>
      <c r="AL628" s="157"/>
      <c r="AM628" s="157"/>
      <c r="AN628" s="157"/>
      <c r="AO628" s="157"/>
      <c r="AP628" s="157"/>
      <c r="AQ628" s="157"/>
      <c r="AR628" s="157"/>
      <c r="AS628" s="157"/>
      <c r="AT628" s="157"/>
      <c r="AU628" s="157"/>
      <c r="AV628" s="157"/>
      <c r="AW628" s="157"/>
      <c r="AX628" s="157"/>
      <c r="AY628" s="157"/>
      <c r="AZ628" s="157"/>
      <c r="BA628" s="157"/>
    </row>
    <row r="629" spans="1:53" s="177" customFormat="1" x14ac:dyDescent="0.3">
      <c r="A629" s="157" t="s">
        <v>653</v>
      </c>
      <c r="B629" s="162" t="s">
        <v>51</v>
      </c>
      <c r="C629" s="157" t="s">
        <v>645</v>
      </c>
      <c r="D629" s="180">
        <v>186821354</v>
      </c>
      <c r="E629" s="181">
        <v>5058527032</v>
      </c>
      <c r="F629" s="157" t="s">
        <v>48</v>
      </c>
      <c r="G629" s="165">
        <v>35066</v>
      </c>
      <c r="H629" s="166">
        <f t="shared" ca="1" si="9"/>
        <v>18</v>
      </c>
      <c r="I629" s="167" t="s">
        <v>60</v>
      </c>
      <c r="J629" s="168">
        <v>65124</v>
      </c>
      <c r="K629" s="169">
        <v>3</v>
      </c>
      <c r="L629" s="157"/>
      <c r="M629" s="175"/>
      <c r="N629" s="157"/>
      <c r="O629" s="157"/>
      <c r="S629" s="157"/>
      <c r="T629" s="157"/>
      <c r="U629" s="157"/>
      <c r="V629" s="157"/>
      <c r="W629" s="157"/>
      <c r="X629" s="157"/>
      <c r="Y629" s="157"/>
      <c r="Z629" s="157"/>
      <c r="AA629" s="157"/>
      <c r="AB629" s="157"/>
      <c r="AC629" s="157"/>
      <c r="AD629" s="157"/>
      <c r="AE629" s="157"/>
      <c r="AF629" s="157"/>
      <c r="AG629" s="157"/>
      <c r="AH629" s="157"/>
      <c r="AI629" s="157"/>
      <c r="AJ629" s="157"/>
      <c r="AK629" s="157"/>
      <c r="AL629" s="157"/>
      <c r="AM629" s="157"/>
      <c r="AN629" s="157"/>
      <c r="AO629" s="157"/>
      <c r="AP629" s="157"/>
      <c r="AQ629" s="157"/>
      <c r="AR629" s="157"/>
      <c r="AS629" s="157"/>
      <c r="AT629" s="157"/>
      <c r="AU629" s="157"/>
      <c r="AV629" s="157"/>
      <c r="AW629" s="157"/>
      <c r="AX629" s="157"/>
      <c r="AY629" s="157"/>
      <c r="AZ629" s="157"/>
      <c r="BA629" s="157"/>
    </row>
    <row r="630" spans="1:53" s="177" customFormat="1" x14ac:dyDescent="0.3">
      <c r="A630" s="157" t="s">
        <v>664</v>
      </c>
      <c r="B630" s="162" t="s">
        <v>62</v>
      </c>
      <c r="C630" s="157" t="s">
        <v>645</v>
      </c>
      <c r="D630" s="180">
        <v>269873478</v>
      </c>
      <c r="E630" s="181">
        <v>7198244224</v>
      </c>
      <c r="F630" s="157" t="s">
        <v>48</v>
      </c>
      <c r="G630" s="165">
        <v>36771</v>
      </c>
      <c r="H630" s="166">
        <f t="shared" ca="1" si="9"/>
        <v>13</v>
      </c>
      <c r="I630" s="167" t="s">
        <v>64</v>
      </c>
      <c r="J630" s="168">
        <v>38544</v>
      </c>
      <c r="K630" s="169">
        <v>1</v>
      </c>
      <c r="L630" s="157"/>
      <c r="M630" s="175"/>
      <c r="N630" s="157"/>
      <c r="O630" s="157"/>
      <c r="S630" s="157"/>
      <c r="T630" s="157"/>
      <c r="U630" s="157"/>
      <c r="V630" s="157"/>
      <c r="W630" s="157"/>
      <c r="X630" s="157"/>
      <c r="Y630" s="157"/>
      <c r="Z630" s="157"/>
      <c r="AA630" s="157"/>
      <c r="AB630" s="157"/>
      <c r="AC630" s="157"/>
      <c r="AD630" s="157"/>
      <c r="AE630" s="157"/>
      <c r="AF630" s="157"/>
      <c r="AG630" s="157"/>
      <c r="AH630" s="157"/>
      <c r="AI630" s="157"/>
      <c r="AJ630" s="157"/>
      <c r="AK630" s="157"/>
      <c r="AL630" s="157"/>
      <c r="AM630" s="157"/>
      <c r="AN630" s="157"/>
      <c r="AO630" s="157"/>
      <c r="AP630" s="157"/>
      <c r="AQ630" s="157"/>
      <c r="AR630" s="157"/>
      <c r="AS630" s="157"/>
      <c r="AT630" s="157"/>
      <c r="AU630" s="157"/>
      <c r="AV630" s="157"/>
      <c r="AW630" s="157"/>
      <c r="AX630" s="157"/>
      <c r="AY630" s="157"/>
      <c r="AZ630" s="157"/>
      <c r="BA630" s="157"/>
    </row>
    <row r="631" spans="1:53" s="177" customFormat="1" x14ac:dyDescent="0.3">
      <c r="A631" s="157" t="s">
        <v>702</v>
      </c>
      <c r="B631" s="162" t="s">
        <v>51</v>
      </c>
      <c r="C631" s="157" t="s">
        <v>645</v>
      </c>
      <c r="D631" s="180">
        <v>518009092</v>
      </c>
      <c r="E631" s="181">
        <v>3038792521</v>
      </c>
      <c r="F631" s="157" t="s">
        <v>56</v>
      </c>
      <c r="G631" s="165">
        <v>36925</v>
      </c>
      <c r="H631" s="166">
        <f t="shared" ca="1" si="9"/>
        <v>13</v>
      </c>
      <c r="I631" s="167"/>
      <c r="J631" s="168">
        <v>21494</v>
      </c>
      <c r="K631" s="169">
        <v>5</v>
      </c>
      <c r="L631" s="157"/>
      <c r="M631" s="175"/>
      <c r="N631" s="157"/>
      <c r="O631" s="157"/>
      <c r="S631" s="157"/>
      <c r="T631" s="157"/>
      <c r="U631" s="157"/>
      <c r="V631" s="157"/>
      <c r="W631" s="157"/>
      <c r="X631" s="157"/>
      <c r="Y631" s="157"/>
      <c r="Z631" s="157"/>
      <c r="AA631" s="157"/>
      <c r="AB631" s="157"/>
      <c r="AC631" s="157"/>
      <c r="AD631" s="157"/>
      <c r="AE631" s="157"/>
      <c r="AF631" s="157"/>
      <c r="AG631" s="157"/>
      <c r="AH631" s="157"/>
      <c r="AI631" s="157"/>
      <c r="AJ631" s="157"/>
      <c r="AK631" s="157"/>
      <c r="AL631" s="157"/>
      <c r="AM631" s="157"/>
      <c r="AN631" s="157"/>
      <c r="AO631" s="157"/>
      <c r="AP631" s="157"/>
      <c r="AQ631" s="157"/>
      <c r="AR631" s="157"/>
      <c r="AS631" s="157"/>
      <c r="AT631" s="157"/>
      <c r="AU631" s="157"/>
      <c r="AV631" s="157"/>
      <c r="AW631" s="157"/>
      <c r="AX631" s="157"/>
      <c r="AY631" s="157"/>
      <c r="AZ631" s="157"/>
      <c r="BA631" s="157"/>
    </row>
    <row r="632" spans="1:53" s="177" customFormat="1" x14ac:dyDescent="0.3">
      <c r="A632" s="157" t="s">
        <v>689</v>
      </c>
      <c r="B632" s="162" t="s">
        <v>51</v>
      </c>
      <c r="C632" s="157" t="s">
        <v>645</v>
      </c>
      <c r="D632" s="180">
        <v>765836666</v>
      </c>
      <c r="E632" s="181">
        <v>5055013435</v>
      </c>
      <c r="F632" s="157" t="s">
        <v>48</v>
      </c>
      <c r="G632" s="165">
        <v>40209</v>
      </c>
      <c r="H632" s="166">
        <f t="shared" ca="1" si="9"/>
        <v>4</v>
      </c>
      <c r="I632" s="167" t="s">
        <v>64</v>
      </c>
      <c r="J632" s="168">
        <v>52320</v>
      </c>
      <c r="K632" s="169">
        <v>5</v>
      </c>
      <c r="L632" s="157"/>
      <c r="M632" s="175"/>
      <c r="N632" s="157"/>
      <c r="O632" s="157"/>
      <c r="S632" s="157"/>
      <c r="T632" s="157"/>
      <c r="U632" s="157"/>
      <c r="V632" s="157"/>
      <c r="W632" s="157"/>
      <c r="X632" s="157"/>
      <c r="Y632" s="157"/>
      <c r="Z632" s="157"/>
      <c r="AA632" s="157"/>
      <c r="AB632" s="157"/>
      <c r="AC632" s="157"/>
      <c r="AD632" s="157"/>
      <c r="AE632" s="157"/>
      <c r="AF632" s="157"/>
      <c r="AG632" s="157"/>
      <c r="AH632" s="157"/>
      <c r="AI632" s="157"/>
      <c r="AJ632" s="157"/>
      <c r="AK632" s="157"/>
      <c r="AL632" s="157"/>
      <c r="AM632" s="157"/>
      <c r="AN632" s="157"/>
      <c r="AO632" s="157"/>
      <c r="AP632" s="157"/>
      <c r="AQ632" s="157"/>
      <c r="AR632" s="157"/>
      <c r="AS632" s="157"/>
      <c r="AT632" s="157"/>
      <c r="AU632" s="157"/>
      <c r="AV632" s="157"/>
      <c r="AW632" s="157"/>
      <c r="AX632" s="157"/>
      <c r="AY632" s="157"/>
      <c r="AZ632" s="157"/>
      <c r="BA632" s="157"/>
    </row>
    <row r="633" spans="1:53" s="177" customFormat="1" x14ac:dyDescent="0.3">
      <c r="A633" s="157" t="s">
        <v>663</v>
      </c>
      <c r="B633" s="162" t="s">
        <v>76</v>
      </c>
      <c r="C633" s="157" t="s">
        <v>645</v>
      </c>
      <c r="D633" s="180">
        <v>647131956</v>
      </c>
      <c r="E633" s="181">
        <v>7191240785</v>
      </c>
      <c r="F633" s="157" t="s">
        <v>48</v>
      </c>
      <c r="G633" s="165">
        <v>39958</v>
      </c>
      <c r="H633" s="166">
        <f t="shared" ca="1" si="9"/>
        <v>5</v>
      </c>
      <c r="I633" s="167" t="s">
        <v>60</v>
      </c>
      <c r="J633" s="168">
        <v>88272</v>
      </c>
      <c r="K633" s="169">
        <v>3</v>
      </c>
      <c r="L633" s="157"/>
      <c r="M633" s="175"/>
      <c r="N633" s="157"/>
      <c r="O633" s="157"/>
      <c r="S633" s="157"/>
      <c r="T633" s="157"/>
      <c r="U633" s="157"/>
      <c r="V633" s="157"/>
      <c r="W633" s="157"/>
      <c r="X633" s="157"/>
      <c r="Y633" s="157"/>
      <c r="Z633" s="157"/>
      <c r="AA633" s="157"/>
      <c r="AB633" s="157"/>
      <c r="AC633" s="157"/>
      <c r="AD633" s="157"/>
      <c r="AE633" s="157"/>
      <c r="AF633" s="157"/>
      <c r="AG633" s="157"/>
      <c r="AH633" s="157"/>
      <c r="AI633" s="157"/>
      <c r="AJ633" s="157"/>
      <c r="AK633" s="157"/>
      <c r="AL633" s="157"/>
      <c r="AM633" s="157"/>
      <c r="AN633" s="157"/>
      <c r="AO633" s="157"/>
      <c r="AP633" s="157"/>
      <c r="AQ633" s="157"/>
      <c r="AR633" s="157"/>
      <c r="AS633" s="157"/>
      <c r="AT633" s="157"/>
      <c r="AU633" s="157"/>
      <c r="AV633" s="157"/>
      <c r="AW633" s="157"/>
      <c r="AX633" s="157"/>
      <c r="AY633" s="157"/>
      <c r="AZ633" s="157"/>
      <c r="BA633" s="157"/>
    </row>
    <row r="634" spans="1:53" s="177" customFormat="1" x14ac:dyDescent="0.3">
      <c r="A634" s="157" t="s">
        <v>661</v>
      </c>
      <c r="B634" s="162" t="s">
        <v>76</v>
      </c>
      <c r="C634" s="157" t="s">
        <v>645</v>
      </c>
      <c r="D634" s="180">
        <v>984881714</v>
      </c>
      <c r="E634" s="181">
        <v>9706973131</v>
      </c>
      <c r="F634" s="157" t="s">
        <v>48</v>
      </c>
      <c r="G634" s="165">
        <v>36464</v>
      </c>
      <c r="H634" s="166">
        <f t="shared" ca="1" si="9"/>
        <v>14</v>
      </c>
      <c r="I634" s="167" t="s">
        <v>64</v>
      </c>
      <c r="J634" s="168">
        <v>41196</v>
      </c>
      <c r="K634" s="169">
        <v>3</v>
      </c>
      <c r="L634" s="157"/>
      <c r="M634" s="175"/>
      <c r="N634" s="157"/>
      <c r="O634" s="157"/>
      <c r="S634" s="157"/>
      <c r="T634" s="157"/>
      <c r="U634" s="157"/>
      <c r="V634" s="157"/>
      <c r="W634" s="157"/>
      <c r="X634" s="157"/>
      <c r="Y634" s="157"/>
      <c r="Z634" s="157"/>
      <c r="AA634" s="157"/>
      <c r="AB634" s="157"/>
      <c r="AC634" s="157"/>
      <c r="AD634" s="157"/>
      <c r="AE634" s="157"/>
      <c r="AF634" s="157"/>
      <c r="AG634" s="157"/>
      <c r="AH634" s="157"/>
      <c r="AI634" s="157"/>
      <c r="AJ634" s="157"/>
      <c r="AK634" s="157"/>
      <c r="AL634" s="157"/>
      <c r="AM634" s="157"/>
      <c r="AN634" s="157"/>
      <c r="AO634" s="157"/>
      <c r="AP634" s="157"/>
      <c r="AQ634" s="157"/>
      <c r="AR634" s="157"/>
      <c r="AS634" s="157"/>
      <c r="AT634" s="157"/>
      <c r="AU634" s="157"/>
      <c r="AV634" s="157"/>
      <c r="AW634" s="157"/>
      <c r="AX634" s="157"/>
      <c r="AY634" s="157"/>
      <c r="AZ634" s="157"/>
      <c r="BA634" s="157"/>
    </row>
    <row r="635" spans="1:53" s="177" customFormat="1" x14ac:dyDescent="0.3">
      <c r="A635" s="157" t="s">
        <v>666</v>
      </c>
      <c r="B635" s="162" t="s">
        <v>66</v>
      </c>
      <c r="C635" s="157" t="s">
        <v>645</v>
      </c>
      <c r="D635" s="180">
        <v>627977314</v>
      </c>
      <c r="E635" s="181">
        <v>5051525844</v>
      </c>
      <c r="F635" s="157" t="s">
        <v>48</v>
      </c>
      <c r="G635" s="165">
        <v>34908</v>
      </c>
      <c r="H635" s="166">
        <f t="shared" ca="1" si="9"/>
        <v>18</v>
      </c>
      <c r="I635" s="167" t="s">
        <v>72</v>
      </c>
      <c r="J635" s="168">
        <v>103488</v>
      </c>
      <c r="K635" s="169">
        <v>1</v>
      </c>
      <c r="L635" s="157"/>
      <c r="M635" s="175"/>
      <c r="N635" s="157"/>
      <c r="O635" s="157"/>
      <c r="S635" s="157"/>
      <c r="T635" s="157"/>
      <c r="U635" s="157"/>
      <c r="V635" s="157"/>
      <c r="W635" s="157"/>
      <c r="X635" s="157"/>
      <c r="Y635" s="157"/>
      <c r="Z635" s="157"/>
      <c r="AA635" s="157"/>
      <c r="AB635" s="157"/>
      <c r="AC635" s="157"/>
      <c r="AD635" s="157"/>
      <c r="AE635" s="157"/>
      <c r="AF635" s="157"/>
      <c r="AG635" s="157"/>
      <c r="AH635" s="157"/>
      <c r="AI635" s="157"/>
      <c r="AJ635" s="157"/>
      <c r="AK635" s="157"/>
      <c r="AL635" s="157"/>
      <c r="AM635" s="157"/>
      <c r="AN635" s="157"/>
      <c r="AO635" s="157"/>
      <c r="AP635" s="157"/>
      <c r="AQ635" s="157"/>
      <c r="AR635" s="157"/>
      <c r="AS635" s="157"/>
      <c r="AT635" s="157"/>
      <c r="AU635" s="157"/>
      <c r="AV635" s="157"/>
      <c r="AW635" s="157"/>
      <c r="AX635" s="157"/>
      <c r="AY635" s="157"/>
      <c r="AZ635" s="157"/>
      <c r="BA635" s="157"/>
    </row>
    <row r="636" spans="1:53" s="177" customFormat="1" x14ac:dyDescent="0.3">
      <c r="A636" s="157" t="s">
        <v>716</v>
      </c>
      <c r="B636" s="162" t="s">
        <v>55</v>
      </c>
      <c r="C636" s="157" t="s">
        <v>645</v>
      </c>
      <c r="D636" s="180">
        <v>368385341</v>
      </c>
      <c r="E636" s="181">
        <v>5055526537</v>
      </c>
      <c r="F636" s="157" t="s">
        <v>58</v>
      </c>
      <c r="G636" s="165">
        <v>38138</v>
      </c>
      <c r="H636" s="166">
        <f t="shared" ca="1" si="9"/>
        <v>10</v>
      </c>
      <c r="I636" s="167"/>
      <c r="J636" s="168">
        <v>56136</v>
      </c>
      <c r="K636" s="169">
        <v>2</v>
      </c>
      <c r="L636" s="157"/>
      <c r="M636" s="175"/>
      <c r="N636" s="157"/>
      <c r="O636" s="157"/>
      <c r="S636" s="157"/>
      <c r="T636" s="157"/>
      <c r="U636" s="157"/>
      <c r="V636" s="157"/>
      <c r="W636" s="157"/>
      <c r="X636" s="157"/>
      <c r="Y636" s="157"/>
      <c r="Z636" s="157"/>
      <c r="AA636" s="157"/>
      <c r="AB636" s="157"/>
      <c r="AC636" s="157"/>
      <c r="AD636" s="157"/>
      <c r="AE636" s="157"/>
      <c r="AF636" s="157"/>
      <c r="AG636" s="157"/>
      <c r="AH636" s="157"/>
      <c r="AI636" s="157"/>
      <c r="AJ636" s="157"/>
      <c r="AK636" s="157"/>
      <c r="AL636" s="157"/>
      <c r="AM636" s="157"/>
      <c r="AN636" s="157"/>
      <c r="AO636" s="157"/>
      <c r="AP636" s="157"/>
      <c r="AQ636" s="157"/>
      <c r="AR636" s="157"/>
      <c r="AS636" s="157"/>
      <c r="AT636" s="157"/>
      <c r="AU636" s="157"/>
      <c r="AV636" s="157"/>
      <c r="AW636" s="157"/>
      <c r="AX636" s="157"/>
      <c r="AY636" s="157"/>
      <c r="AZ636" s="157"/>
      <c r="BA636" s="157"/>
    </row>
    <row r="637" spans="1:53" s="177" customFormat="1" x14ac:dyDescent="0.3">
      <c r="A637" s="157" t="s">
        <v>712</v>
      </c>
      <c r="B637" s="162" t="s">
        <v>66</v>
      </c>
      <c r="C637" s="157" t="s">
        <v>645</v>
      </c>
      <c r="D637" s="180">
        <v>668708287</v>
      </c>
      <c r="E637" s="181">
        <v>3031952821</v>
      </c>
      <c r="F637" s="157" t="s">
        <v>58</v>
      </c>
      <c r="G637" s="165">
        <v>36862</v>
      </c>
      <c r="H637" s="166">
        <f t="shared" ca="1" si="9"/>
        <v>13</v>
      </c>
      <c r="I637" s="167"/>
      <c r="J637" s="168">
        <v>103320</v>
      </c>
      <c r="K637" s="169">
        <v>4</v>
      </c>
      <c r="L637" s="157"/>
      <c r="M637" s="175"/>
      <c r="N637" s="157"/>
      <c r="O637" s="157"/>
      <c r="S637" s="157"/>
      <c r="T637" s="157"/>
      <c r="U637" s="157"/>
      <c r="V637" s="157"/>
      <c r="W637" s="157"/>
      <c r="X637" s="157"/>
      <c r="Y637" s="157"/>
      <c r="Z637" s="157"/>
      <c r="AA637" s="157"/>
      <c r="AB637" s="157"/>
      <c r="AC637" s="157"/>
      <c r="AD637" s="157"/>
      <c r="AE637" s="157"/>
      <c r="AF637" s="157"/>
      <c r="AG637" s="157"/>
      <c r="AH637" s="157"/>
      <c r="AI637" s="157"/>
      <c r="AJ637" s="157"/>
      <c r="AK637" s="157"/>
      <c r="AL637" s="157"/>
      <c r="AM637" s="157"/>
      <c r="AN637" s="157"/>
      <c r="AO637" s="157"/>
      <c r="AP637" s="157"/>
      <c r="AQ637" s="157"/>
      <c r="AR637" s="157"/>
      <c r="AS637" s="157"/>
      <c r="AT637" s="157"/>
      <c r="AU637" s="157"/>
      <c r="AV637" s="157"/>
      <c r="AW637" s="157"/>
      <c r="AX637" s="157"/>
      <c r="AY637" s="157"/>
      <c r="AZ637" s="157"/>
      <c r="BA637" s="157"/>
    </row>
    <row r="638" spans="1:53" s="177" customFormat="1" x14ac:dyDescent="0.3">
      <c r="A638" s="157" t="s">
        <v>667</v>
      </c>
      <c r="B638" s="162" t="s">
        <v>66</v>
      </c>
      <c r="C638" s="157" t="s">
        <v>645</v>
      </c>
      <c r="D638" s="180">
        <v>272659955</v>
      </c>
      <c r="E638" s="181">
        <v>7194127875</v>
      </c>
      <c r="F638" s="157" t="s">
        <v>48</v>
      </c>
      <c r="G638" s="165">
        <v>35341</v>
      </c>
      <c r="H638" s="166">
        <f t="shared" ca="1" si="9"/>
        <v>17</v>
      </c>
      <c r="I638" s="167" t="s">
        <v>49</v>
      </c>
      <c r="J638" s="168">
        <v>58188</v>
      </c>
      <c r="K638" s="169">
        <v>2</v>
      </c>
      <c r="L638" s="157"/>
      <c r="M638" s="175"/>
      <c r="N638" s="157"/>
      <c r="O638" s="157"/>
      <c r="S638" s="157"/>
      <c r="T638" s="157"/>
      <c r="U638" s="157"/>
      <c r="V638" s="157"/>
      <c r="W638" s="157"/>
      <c r="X638" s="157"/>
      <c r="Y638" s="157"/>
      <c r="Z638" s="157"/>
      <c r="AA638" s="157"/>
      <c r="AB638" s="157"/>
      <c r="AC638" s="157"/>
      <c r="AD638" s="157"/>
      <c r="AE638" s="157"/>
      <c r="AF638" s="157"/>
      <c r="AG638" s="157"/>
      <c r="AH638" s="157"/>
      <c r="AI638" s="157"/>
      <c r="AJ638" s="157"/>
      <c r="AK638" s="157"/>
      <c r="AL638" s="157"/>
      <c r="AM638" s="157"/>
      <c r="AN638" s="157"/>
      <c r="AO638" s="157"/>
      <c r="AP638" s="157"/>
      <c r="AQ638" s="157"/>
      <c r="AR638" s="157"/>
      <c r="AS638" s="157"/>
      <c r="AT638" s="157"/>
      <c r="AU638" s="157"/>
      <c r="AV638" s="157"/>
      <c r="AW638" s="157"/>
      <c r="AX638" s="157"/>
      <c r="AY638" s="157"/>
      <c r="AZ638" s="157"/>
      <c r="BA638" s="157"/>
    </row>
    <row r="639" spans="1:53" s="177" customFormat="1" x14ac:dyDescent="0.3">
      <c r="A639" s="157" t="s">
        <v>737</v>
      </c>
      <c r="B639" s="162" t="s">
        <v>76</v>
      </c>
      <c r="C639" s="157" t="s">
        <v>719</v>
      </c>
      <c r="D639" s="180">
        <v>695198896</v>
      </c>
      <c r="E639" s="181">
        <v>9703533906</v>
      </c>
      <c r="F639" s="157" t="s">
        <v>58</v>
      </c>
      <c r="G639" s="165">
        <v>36882</v>
      </c>
      <c r="H639" s="166">
        <f t="shared" ca="1" si="9"/>
        <v>13</v>
      </c>
      <c r="I639" s="167"/>
      <c r="J639" s="168">
        <v>54036</v>
      </c>
      <c r="K639" s="169">
        <v>3</v>
      </c>
      <c r="L639" s="157"/>
      <c r="M639" s="175"/>
      <c r="N639" s="157"/>
      <c r="O639" s="157"/>
      <c r="S639" s="157"/>
      <c r="T639" s="157"/>
      <c r="U639" s="157"/>
      <c r="V639" s="157"/>
      <c r="W639" s="157"/>
      <c r="X639" s="157"/>
      <c r="Y639" s="157"/>
      <c r="Z639" s="157"/>
      <c r="AA639" s="157"/>
      <c r="AB639" s="157"/>
      <c r="AC639" s="157"/>
      <c r="AD639" s="157"/>
      <c r="AE639" s="157"/>
      <c r="AF639" s="157"/>
      <c r="AG639" s="157"/>
      <c r="AH639" s="157"/>
      <c r="AI639" s="157"/>
      <c r="AJ639" s="157"/>
      <c r="AK639" s="157"/>
      <c r="AL639" s="157"/>
      <c r="AM639" s="157"/>
      <c r="AN639" s="157"/>
      <c r="AO639" s="157"/>
      <c r="AP639" s="157"/>
      <c r="AQ639" s="157"/>
      <c r="AR639" s="157"/>
      <c r="AS639" s="157"/>
      <c r="AT639" s="157"/>
      <c r="AU639" s="157"/>
      <c r="AV639" s="157"/>
      <c r="AW639" s="157"/>
      <c r="AX639" s="157"/>
      <c r="AY639" s="157"/>
      <c r="AZ639" s="157"/>
      <c r="BA639" s="157"/>
    </row>
    <row r="640" spans="1:53" s="177" customFormat="1" x14ac:dyDescent="0.3">
      <c r="A640" s="157" t="s">
        <v>723</v>
      </c>
      <c r="B640" s="162" t="s">
        <v>76</v>
      </c>
      <c r="C640" s="157" t="s">
        <v>719</v>
      </c>
      <c r="D640" s="180">
        <v>380304349</v>
      </c>
      <c r="E640" s="181">
        <v>7196129939</v>
      </c>
      <c r="F640" s="157" t="s">
        <v>48</v>
      </c>
      <c r="G640" s="165">
        <v>37605</v>
      </c>
      <c r="H640" s="166">
        <f t="shared" ca="1" si="9"/>
        <v>11</v>
      </c>
      <c r="I640" s="167" t="s">
        <v>64</v>
      </c>
      <c r="J640" s="168">
        <v>42552</v>
      </c>
      <c r="K640" s="169">
        <v>1</v>
      </c>
      <c r="L640" s="157"/>
      <c r="M640" s="175"/>
      <c r="N640" s="157"/>
      <c r="O640" s="157"/>
      <c r="S640" s="157"/>
      <c r="T640" s="157"/>
      <c r="U640" s="157"/>
      <c r="V640" s="157"/>
      <c r="W640" s="157"/>
      <c r="X640" s="157"/>
      <c r="Y640" s="157"/>
      <c r="Z640" s="157"/>
      <c r="AA640" s="157"/>
      <c r="AB640" s="157"/>
      <c r="AC640" s="157"/>
      <c r="AD640" s="157"/>
      <c r="AE640" s="157"/>
      <c r="AF640" s="157"/>
      <c r="AG640" s="157"/>
      <c r="AH640" s="157"/>
      <c r="AI640" s="157"/>
      <c r="AJ640" s="157"/>
      <c r="AK640" s="157"/>
      <c r="AL640" s="157"/>
      <c r="AM640" s="157"/>
      <c r="AN640" s="157"/>
      <c r="AO640" s="157"/>
      <c r="AP640" s="157"/>
      <c r="AQ640" s="157"/>
      <c r="AR640" s="157"/>
      <c r="AS640" s="157"/>
      <c r="AT640" s="157"/>
      <c r="AU640" s="157"/>
      <c r="AV640" s="157"/>
      <c r="AW640" s="157"/>
      <c r="AX640" s="157"/>
      <c r="AY640" s="157"/>
      <c r="AZ640" s="157"/>
      <c r="BA640" s="157"/>
    </row>
    <row r="641" spans="1:53" s="177" customFormat="1" x14ac:dyDescent="0.3">
      <c r="A641" s="157" t="s">
        <v>745</v>
      </c>
      <c r="B641" s="162" t="s">
        <v>46</v>
      </c>
      <c r="C641" s="157" t="s">
        <v>719</v>
      </c>
      <c r="D641" s="180">
        <v>758001890</v>
      </c>
      <c r="E641" s="181">
        <v>7191202348</v>
      </c>
      <c r="F641" s="157" t="s">
        <v>52</v>
      </c>
      <c r="G641" s="165">
        <v>36353</v>
      </c>
      <c r="H641" s="166">
        <f t="shared" ca="1" si="9"/>
        <v>14</v>
      </c>
      <c r="I641" s="167" t="s">
        <v>64</v>
      </c>
      <c r="J641" s="168">
        <v>45726</v>
      </c>
      <c r="K641" s="169">
        <v>2</v>
      </c>
      <c r="L641" s="157"/>
      <c r="M641" s="175"/>
      <c r="N641" s="157"/>
      <c r="O641" s="157"/>
      <c r="S641" s="157"/>
      <c r="T641" s="157"/>
      <c r="U641" s="157"/>
      <c r="V641" s="157"/>
      <c r="W641" s="157"/>
      <c r="X641" s="157"/>
      <c r="Y641" s="157"/>
      <c r="Z641" s="157"/>
      <c r="AA641" s="157"/>
      <c r="AB641" s="157"/>
      <c r="AC641" s="157"/>
      <c r="AD641" s="157"/>
      <c r="AE641" s="157"/>
      <c r="AF641" s="157"/>
      <c r="AG641" s="157"/>
      <c r="AH641" s="157"/>
      <c r="AI641" s="157"/>
      <c r="AJ641" s="157"/>
      <c r="AK641" s="157"/>
      <c r="AL641" s="157"/>
      <c r="AM641" s="157"/>
      <c r="AN641" s="157"/>
      <c r="AO641" s="157"/>
      <c r="AP641" s="157"/>
      <c r="AQ641" s="157"/>
      <c r="AR641" s="157"/>
      <c r="AS641" s="157"/>
      <c r="AT641" s="157"/>
      <c r="AU641" s="157"/>
      <c r="AV641" s="157"/>
      <c r="AW641" s="157"/>
      <c r="AX641" s="157"/>
      <c r="AY641" s="157"/>
      <c r="AZ641" s="157"/>
      <c r="BA641" s="157"/>
    </row>
    <row r="642" spans="1:53" s="177" customFormat="1" x14ac:dyDescent="0.3">
      <c r="A642" s="157" t="s">
        <v>747</v>
      </c>
      <c r="B642" s="162" t="s">
        <v>76</v>
      </c>
      <c r="C642" s="157" t="s">
        <v>719</v>
      </c>
      <c r="D642" s="180">
        <v>163350417</v>
      </c>
      <c r="E642" s="181">
        <v>9706466230</v>
      </c>
      <c r="F642" s="157" t="s">
        <v>48</v>
      </c>
      <c r="G642" s="165">
        <v>37728</v>
      </c>
      <c r="H642" s="166">
        <f t="shared" ref="H642:H705" ca="1" si="10">DATEDIF(G642,TODAY(),"Y")</f>
        <v>11</v>
      </c>
      <c r="I642" s="167" t="s">
        <v>53</v>
      </c>
      <c r="J642" s="168">
        <v>78384</v>
      </c>
      <c r="K642" s="169">
        <v>5</v>
      </c>
      <c r="L642" s="157"/>
      <c r="M642" s="175"/>
      <c r="N642" s="157"/>
      <c r="O642" s="157"/>
      <c r="S642" s="157"/>
      <c r="T642" s="157"/>
      <c r="U642" s="157"/>
      <c r="V642" s="157"/>
      <c r="W642" s="157"/>
      <c r="X642" s="157"/>
      <c r="Y642" s="157"/>
      <c r="Z642" s="157"/>
      <c r="AA642" s="157"/>
      <c r="AB642" s="157"/>
      <c r="AC642" s="157"/>
      <c r="AD642" s="157"/>
      <c r="AE642" s="157"/>
      <c r="AF642" s="157"/>
      <c r="AG642" s="157"/>
      <c r="AH642" s="157"/>
      <c r="AI642" s="157"/>
      <c r="AJ642" s="157"/>
      <c r="AK642" s="157"/>
      <c r="AL642" s="157"/>
      <c r="AM642" s="157"/>
      <c r="AN642" s="157"/>
      <c r="AO642" s="157"/>
      <c r="AP642" s="157"/>
      <c r="AQ642" s="157"/>
      <c r="AR642" s="157"/>
      <c r="AS642" s="157"/>
      <c r="AT642" s="157"/>
      <c r="AU642" s="157"/>
      <c r="AV642" s="157"/>
      <c r="AW642" s="157"/>
      <c r="AX642" s="157"/>
      <c r="AY642" s="157"/>
      <c r="AZ642" s="157"/>
      <c r="BA642" s="157"/>
    </row>
    <row r="643" spans="1:53" s="177" customFormat="1" x14ac:dyDescent="0.3">
      <c r="A643" s="157" t="s">
        <v>780</v>
      </c>
      <c r="B643" s="162" t="s">
        <v>51</v>
      </c>
      <c r="C643" s="157" t="s">
        <v>719</v>
      </c>
      <c r="D643" s="180">
        <v>247422007</v>
      </c>
      <c r="E643" s="181">
        <v>9708012440</v>
      </c>
      <c r="F643" s="157" t="s">
        <v>58</v>
      </c>
      <c r="G643" s="165">
        <v>37249</v>
      </c>
      <c r="H643" s="166">
        <f t="shared" ca="1" si="10"/>
        <v>12</v>
      </c>
      <c r="I643" s="167"/>
      <c r="J643" s="168">
        <v>69900</v>
      </c>
      <c r="K643" s="169">
        <v>2</v>
      </c>
      <c r="L643" s="157"/>
      <c r="M643" s="175"/>
      <c r="N643" s="157"/>
      <c r="O643" s="157"/>
      <c r="S643" s="157"/>
      <c r="T643" s="157"/>
      <c r="U643" s="157"/>
      <c r="V643" s="157"/>
      <c r="W643" s="157"/>
      <c r="X643" s="157"/>
      <c r="Y643" s="157"/>
      <c r="Z643" s="157"/>
      <c r="AA643" s="157"/>
      <c r="AB643" s="157"/>
      <c r="AC643" s="157"/>
      <c r="AD643" s="157"/>
      <c r="AE643" s="157"/>
      <c r="AF643" s="157"/>
      <c r="AG643" s="157"/>
      <c r="AH643" s="157"/>
      <c r="AI643" s="157"/>
      <c r="AJ643" s="157"/>
      <c r="AK643" s="157"/>
      <c r="AL643" s="157"/>
      <c r="AM643" s="157"/>
      <c r="AN643" s="157"/>
      <c r="AO643" s="157"/>
      <c r="AP643" s="157"/>
      <c r="AQ643" s="157"/>
      <c r="AR643" s="157"/>
      <c r="AS643" s="157"/>
      <c r="AT643" s="157"/>
      <c r="AU643" s="157"/>
      <c r="AV643" s="157"/>
      <c r="AW643" s="157"/>
      <c r="AX643" s="157"/>
      <c r="AY643" s="157"/>
      <c r="AZ643" s="157"/>
      <c r="BA643" s="157"/>
    </row>
    <row r="644" spans="1:53" s="177" customFormat="1" x14ac:dyDescent="0.3">
      <c r="A644" s="157" t="s">
        <v>784</v>
      </c>
      <c r="B644" s="162" t="s">
        <v>62</v>
      </c>
      <c r="C644" s="157" t="s">
        <v>719</v>
      </c>
      <c r="D644" s="180">
        <v>426812736</v>
      </c>
      <c r="E644" s="181">
        <v>5058399625</v>
      </c>
      <c r="F644" s="157" t="s">
        <v>58</v>
      </c>
      <c r="G644" s="165">
        <v>35215</v>
      </c>
      <c r="H644" s="166">
        <f t="shared" ca="1" si="10"/>
        <v>18</v>
      </c>
      <c r="I644" s="167"/>
      <c r="J644" s="168">
        <v>42288</v>
      </c>
      <c r="K644" s="169">
        <v>3</v>
      </c>
      <c r="L644" s="157"/>
      <c r="M644" s="175"/>
      <c r="N644" s="157"/>
      <c r="O644" s="157"/>
      <c r="S644" s="157"/>
      <c r="T644" s="157"/>
      <c r="U644" s="157"/>
      <c r="V644" s="157"/>
      <c r="W644" s="157"/>
      <c r="X644" s="157"/>
      <c r="Y644" s="157"/>
      <c r="Z644" s="157"/>
      <c r="AA644" s="157"/>
      <c r="AB644" s="157"/>
      <c r="AC644" s="157"/>
      <c r="AD644" s="157"/>
      <c r="AE644" s="157"/>
      <c r="AF644" s="157"/>
      <c r="AG644" s="157"/>
      <c r="AH644" s="157"/>
      <c r="AI644" s="157"/>
      <c r="AJ644" s="157"/>
      <c r="AK644" s="157"/>
      <c r="AL644" s="157"/>
      <c r="AM644" s="157"/>
      <c r="AN644" s="157"/>
      <c r="AO644" s="157"/>
      <c r="AP644" s="157"/>
      <c r="AQ644" s="157"/>
      <c r="AR644" s="157"/>
      <c r="AS644" s="157"/>
      <c r="AT644" s="157"/>
      <c r="AU644" s="157"/>
      <c r="AV644" s="157"/>
      <c r="AW644" s="157"/>
      <c r="AX644" s="157"/>
      <c r="AY644" s="157"/>
      <c r="AZ644" s="157"/>
      <c r="BA644" s="157"/>
    </row>
    <row r="645" spans="1:53" s="177" customFormat="1" x14ac:dyDescent="0.3">
      <c r="A645" s="157" t="s">
        <v>771</v>
      </c>
      <c r="B645" s="162" t="s">
        <v>51</v>
      </c>
      <c r="C645" s="157" t="s">
        <v>719</v>
      </c>
      <c r="D645" s="180">
        <v>741258203</v>
      </c>
      <c r="E645" s="181">
        <v>3035157707</v>
      </c>
      <c r="F645" s="157" t="s">
        <v>58</v>
      </c>
      <c r="G645" s="165">
        <v>34845</v>
      </c>
      <c r="H645" s="166">
        <f t="shared" ca="1" si="10"/>
        <v>19</v>
      </c>
      <c r="I645" s="167"/>
      <c r="J645" s="168">
        <v>70954</v>
      </c>
      <c r="K645" s="169">
        <v>4</v>
      </c>
      <c r="L645" s="157"/>
      <c r="M645" s="175"/>
      <c r="N645" s="157"/>
      <c r="O645" s="157"/>
      <c r="S645" s="157"/>
      <c r="T645" s="157"/>
      <c r="U645" s="157"/>
      <c r="V645" s="157"/>
      <c r="W645" s="157"/>
      <c r="X645" s="157"/>
      <c r="Y645" s="157"/>
      <c r="Z645" s="157"/>
      <c r="AA645" s="157"/>
      <c r="AB645" s="157"/>
      <c r="AC645" s="157"/>
      <c r="AD645" s="157"/>
      <c r="AE645" s="157"/>
      <c r="AF645" s="157"/>
      <c r="AG645" s="157"/>
      <c r="AH645" s="157"/>
      <c r="AI645" s="157"/>
      <c r="AJ645" s="157"/>
      <c r="AK645" s="157"/>
      <c r="AL645" s="157"/>
      <c r="AM645" s="157"/>
      <c r="AN645" s="157"/>
      <c r="AO645" s="157"/>
      <c r="AP645" s="157"/>
      <c r="AQ645" s="157"/>
      <c r="AR645" s="157"/>
      <c r="AS645" s="157"/>
      <c r="AT645" s="157"/>
      <c r="AU645" s="157"/>
      <c r="AV645" s="157"/>
      <c r="AW645" s="157"/>
      <c r="AX645" s="157"/>
      <c r="AY645" s="157"/>
      <c r="AZ645" s="157"/>
      <c r="BA645" s="157"/>
    </row>
    <row r="646" spans="1:53" s="177" customFormat="1" x14ac:dyDescent="0.3">
      <c r="A646" s="157" t="s">
        <v>773</v>
      </c>
      <c r="B646" s="162" t="s">
        <v>76</v>
      </c>
      <c r="C646" s="157" t="s">
        <v>719</v>
      </c>
      <c r="D646" s="180">
        <v>101829876</v>
      </c>
      <c r="E646" s="181">
        <v>7192552565</v>
      </c>
      <c r="F646" s="157" t="s">
        <v>56</v>
      </c>
      <c r="G646" s="165">
        <v>36303</v>
      </c>
      <c r="H646" s="166">
        <f t="shared" ca="1" si="10"/>
        <v>15</v>
      </c>
      <c r="I646" s="167"/>
      <c r="J646" s="168">
        <v>40502</v>
      </c>
      <c r="K646" s="169">
        <v>3</v>
      </c>
      <c r="L646" s="157"/>
      <c r="M646" s="175"/>
      <c r="N646" s="157"/>
      <c r="O646" s="157"/>
      <c r="S646" s="157"/>
      <c r="T646" s="157"/>
      <c r="U646" s="157"/>
      <c r="V646" s="157"/>
      <c r="W646" s="157"/>
      <c r="X646" s="157"/>
      <c r="Y646" s="157"/>
      <c r="Z646" s="157"/>
      <c r="AA646" s="157"/>
      <c r="AB646" s="157"/>
      <c r="AC646" s="157"/>
      <c r="AD646" s="157"/>
      <c r="AE646" s="157"/>
      <c r="AF646" s="157"/>
      <c r="AG646" s="157"/>
      <c r="AH646" s="157"/>
      <c r="AI646" s="157"/>
      <c r="AJ646" s="157"/>
      <c r="AK646" s="157"/>
      <c r="AL646" s="157"/>
      <c r="AM646" s="157"/>
      <c r="AN646" s="157"/>
      <c r="AO646" s="157"/>
      <c r="AP646" s="157"/>
      <c r="AQ646" s="157"/>
      <c r="AR646" s="157"/>
      <c r="AS646" s="157"/>
      <c r="AT646" s="157"/>
      <c r="AU646" s="157"/>
      <c r="AV646" s="157"/>
      <c r="AW646" s="157"/>
      <c r="AX646" s="157"/>
      <c r="AY646" s="157"/>
      <c r="AZ646" s="157"/>
      <c r="BA646" s="157"/>
    </row>
    <row r="647" spans="1:53" s="177" customFormat="1" x14ac:dyDescent="0.3">
      <c r="A647" s="157" t="s">
        <v>785</v>
      </c>
      <c r="B647" s="162" t="s">
        <v>76</v>
      </c>
      <c r="C647" s="157" t="s">
        <v>719</v>
      </c>
      <c r="D647" s="180">
        <v>324069262</v>
      </c>
      <c r="E647" s="181">
        <v>3035459665</v>
      </c>
      <c r="F647" s="157" t="s">
        <v>58</v>
      </c>
      <c r="G647" s="165">
        <v>35590</v>
      </c>
      <c r="H647" s="166">
        <f t="shared" ca="1" si="10"/>
        <v>17</v>
      </c>
      <c r="I647" s="167"/>
      <c r="J647" s="168">
        <v>54126</v>
      </c>
      <c r="K647" s="169">
        <v>1</v>
      </c>
      <c r="L647" s="157"/>
      <c r="M647" s="175"/>
      <c r="N647" s="157"/>
      <c r="O647" s="157"/>
      <c r="S647" s="157"/>
      <c r="T647" s="157"/>
      <c r="U647" s="157"/>
      <c r="V647" s="157"/>
      <c r="W647" s="157"/>
      <c r="X647" s="157"/>
      <c r="Y647" s="157"/>
      <c r="Z647" s="157"/>
      <c r="AA647" s="157"/>
      <c r="AB647" s="157"/>
      <c r="AC647" s="157"/>
      <c r="AD647" s="157"/>
      <c r="AE647" s="157"/>
      <c r="AF647" s="157"/>
      <c r="AG647" s="157"/>
      <c r="AH647" s="157"/>
      <c r="AI647" s="157"/>
      <c r="AJ647" s="157"/>
      <c r="AK647" s="157"/>
      <c r="AL647" s="157"/>
      <c r="AM647" s="157"/>
      <c r="AN647" s="157"/>
      <c r="AO647" s="157"/>
      <c r="AP647" s="157"/>
      <c r="AQ647" s="157"/>
      <c r="AR647" s="157"/>
      <c r="AS647" s="157"/>
      <c r="AT647" s="157"/>
      <c r="AU647" s="157"/>
      <c r="AV647" s="157"/>
      <c r="AW647" s="157"/>
      <c r="AX647" s="157"/>
      <c r="AY647" s="157"/>
      <c r="AZ647" s="157"/>
      <c r="BA647" s="157"/>
    </row>
    <row r="648" spans="1:53" s="177" customFormat="1" x14ac:dyDescent="0.3">
      <c r="A648" s="157" t="s">
        <v>721</v>
      </c>
      <c r="B648" s="162" t="s">
        <v>55</v>
      </c>
      <c r="C648" s="157" t="s">
        <v>719</v>
      </c>
      <c r="D648" s="180">
        <v>995590510</v>
      </c>
      <c r="E648" s="181">
        <v>9701838930</v>
      </c>
      <c r="F648" s="157" t="s">
        <v>58</v>
      </c>
      <c r="G648" s="165">
        <v>41694</v>
      </c>
      <c r="H648" s="166">
        <f t="shared" ca="1" si="10"/>
        <v>0</v>
      </c>
      <c r="I648" s="167"/>
      <c r="J648" s="168">
        <v>51588</v>
      </c>
      <c r="K648" s="169">
        <v>4</v>
      </c>
      <c r="L648" s="157"/>
      <c r="M648" s="175"/>
      <c r="N648" s="157"/>
      <c r="O648" s="157"/>
      <c r="S648" s="157"/>
      <c r="T648" s="157"/>
      <c r="U648" s="157"/>
      <c r="V648" s="157"/>
      <c r="W648" s="157"/>
      <c r="X648" s="157"/>
      <c r="Y648" s="157"/>
      <c r="Z648" s="157"/>
      <c r="AA648" s="157"/>
      <c r="AB648" s="157"/>
      <c r="AC648" s="157"/>
      <c r="AD648" s="157"/>
      <c r="AE648" s="157"/>
      <c r="AF648" s="157"/>
      <c r="AG648" s="157"/>
      <c r="AH648" s="157"/>
      <c r="AI648" s="157"/>
      <c r="AJ648" s="157"/>
      <c r="AK648" s="157"/>
      <c r="AL648" s="157"/>
      <c r="AM648" s="157"/>
      <c r="AN648" s="157"/>
      <c r="AO648" s="157"/>
      <c r="AP648" s="157"/>
      <c r="AQ648" s="157"/>
      <c r="AR648" s="157"/>
      <c r="AS648" s="157"/>
      <c r="AT648" s="157"/>
      <c r="AU648" s="157"/>
      <c r="AV648" s="157"/>
      <c r="AW648" s="157"/>
      <c r="AX648" s="157"/>
      <c r="AY648" s="157"/>
      <c r="AZ648" s="157"/>
      <c r="BA648" s="157"/>
    </row>
    <row r="649" spans="1:53" s="177" customFormat="1" x14ac:dyDescent="0.3">
      <c r="A649" s="157" t="s">
        <v>752</v>
      </c>
      <c r="B649" s="162" t="s">
        <v>76</v>
      </c>
      <c r="C649" s="157" t="s">
        <v>719</v>
      </c>
      <c r="D649" s="180">
        <v>771110153</v>
      </c>
      <c r="E649" s="181">
        <v>3036799516</v>
      </c>
      <c r="F649" s="157" t="s">
        <v>48</v>
      </c>
      <c r="G649" s="165">
        <v>40339</v>
      </c>
      <c r="H649" s="166">
        <f t="shared" ca="1" si="10"/>
        <v>4</v>
      </c>
      <c r="I649" s="167" t="s">
        <v>60</v>
      </c>
      <c r="J649" s="168">
        <v>29976</v>
      </c>
      <c r="K649" s="169">
        <v>3</v>
      </c>
      <c r="L649" s="157"/>
      <c r="M649" s="175"/>
      <c r="N649" s="157"/>
      <c r="O649" s="157"/>
      <c r="S649" s="157"/>
      <c r="T649" s="157"/>
      <c r="U649" s="157"/>
      <c r="V649" s="157"/>
      <c r="W649" s="157"/>
      <c r="X649" s="157"/>
      <c r="Y649" s="157"/>
      <c r="Z649" s="157"/>
      <c r="AA649" s="157"/>
      <c r="AB649" s="157"/>
      <c r="AC649" s="157"/>
      <c r="AD649" s="157"/>
      <c r="AE649" s="157"/>
      <c r="AF649" s="157"/>
      <c r="AG649" s="157"/>
      <c r="AH649" s="157"/>
      <c r="AI649" s="157"/>
      <c r="AJ649" s="157"/>
      <c r="AK649" s="157"/>
      <c r="AL649" s="157"/>
      <c r="AM649" s="157"/>
      <c r="AN649" s="157"/>
      <c r="AO649" s="157"/>
      <c r="AP649" s="157"/>
      <c r="AQ649" s="157"/>
      <c r="AR649" s="157"/>
      <c r="AS649" s="157"/>
      <c r="AT649" s="157"/>
      <c r="AU649" s="157"/>
      <c r="AV649" s="157"/>
      <c r="AW649" s="157"/>
      <c r="AX649" s="157"/>
      <c r="AY649" s="157"/>
      <c r="AZ649" s="157"/>
      <c r="BA649" s="157"/>
    </row>
    <row r="650" spans="1:53" s="177" customFormat="1" x14ac:dyDescent="0.3">
      <c r="A650" s="157" t="s">
        <v>776</v>
      </c>
      <c r="B650" s="162" t="s">
        <v>46</v>
      </c>
      <c r="C650" s="157" t="s">
        <v>719</v>
      </c>
      <c r="D650" s="180">
        <v>147683641</v>
      </c>
      <c r="E650" s="181">
        <v>7191657646</v>
      </c>
      <c r="F650" s="157" t="s">
        <v>58</v>
      </c>
      <c r="G650" s="165">
        <v>41390</v>
      </c>
      <c r="H650" s="166">
        <f t="shared" ca="1" si="10"/>
        <v>1</v>
      </c>
      <c r="I650" s="167"/>
      <c r="J650" s="168">
        <v>56736</v>
      </c>
      <c r="K650" s="169">
        <v>1</v>
      </c>
      <c r="L650" s="157"/>
      <c r="M650" s="175"/>
      <c r="N650" s="157"/>
      <c r="O650" s="157"/>
      <c r="S650" s="157"/>
      <c r="T650" s="157"/>
      <c r="U650" s="157"/>
      <c r="V650" s="157"/>
      <c r="W650" s="157"/>
      <c r="X650" s="157"/>
      <c r="Y650" s="157"/>
      <c r="Z650" s="157"/>
      <c r="AA650" s="157"/>
      <c r="AB650" s="157"/>
      <c r="AC650" s="157"/>
      <c r="AD650" s="157"/>
      <c r="AE650" s="157"/>
      <c r="AF650" s="157"/>
      <c r="AG650" s="157"/>
      <c r="AH650" s="157"/>
      <c r="AI650" s="157"/>
      <c r="AJ650" s="157"/>
      <c r="AK650" s="157"/>
      <c r="AL650" s="157"/>
      <c r="AM650" s="157"/>
      <c r="AN650" s="157"/>
      <c r="AO650" s="157"/>
      <c r="AP650" s="157"/>
      <c r="AQ650" s="157"/>
      <c r="AR650" s="157"/>
      <c r="AS650" s="157"/>
      <c r="AT650" s="157"/>
      <c r="AU650" s="157"/>
      <c r="AV650" s="157"/>
      <c r="AW650" s="157"/>
      <c r="AX650" s="157"/>
      <c r="AY650" s="157"/>
      <c r="AZ650" s="157"/>
      <c r="BA650" s="157"/>
    </row>
    <row r="651" spans="1:53" s="177" customFormat="1" x14ac:dyDescent="0.3">
      <c r="A651" s="157" t="s">
        <v>809</v>
      </c>
      <c r="B651" s="162" t="s">
        <v>66</v>
      </c>
      <c r="C651" s="157" t="s">
        <v>719</v>
      </c>
      <c r="D651" s="180">
        <v>918436287</v>
      </c>
      <c r="E651" s="181">
        <v>5058238755</v>
      </c>
      <c r="F651" s="157" t="s">
        <v>58</v>
      </c>
      <c r="G651" s="165">
        <v>34249</v>
      </c>
      <c r="H651" s="166">
        <f t="shared" ca="1" si="10"/>
        <v>20</v>
      </c>
      <c r="I651" s="167"/>
      <c r="J651" s="168">
        <v>76332</v>
      </c>
      <c r="K651" s="169">
        <v>5</v>
      </c>
      <c r="L651" s="157"/>
      <c r="M651" s="175"/>
      <c r="N651" s="157"/>
      <c r="O651" s="157"/>
      <c r="S651" s="157"/>
      <c r="T651" s="157"/>
      <c r="U651" s="157"/>
      <c r="V651" s="157"/>
      <c r="W651" s="157"/>
      <c r="X651" s="157"/>
      <c r="Y651" s="157"/>
      <c r="Z651" s="157"/>
      <c r="AA651" s="157"/>
      <c r="AB651" s="157"/>
      <c r="AC651" s="157"/>
      <c r="AD651" s="157"/>
      <c r="AE651" s="157"/>
      <c r="AF651" s="157"/>
      <c r="AG651" s="157"/>
      <c r="AH651" s="157"/>
      <c r="AI651" s="157"/>
      <c r="AJ651" s="157"/>
      <c r="AK651" s="157"/>
      <c r="AL651" s="157"/>
      <c r="AM651" s="157"/>
      <c r="AN651" s="157"/>
      <c r="AO651" s="157"/>
      <c r="AP651" s="157"/>
      <c r="AQ651" s="157"/>
      <c r="AR651" s="157"/>
      <c r="AS651" s="157"/>
      <c r="AT651" s="157"/>
      <c r="AU651" s="157"/>
      <c r="AV651" s="157"/>
      <c r="AW651" s="157"/>
      <c r="AX651" s="157"/>
      <c r="AY651" s="157"/>
      <c r="AZ651" s="157"/>
      <c r="BA651" s="157"/>
    </row>
    <row r="652" spans="1:53" s="177" customFormat="1" x14ac:dyDescent="0.3">
      <c r="A652" s="157" t="s">
        <v>724</v>
      </c>
      <c r="B652" s="162" t="s">
        <v>76</v>
      </c>
      <c r="C652" s="157" t="s">
        <v>719</v>
      </c>
      <c r="D652" s="180">
        <v>249416723</v>
      </c>
      <c r="E652" s="181">
        <v>3031628807</v>
      </c>
      <c r="F652" s="157" t="s">
        <v>48</v>
      </c>
      <c r="G652" s="165">
        <v>37081</v>
      </c>
      <c r="H652" s="166">
        <f t="shared" ca="1" si="10"/>
        <v>13</v>
      </c>
      <c r="I652" s="167" t="s">
        <v>53</v>
      </c>
      <c r="J652" s="168">
        <v>77364</v>
      </c>
      <c r="K652" s="169">
        <v>5</v>
      </c>
      <c r="L652" s="157"/>
      <c r="M652" s="175"/>
      <c r="N652" s="157"/>
      <c r="O652" s="157"/>
      <c r="S652" s="157"/>
      <c r="T652" s="157"/>
      <c r="U652" s="157"/>
      <c r="V652" s="157"/>
      <c r="W652" s="157"/>
      <c r="X652" s="157"/>
      <c r="Y652" s="157"/>
      <c r="Z652" s="157"/>
      <c r="AA652" s="157"/>
      <c r="AB652" s="157"/>
      <c r="AC652" s="157"/>
      <c r="AD652" s="157"/>
      <c r="AE652" s="157"/>
      <c r="AF652" s="157"/>
      <c r="AG652" s="157"/>
      <c r="AH652" s="157"/>
      <c r="AI652" s="157"/>
      <c r="AJ652" s="157"/>
      <c r="AK652" s="157"/>
      <c r="AL652" s="157"/>
      <c r="AM652" s="157"/>
      <c r="AN652" s="157"/>
      <c r="AO652" s="157"/>
      <c r="AP652" s="157"/>
      <c r="AQ652" s="157"/>
      <c r="AR652" s="157"/>
      <c r="AS652" s="157"/>
      <c r="AT652" s="157"/>
      <c r="AU652" s="157"/>
      <c r="AV652" s="157"/>
      <c r="AW652" s="157"/>
      <c r="AX652" s="157"/>
      <c r="AY652" s="157"/>
      <c r="AZ652" s="157"/>
      <c r="BA652" s="157"/>
    </row>
    <row r="653" spans="1:53" s="177" customFormat="1" x14ac:dyDescent="0.3">
      <c r="A653" s="157" t="s">
        <v>743</v>
      </c>
      <c r="B653" s="162" t="s">
        <v>62</v>
      </c>
      <c r="C653" s="157" t="s">
        <v>719</v>
      </c>
      <c r="D653" s="180">
        <v>658842625</v>
      </c>
      <c r="E653" s="181">
        <v>7193788281</v>
      </c>
      <c r="F653" s="157" t="s">
        <v>52</v>
      </c>
      <c r="G653" s="165">
        <v>37109</v>
      </c>
      <c r="H653" s="166">
        <f t="shared" ca="1" si="10"/>
        <v>12</v>
      </c>
      <c r="I653" s="167" t="s">
        <v>72</v>
      </c>
      <c r="J653" s="168">
        <v>55326</v>
      </c>
      <c r="K653" s="169">
        <v>5</v>
      </c>
      <c r="L653" s="157"/>
      <c r="M653" s="175"/>
      <c r="N653" s="157"/>
      <c r="O653" s="157"/>
      <c r="S653" s="157"/>
      <c r="T653" s="157"/>
      <c r="U653" s="157"/>
      <c r="V653" s="157"/>
      <c r="W653" s="157"/>
      <c r="X653" s="157"/>
      <c r="Y653" s="157"/>
      <c r="Z653" s="157"/>
      <c r="AA653" s="157"/>
      <c r="AB653" s="157"/>
      <c r="AC653" s="157"/>
      <c r="AD653" s="157"/>
      <c r="AE653" s="157"/>
      <c r="AF653" s="157"/>
      <c r="AG653" s="157"/>
      <c r="AH653" s="157"/>
      <c r="AI653" s="157"/>
      <c r="AJ653" s="157"/>
      <c r="AK653" s="157"/>
      <c r="AL653" s="157"/>
      <c r="AM653" s="157"/>
      <c r="AN653" s="157"/>
      <c r="AO653" s="157"/>
      <c r="AP653" s="157"/>
      <c r="AQ653" s="157"/>
      <c r="AR653" s="157"/>
      <c r="AS653" s="157"/>
      <c r="AT653" s="157"/>
      <c r="AU653" s="157"/>
      <c r="AV653" s="157"/>
      <c r="AW653" s="157"/>
      <c r="AX653" s="157"/>
      <c r="AY653" s="157"/>
      <c r="AZ653" s="157"/>
      <c r="BA653" s="157"/>
    </row>
    <row r="654" spans="1:53" s="177" customFormat="1" x14ac:dyDescent="0.3">
      <c r="A654" s="157" t="s">
        <v>729</v>
      </c>
      <c r="B654" s="162" t="s">
        <v>76</v>
      </c>
      <c r="C654" s="157" t="s">
        <v>719</v>
      </c>
      <c r="D654" s="180">
        <v>800685434</v>
      </c>
      <c r="E654" s="181">
        <v>3035821616</v>
      </c>
      <c r="F654" s="157" t="s">
        <v>48</v>
      </c>
      <c r="G654" s="165">
        <v>38012</v>
      </c>
      <c r="H654" s="166">
        <f t="shared" ca="1" si="10"/>
        <v>10</v>
      </c>
      <c r="I654" s="167" t="s">
        <v>72</v>
      </c>
      <c r="J654" s="168">
        <v>59916</v>
      </c>
      <c r="K654" s="169">
        <v>1</v>
      </c>
      <c r="L654" s="157"/>
      <c r="M654" s="175"/>
      <c r="N654" s="157"/>
      <c r="O654" s="157"/>
      <c r="S654" s="157"/>
      <c r="T654" s="157"/>
      <c r="U654" s="157"/>
      <c r="V654" s="157"/>
      <c r="W654" s="157"/>
      <c r="X654" s="157"/>
      <c r="Y654" s="157"/>
      <c r="Z654" s="157"/>
      <c r="AA654" s="157"/>
      <c r="AB654" s="157"/>
      <c r="AC654" s="157"/>
      <c r="AD654" s="157"/>
      <c r="AE654" s="157"/>
      <c r="AF654" s="157"/>
      <c r="AG654" s="157"/>
      <c r="AH654" s="157"/>
      <c r="AI654" s="157"/>
      <c r="AJ654" s="157"/>
      <c r="AK654" s="157"/>
      <c r="AL654" s="157"/>
      <c r="AM654" s="157"/>
      <c r="AN654" s="157"/>
      <c r="AO654" s="157"/>
      <c r="AP654" s="157"/>
      <c r="AQ654" s="157"/>
      <c r="AR654" s="157"/>
      <c r="AS654" s="157"/>
      <c r="AT654" s="157"/>
      <c r="AU654" s="157"/>
      <c r="AV654" s="157"/>
      <c r="AW654" s="157"/>
      <c r="AX654" s="157"/>
      <c r="AY654" s="157"/>
      <c r="AZ654" s="157"/>
      <c r="BA654" s="157"/>
    </row>
    <row r="655" spans="1:53" s="177" customFormat="1" x14ac:dyDescent="0.3">
      <c r="A655" s="157" t="s">
        <v>802</v>
      </c>
      <c r="B655" s="162" t="s">
        <v>76</v>
      </c>
      <c r="C655" s="157" t="s">
        <v>719</v>
      </c>
      <c r="D655" s="180">
        <v>177324163</v>
      </c>
      <c r="E655" s="181">
        <v>7197091949</v>
      </c>
      <c r="F655" s="157" t="s">
        <v>48</v>
      </c>
      <c r="G655" s="165">
        <v>38866</v>
      </c>
      <c r="H655" s="166">
        <f t="shared" ca="1" si="10"/>
        <v>8</v>
      </c>
      <c r="I655" s="167" t="s">
        <v>64</v>
      </c>
      <c r="J655" s="168">
        <v>57612</v>
      </c>
      <c r="K655" s="169">
        <v>3</v>
      </c>
      <c r="L655" s="157"/>
      <c r="M655" s="175"/>
      <c r="N655" s="157"/>
      <c r="O655" s="157"/>
      <c r="S655" s="157"/>
      <c r="T655" s="157"/>
      <c r="U655" s="157"/>
      <c r="V655" s="157"/>
      <c r="W655" s="157"/>
      <c r="X655" s="157"/>
      <c r="Y655" s="157"/>
      <c r="Z655" s="157"/>
      <c r="AA655" s="157"/>
      <c r="AB655" s="157"/>
      <c r="AC655" s="157"/>
      <c r="AD655" s="157"/>
      <c r="AE655" s="157"/>
      <c r="AF655" s="157"/>
      <c r="AG655" s="157"/>
      <c r="AH655" s="157"/>
      <c r="AI655" s="157"/>
      <c r="AJ655" s="157"/>
      <c r="AK655" s="157"/>
      <c r="AL655" s="157"/>
      <c r="AM655" s="157"/>
      <c r="AN655" s="157"/>
      <c r="AO655" s="157"/>
      <c r="AP655" s="157"/>
      <c r="AQ655" s="157"/>
      <c r="AR655" s="157"/>
      <c r="AS655" s="157"/>
      <c r="AT655" s="157"/>
      <c r="AU655" s="157"/>
      <c r="AV655" s="157"/>
      <c r="AW655" s="157"/>
      <c r="AX655" s="157"/>
      <c r="AY655" s="157"/>
      <c r="AZ655" s="157"/>
      <c r="BA655" s="157"/>
    </row>
    <row r="656" spans="1:53" s="177" customFormat="1" x14ac:dyDescent="0.3">
      <c r="A656" s="157" t="s">
        <v>726</v>
      </c>
      <c r="B656" s="162" t="s">
        <v>66</v>
      </c>
      <c r="C656" s="157" t="s">
        <v>719</v>
      </c>
      <c r="D656" s="180">
        <v>693214759</v>
      </c>
      <c r="E656" s="181">
        <v>7192683895</v>
      </c>
      <c r="F656" s="157" t="s">
        <v>48</v>
      </c>
      <c r="G656" s="165">
        <v>34862</v>
      </c>
      <c r="H656" s="166">
        <f t="shared" ca="1" si="10"/>
        <v>19</v>
      </c>
      <c r="I656" s="167" t="s">
        <v>53</v>
      </c>
      <c r="J656" s="168">
        <v>75336</v>
      </c>
      <c r="K656" s="169">
        <v>3</v>
      </c>
      <c r="L656" s="157"/>
      <c r="M656" s="175"/>
      <c r="N656" s="157"/>
      <c r="O656" s="157"/>
      <c r="S656" s="157"/>
      <c r="T656" s="157"/>
      <c r="U656" s="157"/>
      <c r="V656" s="157"/>
      <c r="W656" s="157"/>
      <c r="X656" s="157"/>
      <c r="Y656" s="157"/>
      <c r="Z656" s="157"/>
      <c r="AA656" s="157"/>
      <c r="AB656" s="157"/>
      <c r="AC656" s="157"/>
      <c r="AD656" s="157"/>
      <c r="AE656" s="157"/>
      <c r="AF656" s="157"/>
      <c r="AG656" s="157"/>
      <c r="AH656" s="157"/>
      <c r="AI656" s="157"/>
      <c r="AJ656" s="157"/>
      <c r="AK656" s="157"/>
      <c r="AL656" s="157"/>
      <c r="AM656" s="157"/>
      <c r="AN656" s="157"/>
      <c r="AO656" s="157"/>
      <c r="AP656" s="157"/>
      <c r="AQ656" s="157"/>
      <c r="AR656" s="157"/>
      <c r="AS656" s="157"/>
      <c r="AT656" s="157"/>
      <c r="AU656" s="157"/>
      <c r="AV656" s="157"/>
      <c r="AW656" s="157"/>
      <c r="AX656" s="157"/>
      <c r="AY656" s="157"/>
      <c r="AZ656" s="157"/>
      <c r="BA656" s="157"/>
    </row>
    <row r="657" spans="1:53" s="177" customFormat="1" x14ac:dyDescent="0.3">
      <c r="A657" s="157" t="s">
        <v>799</v>
      </c>
      <c r="B657" s="162" t="s">
        <v>76</v>
      </c>
      <c r="C657" s="157" t="s">
        <v>719</v>
      </c>
      <c r="D657" s="180">
        <v>891224981</v>
      </c>
      <c r="E657" s="181">
        <v>9706391402</v>
      </c>
      <c r="F657" s="157" t="s">
        <v>52</v>
      </c>
      <c r="G657" s="165">
        <v>35196</v>
      </c>
      <c r="H657" s="166">
        <f t="shared" ca="1" si="10"/>
        <v>18</v>
      </c>
      <c r="I657" s="167" t="s">
        <v>72</v>
      </c>
      <c r="J657" s="168">
        <v>13476</v>
      </c>
      <c r="K657" s="169">
        <v>4</v>
      </c>
      <c r="L657" s="157"/>
      <c r="M657" s="175"/>
      <c r="N657" s="157"/>
      <c r="O657" s="157"/>
      <c r="S657" s="157"/>
      <c r="T657" s="157"/>
      <c r="U657" s="157"/>
      <c r="V657" s="157"/>
      <c r="W657" s="157"/>
      <c r="X657" s="157"/>
      <c r="Y657" s="157"/>
      <c r="Z657" s="157"/>
      <c r="AA657" s="157"/>
      <c r="AB657" s="157"/>
      <c r="AC657" s="157"/>
      <c r="AD657" s="157"/>
      <c r="AE657" s="157"/>
      <c r="AF657" s="157"/>
      <c r="AG657" s="157"/>
      <c r="AH657" s="157"/>
      <c r="AI657" s="157"/>
      <c r="AJ657" s="157"/>
      <c r="AK657" s="157"/>
      <c r="AL657" s="157"/>
      <c r="AM657" s="157"/>
      <c r="AN657" s="157"/>
      <c r="AO657" s="157"/>
      <c r="AP657" s="157"/>
      <c r="AQ657" s="157"/>
      <c r="AR657" s="157"/>
      <c r="AS657" s="157"/>
      <c r="AT657" s="157"/>
      <c r="AU657" s="157"/>
      <c r="AV657" s="157"/>
      <c r="AW657" s="157"/>
      <c r="AX657" s="157"/>
      <c r="AY657" s="157"/>
      <c r="AZ657" s="157"/>
      <c r="BA657" s="157"/>
    </row>
    <row r="658" spans="1:53" s="177" customFormat="1" x14ac:dyDescent="0.3">
      <c r="A658" s="157" t="s">
        <v>758</v>
      </c>
      <c r="B658" s="162" t="s">
        <v>76</v>
      </c>
      <c r="C658" s="157" t="s">
        <v>719</v>
      </c>
      <c r="D658" s="180">
        <v>794814501</v>
      </c>
      <c r="E658" s="181">
        <v>9705604891</v>
      </c>
      <c r="F658" s="157" t="s">
        <v>58</v>
      </c>
      <c r="G658" s="165">
        <v>41291</v>
      </c>
      <c r="H658" s="166">
        <f t="shared" ca="1" si="10"/>
        <v>1</v>
      </c>
      <c r="I658" s="167"/>
      <c r="J658" s="168">
        <v>96875</v>
      </c>
      <c r="K658" s="169">
        <v>3</v>
      </c>
      <c r="L658" s="157"/>
      <c r="M658" s="175"/>
      <c r="N658" s="157"/>
      <c r="O658" s="157"/>
      <c r="S658" s="157"/>
      <c r="T658" s="157"/>
      <c r="U658" s="157"/>
      <c r="V658" s="157"/>
      <c r="W658" s="157"/>
      <c r="X658" s="157"/>
      <c r="Y658" s="157"/>
      <c r="Z658" s="157"/>
      <c r="AA658" s="157"/>
      <c r="AB658" s="157"/>
      <c r="AC658" s="157"/>
      <c r="AD658" s="157"/>
      <c r="AE658" s="157"/>
      <c r="AF658" s="157"/>
      <c r="AG658" s="157"/>
      <c r="AH658" s="157"/>
      <c r="AI658" s="157"/>
      <c r="AJ658" s="157"/>
      <c r="AK658" s="157"/>
      <c r="AL658" s="157"/>
      <c r="AM658" s="157"/>
      <c r="AN658" s="157"/>
      <c r="AO658" s="157"/>
      <c r="AP658" s="157"/>
      <c r="AQ658" s="157"/>
      <c r="AR658" s="157"/>
      <c r="AS658" s="157"/>
      <c r="AT658" s="157"/>
      <c r="AU658" s="157"/>
      <c r="AV658" s="157"/>
      <c r="AW658" s="157"/>
      <c r="AX658" s="157"/>
      <c r="AY658" s="157"/>
      <c r="AZ658" s="157"/>
      <c r="BA658" s="157"/>
    </row>
    <row r="659" spans="1:53" s="177" customFormat="1" x14ac:dyDescent="0.3">
      <c r="A659" s="157" t="s">
        <v>777</v>
      </c>
      <c r="B659" s="162" t="s">
        <v>66</v>
      </c>
      <c r="C659" s="157" t="s">
        <v>719</v>
      </c>
      <c r="D659" s="180">
        <v>595022550</v>
      </c>
      <c r="E659" s="181">
        <v>3035621928</v>
      </c>
      <c r="F659" s="157" t="s">
        <v>48</v>
      </c>
      <c r="G659" s="165">
        <v>35013</v>
      </c>
      <c r="H659" s="166">
        <f t="shared" ca="1" si="10"/>
        <v>18</v>
      </c>
      <c r="I659" s="167" t="s">
        <v>53</v>
      </c>
      <c r="J659" s="168">
        <v>71388</v>
      </c>
      <c r="K659" s="169">
        <v>3</v>
      </c>
      <c r="L659" s="157"/>
      <c r="M659" s="175"/>
      <c r="N659" s="157"/>
      <c r="O659" s="157"/>
      <c r="S659" s="157"/>
      <c r="T659" s="157"/>
      <c r="U659" s="157"/>
      <c r="V659" s="157"/>
      <c r="W659" s="157"/>
      <c r="X659" s="157"/>
      <c r="Y659" s="157"/>
      <c r="Z659" s="157"/>
      <c r="AA659" s="157"/>
      <c r="AB659" s="157"/>
      <c r="AC659" s="157"/>
      <c r="AD659" s="157"/>
      <c r="AE659" s="157"/>
      <c r="AF659" s="157"/>
      <c r="AG659" s="157"/>
      <c r="AH659" s="157"/>
      <c r="AI659" s="157"/>
      <c r="AJ659" s="157"/>
      <c r="AK659" s="157"/>
      <c r="AL659" s="157"/>
      <c r="AM659" s="157"/>
      <c r="AN659" s="157"/>
      <c r="AO659" s="157"/>
      <c r="AP659" s="157"/>
      <c r="AQ659" s="157"/>
      <c r="AR659" s="157"/>
      <c r="AS659" s="157"/>
      <c r="AT659" s="157"/>
      <c r="AU659" s="157"/>
      <c r="AV659" s="157"/>
      <c r="AW659" s="157"/>
      <c r="AX659" s="157"/>
      <c r="AY659" s="157"/>
      <c r="AZ659" s="157"/>
      <c r="BA659" s="157"/>
    </row>
    <row r="660" spans="1:53" s="177" customFormat="1" x14ac:dyDescent="0.3">
      <c r="A660" s="157" t="s">
        <v>775</v>
      </c>
      <c r="B660" s="162" t="s">
        <v>51</v>
      </c>
      <c r="C660" s="157" t="s">
        <v>719</v>
      </c>
      <c r="D660" s="180">
        <v>210491464</v>
      </c>
      <c r="E660" s="181">
        <v>9708405552</v>
      </c>
      <c r="F660" s="157" t="s">
        <v>48</v>
      </c>
      <c r="G660" s="165">
        <v>40658</v>
      </c>
      <c r="H660" s="166">
        <f t="shared" ca="1" si="10"/>
        <v>3</v>
      </c>
      <c r="I660" s="167" t="s">
        <v>60</v>
      </c>
      <c r="J660" s="168">
        <v>95256</v>
      </c>
      <c r="K660" s="169">
        <v>5</v>
      </c>
      <c r="L660" s="157"/>
      <c r="M660" s="175"/>
      <c r="N660" s="157"/>
      <c r="O660" s="157"/>
      <c r="S660" s="157"/>
      <c r="T660" s="157"/>
      <c r="U660" s="157"/>
      <c r="V660" s="157"/>
      <c r="W660" s="157"/>
      <c r="X660" s="157"/>
      <c r="Y660" s="157"/>
      <c r="Z660" s="157"/>
      <c r="AA660" s="157"/>
      <c r="AB660" s="157"/>
      <c r="AC660" s="157"/>
      <c r="AD660" s="157"/>
      <c r="AE660" s="157"/>
      <c r="AF660" s="157"/>
      <c r="AG660" s="157"/>
      <c r="AH660" s="157"/>
      <c r="AI660" s="157"/>
      <c r="AJ660" s="157"/>
      <c r="AK660" s="157"/>
      <c r="AL660" s="157"/>
      <c r="AM660" s="157"/>
      <c r="AN660" s="157"/>
      <c r="AO660" s="157"/>
      <c r="AP660" s="157"/>
      <c r="AQ660" s="157"/>
      <c r="AR660" s="157"/>
      <c r="AS660" s="157"/>
      <c r="AT660" s="157"/>
      <c r="AU660" s="157"/>
      <c r="AV660" s="157"/>
      <c r="AW660" s="157"/>
      <c r="AX660" s="157"/>
      <c r="AY660" s="157"/>
      <c r="AZ660" s="157"/>
      <c r="BA660" s="157"/>
    </row>
    <row r="661" spans="1:53" s="177" customFormat="1" x14ac:dyDescent="0.3">
      <c r="A661" s="157" t="s">
        <v>736</v>
      </c>
      <c r="B661" s="162" t="s">
        <v>76</v>
      </c>
      <c r="C661" s="157" t="s">
        <v>719</v>
      </c>
      <c r="D661" s="180">
        <v>656572514</v>
      </c>
      <c r="E661" s="181">
        <v>3033679666</v>
      </c>
      <c r="F661" s="157" t="s">
        <v>58</v>
      </c>
      <c r="G661" s="165">
        <v>35030</v>
      </c>
      <c r="H661" s="166">
        <f t="shared" ca="1" si="10"/>
        <v>18</v>
      </c>
      <c r="I661" s="167"/>
      <c r="J661" s="168">
        <v>84180</v>
      </c>
      <c r="K661" s="169">
        <v>2</v>
      </c>
      <c r="L661" s="157"/>
      <c r="M661" s="175"/>
      <c r="N661" s="157"/>
      <c r="O661" s="157"/>
      <c r="S661" s="157"/>
      <c r="T661" s="157"/>
      <c r="U661" s="157"/>
      <c r="V661" s="157"/>
      <c r="W661" s="157"/>
      <c r="X661" s="157"/>
      <c r="Y661" s="157"/>
      <c r="Z661" s="157"/>
      <c r="AA661" s="157"/>
      <c r="AB661" s="157"/>
      <c r="AC661" s="157"/>
      <c r="AD661" s="157"/>
      <c r="AE661" s="157"/>
      <c r="AF661" s="157"/>
      <c r="AG661" s="157"/>
      <c r="AH661" s="157"/>
      <c r="AI661" s="157"/>
      <c r="AJ661" s="157"/>
      <c r="AK661" s="157"/>
      <c r="AL661" s="157"/>
      <c r="AM661" s="157"/>
      <c r="AN661" s="157"/>
      <c r="AO661" s="157"/>
      <c r="AP661" s="157"/>
      <c r="AQ661" s="157"/>
      <c r="AR661" s="157"/>
      <c r="AS661" s="157"/>
      <c r="AT661" s="157"/>
      <c r="AU661" s="157"/>
      <c r="AV661" s="157"/>
      <c r="AW661" s="157"/>
      <c r="AX661" s="157"/>
      <c r="AY661" s="157"/>
      <c r="AZ661" s="157"/>
      <c r="BA661" s="157"/>
    </row>
    <row r="662" spans="1:53" s="177" customFormat="1" x14ac:dyDescent="0.3">
      <c r="A662" s="157" t="s">
        <v>750</v>
      </c>
      <c r="B662" s="162" t="s">
        <v>76</v>
      </c>
      <c r="C662" s="157" t="s">
        <v>719</v>
      </c>
      <c r="D662" s="180">
        <v>904497673</v>
      </c>
      <c r="E662" s="181">
        <v>9701277028</v>
      </c>
      <c r="F662" s="157" t="s">
        <v>58</v>
      </c>
      <c r="G662" s="165">
        <v>34200</v>
      </c>
      <c r="H662" s="166">
        <f t="shared" ca="1" si="10"/>
        <v>20</v>
      </c>
      <c r="I662" s="167"/>
      <c r="J662" s="168">
        <v>28008</v>
      </c>
      <c r="K662" s="169">
        <v>4</v>
      </c>
      <c r="L662" s="157"/>
      <c r="M662" s="175"/>
      <c r="N662" s="157"/>
      <c r="O662" s="157"/>
      <c r="S662" s="157"/>
      <c r="T662" s="157"/>
      <c r="U662" s="157"/>
      <c r="V662" s="157"/>
      <c r="W662" s="157"/>
      <c r="X662" s="157"/>
      <c r="Y662" s="157"/>
      <c r="Z662" s="157"/>
      <c r="AA662" s="157"/>
      <c r="AB662" s="157"/>
      <c r="AC662" s="157"/>
      <c r="AD662" s="157"/>
      <c r="AE662" s="157"/>
      <c r="AF662" s="157"/>
      <c r="AG662" s="157"/>
      <c r="AH662" s="157"/>
      <c r="AI662" s="157"/>
      <c r="AJ662" s="157"/>
      <c r="AK662" s="157"/>
      <c r="AL662" s="157"/>
      <c r="AM662" s="157"/>
      <c r="AN662" s="157"/>
      <c r="AO662" s="157"/>
      <c r="AP662" s="157"/>
      <c r="AQ662" s="157"/>
      <c r="AR662" s="157"/>
      <c r="AS662" s="157"/>
      <c r="AT662" s="157"/>
      <c r="AU662" s="157"/>
      <c r="AV662" s="157"/>
      <c r="AW662" s="157"/>
      <c r="AX662" s="157"/>
      <c r="AY662" s="157"/>
      <c r="AZ662" s="157"/>
      <c r="BA662" s="157"/>
    </row>
    <row r="663" spans="1:53" s="177" customFormat="1" x14ac:dyDescent="0.3">
      <c r="A663" s="157" t="s">
        <v>790</v>
      </c>
      <c r="B663" s="162" t="s">
        <v>62</v>
      </c>
      <c r="C663" s="157" t="s">
        <v>719</v>
      </c>
      <c r="D663" s="180">
        <v>364525917</v>
      </c>
      <c r="E663" s="181">
        <v>7192787318</v>
      </c>
      <c r="F663" s="157" t="s">
        <v>48</v>
      </c>
      <c r="G663" s="165">
        <v>35034</v>
      </c>
      <c r="H663" s="166">
        <f t="shared" ca="1" si="10"/>
        <v>18</v>
      </c>
      <c r="I663" s="167" t="s">
        <v>64</v>
      </c>
      <c r="J663" s="168">
        <v>55692</v>
      </c>
      <c r="K663" s="169">
        <v>2</v>
      </c>
      <c r="L663" s="157"/>
      <c r="M663" s="175"/>
      <c r="N663" s="157"/>
      <c r="O663" s="157"/>
      <c r="S663" s="157"/>
      <c r="T663" s="157"/>
      <c r="U663" s="157"/>
      <c r="V663" s="157"/>
      <c r="W663" s="157"/>
      <c r="X663" s="157"/>
      <c r="Y663" s="157"/>
      <c r="Z663" s="157"/>
      <c r="AA663" s="157"/>
      <c r="AB663" s="157"/>
      <c r="AC663" s="157"/>
      <c r="AD663" s="157"/>
      <c r="AE663" s="157"/>
      <c r="AF663" s="157"/>
      <c r="AG663" s="157"/>
      <c r="AH663" s="157"/>
      <c r="AI663" s="157"/>
      <c r="AJ663" s="157"/>
      <c r="AK663" s="157"/>
      <c r="AL663" s="157"/>
      <c r="AM663" s="157"/>
      <c r="AN663" s="157"/>
      <c r="AO663" s="157"/>
      <c r="AP663" s="157"/>
      <c r="AQ663" s="157"/>
      <c r="AR663" s="157"/>
      <c r="AS663" s="157"/>
      <c r="AT663" s="157"/>
      <c r="AU663" s="157"/>
      <c r="AV663" s="157"/>
      <c r="AW663" s="157"/>
      <c r="AX663" s="157"/>
      <c r="AY663" s="157"/>
      <c r="AZ663" s="157"/>
      <c r="BA663" s="157"/>
    </row>
    <row r="664" spans="1:53" s="177" customFormat="1" x14ac:dyDescent="0.3">
      <c r="A664" s="157" t="s">
        <v>787</v>
      </c>
      <c r="B664" s="162" t="s">
        <v>55</v>
      </c>
      <c r="C664" s="157" t="s">
        <v>719</v>
      </c>
      <c r="D664" s="180">
        <v>635240617</v>
      </c>
      <c r="E664" s="181">
        <v>7192259651</v>
      </c>
      <c r="F664" s="157" t="s">
        <v>48</v>
      </c>
      <c r="G664" s="165">
        <v>37899</v>
      </c>
      <c r="H664" s="166">
        <f t="shared" ca="1" si="10"/>
        <v>10</v>
      </c>
      <c r="I664" s="167" t="s">
        <v>64</v>
      </c>
      <c r="J664" s="168">
        <v>57156</v>
      </c>
      <c r="K664" s="169">
        <v>3</v>
      </c>
      <c r="L664" s="157"/>
      <c r="M664" s="175"/>
      <c r="N664" s="157"/>
      <c r="O664" s="157"/>
      <c r="S664" s="157"/>
      <c r="T664" s="157"/>
      <c r="U664" s="157"/>
      <c r="V664" s="157"/>
      <c r="W664" s="157"/>
      <c r="X664" s="157"/>
      <c r="Y664" s="157"/>
      <c r="Z664" s="157"/>
      <c r="AA664" s="157"/>
      <c r="AB664" s="157"/>
      <c r="AC664" s="157"/>
      <c r="AD664" s="157"/>
      <c r="AE664" s="157"/>
      <c r="AF664" s="157"/>
      <c r="AG664" s="157"/>
      <c r="AH664" s="157"/>
      <c r="AI664" s="157"/>
      <c r="AJ664" s="157"/>
      <c r="AK664" s="157"/>
      <c r="AL664" s="157"/>
      <c r="AM664" s="157"/>
      <c r="AN664" s="157"/>
      <c r="AO664" s="157"/>
      <c r="AP664" s="157"/>
      <c r="AQ664" s="157"/>
      <c r="AR664" s="157"/>
      <c r="AS664" s="157"/>
      <c r="AT664" s="157"/>
      <c r="AU664" s="157"/>
      <c r="AV664" s="157"/>
      <c r="AW664" s="157"/>
      <c r="AX664" s="157"/>
      <c r="AY664" s="157"/>
      <c r="AZ664" s="157"/>
      <c r="BA664" s="157"/>
    </row>
    <row r="665" spans="1:53" s="177" customFormat="1" x14ac:dyDescent="0.3">
      <c r="A665" s="157" t="s">
        <v>808</v>
      </c>
      <c r="B665" s="162" t="s">
        <v>76</v>
      </c>
      <c r="C665" s="157" t="s">
        <v>719</v>
      </c>
      <c r="D665" s="180">
        <v>546546374</v>
      </c>
      <c r="E665" s="181">
        <v>3032727944</v>
      </c>
      <c r="F665" s="157" t="s">
        <v>52</v>
      </c>
      <c r="G665" s="165">
        <v>37518</v>
      </c>
      <c r="H665" s="166">
        <f t="shared" ca="1" si="10"/>
        <v>11</v>
      </c>
      <c r="I665" s="167" t="s">
        <v>64</v>
      </c>
      <c r="J665" s="168">
        <v>31422</v>
      </c>
      <c r="K665" s="169">
        <v>5</v>
      </c>
      <c r="L665" s="157"/>
      <c r="M665" s="175"/>
      <c r="N665" s="157"/>
      <c r="O665" s="157"/>
      <c r="S665" s="157"/>
      <c r="T665" s="157"/>
      <c r="U665" s="157"/>
      <c r="V665" s="157"/>
      <c r="W665" s="157"/>
      <c r="X665" s="157"/>
      <c r="Y665" s="157"/>
      <c r="Z665" s="157"/>
      <c r="AA665" s="157"/>
      <c r="AB665" s="157"/>
      <c r="AC665" s="157"/>
      <c r="AD665" s="157"/>
      <c r="AE665" s="157"/>
      <c r="AF665" s="157"/>
      <c r="AG665" s="157"/>
      <c r="AH665" s="157"/>
      <c r="AI665" s="157"/>
      <c r="AJ665" s="157"/>
      <c r="AK665" s="157"/>
      <c r="AL665" s="157"/>
      <c r="AM665" s="157"/>
      <c r="AN665" s="157"/>
      <c r="AO665" s="157"/>
      <c r="AP665" s="157"/>
      <c r="AQ665" s="157"/>
      <c r="AR665" s="157"/>
      <c r="AS665" s="157"/>
      <c r="AT665" s="157"/>
      <c r="AU665" s="157"/>
      <c r="AV665" s="157"/>
      <c r="AW665" s="157"/>
      <c r="AX665" s="157"/>
      <c r="AY665" s="157"/>
      <c r="AZ665" s="157"/>
      <c r="BA665" s="157"/>
    </row>
    <row r="666" spans="1:53" s="177" customFormat="1" x14ac:dyDescent="0.3">
      <c r="A666" s="157" t="s">
        <v>779</v>
      </c>
      <c r="B666" s="162" t="s">
        <v>76</v>
      </c>
      <c r="C666" s="157" t="s">
        <v>719</v>
      </c>
      <c r="D666" s="180">
        <v>970466937</v>
      </c>
      <c r="E666" s="181">
        <v>7192042331</v>
      </c>
      <c r="F666" s="157" t="s">
        <v>58</v>
      </c>
      <c r="G666" s="165">
        <v>34551</v>
      </c>
      <c r="H666" s="166">
        <f t="shared" ca="1" si="10"/>
        <v>19</v>
      </c>
      <c r="I666" s="167"/>
      <c r="J666" s="168">
        <v>74976</v>
      </c>
      <c r="K666" s="169">
        <v>5</v>
      </c>
      <c r="L666" s="157"/>
      <c r="M666" s="175"/>
      <c r="N666" s="157"/>
      <c r="O666" s="157"/>
      <c r="S666" s="157"/>
      <c r="T666" s="157"/>
      <c r="U666" s="157"/>
      <c r="V666" s="157"/>
      <c r="W666" s="157"/>
      <c r="X666" s="157"/>
      <c r="Y666" s="157"/>
      <c r="Z666" s="157"/>
      <c r="AA666" s="157"/>
      <c r="AB666" s="157"/>
      <c r="AC666" s="157"/>
      <c r="AD666" s="157"/>
      <c r="AE666" s="157"/>
      <c r="AF666" s="157"/>
      <c r="AG666" s="157"/>
      <c r="AH666" s="157"/>
      <c r="AI666" s="157"/>
      <c r="AJ666" s="157"/>
      <c r="AK666" s="157"/>
      <c r="AL666" s="157"/>
      <c r="AM666" s="157"/>
      <c r="AN666" s="157"/>
      <c r="AO666" s="157"/>
      <c r="AP666" s="157"/>
      <c r="AQ666" s="157"/>
      <c r="AR666" s="157"/>
      <c r="AS666" s="157"/>
      <c r="AT666" s="157"/>
      <c r="AU666" s="157"/>
      <c r="AV666" s="157"/>
      <c r="AW666" s="157"/>
      <c r="AX666" s="157"/>
      <c r="AY666" s="157"/>
      <c r="AZ666" s="157"/>
      <c r="BA666" s="157"/>
    </row>
    <row r="667" spans="1:53" s="177" customFormat="1" x14ac:dyDescent="0.3">
      <c r="A667" s="157" t="s">
        <v>767</v>
      </c>
      <c r="B667" s="162" t="s">
        <v>76</v>
      </c>
      <c r="C667" s="157" t="s">
        <v>719</v>
      </c>
      <c r="D667" s="180">
        <v>212558012</v>
      </c>
      <c r="E667" s="181">
        <v>5056860208</v>
      </c>
      <c r="F667" s="157" t="s">
        <v>48</v>
      </c>
      <c r="G667" s="165">
        <v>38023</v>
      </c>
      <c r="H667" s="166">
        <f t="shared" ca="1" si="10"/>
        <v>10</v>
      </c>
      <c r="I667" s="167" t="s">
        <v>60</v>
      </c>
      <c r="J667" s="168">
        <v>75672</v>
      </c>
      <c r="K667" s="169">
        <v>4</v>
      </c>
      <c r="L667" s="157"/>
      <c r="M667" s="175"/>
      <c r="N667" s="157"/>
      <c r="O667" s="157"/>
      <c r="S667" s="157"/>
      <c r="T667" s="157"/>
      <c r="U667" s="157"/>
      <c r="V667" s="157"/>
      <c r="W667" s="157"/>
      <c r="X667" s="157"/>
      <c r="Y667" s="157"/>
      <c r="Z667" s="157"/>
      <c r="AA667" s="157"/>
      <c r="AB667" s="157"/>
      <c r="AC667" s="157"/>
      <c r="AD667" s="157"/>
      <c r="AE667" s="157"/>
      <c r="AF667" s="157"/>
      <c r="AG667" s="157"/>
      <c r="AH667" s="157"/>
      <c r="AI667" s="157"/>
      <c r="AJ667" s="157"/>
      <c r="AK667" s="157"/>
      <c r="AL667" s="157"/>
      <c r="AM667" s="157"/>
      <c r="AN667" s="157"/>
      <c r="AO667" s="157"/>
      <c r="AP667" s="157"/>
      <c r="AQ667" s="157"/>
      <c r="AR667" s="157"/>
      <c r="AS667" s="157"/>
      <c r="AT667" s="157"/>
      <c r="AU667" s="157"/>
      <c r="AV667" s="157"/>
      <c r="AW667" s="157"/>
      <c r="AX667" s="157"/>
      <c r="AY667" s="157"/>
      <c r="AZ667" s="157"/>
      <c r="BA667" s="157"/>
    </row>
    <row r="668" spans="1:53" s="177" customFormat="1" x14ac:dyDescent="0.3">
      <c r="A668" s="157" t="s">
        <v>728</v>
      </c>
      <c r="B668" s="162" t="s">
        <v>55</v>
      </c>
      <c r="C668" s="157" t="s">
        <v>719</v>
      </c>
      <c r="D668" s="180">
        <v>688769770</v>
      </c>
      <c r="E668" s="181">
        <v>7192416398</v>
      </c>
      <c r="F668" s="157" t="s">
        <v>48</v>
      </c>
      <c r="G668" s="165">
        <v>39682</v>
      </c>
      <c r="H668" s="166">
        <f t="shared" ca="1" si="10"/>
        <v>5</v>
      </c>
      <c r="I668" s="167" t="s">
        <v>60</v>
      </c>
      <c r="J668" s="168">
        <v>53436</v>
      </c>
      <c r="K668" s="169">
        <v>2</v>
      </c>
      <c r="L668" s="157"/>
      <c r="M668" s="175"/>
      <c r="N668" s="157"/>
      <c r="O668" s="157"/>
      <c r="S668" s="157"/>
      <c r="T668" s="157"/>
      <c r="U668" s="157"/>
      <c r="V668" s="157"/>
      <c r="W668" s="157"/>
      <c r="X668" s="157"/>
      <c r="Y668" s="157"/>
      <c r="Z668" s="157"/>
      <c r="AA668" s="157"/>
      <c r="AB668" s="157"/>
      <c r="AC668" s="157"/>
      <c r="AD668" s="157"/>
      <c r="AE668" s="157"/>
      <c r="AF668" s="157"/>
      <c r="AG668" s="157"/>
      <c r="AH668" s="157"/>
      <c r="AI668" s="157"/>
      <c r="AJ668" s="157"/>
      <c r="AK668" s="157"/>
      <c r="AL668" s="157"/>
      <c r="AM668" s="157"/>
      <c r="AN668" s="157"/>
      <c r="AO668" s="157"/>
      <c r="AP668" s="157"/>
      <c r="AQ668" s="157"/>
      <c r="AR668" s="157"/>
      <c r="AS668" s="157"/>
      <c r="AT668" s="157"/>
      <c r="AU668" s="157"/>
      <c r="AV668" s="157"/>
      <c r="AW668" s="157"/>
      <c r="AX668" s="157"/>
      <c r="AY668" s="157"/>
      <c r="AZ668" s="157"/>
      <c r="BA668" s="157"/>
    </row>
    <row r="669" spans="1:53" s="177" customFormat="1" x14ac:dyDescent="0.3">
      <c r="A669" s="157" t="s">
        <v>811</v>
      </c>
      <c r="B669" s="162" t="s">
        <v>76</v>
      </c>
      <c r="C669" s="157" t="s">
        <v>719</v>
      </c>
      <c r="D669" s="180">
        <v>471064761</v>
      </c>
      <c r="E669" s="181">
        <v>5051800673</v>
      </c>
      <c r="F669" s="157" t="s">
        <v>56</v>
      </c>
      <c r="G669" s="165">
        <v>35881</v>
      </c>
      <c r="H669" s="166">
        <f t="shared" ca="1" si="10"/>
        <v>16</v>
      </c>
      <c r="I669" s="167"/>
      <c r="J669" s="168">
        <v>32333</v>
      </c>
      <c r="K669" s="169">
        <v>4</v>
      </c>
      <c r="L669" s="157"/>
      <c r="M669" s="175"/>
      <c r="N669" s="157"/>
      <c r="O669" s="157"/>
      <c r="S669" s="157"/>
      <c r="T669" s="157"/>
      <c r="U669" s="157"/>
      <c r="V669" s="157"/>
      <c r="W669" s="157"/>
      <c r="X669" s="157"/>
      <c r="Y669" s="157"/>
      <c r="Z669" s="157"/>
      <c r="AA669" s="157"/>
      <c r="AB669" s="157"/>
      <c r="AC669" s="157"/>
      <c r="AD669" s="157"/>
      <c r="AE669" s="157"/>
      <c r="AF669" s="157"/>
      <c r="AG669" s="157"/>
      <c r="AH669" s="157"/>
      <c r="AI669" s="157"/>
      <c r="AJ669" s="157"/>
      <c r="AK669" s="157"/>
      <c r="AL669" s="157"/>
      <c r="AM669" s="157"/>
      <c r="AN669" s="157"/>
      <c r="AO669" s="157"/>
      <c r="AP669" s="157"/>
      <c r="AQ669" s="157"/>
      <c r="AR669" s="157"/>
      <c r="AS669" s="157"/>
      <c r="AT669" s="157"/>
      <c r="AU669" s="157"/>
      <c r="AV669" s="157"/>
      <c r="AW669" s="157"/>
      <c r="AX669" s="157"/>
      <c r="AY669" s="157"/>
      <c r="AZ669" s="157"/>
      <c r="BA669" s="157"/>
    </row>
    <row r="670" spans="1:53" s="177" customFormat="1" x14ac:dyDescent="0.3">
      <c r="A670" s="157" t="s">
        <v>725</v>
      </c>
      <c r="B670" s="162" t="s">
        <v>62</v>
      </c>
      <c r="C670" s="157" t="s">
        <v>719</v>
      </c>
      <c r="D670" s="180">
        <v>733358713</v>
      </c>
      <c r="E670" s="181">
        <v>9706648050</v>
      </c>
      <c r="F670" s="157" t="s">
        <v>58</v>
      </c>
      <c r="G670" s="165">
        <v>36394</v>
      </c>
      <c r="H670" s="166">
        <f t="shared" ca="1" si="10"/>
        <v>14</v>
      </c>
      <c r="I670" s="167"/>
      <c r="J670" s="168">
        <v>105396</v>
      </c>
      <c r="K670" s="169">
        <v>2</v>
      </c>
      <c r="L670" s="157"/>
      <c r="M670" s="175"/>
      <c r="N670" s="157"/>
      <c r="O670" s="157"/>
      <c r="S670" s="157"/>
      <c r="T670" s="157"/>
      <c r="U670" s="157"/>
      <c r="V670" s="157"/>
      <c r="W670" s="157"/>
      <c r="X670" s="157"/>
      <c r="Y670" s="157"/>
      <c r="Z670" s="157"/>
      <c r="AA670" s="157"/>
      <c r="AB670" s="157"/>
      <c r="AC670" s="157"/>
      <c r="AD670" s="157"/>
      <c r="AE670" s="157"/>
      <c r="AF670" s="157"/>
      <c r="AG670" s="157"/>
      <c r="AH670" s="157"/>
      <c r="AI670" s="157"/>
      <c r="AJ670" s="157"/>
      <c r="AK670" s="157"/>
      <c r="AL670" s="157"/>
      <c r="AM670" s="157"/>
      <c r="AN670" s="157"/>
      <c r="AO670" s="157"/>
      <c r="AP670" s="157"/>
      <c r="AQ670" s="157"/>
      <c r="AR670" s="157"/>
      <c r="AS670" s="157"/>
      <c r="AT670" s="157"/>
      <c r="AU670" s="157"/>
      <c r="AV670" s="157"/>
      <c r="AW670" s="157"/>
      <c r="AX670" s="157"/>
      <c r="AY670" s="157"/>
      <c r="AZ670" s="157"/>
      <c r="BA670" s="157"/>
    </row>
    <row r="671" spans="1:53" s="177" customFormat="1" x14ac:dyDescent="0.3">
      <c r="A671" s="157" t="s">
        <v>768</v>
      </c>
      <c r="B671" s="162" t="s">
        <v>76</v>
      </c>
      <c r="C671" s="157" t="s">
        <v>719</v>
      </c>
      <c r="D671" s="180">
        <v>277423593</v>
      </c>
      <c r="E671" s="181">
        <v>9705790921</v>
      </c>
      <c r="F671" s="157" t="s">
        <v>52</v>
      </c>
      <c r="G671" s="165">
        <v>34447</v>
      </c>
      <c r="H671" s="166">
        <f t="shared" ca="1" si="10"/>
        <v>20</v>
      </c>
      <c r="I671" s="167" t="s">
        <v>64</v>
      </c>
      <c r="J671" s="168">
        <v>16146</v>
      </c>
      <c r="K671" s="169">
        <v>2</v>
      </c>
      <c r="L671" s="157"/>
      <c r="M671" s="175"/>
      <c r="N671" s="157"/>
      <c r="O671" s="157"/>
      <c r="S671" s="157"/>
      <c r="T671" s="157"/>
      <c r="U671" s="157"/>
      <c r="V671" s="157"/>
      <c r="W671" s="157"/>
      <c r="X671" s="157"/>
      <c r="Y671" s="157"/>
      <c r="Z671" s="157"/>
      <c r="AA671" s="157"/>
      <c r="AB671" s="157"/>
      <c r="AC671" s="157"/>
      <c r="AD671" s="157"/>
      <c r="AE671" s="157"/>
      <c r="AF671" s="157"/>
      <c r="AG671" s="157"/>
      <c r="AH671" s="157"/>
      <c r="AI671" s="157"/>
      <c r="AJ671" s="157"/>
      <c r="AK671" s="157"/>
      <c r="AL671" s="157"/>
      <c r="AM671" s="157"/>
      <c r="AN671" s="157"/>
      <c r="AO671" s="157"/>
      <c r="AP671" s="157"/>
      <c r="AQ671" s="157"/>
      <c r="AR671" s="157"/>
      <c r="AS671" s="157"/>
      <c r="AT671" s="157"/>
      <c r="AU671" s="157"/>
      <c r="AV671" s="157"/>
      <c r="AW671" s="157"/>
      <c r="AX671" s="157"/>
      <c r="AY671" s="157"/>
      <c r="AZ671" s="157"/>
      <c r="BA671" s="157"/>
    </row>
    <row r="672" spans="1:53" s="177" customFormat="1" x14ac:dyDescent="0.3">
      <c r="A672" s="157" t="s">
        <v>738</v>
      </c>
      <c r="B672" s="162" t="s">
        <v>46</v>
      </c>
      <c r="C672" s="157" t="s">
        <v>719</v>
      </c>
      <c r="D672" s="180">
        <v>941937371</v>
      </c>
      <c r="E672" s="181">
        <v>5055060466</v>
      </c>
      <c r="F672" s="157" t="s">
        <v>48</v>
      </c>
      <c r="G672" s="165">
        <v>36832</v>
      </c>
      <c r="H672" s="166">
        <f t="shared" ca="1" si="10"/>
        <v>13</v>
      </c>
      <c r="I672" s="167" t="s">
        <v>60</v>
      </c>
      <c r="J672" s="168">
        <v>103584</v>
      </c>
      <c r="K672" s="169">
        <v>4</v>
      </c>
      <c r="L672" s="157"/>
      <c r="M672" s="175"/>
      <c r="N672" s="157"/>
      <c r="O672" s="157"/>
      <c r="S672" s="157"/>
      <c r="T672" s="157"/>
      <c r="U672" s="157"/>
      <c r="V672" s="157"/>
      <c r="W672" s="157"/>
      <c r="X672" s="157"/>
      <c r="Y672" s="157"/>
      <c r="Z672" s="157"/>
      <c r="AA672" s="157"/>
      <c r="AB672" s="157"/>
      <c r="AC672" s="157"/>
      <c r="AD672" s="157"/>
      <c r="AE672" s="157"/>
      <c r="AF672" s="157"/>
      <c r="AG672" s="157"/>
      <c r="AH672" s="157"/>
      <c r="AI672" s="157"/>
      <c r="AJ672" s="157"/>
      <c r="AK672" s="157"/>
      <c r="AL672" s="157"/>
      <c r="AM672" s="157"/>
      <c r="AN672" s="157"/>
      <c r="AO672" s="157"/>
      <c r="AP672" s="157"/>
      <c r="AQ672" s="157"/>
      <c r="AR672" s="157"/>
      <c r="AS672" s="157"/>
      <c r="AT672" s="157"/>
      <c r="AU672" s="157"/>
      <c r="AV672" s="157"/>
      <c r="AW672" s="157"/>
      <c r="AX672" s="157"/>
      <c r="AY672" s="157"/>
      <c r="AZ672" s="157"/>
      <c r="BA672" s="157"/>
    </row>
    <row r="673" spans="1:53" s="177" customFormat="1" x14ac:dyDescent="0.3">
      <c r="A673" s="157" t="s">
        <v>807</v>
      </c>
      <c r="B673" s="162" t="s">
        <v>76</v>
      </c>
      <c r="C673" s="157" t="s">
        <v>719</v>
      </c>
      <c r="D673" s="180">
        <v>627494412</v>
      </c>
      <c r="E673" s="181">
        <v>3038249735</v>
      </c>
      <c r="F673" s="157" t="s">
        <v>48</v>
      </c>
      <c r="G673" s="165">
        <v>36332</v>
      </c>
      <c r="H673" s="166">
        <f t="shared" ca="1" si="10"/>
        <v>15</v>
      </c>
      <c r="I673" s="167" t="s">
        <v>60</v>
      </c>
      <c r="J673" s="168">
        <v>70044</v>
      </c>
      <c r="K673" s="169">
        <v>5</v>
      </c>
      <c r="L673" s="157"/>
      <c r="M673" s="175"/>
      <c r="N673" s="157"/>
      <c r="O673" s="157"/>
      <c r="S673" s="157"/>
      <c r="T673" s="157"/>
      <c r="U673" s="157"/>
      <c r="V673" s="157"/>
      <c r="W673" s="157"/>
      <c r="X673" s="157"/>
      <c r="Y673" s="157"/>
      <c r="Z673" s="157"/>
      <c r="AA673" s="157"/>
      <c r="AB673" s="157"/>
      <c r="AC673" s="157"/>
      <c r="AD673" s="157"/>
      <c r="AE673" s="157"/>
      <c r="AF673" s="157"/>
      <c r="AG673" s="157"/>
      <c r="AH673" s="157"/>
      <c r="AI673" s="157"/>
      <c r="AJ673" s="157"/>
      <c r="AK673" s="157"/>
      <c r="AL673" s="157"/>
      <c r="AM673" s="157"/>
      <c r="AN673" s="157"/>
      <c r="AO673" s="157"/>
      <c r="AP673" s="157"/>
      <c r="AQ673" s="157"/>
      <c r="AR673" s="157"/>
      <c r="AS673" s="157"/>
      <c r="AT673" s="157"/>
      <c r="AU673" s="157"/>
      <c r="AV673" s="157"/>
      <c r="AW673" s="157"/>
      <c r="AX673" s="157"/>
      <c r="AY673" s="157"/>
      <c r="AZ673" s="157"/>
      <c r="BA673" s="157"/>
    </row>
    <row r="674" spans="1:53" s="177" customFormat="1" x14ac:dyDescent="0.3">
      <c r="A674" s="157" t="s">
        <v>731</v>
      </c>
      <c r="B674" s="162" t="s">
        <v>62</v>
      </c>
      <c r="C674" s="157" t="s">
        <v>719</v>
      </c>
      <c r="D674" s="180">
        <v>230192897</v>
      </c>
      <c r="E674" s="181">
        <v>5055261239</v>
      </c>
      <c r="F674" s="157" t="s">
        <v>48</v>
      </c>
      <c r="G674" s="165">
        <v>40497</v>
      </c>
      <c r="H674" s="166">
        <f t="shared" ca="1" si="10"/>
        <v>3</v>
      </c>
      <c r="I674" s="167" t="s">
        <v>53</v>
      </c>
      <c r="J674" s="168">
        <v>82632</v>
      </c>
      <c r="K674" s="169">
        <v>2</v>
      </c>
      <c r="L674" s="157"/>
      <c r="M674" s="175"/>
      <c r="N674" s="157"/>
      <c r="O674" s="157"/>
      <c r="S674" s="157"/>
      <c r="T674" s="157"/>
      <c r="U674" s="157"/>
      <c r="V674" s="157"/>
      <c r="W674" s="157"/>
      <c r="X674" s="157"/>
      <c r="Y674" s="157"/>
      <c r="Z674" s="157"/>
      <c r="AA674" s="157"/>
      <c r="AB674" s="157"/>
      <c r="AC674" s="157"/>
      <c r="AD674" s="157"/>
      <c r="AE674" s="157"/>
      <c r="AF674" s="157"/>
      <c r="AG674" s="157"/>
      <c r="AH674" s="157"/>
      <c r="AI674" s="157"/>
      <c r="AJ674" s="157"/>
      <c r="AK674" s="157"/>
      <c r="AL674" s="157"/>
      <c r="AM674" s="157"/>
      <c r="AN674" s="157"/>
      <c r="AO674" s="157"/>
      <c r="AP674" s="157"/>
      <c r="AQ674" s="157"/>
      <c r="AR674" s="157"/>
      <c r="AS674" s="157"/>
      <c r="AT674" s="157"/>
      <c r="AU674" s="157"/>
      <c r="AV674" s="157"/>
      <c r="AW674" s="157"/>
      <c r="AX674" s="157"/>
      <c r="AY674" s="157"/>
      <c r="AZ674" s="157"/>
      <c r="BA674" s="157"/>
    </row>
    <row r="675" spans="1:53" s="177" customFormat="1" x14ac:dyDescent="0.3">
      <c r="A675" s="157" t="s">
        <v>794</v>
      </c>
      <c r="B675" s="162" t="s">
        <v>76</v>
      </c>
      <c r="C675" s="157" t="s">
        <v>719</v>
      </c>
      <c r="D675" s="180">
        <v>894855096</v>
      </c>
      <c r="E675" s="181">
        <v>7193936198</v>
      </c>
      <c r="F675" s="157" t="s">
        <v>52</v>
      </c>
      <c r="G675" s="165">
        <v>36522</v>
      </c>
      <c r="H675" s="166">
        <f t="shared" ca="1" si="10"/>
        <v>14</v>
      </c>
      <c r="I675" s="167" t="s">
        <v>53</v>
      </c>
      <c r="J675" s="168">
        <v>45192</v>
      </c>
      <c r="K675" s="169">
        <v>4</v>
      </c>
      <c r="L675" s="157"/>
      <c r="M675" s="175"/>
      <c r="N675" s="157"/>
      <c r="O675" s="157"/>
      <c r="S675" s="157"/>
      <c r="T675" s="157"/>
      <c r="U675" s="157"/>
      <c r="V675" s="157"/>
      <c r="W675" s="157"/>
      <c r="X675" s="157"/>
      <c r="Y675" s="157"/>
      <c r="Z675" s="157"/>
      <c r="AA675" s="157"/>
      <c r="AB675" s="157"/>
      <c r="AC675" s="157"/>
      <c r="AD675" s="157"/>
      <c r="AE675" s="157"/>
      <c r="AF675" s="157"/>
      <c r="AG675" s="157"/>
      <c r="AH675" s="157"/>
      <c r="AI675" s="157"/>
      <c r="AJ675" s="157"/>
      <c r="AK675" s="157"/>
      <c r="AL675" s="157"/>
      <c r="AM675" s="157"/>
      <c r="AN675" s="157"/>
      <c r="AO675" s="157"/>
      <c r="AP675" s="157"/>
      <c r="AQ675" s="157"/>
      <c r="AR675" s="157"/>
      <c r="AS675" s="157"/>
      <c r="AT675" s="157"/>
      <c r="AU675" s="157"/>
      <c r="AV675" s="157"/>
      <c r="AW675" s="157"/>
      <c r="AX675" s="157"/>
      <c r="AY675" s="157"/>
      <c r="AZ675" s="157"/>
      <c r="BA675" s="157"/>
    </row>
    <row r="676" spans="1:53" s="177" customFormat="1" x14ac:dyDescent="0.3">
      <c r="A676" s="157" t="s">
        <v>754</v>
      </c>
      <c r="B676" s="162" t="s">
        <v>62</v>
      </c>
      <c r="C676" s="157" t="s">
        <v>719</v>
      </c>
      <c r="D676" s="180">
        <v>723066626</v>
      </c>
      <c r="E676" s="181">
        <v>3035399385</v>
      </c>
      <c r="F676" s="157" t="s">
        <v>58</v>
      </c>
      <c r="G676" s="165">
        <v>39494</v>
      </c>
      <c r="H676" s="166">
        <f t="shared" ca="1" si="10"/>
        <v>6</v>
      </c>
      <c r="I676" s="167"/>
      <c r="J676" s="168">
        <v>39456</v>
      </c>
      <c r="K676" s="169">
        <v>3</v>
      </c>
      <c r="L676" s="157"/>
      <c r="M676" s="175"/>
      <c r="N676" s="157"/>
      <c r="O676" s="157"/>
      <c r="S676" s="157"/>
      <c r="T676" s="157"/>
      <c r="U676" s="157"/>
      <c r="V676" s="157"/>
      <c r="W676" s="157"/>
      <c r="X676" s="157"/>
      <c r="Y676" s="157"/>
      <c r="Z676" s="157"/>
      <c r="AA676" s="157"/>
      <c r="AB676" s="157"/>
      <c r="AC676" s="157"/>
      <c r="AD676" s="157"/>
      <c r="AE676" s="157"/>
      <c r="AF676" s="157"/>
      <c r="AG676" s="157"/>
      <c r="AH676" s="157"/>
      <c r="AI676" s="157"/>
      <c r="AJ676" s="157"/>
      <c r="AK676" s="157"/>
      <c r="AL676" s="157"/>
      <c r="AM676" s="157"/>
      <c r="AN676" s="157"/>
      <c r="AO676" s="157"/>
      <c r="AP676" s="157"/>
      <c r="AQ676" s="157"/>
      <c r="AR676" s="157"/>
      <c r="AS676" s="157"/>
      <c r="AT676" s="157"/>
      <c r="AU676" s="157"/>
      <c r="AV676" s="157"/>
      <c r="AW676" s="157"/>
      <c r="AX676" s="157"/>
      <c r="AY676" s="157"/>
      <c r="AZ676" s="157"/>
      <c r="BA676" s="157"/>
    </row>
    <row r="677" spans="1:53" s="177" customFormat="1" x14ac:dyDescent="0.3">
      <c r="A677" s="157" t="s">
        <v>793</v>
      </c>
      <c r="B677" s="162" t="s">
        <v>76</v>
      </c>
      <c r="C677" s="157" t="s">
        <v>719</v>
      </c>
      <c r="D677" s="180">
        <v>144722757</v>
      </c>
      <c r="E677" s="181">
        <v>3036060038</v>
      </c>
      <c r="F677" s="157" t="s">
        <v>58</v>
      </c>
      <c r="G677" s="165">
        <v>34618</v>
      </c>
      <c r="H677" s="166">
        <f t="shared" ca="1" si="10"/>
        <v>19</v>
      </c>
      <c r="I677" s="167"/>
      <c r="J677" s="168">
        <v>69000</v>
      </c>
      <c r="K677" s="169">
        <v>1</v>
      </c>
      <c r="L677" s="157"/>
      <c r="M677" s="175"/>
      <c r="N677" s="157"/>
      <c r="O677" s="157"/>
      <c r="S677" s="157"/>
      <c r="T677" s="157"/>
      <c r="U677" s="157"/>
      <c r="V677" s="157"/>
      <c r="W677" s="157"/>
      <c r="X677" s="157"/>
      <c r="Y677" s="157"/>
      <c r="Z677" s="157"/>
      <c r="AA677" s="157"/>
      <c r="AB677" s="157"/>
      <c r="AC677" s="157"/>
      <c r="AD677" s="157"/>
      <c r="AE677" s="157"/>
      <c r="AF677" s="157"/>
      <c r="AG677" s="157"/>
      <c r="AH677" s="157"/>
      <c r="AI677" s="157"/>
      <c r="AJ677" s="157"/>
      <c r="AK677" s="157"/>
      <c r="AL677" s="157"/>
      <c r="AM677" s="157"/>
      <c r="AN677" s="157"/>
      <c r="AO677" s="157"/>
      <c r="AP677" s="157"/>
      <c r="AQ677" s="157"/>
      <c r="AR677" s="157"/>
      <c r="AS677" s="157"/>
      <c r="AT677" s="157"/>
      <c r="AU677" s="157"/>
      <c r="AV677" s="157"/>
      <c r="AW677" s="157"/>
      <c r="AX677" s="157"/>
      <c r="AY677" s="157"/>
      <c r="AZ677" s="157"/>
      <c r="BA677" s="157"/>
    </row>
    <row r="678" spans="1:53" s="177" customFormat="1" x14ac:dyDescent="0.3">
      <c r="A678" s="157" t="s">
        <v>796</v>
      </c>
      <c r="B678" s="162" t="s">
        <v>66</v>
      </c>
      <c r="C678" s="157" t="s">
        <v>719</v>
      </c>
      <c r="D678" s="180">
        <v>418701946</v>
      </c>
      <c r="E678" s="181">
        <v>9704141191</v>
      </c>
      <c r="F678" s="157" t="s">
        <v>52</v>
      </c>
      <c r="G678" s="165">
        <v>35210</v>
      </c>
      <c r="H678" s="166">
        <f t="shared" ca="1" si="10"/>
        <v>18</v>
      </c>
      <c r="I678" s="167" t="s">
        <v>60</v>
      </c>
      <c r="J678" s="168">
        <v>59454</v>
      </c>
      <c r="K678" s="169">
        <v>2</v>
      </c>
      <c r="L678" s="157"/>
      <c r="M678" s="175"/>
      <c r="N678" s="157"/>
      <c r="O678" s="157"/>
      <c r="S678" s="157"/>
      <c r="T678" s="157"/>
      <c r="U678" s="157"/>
      <c r="V678" s="157"/>
      <c r="W678" s="157"/>
      <c r="X678" s="157"/>
      <c r="Y678" s="157"/>
      <c r="Z678" s="157"/>
      <c r="AA678" s="157"/>
      <c r="AB678" s="157"/>
      <c r="AC678" s="157"/>
      <c r="AD678" s="157"/>
      <c r="AE678" s="157"/>
      <c r="AF678" s="157"/>
      <c r="AG678" s="157"/>
      <c r="AH678" s="157"/>
      <c r="AI678" s="157"/>
      <c r="AJ678" s="157"/>
      <c r="AK678" s="157"/>
      <c r="AL678" s="157"/>
      <c r="AM678" s="157"/>
      <c r="AN678" s="157"/>
      <c r="AO678" s="157"/>
      <c r="AP678" s="157"/>
      <c r="AQ678" s="157"/>
      <c r="AR678" s="157"/>
      <c r="AS678" s="157"/>
      <c r="AT678" s="157"/>
      <c r="AU678" s="157"/>
      <c r="AV678" s="157"/>
      <c r="AW678" s="157"/>
      <c r="AX678" s="157"/>
      <c r="AY678" s="157"/>
      <c r="AZ678" s="157"/>
      <c r="BA678" s="157"/>
    </row>
    <row r="679" spans="1:53" s="177" customFormat="1" x14ac:dyDescent="0.3">
      <c r="A679" s="157" t="s">
        <v>791</v>
      </c>
      <c r="B679" s="162" t="s">
        <v>66</v>
      </c>
      <c r="C679" s="157" t="s">
        <v>719</v>
      </c>
      <c r="D679" s="180">
        <v>671823263</v>
      </c>
      <c r="E679" s="181">
        <v>3036718651</v>
      </c>
      <c r="F679" s="157" t="s">
        <v>48</v>
      </c>
      <c r="G679" s="165">
        <v>41693</v>
      </c>
      <c r="H679" s="166">
        <f t="shared" ca="1" si="10"/>
        <v>0</v>
      </c>
      <c r="I679" s="167" t="s">
        <v>60</v>
      </c>
      <c r="J679" s="168">
        <v>103968</v>
      </c>
      <c r="K679" s="169">
        <v>3</v>
      </c>
      <c r="L679" s="157"/>
      <c r="M679" s="175"/>
      <c r="N679" s="157"/>
      <c r="O679" s="157"/>
      <c r="S679" s="157"/>
      <c r="T679" s="157"/>
      <c r="U679" s="157"/>
      <c r="V679" s="157"/>
      <c r="W679" s="157"/>
      <c r="X679" s="157"/>
      <c r="Y679" s="157"/>
      <c r="Z679" s="157"/>
      <c r="AA679" s="157"/>
      <c r="AB679" s="157"/>
      <c r="AC679" s="157"/>
      <c r="AD679" s="157"/>
      <c r="AE679" s="157"/>
      <c r="AF679" s="157"/>
      <c r="AG679" s="157"/>
      <c r="AH679" s="157"/>
      <c r="AI679" s="157"/>
      <c r="AJ679" s="157"/>
      <c r="AK679" s="157"/>
      <c r="AL679" s="157"/>
      <c r="AM679" s="157"/>
      <c r="AN679" s="157"/>
      <c r="AO679" s="157"/>
      <c r="AP679" s="157"/>
      <c r="AQ679" s="157"/>
      <c r="AR679" s="157"/>
      <c r="AS679" s="157"/>
      <c r="AT679" s="157"/>
      <c r="AU679" s="157"/>
      <c r="AV679" s="157"/>
      <c r="AW679" s="157"/>
      <c r="AX679" s="157"/>
      <c r="AY679" s="157"/>
      <c r="AZ679" s="157"/>
      <c r="BA679" s="157"/>
    </row>
    <row r="680" spans="1:53" s="177" customFormat="1" x14ac:dyDescent="0.3">
      <c r="A680" s="157" t="s">
        <v>766</v>
      </c>
      <c r="B680" s="162" t="s">
        <v>46</v>
      </c>
      <c r="C680" s="157" t="s">
        <v>719</v>
      </c>
      <c r="D680" s="180">
        <v>971128623</v>
      </c>
      <c r="E680" s="181">
        <v>3034375399</v>
      </c>
      <c r="F680" s="157" t="s">
        <v>58</v>
      </c>
      <c r="G680" s="165">
        <v>38197</v>
      </c>
      <c r="H680" s="166">
        <f t="shared" ca="1" si="10"/>
        <v>9</v>
      </c>
      <c r="I680" s="167"/>
      <c r="J680" s="168">
        <v>30636</v>
      </c>
      <c r="K680" s="169">
        <v>3</v>
      </c>
      <c r="L680" s="157"/>
      <c r="M680" s="175"/>
      <c r="N680" s="157"/>
      <c r="O680" s="157"/>
      <c r="S680" s="157"/>
      <c r="T680" s="157"/>
      <c r="U680" s="157"/>
      <c r="V680" s="157"/>
      <c r="W680" s="157"/>
      <c r="X680" s="157"/>
      <c r="Y680" s="157"/>
      <c r="Z680" s="157"/>
      <c r="AA680" s="157"/>
      <c r="AB680" s="157"/>
      <c r="AC680" s="157"/>
      <c r="AD680" s="157"/>
      <c r="AE680" s="157"/>
      <c r="AF680" s="157"/>
      <c r="AG680" s="157"/>
      <c r="AH680" s="157"/>
      <c r="AI680" s="157"/>
      <c r="AJ680" s="157"/>
      <c r="AK680" s="157"/>
      <c r="AL680" s="157"/>
      <c r="AM680" s="157"/>
      <c r="AN680" s="157"/>
      <c r="AO680" s="157"/>
      <c r="AP680" s="157"/>
      <c r="AQ680" s="157"/>
      <c r="AR680" s="157"/>
      <c r="AS680" s="157"/>
      <c r="AT680" s="157"/>
      <c r="AU680" s="157"/>
      <c r="AV680" s="157"/>
      <c r="AW680" s="157"/>
      <c r="AX680" s="157"/>
      <c r="AY680" s="157"/>
      <c r="AZ680" s="157"/>
      <c r="BA680" s="157"/>
    </row>
    <row r="681" spans="1:53" s="177" customFormat="1" x14ac:dyDescent="0.3">
      <c r="A681" s="157" t="s">
        <v>765</v>
      </c>
      <c r="B681" s="162" t="s">
        <v>46</v>
      </c>
      <c r="C681" s="157" t="s">
        <v>719</v>
      </c>
      <c r="D681" s="180">
        <v>592709648</v>
      </c>
      <c r="E681" s="181">
        <v>5051797370</v>
      </c>
      <c r="F681" s="157" t="s">
        <v>58</v>
      </c>
      <c r="G681" s="165">
        <v>38121</v>
      </c>
      <c r="H681" s="166">
        <f t="shared" ca="1" si="10"/>
        <v>10</v>
      </c>
      <c r="I681" s="167"/>
      <c r="J681" s="168">
        <v>92563</v>
      </c>
      <c r="K681" s="169">
        <v>5</v>
      </c>
      <c r="L681" s="157"/>
      <c r="M681" s="175"/>
      <c r="N681" s="157"/>
      <c r="O681" s="157"/>
      <c r="S681" s="157"/>
      <c r="T681" s="157"/>
      <c r="U681" s="157"/>
      <c r="V681" s="157"/>
      <c r="W681" s="157"/>
      <c r="X681" s="157"/>
      <c r="Y681" s="157"/>
      <c r="Z681" s="157"/>
      <c r="AA681" s="157"/>
      <c r="AB681" s="157"/>
      <c r="AC681" s="157"/>
      <c r="AD681" s="157"/>
      <c r="AE681" s="157"/>
      <c r="AF681" s="157"/>
      <c r="AG681" s="157"/>
      <c r="AH681" s="157"/>
      <c r="AI681" s="157"/>
      <c r="AJ681" s="157"/>
      <c r="AK681" s="157"/>
      <c r="AL681" s="157"/>
      <c r="AM681" s="157"/>
      <c r="AN681" s="157"/>
      <c r="AO681" s="157"/>
      <c r="AP681" s="157"/>
      <c r="AQ681" s="157"/>
      <c r="AR681" s="157"/>
      <c r="AS681" s="157"/>
      <c r="AT681" s="157"/>
      <c r="AU681" s="157"/>
      <c r="AV681" s="157"/>
      <c r="AW681" s="157"/>
      <c r="AX681" s="157"/>
      <c r="AY681" s="157"/>
      <c r="AZ681" s="157"/>
      <c r="BA681" s="157"/>
    </row>
    <row r="682" spans="1:53" s="177" customFormat="1" x14ac:dyDescent="0.3">
      <c r="A682" s="157" t="s">
        <v>764</v>
      </c>
      <c r="B682" s="162" t="s">
        <v>76</v>
      </c>
      <c r="C682" s="157" t="s">
        <v>719</v>
      </c>
      <c r="D682" s="180">
        <v>151532569</v>
      </c>
      <c r="E682" s="181">
        <v>9705202015</v>
      </c>
      <c r="F682" s="157" t="s">
        <v>58</v>
      </c>
      <c r="G682" s="165">
        <v>41619</v>
      </c>
      <c r="H682" s="166">
        <f t="shared" ca="1" si="10"/>
        <v>0</v>
      </c>
      <c r="I682" s="167"/>
      <c r="J682" s="168">
        <v>66612</v>
      </c>
      <c r="K682" s="169">
        <v>3</v>
      </c>
      <c r="L682" s="157"/>
      <c r="M682" s="175"/>
      <c r="N682" s="157"/>
      <c r="O682" s="157"/>
      <c r="S682" s="157"/>
      <c r="T682" s="157"/>
      <c r="U682" s="157"/>
      <c r="V682" s="157"/>
      <c r="W682" s="157"/>
      <c r="X682" s="157"/>
      <c r="Y682" s="157"/>
      <c r="Z682" s="157"/>
      <c r="AA682" s="157"/>
      <c r="AB682" s="157"/>
      <c r="AC682" s="157"/>
      <c r="AD682" s="157"/>
      <c r="AE682" s="157"/>
      <c r="AF682" s="157"/>
      <c r="AG682" s="157"/>
      <c r="AH682" s="157"/>
      <c r="AI682" s="157"/>
      <c r="AJ682" s="157"/>
      <c r="AK682" s="157"/>
      <c r="AL682" s="157"/>
      <c r="AM682" s="157"/>
      <c r="AN682" s="157"/>
      <c r="AO682" s="157"/>
      <c r="AP682" s="157"/>
      <c r="AQ682" s="157"/>
      <c r="AR682" s="157"/>
      <c r="AS682" s="157"/>
      <c r="AT682" s="157"/>
      <c r="AU682" s="157"/>
      <c r="AV682" s="157"/>
      <c r="AW682" s="157"/>
      <c r="AX682" s="157"/>
      <c r="AY682" s="157"/>
      <c r="AZ682" s="157"/>
      <c r="BA682" s="157"/>
    </row>
    <row r="683" spans="1:53" s="177" customFormat="1" x14ac:dyDescent="0.3">
      <c r="A683" s="157" t="s">
        <v>795</v>
      </c>
      <c r="B683" s="162" t="s">
        <v>66</v>
      </c>
      <c r="C683" s="157" t="s">
        <v>719</v>
      </c>
      <c r="D683" s="180">
        <v>375875723</v>
      </c>
      <c r="E683" s="181">
        <v>7196026842</v>
      </c>
      <c r="F683" s="157" t="s">
        <v>58</v>
      </c>
      <c r="G683" s="165">
        <v>35779</v>
      </c>
      <c r="H683" s="166">
        <f t="shared" ca="1" si="10"/>
        <v>16</v>
      </c>
      <c r="I683" s="167"/>
      <c r="J683" s="168">
        <v>77116</v>
      </c>
      <c r="K683" s="169">
        <v>3</v>
      </c>
      <c r="L683" s="157"/>
      <c r="M683" s="175"/>
      <c r="N683" s="157"/>
      <c r="O683" s="157"/>
      <c r="S683" s="157"/>
      <c r="T683" s="157"/>
      <c r="U683" s="157"/>
      <c r="V683" s="157"/>
      <c r="W683" s="157"/>
      <c r="X683" s="157"/>
      <c r="Y683" s="157"/>
      <c r="Z683" s="157"/>
      <c r="AA683" s="157"/>
      <c r="AB683" s="157"/>
      <c r="AC683" s="157"/>
      <c r="AD683" s="157"/>
      <c r="AE683" s="157"/>
      <c r="AF683" s="157"/>
      <c r="AG683" s="157"/>
      <c r="AH683" s="157"/>
      <c r="AI683" s="157"/>
      <c r="AJ683" s="157"/>
      <c r="AK683" s="157"/>
      <c r="AL683" s="157"/>
      <c r="AM683" s="157"/>
      <c r="AN683" s="157"/>
      <c r="AO683" s="157"/>
      <c r="AP683" s="157"/>
      <c r="AQ683" s="157"/>
      <c r="AR683" s="157"/>
      <c r="AS683" s="157"/>
      <c r="AT683" s="157"/>
      <c r="AU683" s="157"/>
      <c r="AV683" s="157"/>
      <c r="AW683" s="157"/>
      <c r="AX683" s="157"/>
      <c r="AY683" s="157"/>
      <c r="AZ683" s="157"/>
      <c r="BA683" s="157"/>
    </row>
    <row r="684" spans="1:53" s="177" customFormat="1" x14ac:dyDescent="0.3">
      <c r="A684" s="157" t="s">
        <v>800</v>
      </c>
      <c r="B684" s="162" t="s">
        <v>66</v>
      </c>
      <c r="C684" s="157" t="s">
        <v>719</v>
      </c>
      <c r="D684" s="180">
        <v>916944119</v>
      </c>
      <c r="E684" s="181">
        <v>7194907564</v>
      </c>
      <c r="F684" s="157" t="s">
        <v>58</v>
      </c>
      <c r="G684" s="165">
        <v>38155</v>
      </c>
      <c r="H684" s="166">
        <f t="shared" ca="1" si="10"/>
        <v>10</v>
      </c>
      <c r="I684" s="167"/>
      <c r="J684" s="168">
        <v>33924</v>
      </c>
      <c r="K684" s="169">
        <v>5</v>
      </c>
      <c r="L684" s="157"/>
      <c r="M684" s="175"/>
      <c r="N684" s="157"/>
      <c r="O684" s="157"/>
      <c r="S684" s="157"/>
      <c r="T684" s="157"/>
      <c r="U684" s="157"/>
      <c r="V684" s="157"/>
      <c r="W684" s="157"/>
      <c r="X684" s="157"/>
      <c r="Y684" s="157"/>
      <c r="Z684" s="157"/>
      <c r="AA684" s="157"/>
      <c r="AB684" s="157"/>
      <c r="AC684" s="157"/>
      <c r="AD684" s="157"/>
      <c r="AE684" s="157"/>
      <c r="AF684" s="157"/>
      <c r="AG684" s="157"/>
      <c r="AH684" s="157"/>
      <c r="AI684" s="157"/>
      <c r="AJ684" s="157"/>
      <c r="AK684" s="157"/>
      <c r="AL684" s="157"/>
      <c r="AM684" s="157"/>
      <c r="AN684" s="157"/>
      <c r="AO684" s="157"/>
      <c r="AP684" s="157"/>
      <c r="AQ684" s="157"/>
      <c r="AR684" s="157"/>
      <c r="AS684" s="157"/>
      <c r="AT684" s="157"/>
      <c r="AU684" s="157"/>
      <c r="AV684" s="157"/>
      <c r="AW684" s="157"/>
      <c r="AX684" s="157"/>
      <c r="AY684" s="157"/>
      <c r="AZ684" s="157"/>
      <c r="BA684" s="157"/>
    </row>
    <row r="685" spans="1:53" s="177" customFormat="1" x14ac:dyDescent="0.3">
      <c r="A685" s="157" t="s">
        <v>770</v>
      </c>
      <c r="B685" s="162" t="s">
        <v>66</v>
      </c>
      <c r="C685" s="157" t="s">
        <v>719</v>
      </c>
      <c r="D685" s="180">
        <v>855663308</v>
      </c>
      <c r="E685" s="181">
        <v>5055797109</v>
      </c>
      <c r="F685" s="157" t="s">
        <v>48</v>
      </c>
      <c r="G685" s="165">
        <v>35726</v>
      </c>
      <c r="H685" s="166">
        <f t="shared" ca="1" si="10"/>
        <v>16</v>
      </c>
      <c r="I685" s="167" t="s">
        <v>60</v>
      </c>
      <c r="J685" s="168">
        <v>83412</v>
      </c>
      <c r="K685" s="169">
        <v>5</v>
      </c>
      <c r="L685" s="157"/>
      <c r="M685" s="175"/>
      <c r="N685" s="157"/>
      <c r="O685" s="157"/>
      <c r="S685" s="157"/>
      <c r="T685" s="157"/>
      <c r="U685" s="157"/>
      <c r="V685" s="157"/>
      <c r="W685" s="157"/>
      <c r="X685" s="157"/>
      <c r="Y685" s="157"/>
      <c r="Z685" s="157"/>
      <c r="AA685" s="157"/>
      <c r="AB685" s="157"/>
      <c r="AC685" s="157"/>
      <c r="AD685" s="157"/>
      <c r="AE685" s="157"/>
      <c r="AF685" s="157"/>
      <c r="AG685" s="157"/>
      <c r="AH685" s="157"/>
      <c r="AI685" s="157"/>
      <c r="AJ685" s="157"/>
      <c r="AK685" s="157"/>
      <c r="AL685" s="157"/>
      <c r="AM685" s="157"/>
      <c r="AN685" s="157"/>
      <c r="AO685" s="157"/>
      <c r="AP685" s="157"/>
      <c r="AQ685" s="157"/>
      <c r="AR685" s="157"/>
      <c r="AS685" s="157"/>
      <c r="AT685" s="157"/>
      <c r="AU685" s="157"/>
      <c r="AV685" s="157"/>
      <c r="AW685" s="157"/>
      <c r="AX685" s="157"/>
      <c r="AY685" s="157"/>
      <c r="AZ685" s="157"/>
      <c r="BA685" s="157"/>
    </row>
    <row r="686" spans="1:53" s="177" customFormat="1" x14ac:dyDescent="0.3">
      <c r="A686" s="157" t="s">
        <v>789</v>
      </c>
      <c r="B686" s="162" t="s">
        <v>51</v>
      </c>
      <c r="C686" s="157" t="s">
        <v>719</v>
      </c>
      <c r="D686" s="180">
        <v>262585858</v>
      </c>
      <c r="E686" s="181">
        <v>5058566597</v>
      </c>
      <c r="F686" s="157" t="s">
        <v>52</v>
      </c>
      <c r="G686" s="165">
        <v>36574</v>
      </c>
      <c r="H686" s="166">
        <f t="shared" ca="1" si="10"/>
        <v>14</v>
      </c>
      <c r="I686" s="167" t="s">
        <v>53</v>
      </c>
      <c r="J686" s="168">
        <v>16428</v>
      </c>
      <c r="K686" s="169">
        <v>5</v>
      </c>
      <c r="L686" s="157"/>
      <c r="M686" s="175"/>
      <c r="N686" s="157"/>
      <c r="O686" s="157"/>
      <c r="S686" s="157"/>
      <c r="T686" s="157"/>
      <c r="U686" s="157"/>
      <c r="V686" s="157"/>
      <c r="W686" s="157"/>
      <c r="X686" s="157"/>
      <c r="Y686" s="157"/>
      <c r="Z686" s="157"/>
      <c r="AA686" s="157"/>
      <c r="AB686" s="157"/>
      <c r="AC686" s="157"/>
      <c r="AD686" s="157"/>
      <c r="AE686" s="157"/>
      <c r="AF686" s="157"/>
      <c r="AG686" s="157"/>
      <c r="AH686" s="157"/>
      <c r="AI686" s="157"/>
      <c r="AJ686" s="157"/>
      <c r="AK686" s="157"/>
      <c r="AL686" s="157"/>
      <c r="AM686" s="157"/>
      <c r="AN686" s="157"/>
      <c r="AO686" s="157"/>
      <c r="AP686" s="157"/>
      <c r="AQ686" s="157"/>
      <c r="AR686" s="157"/>
      <c r="AS686" s="157"/>
      <c r="AT686" s="157"/>
      <c r="AU686" s="157"/>
      <c r="AV686" s="157"/>
      <c r="AW686" s="157"/>
      <c r="AX686" s="157"/>
      <c r="AY686" s="157"/>
      <c r="AZ686" s="157"/>
      <c r="BA686" s="157"/>
    </row>
    <row r="687" spans="1:53" s="177" customFormat="1" x14ac:dyDescent="0.3">
      <c r="A687" s="157" t="s">
        <v>762</v>
      </c>
      <c r="B687" s="162" t="s">
        <v>66</v>
      </c>
      <c r="C687" s="157" t="s">
        <v>719</v>
      </c>
      <c r="D687" s="180">
        <v>657835603</v>
      </c>
      <c r="E687" s="181">
        <v>9706609693</v>
      </c>
      <c r="F687" s="157" t="s">
        <v>48</v>
      </c>
      <c r="G687" s="165">
        <v>34335</v>
      </c>
      <c r="H687" s="166">
        <f t="shared" ca="1" si="10"/>
        <v>20</v>
      </c>
      <c r="I687" s="167" t="s">
        <v>60</v>
      </c>
      <c r="J687" s="168">
        <v>29040</v>
      </c>
      <c r="K687" s="169">
        <v>5</v>
      </c>
      <c r="L687" s="157"/>
      <c r="M687" s="175"/>
      <c r="N687" s="157"/>
      <c r="O687" s="157"/>
      <c r="S687" s="157"/>
      <c r="T687" s="157"/>
      <c r="U687" s="157"/>
      <c r="V687" s="157"/>
      <c r="W687" s="157"/>
      <c r="X687" s="157"/>
      <c r="Y687" s="157"/>
      <c r="Z687" s="157"/>
      <c r="AA687" s="157"/>
      <c r="AB687" s="157"/>
      <c r="AC687" s="157"/>
      <c r="AD687" s="157"/>
      <c r="AE687" s="157"/>
      <c r="AF687" s="157"/>
      <c r="AG687" s="157"/>
      <c r="AH687" s="157"/>
      <c r="AI687" s="157"/>
      <c r="AJ687" s="157"/>
      <c r="AK687" s="157"/>
      <c r="AL687" s="157"/>
      <c r="AM687" s="157"/>
      <c r="AN687" s="157"/>
      <c r="AO687" s="157"/>
      <c r="AP687" s="157"/>
      <c r="AQ687" s="157"/>
      <c r="AR687" s="157"/>
      <c r="AS687" s="157"/>
      <c r="AT687" s="157"/>
      <c r="AU687" s="157"/>
      <c r="AV687" s="157"/>
      <c r="AW687" s="157"/>
      <c r="AX687" s="157"/>
      <c r="AY687" s="157"/>
      <c r="AZ687" s="157"/>
      <c r="BA687" s="157"/>
    </row>
    <row r="688" spans="1:53" s="177" customFormat="1" x14ac:dyDescent="0.3">
      <c r="A688" s="157" t="s">
        <v>739</v>
      </c>
      <c r="B688" s="162" t="s">
        <v>46</v>
      </c>
      <c r="C688" s="157" t="s">
        <v>719</v>
      </c>
      <c r="D688" s="180">
        <v>120224342</v>
      </c>
      <c r="E688" s="181">
        <v>5058986390</v>
      </c>
      <c r="F688" s="157" t="s">
        <v>56</v>
      </c>
      <c r="G688" s="165">
        <v>37514</v>
      </c>
      <c r="H688" s="166">
        <f t="shared" ca="1" si="10"/>
        <v>11</v>
      </c>
      <c r="I688" s="167"/>
      <c r="J688" s="168">
        <v>39043</v>
      </c>
      <c r="K688" s="169">
        <v>2</v>
      </c>
      <c r="L688" s="157"/>
      <c r="M688" s="175"/>
      <c r="N688" s="157"/>
      <c r="O688" s="157"/>
      <c r="S688" s="157"/>
      <c r="T688" s="157"/>
      <c r="U688" s="157"/>
      <c r="V688" s="157"/>
      <c r="W688" s="157"/>
      <c r="X688" s="157"/>
      <c r="Y688" s="157"/>
      <c r="Z688" s="157"/>
      <c r="AA688" s="157"/>
      <c r="AB688" s="157"/>
      <c r="AC688" s="157"/>
      <c r="AD688" s="157"/>
      <c r="AE688" s="157"/>
      <c r="AF688" s="157"/>
      <c r="AG688" s="157"/>
      <c r="AH688" s="157"/>
      <c r="AI688" s="157"/>
      <c r="AJ688" s="157"/>
      <c r="AK688" s="157"/>
      <c r="AL688" s="157"/>
      <c r="AM688" s="157"/>
      <c r="AN688" s="157"/>
      <c r="AO688" s="157"/>
      <c r="AP688" s="157"/>
      <c r="AQ688" s="157"/>
      <c r="AR688" s="157"/>
      <c r="AS688" s="157"/>
      <c r="AT688" s="157"/>
      <c r="AU688" s="157"/>
      <c r="AV688" s="157"/>
      <c r="AW688" s="157"/>
      <c r="AX688" s="157"/>
      <c r="AY688" s="157"/>
      <c r="AZ688" s="157"/>
      <c r="BA688" s="157"/>
    </row>
    <row r="689" spans="1:53" s="177" customFormat="1" x14ac:dyDescent="0.3">
      <c r="A689" s="157" t="s">
        <v>742</v>
      </c>
      <c r="B689" s="162" t="s">
        <v>76</v>
      </c>
      <c r="C689" s="157" t="s">
        <v>719</v>
      </c>
      <c r="D689" s="180">
        <v>283476654</v>
      </c>
      <c r="E689" s="181">
        <v>5057049910</v>
      </c>
      <c r="F689" s="157" t="s">
        <v>48</v>
      </c>
      <c r="G689" s="165">
        <v>34737</v>
      </c>
      <c r="H689" s="166">
        <f t="shared" ca="1" si="10"/>
        <v>19</v>
      </c>
      <c r="I689" s="167" t="s">
        <v>53</v>
      </c>
      <c r="J689" s="168">
        <v>55860</v>
      </c>
      <c r="K689" s="169">
        <v>4</v>
      </c>
      <c r="L689" s="157"/>
      <c r="M689" s="175"/>
      <c r="N689" s="157"/>
      <c r="O689" s="157"/>
      <c r="S689" s="157"/>
      <c r="T689" s="157"/>
      <c r="U689" s="157"/>
      <c r="V689" s="157"/>
      <c r="W689" s="157"/>
      <c r="X689" s="157"/>
      <c r="Y689" s="157"/>
      <c r="Z689" s="157"/>
      <c r="AA689" s="157"/>
      <c r="AB689" s="157"/>
      <c r="AC689" s="157"/>
      <c r="AD689" s="157"/>
      <c r="AE689" s="157"/>
      <c r="AF689" s="157"/>
      <c r="AG689" s="157"/>
      <c r="AH689" s="157"/>
      <c r="AI689" s="157"/>
      <c r="AJ689" s="157"/>
      <c r="AK689" s="157"/>
      <c r="AL689" s="157"/>
      <c r="AM689" s="157"/>
      <c r="AN689" s="157"/>
      <c r="AO689" s="157"/>
      <c r="AP689" s="157"/>
      <c r="AQ689" s="157"/>
      <c r="AR689" s="157"/>
      <c r="AS689" s="157"/>
      <c r="AT689" s="157"/>
      <c r="AU689" s="157"/>
      <c r="AV689" s="157"/>
      <c r="AW689" s="157"/>
      <c r="AX689" s="157"/>
      <c r="AY689" s="157"/>
      <c r="AZ689" s="157"/>
      <c r="BA689" s="157"/>
    </row>
    <row r="690" spans="1:53" s="177" customFormat="1" x14ac:dyDescent="0.3">
      <c r="A690" s="157" t="s">
        <v>805</v>
      </c>
      <c r="B690" s="162" t="s">
        <v>76</v>
      </c>
      <c r="C690" s="157" t="s">
        <v>719</v>
      </c>
      <c r="D690" s="180">
        <v>717503282</v>
      </c>
      <c r="E690" s="181">
        <v>7192400087</v>
      </c>
      <c r="F690" s="157" t="s">
        <v>58</v>
      </c>
      <c r="G690" s="165">
        <v>41579</v>
      </c>
      <c r="H690" s="166">
        <f t="shared" ca="1" si="10"/>
        <v>0</v>
      </c>
      <c r="I690" s="167"/>
      <c r="J690" s="168">
        <v>55884</v>
      </c>
      <c r="K690" s="169">
        <v>4</v>
      </c>
      <c r="L690" s="157"/>
      <c r="M690" s="175"/>
      <c r="N690" s="157"/>
      <c r="O690" s="157"/>
      <c r="S690" s="157"/>
      <c r="T690" s="157"/>
      <c r="U690" s="157"/>
      <c r="V690" s="157"/>
      <c r="W690" s="157"/>
      <c r="X690" s="157"/>
      <c r="Y690" s="157"/>
      <c r="Z690" s="157"/>
      <c r="AA690" s="157"/>
      <c r="AB690" s="157"/>
      <c r="AC690" s="157"/>
      <c r="AD690" s="157"/>
      <c r="AE690" s="157"/>
      <c r="AF690" s="157"/>
      <c r="AG690" s="157"/>
      <c r="AH690" s="157"/>
      <c r="AI690" s="157"/>
      <c r="AJ690" s="157"/>
      <c r="AK690" s="157"/>
      <c r="AL690" s="157"/>
      <c r="AM690" s="157"/>
      <c r="AN690" s="157"/>
      <c r="AO690" s="157"/>
      <c r="AP690" s="157"/>
      <c r="AQ690" s="157"/>
      <c r="AR690" s="157"/>
      <c r="AS690" s="157"/>
      <c r="AT690" s="157"/>
      <c r="AU690" s="157"/>
      <c r="AV690" s="157"/>
      <c r="AW690" s="157"/>
      <c r="AX690" s="157"/>
      <c r="AY690" s="157"/>
      <c r="AZ690" s="157"/>
      <c r="BA690" s="157"/>
    </row>
    <row r="691" spans="1:53" s="177" customFormat="1" x14ac:dyDescent="0.3">
      <c r="A691" s="157" t="s">
        <v>801</v>
      </c>
      <c r="B691" s="162" t="s">
        <v>51</v>
      </c>
      <c r="C691" s="157" t="s">
        <v>719</v>
      </c>
      <c r="D691" s="180">
        <v>683670378</v>
      </c>
      <c r="E691" s="181">
        <v>7196259106</v>
      </c>
      <c r="F691" s="157" t="s">
        <v>48</v>
      </c>
      <c r="G691" s="165">
        <v>39403</v>
      </c>
      <c r="H691" s="166">
        <f t="shared" ca="1" si="10"/>
        <v>6</v>
      </c>
      <c r="I691" s="167" t="s">
        <v>64</v>
      </c>
      <c r="J691" s="168">
        <v>97608</v>
      </c>
      <c r="K691" s="169">
        <v>2</v>
      </c>
      <c r="L691" s="157"/>
      <c r="M691" s="175"/>
      <c r="N691" s="157"/>
      <c r="O691" s="157"/>
      <c r="S691" s="157"/>
      <c r="T691" s="157"/>
      <c r="U691" s="157"/>
      <c r="V691" s="157"/>
      <c r="W691" s="157"/>
      <c r="X691" s="157"/>
      <c r="Y691" s="157"/>
      <c r="Z691" s="157"/>
      <c r="AA691" s="157"/>
      <c r="AB691" s="157"/>
      <c r="AC691" s="157"/>
      <c r="AD691" s="157"/>
      <c r="AE691" s="157"/>
      <c r="AF691" s="157"/>
      <c r="AG691" s="157"/>
      <c r="AH691" s="157"/>
      <c r="AI691" s="157"/>
      <c r="AJ691" s="157"/>
      <c r="AK691" s="157"/>
      <c r="AL691" s="157"/>
      <c r="AM691" s="157"/>
      <c r="AN691" s="157"/>
      <c r="AO691" s="157"/>
      <c r="AP691" s="157"/>
      <c r="AQ691" s="157"/>
      <c r="AR691" s="157"/>
      <c r="AS691" s="157"/>
      <c r="AT691" s="157"/>
      <c r="AU691" s="157"/>
      <c r="AV691" s="157"/>
      <c r="AW691" s="157"/>
      <c r="AX691" s="157"/>
      <c r="AY691" s="157"/>
      <c r="AZ691" s="157"/>
      <c r="BA691" s="157"/>
    </row>
    <row r="692" spans="1:53" s="177" customFormat="1" x14ac:dyDescent="0.3">
      <c r="A692" s="157" t="s">
        <v>718</v>
      </c>
      <c r="B692" s="162" t="s">
        <v>66</v>
      </c>
      <c r="C692" s="157" t="s">
        <v>719</v>
      </c>
      <c r="D692" s="180">
        <v>111616346</v>
      </c>
      <c r="E692" s="181">
        <v>3035717431</v>
      </c>
      <c r="F692" s="157" t="s">
        <v>58</v>
      </c>
      <c r="G692" s="165">
        <v>34562</v>
      </c>
      <c r="H692" s="166">
        <f t="shared" ca="1" si="10"/>
        <v>19</v>
      </c>
      <c r="I692" s="167"/>
      <c r="J692" s="168">
        <v>73361</v>
      </c>
      <c r="K692" s="169">
        <v>4</v>
      </c>
      <c r="L692" s="157"/>
      <c r="M692" s="175"/>
      <c r="N692" s="157"/>
      <c r="O692" s="157"/>
      <c r="S692" s="157"/>
      <c r="T692" s="157"/>
      <c r="U692" s="157"/>
      <c r="V692" s="157"/>
      <c r="W692" s="157"/>
      <c r="X692" s="157"/>
      <c r="Y692" s="157"/>
      <c r="Z692" s="157"/>
      <c r="AA692" s="157"/>
      <c r="AB692" s="157"/>
      <c r="AC692" s="157"/>
      <c r="AD692" s="157"/>
      <c r="AE692" s="157"/>
      <c r="AF692" s="157"/>
      <c r="AG692" s="157"/>
      <c r="AH692" s="157"/>
      <c r="AI692" s="157"/>
      <c r="AJ692" s="157"/>
      <c r="AK692" s="157"/>
      <c r="AL692" s="157"/>
      <c r="AM692" s="157"/>
      <c r="AN692" s="157"/>
      <c r="AO692" s="157"/>
      <c r="AP692" s="157"/>
      <c r="AQ692" s="157"/>
      <c r="AR692" s="157"/>
      <c r="AS692" s="157"/>
      <c r="AT692" s="157"/>
      <c r="AU692" s="157"/>
      <c r="AV692" s="157"/>
      <c r="AW692" s="157"/>
      <c r="AX692" s="157"/>
      <c r="AY692" s="157"/>
      <c r="AZ692" s="157"/>
      <c r="BA692" s="157"/>
    </row>
    <row r="693" spans="1:53" s="177" customFormat="1" x14ac:dyDescent="0.3">
      <c r="A693" s="157" t="s">
        <v>720</v>
      </c>
      <c r="B693" s="162" t="s">
        <v>76</v>
      </c>
      <c r="C693" s="157" t="s">
        <v>719</v>
      </c>
      <c r="D693" s="180">
        <v>458734969</v>
      </c>
      <c r="E693" s="181">
        <v>3036354278</v>
      </c>
      <c r="F693" s="157" t="s">
        <v>48</v>
      </c>
      <c r="G693" s="165">
        <v>40784</v>
      </c>
      <c r="H693" s="166">
        <f t="shared" ca="1" si="10"/>
        <v>2</v>
      </c>
      <c r="I693" s="167" t="s">
        <v>60</v>
      </c>
      <c r="J693" s="168">
        <v>98844</v>
      </c>
      <c r="K693" s="169">
        <v>5</v>
      </c>
      <c r="L693" s="157"/>
      <c r="M693" s="175"/>
      <c r="N693" s="157"/>
      <c r="O693" s="157"/>
      <c r="S693" s="157"/>
      <c r="T693" s="157"/>
      <c r="U693" s="157"/>
      <c r="V693" s="157"/>
      <c r="W693" s="157"/>
      <c r="X693" s="157"/>
      <c r="Y693" s="157"/>
      <c r="Z693" s="157"/>
      <c r="AA693" s="157"/>
      <c r="AB693" s="157"/>
      <c r="AC693" s="157"/>
      <c r="AD693" s="157"/>
      <c r="AE693" s="157"/>
      <c r="AF693" s="157"/>
      <c r="AG693" s="157"/>
      <c r="AH693" s="157"/>
      <c r="AI693" s="157"/>
      <c r="AJ693" s="157"/>
      <c r="AK693" s="157"/>
      <c r="AL693" s="157"/>
      <c r="AM693" s="157"/>
      <c r="AN693" s="157"/>
      <c r="AO693" s="157"/>
      <c r="AP693" s="157"/>
      <c r="AQ693" s="157"/>
      <c r="AR693" s="157"/>
      <c r="AS693" s="157"/>
      <c r="AT693" s="157"/>
      <c r="AU693" s="157"/>
      <c r="AV693" s="157"/>
      <c r="AW693" s="157"/>
      <c r="AX693" s="157"/>
      <c r="AY693" s="157"/>
      <c r="AZ693" s="157"/>
      <c r="BA693" s="157"/>
    </row>
    <row r="694" spans="1:53" s="177" customFormat="1" x14ac:dyDescent="0.3">
      <c r="A694" s="157" t="s">
        <v>812</v>
      </c>
      <c r="B694" s="162" t="s">
        <v>51</v>
      </c>
      <c r="C694" s="157" t="s">
        <v>719</v>
      </c>
      <c r="D694" s="180">
        <v>667745362</v>
      </c>
      <c r="E694" s="181">
        <v>5052952173</v>
      </c>
      <c r="F694" s="157" t="s">
        <v>58</v>
      </c>
      <c r="G694" s="165">
        <v>40784</v>
      </c>
      <c r="H694" s="166">
        <f t="shared" ca="1" si="10"/>
        <v>2</v>
      </c>
      <c r="I694" s="167"/>
      <c r="J694" s="168">
        <v>103248</v>
      </c>
      <c r="K694" s="169">
        <v>5</v>
      </c>
      <c r="L694" s="157"/>
      <c r="M694" s="175"/>
      <c r="N694" s="157"/>
      <c r="O694" s="157"/>
      <c r="S694" s="157"/>
      <c r="T694" s="157"/>
      <c r="U694" s="157"/>
      <c r="V694" s="157"/>
      <c r="W694" s="157"/>
      <c r="X694" s="157"/>
      <c r="Y694" s="157"/>
      <c r="Z694" s="157"/>
      <c r="AA694" s="157"/>
      <c r="AB694" s="157"/>
      <c r="AC694" s="157"/>
      <c r="AD694" s="157"/>
      <c r="AE694" s="157"/>
      <c r="AF694" s="157"/>
      <c r="AG694" s="157"/>
      <c r="AH694" s="157"/>
      <c r="AI694" s="157"/>
      <c r="AJ694" s="157"/>
      <c r="AK694" s="157"/>
      <c r="AL694" s="157"/>
      <c r="AM694" s="157"/>
      <c r="AN694" s="157"/>
      <c r="AO694" s="157"/>
      <c r="AP694" s="157"/>
      <c r="AQ694" s="157"/>
      <c r="AR694" s="157"/>
      <c r="AS694" s="157"/>
      <c r="AT694" s="157"/>
      <c r="AU694" s="157"/>
      <c r="AV694" s="157"/>
      <c r="AW694" s="157"/>
      <c r="AX694" s="157"/>
      <c r="AY694" s="157"/>
      <c r="AZ694" s="157"/>
      <c r="BA694" s="157"/>
    </row>
    <row r="695" spans="1:53" s="177" customFormat="1" x14ac:dyDescent="0.3">
      <c r="A695" s="157" t="s">
        <v>757</v>
      </c>
      <c r="B695" s="162" t="s">
        <v>76</v>
      </c>
      <c r="C695" s="157" t="s">
        <v>719</v>
      </c>
      <c r="D695" s="180">
        <v>862698919</v>
      </c>
      <c r="E695" s="181">
        <v>7192780847</v>
      </c>
      <c r="F695" s="157" t="s">
        <v>48</v>
      </c>
      <c r="G695" s="165">
        <v>39384</v>
      </c>
      <c r="H695" s="166">
        <f t="shared" ca="1" si="10"/>
        <v>6</v>
      </c>
      <c r="I695" s="167" t="s">
        <v>53</v>
      </c>
      <c r="J695" s="168">
        <v>57936</v>
      </c>
      <c r="K695" s="169">
        <v>4</v>
      </c>
      <c r="L695" s="157"/>
      <c r="M695" s="175"/>
      <c r="N695" s="157"/>
      <c r="O695" s="157"/>
      <c r="S695" s="157"/>
      <c r="T695" s="157"/>
      <c r="U695" s="157"/>
      <c r="V695" s="157"/>
      <c r="W695" s="157"/>
      <c r="X695" s="157"/>
      <c r="Y695" s="157"/>
      <c r="Z695" s="157"/>
      <c r="AA695" s="157"/>
      <c r="AB695" s="157"/>
      <c r="AC695" s="157"/>
      <c r="AD695" s="157"/>
      <c r="AE695" s="157"/>
      <c r="AF695" s="157"/>
      <c r="AG695" s="157"/>
      <c r="AH695" s="157"/>
      <c r="AI695" s="157"/>
      <c r="AJ695" s="157"/>
      <c r="AK695" s="157"/>
      <c r="AL695" s="157"/>
      <c r="AM695" s="157"/>
      <c r="AN695" s="157"/>
      <c r="AO695" s="157"/>
      <c r="AP695" s="157"/>
      <c r="AQ695" s="157"/>
      <c r="AR695" s="157"/>
      <c r="AS695" s="157"/>
      <c r="AT695" s="157"/>
      <c r="AU695" s="157"/>
      <c r="AV695" s="157"/>
      <c r="AW695" s="157"/>
      <c r="AX695" s="157"/>
      <c r="AY695" s="157"/>
      <c r="AZ695" s="157"/>
      <c r="BA695" s="157"/>
    </row>
    <row r="696" spans="1:53" s="177" customFormat="1" x14ac:dyDescent="0.3">
      <c r="A696" s="157" t="s">
        <v>744</v>
      </c>
      <c r="B696" s="162" t="s">
        <v>66</v>
      </c>
      <c r="C696" s="157" t="s">
        <v>719</v>
      </c>
      <c r="D696" s="180">
        <v>750006979</v>
      </c>
      <c r="E696" s="181">
        <v>5058444054</v>
      </c>
      <c r="F696" s="157" t="s">
        <v>52</v>
      </c>
      <c r="G696" s="165">
        <v>35098</v>
      </c>
      <c r="H696" s="166">
        <f t="shared" ca="1" si="10"/>
        <v>18</v>
      </c>
      <c r="I696" s="167" t="s">
        <v>49</v>
      </c>
      <c r="J696" s="168">
        <v>33252</v>
      </c>
      <c r="K696" s="169">
        <v>3</v>
      </c>
      <c r="L696" s="157"/>
      <c r="M696" s="175"/>
      <c r="N696" s="157"/>
      <c r="O696" s="157"/>
      <c r="S696" s="157"/>
      <c r="T696" s="157"/>
      <c r="U696" s="157"/>
      <c r="V696" s="157"/>
      <c r="W696" s="157"/>
      <c r="X696" s="157"/>
      <c r="Y696" s="157"/>
      <c r="Z696" s="157"/>
      <c r="AA696" s="157"/>
      <c r="AB696" s="157"/>
      <c r="AC696" s="157"/>
      <c r="AD696" s="157"/>
      <c r="AE696" s="157"/>
      <c r="AF696" s="157"/>
      <c r="AG696" s="157"/>
      <c r="AH696" s="157"/>
      <c r="AI696" s="157"/>
      <c r="AJ696" s="157"/>
      <c r="AK696" s="157"/>
      <c r="AL696" s="157"/>
      <c r="AM696" s="157"/>
      <c r="AN696" s="157"/>
      <c r="AO696" s="157"/>
      <c r="AP696" s="157"/>
      <c r="AQ696" s="157"/>
      <c r="AR696" s="157"/>
      <c r="AS696" s="157"/>
      <c r="AT696" s="157"/>
      <c r="AU696" s="157"/>
      <c r="AV696" s="157"/>
      <c r="AW696" s="157"/>
      <c r="AX696" s="157"/>
      <c r="AY696" s="157"/>
      <c r="AZ696" s="157"/>
      <c r="BA696" s="157"/>
    </row>
    <row r="697" spans="1:53" s="177" customFormat="1" x14ac:dyDescent="0.3">
      <c r="A697" s="157" t="s">
        <v>772</v>
      </c>
      <c r="B697" s="162" t="s">
        <v>76</v>
      </c>
      <c r="C697" s="157" t="s">
        <v>719</v>
      </c>
      <c r="D697" s="180">
        <v>763182349</v>
      </c>
      <c r="E697" s="181">
        <v>5057780776</v>
      </c>
      <c r="F697" s="157" t="s">
        <v>58</v>
      </c>
      <c r="G697" s="165">
        <v>35182</v>
      </c>
      <c r="H697" s="166">
        <f t="shared" ca="1" si="10"/>
        <v>18</v>
      </c>
      <c r="I697" s="167"/>
      <c r="J697" s="168">
        <v>90660</v>
      </c>
      <c r="K697" s="169">
        <v>3</v>
      </c>
      <c r="L697" s="157"/>
      <c r="M697" s="175"/>
      <c r="N697" s="157"/>
      <c r="O697" s="157"/>
      <c r="S697" s="157"/>
      <c r="T697" s="157"/>
      <c r="U697" s="157"/>
      <c r="V697" s="157"/>
      <c r="W697" s="157"/>
      <c r="X697" s="157"/>
      <c r="Y697" s="157"/>
      <c r="Z697" s="157"/>
      <c r="AA697" s="157"/>
      <c r="AB697" s="157"/>
      <c r="AC697" s="157"/>
      <c r="AD697" s="157"/>
      <c r="AE697" s="157"/>
      <c r="AF697" s="157"/>
      <c r="AG697" s="157"/>
      <c r="AH697" s="157"/>
      <c r="AI697" s="157"/>
      <c r="AJ697" s="157"/>
      <c r="AK697" s="157"/>
      <c r="AL697" s="157"/>
      <c r="AM697" s="157"/>
      <c r="AN697" s="157"/>
      <c r="AO697" s="157"/>
      <c r="AP697" s="157"/>
      <c r="AQ697" s="157"/>
      <c r="AR697" s="157"/>
      <c r="AS697" s="157"/>
      <c r="AT697" s="157"/>
      <c r="AU697" s="157"/>
      <c r="AV697" s="157"/>
      <c r="AW697" s="157"/>
      <c r="AX697" s="157"/>
      <c r="AY697" s="157"/>
      <c r="AZ697" s="157"/>
      <c r="BA697" s="157"/>
    </row>
    <row r="698" spans="1:53" s="177" customFormat="1" x14ac:dyDescent="0.3">
      <c r="A698" s="157" t="s">
        <v>783</v>
      </c>
      <c r="B698" s="162" t="s">
        <v>51</v>
      </c>
      <c r="C698" s="157" t="s">
        <v>719</v>
      </c>
      <c r="D698" s="180">
        <v>877574472</v>
      </c>
      <c r="E698" s="181">
        <v>9704100997</v>
      </c>
      <c r="F698" s="157" t="s">
        <v>58</v>
      </c>
      <c r="G698" s="165">
        <v>34457</v>
      </c>
      <c r="H698" s="166">
        <f t="shared" ca="1" si="10"/>
        <v>20</v>
      </c>
      <c r="I698" s="167"/>
      <c r="J698" s="168">
        <v>41616</v>
      </c>
      <c r="K698" s="169">
        <v>5</v>
      </c>
      <c r="L698" s="157"/>
      <c r="M698" s="175"/>
      <c r="N698" s="157"/>
      <c r="O698" s="157"/>
      <c r="S698" s="157"/>
      <c r="T698" s="157"/>
      <c r="U698" s="157"/>
      <c r="V698" s="157"/>
      <c r="W698" s="157"/>
      <c r="X698" s="157"/>
      <c r="Y698" s="157"/>
      <c r="Z698" s="157"/>
      <c r="AA698" s="157"/>
      <c r="AB698" s="157"/>
      <c r="AC698" s="157"/>
      <c r="AD698" s="157"/>
      <c r="AE698" s="157"/>
      <c r="AF698" s="157"/>
      <c r="AG698" s="157"/>
      <c r="AH698" s="157"/>
      <c r="AI698" s="157"/>
      <c r="AJ698" s="157"/>
      <c r="AK698" s="157"/>
      <c r="AL698" s="157"/>
      <c r="AM698" s="157"/>
      <c r="AN698" s="157"/>
      <c r="AO698" s="157"/>
      <c r="AP698" s="157"/>
      <c r="AQ698" s="157"/>
      <c r="AR698" s="157"/>
      <c r="AS698" s="157"/>
      <c r="AT698" s="157"/>
      <c r="AU698" s="157"/>
      <c r="AV698" s="157"/>
      <c r="AW698" s="157"/>
      <c r="AX698" s="157"/>
      <c r="AY698" s="157"/>
      <c r="AZ698" s="157"/>
      <c r="BA698" s="157"/>
    </row>
    <row r="699" spans="1:53" s="177" customFormat="1" x14ac:dyDescent="0.3">
      <c r="A699" s="157" t="s">
        <v>746</v>
      </c>
      <c r="B699" s="162" t="s">
        <v>66</v>
      </c>
      <c r="C699" s="157" t="s">
        <v>719</v>
      </c>
      <c r="D699" s="180">
        <v>308317457</v>
      </c>
      <c r="E699" s="181">
        <v>5052729524</v>
      </c>
      <c r="F699" s="157" t="s">
        <v>48</v>
      </c>
      <c r="G699" s="165">
        <v>41736</v>
      </c>
      <c r="H699" s="166">
        <f t="shared" ca="1" si="10"/>
        <v>0</v>
      </c>
      <c r="I699" s="167" t="s">
        <v>60</v>
      </c>
      <c r="J699" s="168">
        <v>27636</v>
      </c>
      <c r="K699" s="169">
        <v>4</v>
      </c>
      <c r="L699" s="157"/>
      <c r="M699" s="175"/>
      <c r="N699" s="157"/>
      <c r="O699" s="157"/>
      <c r="S699" s="157"/>
      <c r="T699" s="157"/>
      <c r="U699" s="157"/>
      <c r="V699" s="157"/>
      <c r="W699" s="157"/>
      <c r="X699" s="157"/>
      <c r="Y699" s="157"/>
      <c r="Z699" s="157"/>
      <c r="AA699" s="157"/>
      <c r="AB699" s="157"/>
      <c r="AC699" s="157"/>
      <c r="AD699" s="157"/>
      <c r="AE699" s="157"/>
      <c r="AF699" s="157"/>
      <c r="AG699" s="157"/>
      <c r="AH699" s="157"/>
      <c r="AI699" s="157"/>
      <c r="AJ699" s="157"/>
      <c r="AK699" s="157"/>
      <c r="AL699" s="157"/>
      <c r="AM699" s="157"/>
      <c r="AN699" s="157"/>
      <c r="AO699" s="157"/>
      <c r="AP699" s="157"/>
      <c r="AQ699" s="157"/>
      <c r="AR699" s="157"/>
      <c r="AS699" s="157"/>
      <c r="AT699" s="157"/>
      <c r="AU699" s="157"/>
      <c r="AV699" s="157"/>
      <c r="AW699" s="157"/>
      <c r="AX699" s="157"/>
      <c r="AY699" s="157"/>
      <c r="AZ699" s="157"/>
      <c r="BA699" s="157"/>
    </row>
    <row r="700" spans="1:53" s="177" customFormat="1" x14ac:dyDescent="0.3">
      <c r="A700" s="157" t="s">
        <v>734</v>
      </c>
      <c r="B700" s="162" t="s">
        <v>55</v>
      </c>
      <c r="C700" s="157" t="s">
        <v>719</v>
      </c>
      <c r="D700" s="180">
        <v>120361975</v>
      </c>
      <c r="E700" s="181">
        <v>5051789943</v>
      </c>
      <c r="F700" s="157" t="s">
        <v>48</v>
      </c>
      <c r="G700" s="165">
        <v>38551</v>
      </c>
      <c r="H700" s="166">
        <f t="shared" ca="1" si="10"/>
        <v>8</v>
      </c>
      <c r="I700" s="167" t="s">
        <v>72</v>
      </c>
      <c r="J700" s="168">
        <v>72360</v>
      </c>
      <c r="K700" s="169">
        <v>2</v>
      </c>
      <c r="L700" s="157"/>
      <c r="M700" s="175"/>
      <c r="N700" s="157"/>
      <c r="O700" s="157"/>
      <c r="S700" s="157"/>
      <c r="T700" s="157"/>
      <c r="U700" s="157"/>
      <c r="V700" s="157"/>
      <c r="W700" s="157"/>
      <c r="X700" s="157"/>
      <c r="Y700" s="157"/>
      <c r="Z700" s="157"/>
      <c r="AA700" s="157"/>
      <c r="AB700" s="157"/>
      <c r="AC700" s="157"/>
      <c r="AD700" s="157"/>
      <c r="AE700" s="157"/>
      <c r="AF700" s="157"/>
      <c r="AG700" s="157"/>
      <c r="AH700" s="157"/>
      <c r="AI700" s="157"/>
      <c r="AJ700" s="157"/>
      <c r="AK700" s="157"/>
      <c r="AL700" s="157"/>
      <c r="AM700" s="157"/>
      <c r="AN700" s="157"/>
      <c r="AO700" s="157"/>
      <c r="AP700" s="157"/>
      <c r="AQ700" s="157"/>
      <c r="AR700" s="157"/>
      <c r="AS700" s="157"/>
      <c r="AT700" s="157"/>
      <c r="AU700" s="157"/>
      <c r="AV700" s="157"/>
      <c r="AW700" s="157"/>
      <c r="AX700" s="157"/>
      <c r="AY700" s="157"/>
      <c r="AZ700" s="157"/>
      <c r="BA700" s="157"/>
    </row>
    <row r="701" spans="1:53" s="177" customFormat="1" x14ac:dyDescent="0.3">
      <c r="A701" s="157" t="s">
        <v>722</v>
      </c>
      <c r="B701" s="162" t="s">
        <v>62</v>
      </c>
      <c r="C701" s="157" t="s">
        <v>719</v>
      </c>
      <c r="D701" s="180">
        <v>749768847</v>
      </c>
      <c r="E701" s="181">
        <v>5058552110</v>
      </c>
      <c r="F701" s="157" t="s">
        <v>58</v>
      </c>
      <c r="G701" s="165">
        <v>36336</v>
      </c>
      <c r="H701" s="166">
        <f t="shared" ca="1" si="10"/>
        <v>15</v>
      </c>
      <c r="I701" s="167"/>
      <c r="J701" s="168">
        <v>50124</v>
      </c>
      <c r="K701" s="169">
        <v>5</v>
      </c>
      <c r="L701" s="157"/>
      <c r="M701" s="175"/>
      <c r="N701" s="157"/>
      <c r="O701" s="157"/>
      <c r="S701" s="157"/>
      <c r="T701" s="157"/>
      <c r="U701" s="157"/>
      <c r="V701" s="157"/>
      <c r="W701" s="157"/>
      <c r="X701" s="157"/>
      <c r="Y701" s="157"/>
      <c r="Z701" s="157"/>
      <c r="AA701" s="157"/>
      <c r="AB701" s="157"/>
      <c r="AC701" s="157"/>
      <c r="AD701" s="157"/>
      <c r="AE701" s="157"/>
      <c r="AF701" s="157"/>
      <c r="AG701" s="157"/>
      <c r="AH701" s="157"/>
      <c r="AI701" s="157"/>
      <c r="AJ701" s="157"/>
      <c r="AK701" s="157"/>
      <c r="AL701" s="157"/>
      <c r="AM701" s="157"/>
      <c r="AN701" s="157"/>
      <c r="AO701" s="157"/>
      <c r="AP701" s="157"/>
      <c r="AQ701" s="157"/>
      <c r="AR701" s="157"/>
      <c r="AS701" s="157"/>
      <c r="AT701" s="157"/>
      <c r="AU701" s="157"/>
      <c r="AV701" s="157"/>
      <c r="AW701" s="157"/>
      <c r="AX701" s="157"/>
      <c r="AY701" s="157"/>
      <c r="AZ701" s="157"/>
      <c r="BA701" s="157"/>
    </row>
    <row r="702" spans="1:53" s="177" customFormat="1" x14ac:dyDescent="0.3">
      <c r="A702" s="157" t="s">
        <v>741</v>
      </c>
      <c r="B702" s="162" t="s">
        <v>62</v>
      </c>
      <c r="C702" s="157" t="s">
        <v>719</v>
      </c>
      <c r="D702" s="180">
        <v>276873359</v>
      </c>
      <c r="E702" s="181">
        <v>3032304625</v>
      </c>
      <c r="F702" s="157" t="s">
        <v>48</v>
      </c>
      <c r="G702" s="165">
        <v>40227</v>
      </c>
      <c r="H702" s="166">
        <f t="shared" ca="1" si="10"/>
        <v>4</v>
      </c>
      <c r="I702" s="167" t="s">
        <v>49</v>
      </c>
      <c r="J702" s="168">
        <v>30828</v>
      </c>
      <c r="K702" s="169">
        <v>2</v>
      </c>
      <c r="L702" s="157"/>
      <c r="M702" s="175"/>
      <c r="N702" s="157"/>
      <c r="O702" s="157"/>
      <c r="S702" s="157"/>
      <c r="T702" s="157"/>
      <c r="U702" s="157"/>
      <c r="V702" s="157"/>
      <c r="W702" s="157"/>
      <c r="X702" s="157"/>
      <c r="Y702" s="157"/>
      <c r="Z702" s="157"/>
      <c r="AA702" s="157"/>
      <c r="AB702" s="157"/>
      <c r="AC702" s="157"/>
      <c r="AD702" s="157"/>
      <c r="AE702" s="157"/>
      <c r="AF702" s="157"/>
      <c r="AG702" s="157"/>
      <c r="AH702" s="157"/>
      <c r="AI702" s="157"/>
      <c r="AJ702" s="157"/>
      <c r="AK702" s="157"/>
      <c r="AL702" s="157"/>
      <c r="AM702" s="157"/>
      <c r="AN702" s="157"/>
      <c r="AO702" s="157"/>
      <c r="AP702" s="157"/>
      <c r="AQ702" s="157"/>
      <c r="AR702" s="157"/>
      <c r="AS702" s="157"/>
      <c r="AT702" s="157"/>
      <c r="AU702" s="157"/>
      <c r="AV702" s="157"/>
      <c r="AW702" s="157"/>
      <c r="AX702" s="157"/>
      <c r="AY702" s="157"/>
      <c r="AZ702" s="157"/>
      <c r="BA702" s="157"/>
    </row>
    <row r="703" spans="1:53" s="177" customFormat="1" x14ac:dyDescent="0.3">
      <c r="A703" s="157" t="s">
        <v>748</v>
      </c>
      <c r="B703" s="162" t="s">
        <v>62</v>
      </c>
      <c r="C703" s="157" t="s">
        <v>719</v>
      </c>
      <c r="D703" s="180">
        <v>643984096</v>
      </c>
      <c r="E703" s="181">
        <v>9701630739</v>
      </c>
      <c r="F703" s="157" t="s">
        <v>58</v>
      </c>
      <c r="G703" s="165">
        <v>34469</v>
      </c>
      <c r="H703" s="166">
        <f t="shared" ca="1" si="10"/>
        <v>20</v>
      </c>
      <c r="I703" s="167"/>
      <c r="J703" s="168">
        <v>31224</v>
      </c>
      <c r="K703" s="169">
        <v>5</v>
      </c>
      <c r="L703" s="157"/>
      <c r="M703" s="175"/>
      <c r="N703" s="157"/>
      <c r="O703" s="157"/>
      <c r="S703" s="157"/>
      <c r="T703" s="157"/>
      <c r="U703" s="157"/>
      <c r="V703" s="157"/>
      <c r="W703" s="157"/>
      <c r="X703" s="157"/>
      <c r="Y703" s="157"/>
      <c r="Z703" s="157"/>
      <c r="AA703" s="157"/>
      <c r="AB703" s="157"/>
      <c r="AC703" s="157"/>
      <c r="AD703" s="157"/>
      <c r="AE703" s="157"/>
      <c r="AF703" s="157"/>
      <c r="AG703" s="157"/>
      <c r="AH703" s="157"/>
      <c r="AI703" s="157"/>
      <c r="AJ703" s="157"/>
      <c r="AK703" s="157"/>
      <c r="AL703" s="157"/>
      <c r="AM703" s="157"/>
      <c r="AN703" s="157"/>
      <c r="AO703" s="157"/>
      <c r="AP703" s="157"/>
      <c r="AQ703" s="157"/>
      <c r="AR703" s="157"/>
      <c r="AS703" s="157"/>
      <c r="AT703" s="157"/>
      <c r="AU703" s="157"/>
      <c r="AV703" s="157"/>
      <c r="AW703" s="157"/>
      <c r="AX703" s="157"/>
      <c r="AY703" s="157"/>
      <c r="AZ703" s="157"/>
      <c r="BA703" s="157"/>
    </row>
    <row r="704" spans="1:53" s="177" customFormat="1" x14ac:dyDescent="0.3">
      <c r="A704" s="157" t="s">
        <v>753</v>
      </c>
      <c r="B704" s="162" t="s">
        <v>51</v>
      </c>
      <c r="C704" s="157" t="s">
        <v>719</v>
      </c>
      <c r="D704" s="180">
        <v>145495793</v>
      </c>
      <c r="E704" s="181">
        <v>7191603964</v>
      </c>
      <c r="F704" s="157" t="s">
        <v>52</v>
      </c>
      <c r="G704" s="165">
        <v>36016</v>
      </c>
      <c r="H704" s="166">
        <f t="shared" ca="1" si="10"/>
        <v>15</v>
      </c>
      <c r="I704" s="167" t="s">
        <v>72</v>
      </c>
      <c r="J704" s="168">
        <v>27600</v>
      </c>
      <c r="K704" s="169">
        <v>4</v>
      </c>
      <c r="L704" s="157"/>
      <c r="M704" s="175"/>
      <c r="N704" s="157"/>
      <c r="O704" s="157"/>
      <c r="S704" s="157"/>
      <c r="T704" s="157"/>
      <c r="U704" s="157"/>
      <c r="V704" s="157"/>
      <c r="W704" s="157"/>
      <c r="X704" s="157"/>
      <c r="Y704" s="157"/>
      <c r="Z704" s="157"/>
      <c r="AA704" s="157"/>
      <c r="AB704" s="157"/>
      <c r="AC704" s="157"/>
      <c r="AD704" s="157"/>
      <c r="AE704" s="157"/>
      <c r="AF704" s="157"/>
      <c r="AG704" s="157"/>
      <c r="AH704" s="157"/>
      <c r="AI704" s="157"/>
      <c r="AJ704" s="157"/>
      <c r="AK704" s="157"/>
      <c r="AL704" s="157"/>
      <c r="AM704" s="157"/>
      <c r="AN704" s="157"/>
      <c r="AO704" s="157"/>
      <c r="AP704" s="157"/>
      <c r="AQ704" s="157"/>
      <c r="AR704" s="157"/>
      <c r="AS704" s="157"/>
      <c r="AT704" s="157"/>
      <c r="AU704" s="157"/>
      <c r="AV704" s="157"/>
      <c r="AW704" s="157"/>
      <c r="AX704" s="157"/>
      <c r="AY704" s="157"/>
      <c r="AZ704" s="157"/>
      <c r="BA704" s="157"/>
    </row>
    <row r="705" spans="1:53" s="177" customFormat="1" x14ac:dyDescent="0.3">
      <c r="A705" s="157" t="s">
        <v>730</v>
      </c>
      <c r="B705" s="162" t="s">
        <v>62</v>
      </c>
      <c r="C705" s="157" t="s">
        <v>719</v>
      </c>
      <c r="D705" s="180">
        <v>311309049</v>
      </c>
      <c r="E705" s="181">
        <v>7197560634</v>
      </c>
      <c r="F705" s="157" t="s">
        <v>48</v>
      </c>
      <c r="G705" s="165">
        <v>37299</v>
      </c>
      <c r="H705" s="166">
        <f t="shared" ca="1" si="10"/>
        <v>12</v>
      </c>
      <c r="I705" s="167" t="s">
        <v>72</v>
      </c>
      <c r="J705" s="168">
        <v>93216</v>
      </c>
      <c r="K705" s="169">
        <v>3</v>
      </c>
      <c r="L705" s="157"/>
      <c r="M705" s="175"/>
      <c r="N705" s="157"/>
      <c r="O705" s="157"/>
      <c r="S705" s="157"/>
      <c r="T705" s="157"/>
      <c r="U705" s="157"/>
      <c r="V705" s="157"/>
      <c r="W705" s="157"/>
      <c r="X705" s="157"/>
      <c r="Y705" s="157"/>
      <c r="Z705" s="157"/>
      <c r="AA705" s="157"/>
      <c r="AB705" s="157"/>
      <c r="AC705" s="157"/>
      <c r="AD705" s="157"/>
      <c r="AE705" s="157"/>
      <c r="AF705" s="157"/>
      <c r="AG705" s="157"/>
      <c r="AH705" s="157"/>
      <c r="AI705" s="157"/>
      <c r="AJ705" s="157"/>
      <c r="AK705" s="157"/>
      <c r="AL705" s="157"/>
      <c r="AM705" s="157"/>
      <c r="AN705" s="157"/>
      <c r="AO705" s="157"/>
      <c r="AP705" s="157"/>
      <c r="AQ705" s="157"/>
      <c r="AR705" s="157"/>
      <c r="AS705" s="157"/>
      <c r="AT705" s="157"/>
      <c r="AU705" s="157"/>
      <c r="AV705" s="157"/>
      <c r="AW705" s="157"/>
      <c r="AX705" s="157"/>
      <c r="AY705" s="157"/>
      <c r="AZ705" s="157"/>
      <c r="BA705" s="157"/>
    </row>
    <row r="706" spans="1:53" s="177" customFormat="1" x14ac:dyDescent="0.3">
      <c r="A706" s="157" t="s">
        <v>786</v>
      </c>
      <c r="B706" s="162" t="s">
        <v>55</v>
      </c>
      <c r="C706" s="157" t="s">
        <v>719</v>
      </c>
      <c r="D706" s="180">
        <v>900160539</v>
      </c>
      <c r="E706" s="181">
        <v>3032749909</v>
      </c>
      <c r="F706" s="157" t="s">
        <v>52</v>
      </c>
      <c r="G706" s="165">
        <v>37421</v>
      </c>
      <c r="H706" s="166">
        <f t="shared" ref="H706:H742" ca="1" si="11">DATEDIF(G706,TODAY(),"Y")</f>
        <v>12</v>
      </c>
      <c r="I706" s="167" t="s">
        <v>49</v>
      </c>
      <c r="J706" s="168">
        <v>23790</v>
      </c>
      <c r="K706" s="169">
        <v>2</v>
      </c>
      <c r="L706" s="157"/>
      <c r="M706" s="175"/>
      <c r="N706" s="157"/>
      <c r="O706" s="157"/>
      <c r="S706" s="157"/>
      <c r="T706" s="157"/>
      <c r="U706" s="157"/>
      <c r="V706" s="157"/>
      <c r="W706" s="157"/>
      <c r="X706" s="157"/>
      <c r="Y706" s="157"/>
      <c r="Z706" s="157"/>
      <c r="AA706" s="157"/>
      <c r="AB706" s="157"/>
      <c r="AC706" s="157"/>
      <c r="AD706" s="157"/>
      <c r="AE706" s="157"/>
      <c r="AF706" s="157"/>
      <c r="AG706" s="157"/>
      <c r="AH706" s="157"/>
      <c r="AI706" s="157"/>
      <c r="AJ706" s="157"/>
      <c r="AK706" s="157"/>
      <c r="AL706" s="157"/>
      <c r="AM706" s="157"/>
      <c r="AN706" s="157"/>
      <c r="AO706" s="157"/>
      <c r="AP706" s="157"/>
      <c r="AQ706" s="157"/>
      <c r="AR706" s="157"/>
      <c r="AS706" s="157"/>
      <c r="AT706" s="157"/>
      <c r="AU706" s="157"/>
      <c r="AV706" s="157"/>
      <c r="AW706" s="157"/>
      <c r="AX706" s="157"/>
      <c r="AY706" s="157"/>
      <c r="AZ706" s="157"/>
      <c r="BA706" s="157"/>
    </row>
    <row r="707" spans="1:53" s="177" customFormat="1" x14ac:dyDescent="0.3">
      <c r="A707" s="157" t="s">
        <v>778</v>
      </c>
      <c r="B707" s="162" t="s">
        <v>55</v>
      </c>
      <c r="C707" s="157" t="s">
        <v>719</v>
      </c>
      <c r="D707" s="180">
        <v>759471070</v>
      </c>
      <c r="E707" s="181">
        <v>5055402828</v>
      </c>
      <c r="F707" s="157" t="s">
        <v>48</v>
      </c>
      <c r="G707" s="165">
        <v>38065</v>
      </c>
      <c r="H707" s="166">
        <f t="shared" ca="1" si="11"/>
        <v>10</v>
      </c>
      <c r="I707" s="167" t="s">
        <v>64</v>
      </c>
      <c r="J707" s="168">
        <v>94452</v>
      </c>
      <c r="K707" s="169">
        <v>2</v>
      </c>
      <c r="L707" s="157"/>
      <c r="M707" s="175"/>
      <c r="N707" s="157"/>
      <c r="O707" s="157"/>
      <c r="S707" s="157"/>
      <c r="T707" s="157"/>
      <c r="U707" s="157"/>
      <c r="V707" s="157"/>
      <c r="W707" s="157"/>
      <c r="X707" s="157"/>
      <c r="Y707" s="157"/>
      <c r="Z707" s="157"/>
      <c r="AA707" s="157"/>
      <c r="AB707" s="157"/>
      <c r="AC707" s="157"/>
      <c r="AD707" s="157"/>
      <c r="AE707" s="157"/>
      <c r="AF707" s="157"/>
      <c r="AG707" s="157"/>
      <c r="AH707" s="157"/>
      <c r="AI707" s="157"/>
      <c r="AJ707" s="157"/>
      <c r="AK707" s="157"/>
      <c r="AL707" s="157"/>
      <c r="AM707" s="157"/>
      <c r="AN707" s="157"/>
      <c r="AO707" s="157"/>
      <c r="AP707" s="157"/>
      <c r="AQ707" s="157"/>
      <c r="AR707" s="157"/>
      <c r="AS707" s="157"/>
      <c r="AT707" s="157"/>
      <c r="AU707" s="157"/>
      <c r="AV707" s="157"/>
      <c r="AW707" s="157"/>
      <c r="AX707" s="157"/>
      <c r="AY707" s="157"/>
      <c r="AZ707" s="157"/>
      <c r="BA707" s="157"/>
    </row>
    <row r="708" spans="1:53" s="177" customFormat="1" x14ac:dyDescent="0.3">
      <c r="A708" s="157" t="s">
        <v>797</v>
      </c>
      <c r="B708" s="162" t="s">
        <v>76</v>
      </c>
      <c r="C708" s="157" t="s">
        <v>719</v>
      </c>
      <c r="D708" s="180">
        <v>879114558</v>
      </c>
      <c r="E708" s="181">
        <v>3034557504</v>
      </c>
      <c r="F708" s="157" t="s">
        <v>52</v>
      </c>
      <c r="G708" s="165">
        <v>37974</v>
      </c>
      <c r="H708" s="166">
        <f t="shared" ca="1" si="11"/>
        <v>10</v>
      </c>
      <c r="I708" s="167" t="s">
        <v>60</v>
      </c>
      <c r="J708" s="168">
        <v>20646</v>
      </c>
      <c r="K708" s="169">
        <v>5</v>
      </c>
      <c r="L708" s="157"/>
      <c r="M708" s="175"/>
      <c r="N708" s="157"/>
      <c r="O708" s="157"/>
      <c r="S708" s="157"/>
      <c r="T708" s="157"/>
      <c r="U708" s="157"/>
      <c r="V708" s="157"/>
      <c r="W708" s="157"/>
      <c r="X708" s="157"/>
      <c r="Y708" s="157"/>
      <c r="Z708" s="157"/>
      <c r="AA708" s="157"/>
      <c r="AB708" s="157"/>
      <c r="AC708" s="157"/>
      <c r="AD708" s="157"/>
      <c r="AE708" s="157"/>
      <c r="AF708" s="157"/>
      <c r="AG708" s="157"/>
      <c r="AH708" s="157"/>
      <c r="AI708" s="157"/>
      <c r="AJ708" s="157"/>
      <c r="AK708" s="157"/>
      <c r="AL708" s="157"/>
      <c r="AM708" s="157"/>
      <c r="AN708" s="157"/>
      <c r="AO708" s="157"/>
      <c r="AP708" s="157"/>
      <c r="AQ708" s="157"/>
      <c r="AR708" s="157"/>
      <c r="AS708" s="157"/>
      <c r="AT708" s="157"/>
      <c r="AU708" s="157"/>
      <c r="AV708" s="157"/>
      <c r="AW708" s="157"/>
      <c r="AX708" s="157"/>
      <c r="AY708" s="157"/>
      <c r="AZ708" s="157"/>
      <c r="BA708" s="157"/>
    </row>
    <row r="709" spans="1:53" s="177" customFormat="1" x14ac:dyDescent="0.3">
      <c r="A709" s="157" t="s">
        <v>804</v>
      </c>
      <c r="B709" s="162" t="s">
        <v>76</v>
      </c>
      <c r="C709" s="157" t="s">
        <v>719</v>
      </c>
      <c r="D709" s="180">
        <v>483483618</v>
      </c>
      <c r="E709" s="181">
        <v>5056459263</v>
      </c>
      <c r="F709" s="157" t="s">
        <v>48</v>
      </c>
      <c r="G709" s="165">
        <v>36193</v>
      </c>
      <c r="H709" s="166">
        <f t="shared" ca="1" si="11"/>
        <v>15</v>
      </c>
      <c r="I709" s="167" t="s">
        <v>64</v>
      </c>
      <c r="J709" s="168">
        <v>40308</v>
      </c>
      <c r="K709" s="169">
        <v>5</v>
      </c>
      <c r="L709" s="157"/>
      <c r="M709" s="175"/>
      <c r="N709" s="157"/>
      <c r="O709" s="157"/>
      <c r="S709" s="157"/>
      <c r="T709" s="157"/>
      <c r="U709" s="157"/>
      <c r="V709" s="157"/>
      <c r="W709" s="157"/>
      <c r="X709" s="157"/>
      <c r="Y709" s="157"/>
      <c r="Z709" s="157"/>
      <c r="AA709" s="157"/>
      <c r="AB709" s="157"/>
      <c r="AC709" s="157"/>
      <c r="AD709" s="157"/>
      <c r="AE709" s="157"/>
      <c r="AF709" s="157"/>
      <c r="AG709" s="157"/>
      <c r="AH709" s="157"/>
      <c r="AI709" s="157"/>
      <c r="AJ709" s="157"/>
      <c r="AK709" s="157"/>
      <c r="AL709" s="157"/>
      <c r="AM709" s="157"/>
      <c r="AN709" s="157"/>
      <c r="AO709" s="157"/>
      <c r="AP709" s="157"/>
      <c r="AQ709" s="157"/>
      <c r="AR709" s="157"/>
      <c r="AS709" s="157"/>
      <c r="AT709" s="157"/>
      <c r="AU709" s="157"/>
      <c r="AV709" s="157"/>
      <c r="AW709" s="157"/>
      <c r="AX709" s="157"/>
      <c r="AY709" s="157"/>
      <c r="AZ709" s="157"/>
      <c r="BA709" s="157"/>
    </row>
    <row r="710" spans="1:53" s="177" customFormat="1" x14ac:dyDescent="0.3">
      <c r="A710" s="157" t="s">
        <v>788</v>
      </c>
      <c r="B710" s="162" t="s">
        <v>62</v>
      </c>
      <c r="C710" s="157" t="s">
        <v>719</v>
      </c>
      <c r="D710" s="180">
        <v>651999482</v>
      </c>
      <c r="E710" s="181">
        <v>3033014821</v>
      </c>
      <c r="F710" s="157" t="s">
        <v>48</v>
      </c>
      <c r="G710" s="165">
        <v>40735</v>
      </c>
      <c r="H710" s="166">
        <f t="shared" ca="1" si="11"/>
        <v>2</v>
      </c>
      <c r="I710" s="167" t="s">
        <v>60</v>
      </c>
      <c r="J710" s="168">
        <v>27384</v>
      </c>
      <c r="K710" s="169">
        <v>5</v>
      </c>
      <c r="L710" s="157"/>
      <c r="M710" s="175"/>
      <c r="N710" s="157"/>
      <c r="O710" s="157"/>
      <c r="S710" s="157"/>
      <c r="T710" s="157"/>
      <c r="U710" s="157"/>
      <c r="V710" s="157"/>
      <c r="W710" s="157"/>
      <c r="X710" s="157"/>
      <c r="Y710" s="157"/>
      <c r="Z710" s="157"/>
      <c r="AA710" s="157"/>
      <c r="AB710" s="157"/>
      <c r="AC710" s="157"/>
      <c r="AD710" s="157"/>
      <c r="AE710" s="157"/>
      <c r="AF710" s="157"/>
      <c r="AG710" s="157"/>
      <c r="AH710" s="157"/>
      <c r="AI710" s="157"/>
      <c r="AJ710" s="157"/>
      <c r="AK710" s="157"/>
      <c r="AL710" s="157"/>
      <c r="AM710" s="157"/>
      <c r="AN710" s="157"/>
      <c r="AO710" s="157"/>
      <c r="AP710" s="157"/>
      <c r="AQ710" s="157"/>
      <c r="AR710" s="157"/>
      <c r="AS710" s="157"/>
      <c r="AT710" s="157"/>
      <c r="AU710" s="157"/>
      <c r="AV710" s="157"/>
      <c r="AW710" s="157"/>
      <c r="AX710" s="157"/>
      <c r="AY710" s="157"/>
      <c r="AZ710" s="157"/>
      <c r="BA710" s="157"/>
    </row>
    <row r="711" spans="1:53" s="177" customFormat="1" x14ac:dyDescent="0.3">
      <c r="A711" s="157" t="s">
        <v>798</v>
      </c>
      <c r="B711" s="162" t="s">
        <v>66</v>
      </c>
      <c r="C711" s="157" t="s">
        <v>719</v>
      </c>
      <c r="D711" s="180">
        <v>317749924</v>
      </c>
      <c r="E711" s="181">
        <v>5053441810</v>
      </c>
      <c r="F711" s="157" t="s">
        <v>58</v>
      </c>
      <c r="G711" s="165">
        <v>35033</v>
      </c>
      <c r="H711" s="166">
        <f t="shared" ca="1" si="11"/>
        <v>18</v>
      </c>
      <c r="I711" s="167"/>
      <c r="J711" s="168">
        <v>75948</v>
      </c>
      <c r="K711" s="169">
        <v>5</v>
      </c>
      <c r="L711" s="157"/>
      <c r="M711" s="175"/>
      <c r="N711" s="157"/>
      <c r="O711" s="157"/>
      <c r="S711" s="157"/>
      <c r="T711" s="157"/>
      <c r="U711" s="157"/>
      <c r="V711" s="157"/>
      <c r="W711" s="157"/>
      <c r="X711" s="157"/>
      <c r="Y711" s="157"/>
      <c r="Z711" s="157"/>
      <c r="AA711" s="157"/>
      <c r="AB711" s="157"/>
      <c r="AC711" s="157"/>
      <c r="AD711" s="157"/>
      <c r="AE711" s="157"/>
      <c r="AF711" s="157"/>
      <c r="AG711" s="157"/>
      <c r="AH711" s="157"/>
      <c r="AI711" s="157"/>
      <c r="AJ711" s="157"/>
      <c r="AK711" s="157"/>
      <c r="AL711" s="157"/>
      <c r="AM711" s="157"/>
      <c r="AN711" s="157"/>
      <c r="AO711" s="157"/>
      <c r="AP711" s="157"/>
      <c r="AQ711" s="157"/>
      <c r="AR711" s="157"/>
      <c r="AS711" s="157"/>
      <c r="AT711" s="157"/>
      <c r="AU711" s="157"/>
      <c r="AV711" s="157"/>
      <c r="AW711" s="157"/>
      <c r="AX711" s="157"/>
      <c r="AY711" s="157"/>
      <c r="AZ711" s="157"/>
      <c r="BA711" s="157"/>
    </row>
    <row r="712" spans="1:53" s="177" customFormat="1" x14ac:dyDescent="0.3">
      <c r="A712" s="157" t="s">
        <v>759</v>
      </c>
      <c r="B712" s="162" t="s">
        <v>46</v>
      </c>
      <c r="C712" s="157" t="s">
        <v>719</v>
      </c>
      <c r="D712" s="180">
        <v>616055292</v>
      </c>
      <c r="E712" s="181">
        <v>7192913490</v>
      </c>
      <c r="F712" s="157" t="s">
        <v>48</v>
      </c>
      <c r="G712" s="165">
        <v>34977</v>
      </c>
      <c r="H712" s="166">
        <f t="shared" ca="1" si="11"/>
        <v>18</v>
      </c>
      <c r="I712" s="167" t="s">
        <v>49</v>
      </c>
      <c r="J712" s="168">
        <v>38592</v>
      </c>
      <c r="K712" s="169">
        <v>3</v>
      </c>
      <c r="L712" s="157"/>
      <c r="M712" s="175"/>
      <c r="N712" s="157"/>
      <c r="O712" s="157"/>
      <c r="S712" s="157"/>
      <c r="T712" s="157"/>
      <c r="U712" s="157"/>
      <c r="V712" s="157"/>
      <c r="W712" s="157"/>
      <c r="X712" s="157"/>
      <c r="Y712" s="157"/>
      <c r="Z712" s="157"/>
      <c r="AA712" s="157"/>
      <c r="AB712" s="157"/>
      <c r="AC712" s="157"/>
      <c r="AD712" s="157"/>
      <c r="AE712" s="157"/>
      <c r="AF712" s="157"/>
      <c r="AG712" s="157"/>
      <c r="AH712" s="157"/>
      <c r="AI712" s="157"/>
      <c r="AJ712" s="157"/>
      <c r="AK712" s="157"/>
      <c r="AL712" s="157"/>
      <c r="AM712" s="157"/>
      <c r="AN712" s="157"/>
      <c r="AO712" s="157"/>
      <c r="AP712" s="157"/>
      <c r="AQ712" s="157"/>
      <c r="AR712" s="157"/>
      <c r="AS712" s="157"/>
      <c r="AT712" s="157"/>
      <c r="AU712" s="157"/>
      <c r="AV712" s="157"/>
      <c r="AW712" s="157"/>
      <c r="AX712" s="157"/>
      <c r="AY712" s="157"/>
      <c r="AZ712" s="157"/>
      <c r="BA712" s="157"/>
    </row>
    <row r="713" spans="1:53" s="177" customFormat="1" x14ac:dyDescent="0.3">
      <c r="A713" s="157" t="s">
        <v>727</v>
      </c>
      <c r="B713" s="162" t="s">
        <v>66</v>
      </c>
      <c r="C713" s="157" t="s">
        <v>719</v>
      </c>
      <c r="D713" s="180">
        <v>318723704</v>
      </c>
      <c r="E713" s="181">
        <v>3036526117</v>
      </c>
      <c r="F713" s="157" t="s">
        <v>48</v>
      </c>
      <c r="G713" s="165">
        <v>35481</v>
      </c>
      <c r="H713" s="166">
        <f t="shared" ca="1" si="11"/>
        <v>17</v>
      </c>
      <c r="I713" s="167" t="s">
        <v>64</v>
      </c>
      <c r="J713" s="168">
        <v>88620</v>
      </c>
      <c r="K713" s="169">
        <v>2</v>
      </c>
      <c r="L713" s="157"/>
      <c r="M713" s="175"/>
      <c r="N713" s="157"/>
      <c r="O713" s="157"/>
      <c r="S713" s="157"/>
      <c r="T713" s="157"/>
      <c r="U713" s="157"/>
      <c r="V713" s="157"/>
      <c r="W713" s="157"/>
      <c r="X713" s="157"/>
      <c r="Y713" s="157"/>
      <c r="Z713" s="157"/>
      <c r="AA713" s="157"/>
      <c r="AB713" s="157"/>
      <c r="AC713" s="157"/>
      <c r="AD713" s="157"/>
      <c r="AE713" s="157"/>
      <c r="AF713" s="157"/>
      <c r="AG713" s="157"/>
      <c r="AH713" s="157"/>
      <c r="AI713" s="157"/>
      <c r="AJ713" s="157"/>
      <c r="AK713" s="157"/>
      <c r="AL713" s="157"/>
      <c r="AM713" s="157"/>
      <c r="AN713" s="157"/>
      <c r="AO713" s="157"/>
      <c r="AP713" s="157"/>
      <c r="AQ713" s="157"/>
      <c r="AR713" s="157"/>
      <c r="AS713" s="157"/>
      <c r="AT713" s="157"/>
      <c r="AU713" s="157"/>
      <c r="AV713" s="157"/>
      <c r="AW713" s="157"/>
      <c r="AX713" s="157"/>
      <c r="AY713" s="157"/>
      <c r="AZ713" s="157"/>
      <c r="BA713" s="157"/>
    </row>
    <row r="714" spans="1:53" s="177" customFormat="1" x14ac:dyDescent="0.3">
      <c r="A714" s="157" t="s">
        <v>782</v>
      </c>
      <c r="B714" s="162" t="s">
        <v>46</v>
      </c>
      <c r="C714" s="157" t="s">
        <v>719</v>
      </c>
      <c r="D714" s="180">
        <v>626648632</v>
      </c>
      <c r="E714" s="181">
        <v>9706412482</v>
      </c>
      <c r="F714" s="157" t="s">
        <v>58</v>
      </c>
      <c r="G714" s="165">
        <v>38509</v>
      </c>
      <c r="H714" s="166">
        <f t="shared" ca="1" si="11"/>
        <v>9</v>
      </c>
      <c r="I714" s="167"/>
      <c r="J714" s="168">
        <v>58908</v>
      </c>
      <c r="K714" s="169">
        <v>4</v>
      </c>
      <c r="L714" s="157"/>
      <c r="M714" s="175"/>
      <c r="N714" s="157"/>
      <c r="O714" s="157"/>
      <c r="S714" s="157"/>
      <c r="T714" s="157"/>
      <c r="U714" s="157"/>
      <c r="V714" s="157"/>
      <c r="W714" s="157"/>
      <c r="X714" s="157"/>
      <c r="Y714" s="157"/>
      <c r="Z714" s="157"/>
      <c r="AA714" s="157"/>
      <c r="AB714" s="157"/>
      <c r="AC714" s="157"/>
      <c r="AD714" s="157"/>
      <c r="AE714" s="157"/>
      <c r="AF714" s="157"/>
      <c r="AG714" s="157"/>
      <c r="AH714" s="157"/>
      <c r="AI714" s="157"/>
      <c r="AJ714" s="157"/>
      <c r="AK714" s="157"/>
      <c r="AL714" s="157"/>
      <c r="AM714" s="157"/>
      <c r="AN714" s="157"/>
      <c r="AO714" s="157"/>
      <c r="AP714" s="157"/>
      <c r="AQ714" s="157"/>
      <c r="AR714" s="157"/>
      <c r="AS714" s="157"/>
      <c r="AT714" s="157"/>
      <c r="AU714" s="157"/>
      <c r="AV714" s="157"/>
      <c r="AW714" s="157"/>
      <c r="AX714" s="157"/>
      <c r="AY714" s="157"/>
      <c r="AZ714" s="157"/>
      <c r="BA714" s="157"/>
    </row>
    <row r="715" spans="1:53" s="177" customFormat="1" x14ac:dyDescent="0.3">
      <c r="A715" s="157" t="s">
        <v>740</v>
      </c>
      <c r="B715" s="162" t="s">
        <v>76</v>
      </c>
      <c r="C715" s="157" t="s">
        <v>719</v>
      </c>
      <c r="D715" s="180">
        <v>892040187</v>
      </c>
      <c r="E715" s="181">
        <v>7194877123</v>
      </c>
      <c r="F715" s="157" t="s">
        <v>48</v>
      </c>
      <c r="G715" s="165">
        <v>35342</v>
      </c>
      <c r="H715" s="166">
        <f t="shared" ca="1" si="11"/>
        <v>17</v>
      </c>
      <c r="I715" s="167" t="s">
        <v>64</v>
      </c>
      <c r="J715" s="168">
        <v>104664</v>
      </c>
      <c r="K715" s="169">
        <v>1</v>
      </c>
      <c r="L715" s="157"/>
      <c r="M715" s="175"/>
      <c r="N715" s="157"/>
      <c r="O715" s="157"/>
      <c r="S715" s="157"/>
      <c r="T715" s="157"/>
      <c r="U715" s="157"/>
      <c r="V715" s="157"/>
      <c r="W715" s="157"/>
      <c r="X715" s="157"/>
      <c r="Y715" s="157"/>
      <c r="Z715" s="157"/>
      <c r="AA715" s="157"/>
      <c r="AB715" s="157"/>
      <c r="AC715" s="157"/>
      <c r="AD715" s="157"/>
      <c r="AE715" s="157"/>
      <c r="AF715" s="157"/>
      <c r="AG715" s="157"/>
      <c r="AH715" s="157"/>
      <c r="AI715" s="157"/>
      <c r="AJ715" s="157"/>
      <c r="AK715" s="157"/>
      <c r="AL715" s="157"/>
      <c r="AM715" s="157"/>
      <c r="AN715" s="157"/>
      <c r="AO715" s="157"/>
      <c r="AP715" s="157"/>
      <c r="AQ715" s="157"/>
      <c r="AR715" s="157"/>
      <c r="AS715" s="157"/>
      <c r="AT715" s="157"/>
      <c r="AU715" s="157"/>
      <c r="AV715" s="157"/>
      <c r="AW715" s="157"/>
      <c r="AX715" s="157"/>
      <c r="AY715" s="157"/>
      <c r="AZ715" s="157"/>
      <c r="BA715" s="157"/>
    </row>
    <row r="716" spans="1:53" s="177" customFormat="1" x14ac:dyDescent="0.3">
      <c r="A716" s="157" t="s">
        <v>761</v>
      </c>
      <c r="B716" s="162" t="s">
        <v>66</v>
      </c>
      <c r="C716" s="157" t="s">
        <v>719</v>
      </c>
      <c r="D716" s="180">
        <v>793256568</v>
      </c>
      <c r="E716" s="181">
        <v>3036999991</v>
      </c>
      <c r="F716" s="157" t="s">
        <v>48</v>
      </c>
      <c r="G716" s="165">
        <v>36420</v>
      </c>
      <c r="H716" s="166">
        <f t="shared" ca="1" si="11"/>
        <v>14</v>
      </c>
      <c r="I716" s="167" t="s">
        <v>60</v>
      </c>
      <c r="J716" s="168">
        <v>32556</v>
      </c>
      <c r="K716" s="169">
        <v>5</v>
      </c>
      <c r="L716" s="157"/>
      <c r="M716" s="175"/>
      <c r="N716" s="157"/>
      <c r="O716" s="157"/>
      <c r="S716" s="157"/>
      <c r="T716" s="157"/>
      <c r="U716" s="157"/>
      <c r="V716" s="157"/>
      <c r="W716" s="157"/>
      <c r="X716" s="157"/>
      <c r="Y716" s="157"/>
      <c r="Z716" s="157"/>
      <c r="AA716" s="157"/>
      <c r="AB716" s="157"/>
      <c r="AC716" s="157"/>
      <c r="AD716" s="157"/>
      <c r="AE716" s="157"/>
      <c r="AF716" s="157"/>
      <c r="AG716" s="157"/>
      <c r="AH716" s="157"/>
      <c r="AI716" s="157"/>
      <c r="AJ716" s="157"/>
      <c r="AK716" s="157"/>
      <c r="AL716" s="157"/>
      <c r="AM716" s="157"/>
      <c r="AN716" s="157"/>
      <c r="AO716" s="157"/>
      <c r="AP716" s="157"/>
      <c r="AQ716" s="157"/>
      <c r="AR716" s="157"/>
      <c r="AS716" s="157"/>
      <c r="AT716" s="157"/>
      <c r="AU716" s="157"/>
      <c r="AV716" s="157"/>
      <c r="AW716" s="157"/>
      <c r="AX716" s="157"/>
      <c r="AY716" s="157"/>
      <c r="AZ716" s="157"/>
      <c r="BA716" s="157"/>
    </row>
    <row r="717" spans="1:53" s="177" customFormat="1" x14ac:dyDescent="0.3">
      <c r="A717" s="157" t="s">
        <v>732</v>
      </c>
      <c r="B717" s="162" t="s">
        <v>76</v>
      </c>
      <c r="C717" s="157" t="s">
        <v>719</v>
      </c>
      <c r="D717" s="180">
        <v>240241467</v>
      </c>
      <c r="E717" s="181">
        <v>7194914916</v>
      </c>
      <c r="F717" s="157" t="s">
        <v>56</v>
      </c>
      <c r="G717" s="165">
        <v>36632</v>
      </c>
      <c r="H717" s="166">
        <f t="shared" ca="1" si="11"/>
        <v>14</v>
      </c>
      <c r="I717" s="167"/>
      <c r="J717" s="168">
        <v>34522</v>
      </c>
      <c r="K717" s="169">
        <v>3</v>
      </c>
      <c r="L717" s="157"/>
      <c r="M717" s="175"/>
      <c r="N717" s="157"/>
      <c r="O717" s="157"/>
      <c r="S717" s="157"/>
      <c r="T717" s="157"/>
      <c r="U717" s="157"/>
      <c r="V717" s="157"/>
      <c r="W717" s="157"/>
      <c r="X717" s="157"/>
      <c r="Y717" s="157"/>
      <c r="Z717" s="157"/>
      <c r="AA717" s="157"/>
      <c r="AB717" s="157"/>
      <c r="AC717" s="157"/>
      <c r="AD717" s="157"/>
      <c r="AE717" s="157"/>
      <c r="AF717" s="157"/>
      <c r="AG717" s="157"/>
      <c r="AH717" s="157"/>
      <c r="AI717" s="157"/>
      <c r="AJ717" s="157"/>
      <c r="AK717" s="157"/>
      <c r="AL717" s="157"/>
      <c r="AM717" s="157"/>
      <c r="AN717" s="157"/>
      <c r="AO717" s="157"/>
      <c r="AP717" s="157"/>
      <c r="AQ717" s="157"/>
      <c r="AR717" s="157"/>
      <c r="AS717" s="157"/>
      <c r="AT717" s="157"/>
      <c r="AU717" s="157"/>
      <c r="AV717" s="157"/>
      <c r="AW717" s="157"/>
      <c r="AX717" s="157"/>
      <c r="AY717" s="157"/>
      <c r="AZ717" s="157"/>
      <c r="BA717" s="157"/>
    </row>
    <row r="718" spans="1:53" s="177" customFormat="1" x14ac:dyDescent="0.3">
      <c r="A718" s="157" t="s">
        <v>749</v>
      </c>
      <c r="B718" s="162" t="s">
        <v>66</v>
      </c>
      <c r="C718" s="157" t="s">
        <v>719</v>
      </c>
      <c r="D718" s="180">
        <v>159594851</v>
      </c>
      <c r="E718" s="181">
        <v>5054084456</v>
      </c>
      <c r="F718" s="157" t="s">
        <v>48</v>
      </c>
      <c r="G718" s="165">
        <v>41736</v>
      </c>
      <c r="H718" s="166">
        <f t="shared" ca="1" si="11"/>
        <v>0</v>
      </c>
      <c r="I718" s="167" t="s">
        <v>72</v>
      </c>
      <c r="J718" s="168">
        <v>48312</v>
      </c>
      <c r="K718" s="169">
        <v>5</v>
      </c>
      <c r="L718" s="157"/>
      <c r="M718" s="175"/>
      <c r="N718" s="157"/>
      <c r="O718" s="157"/>
      <c r="S718" s="157"/>
      <c r="T718" s="157"/>
      <c r="U718" s="157"/>
      <c r="V718" s="157"/>
      <c r="W718" s="157"/>
      <c r="X718" s="157"/>
      <c r="Y718" s="157"/>
      <c r="Z718" s="157"/>
      <c r="AA718" s="157"/>
      <c r="AB718" s="157"/>
      <c r="AC718" s="157"/>
      <c r="AD718" s="157"/>
      <c r="AE718" s="157"/>
      <c r="AF718" s="157"/>
      <c r="AG718" s="157"/>
      <c r="AH718" s="157"/>
      <c r="AI718" s="157"/>
      <c r="AJ718" s="157"/>
      <c r="AK718" s="157"/>
      <c r="AL718" s="157"/>
      <c r="AM718" s="157"/>
      <c r="AN718" s="157"/>
      <c r="AO718" s="157"/>
      <c r="AP718" s="157"/>
      <c r="AQ718" s="157"/>
      <c r="AR718" s="157"/>
      <c r="AS718" s="157"/>
      <c r="AT718" s="157"/>
      <c r="AU718" s="157"/>
      <c r="AV718" s="157"/>
      <c r="AW718" s="157"/>
      <c r="AX718" s="157"/>
      <c r="AY718" s="157"/>
      <c r="AZ718" s="157"/>
      <c r="BA718" s="157"/>
    </row>
    <row r="719" spans="1:53" s="177" customFormat="1" x14ac:dyDescent="0.3">
      <c r="A719" s="157" t="s">
        <v>756</v>
      </c>
      <c r="B719" s="162" t="s">
        <v>66</v>
      </c>
      <c r="C719" s="157" t="s">
        <v>719</v>
      </c>
      <c r="D719" s="180">
        <v>876082195</v>
      </c>
      <c r="E719" s="181">
        <v>9706049607</v>
      </c>
      <c r="F719" s="157" t="s">
        <v>48</v>
      </c>
      <c r="G719" s="165">
        <v>37386</v>
      </c>
      <c r="H719" s="166">
        <f t="shared" ca="1" si="11"/>
        <v>12</v>
      </c>
      <c r="I719" s="167" t="s">
        <v>72</v>
      </c>
      <c r="J719" s="168">
        <v>74220</v>
      </c>
      <c r="K719" s="169">
        <v>2</v>
      </c>
      <c r="L719" s="157"/>
      <c r="M719" s="175"/>
      <c r="N719" s="157"/>
      <c r="O719" s="157"/>
      <c r="S719" s="157"/>
      <c r="T719" s="157"/>
      <c r="U719" s="157"/>
      <c r="V719" s="157"/>
      <c r="W719" s="157"/>
      <c r="X719" s="157"/>
      <c r="Y719" s="157"/>
      <c r="Z719" s="157"/>
      <c r="AA719" s="157"/>
      <c r="AB719" s="157"/>
      <c r="AC719" s="157"/>
      <c r="AD719" s="157"/>
      <c r="AE719" s="157"/>
      <c r="AF719" s="157"/>
      <c r="AG719" s="157"/>
      <c r="AH719" s="157"/>
      <c r="AI719" s="157"/>
      <c r="AJ719" s="157"/>
      <c r="AK719" s="157"/>
      <c r="AL719" s="157"/>
      <c r="AM719" s="157"/>
      <c r="AN719" s="157"/>
      <c r="AO719" s="157"/>
      <c r="AP719" s="157"/>
      <c r="AQ719" s="157"/>
      <c r="AR719" s="157"/>
      <c r="AS719" s="157"/>
      <c r="AT719" s="157"/>
      <c r="AU719" s="157"/>
      <c r="AV719" s="157"/>
      <c r="AW719" s="157"/>
      <c r="AX719" s="157"/>
      <c r="AY719" s="157"/>
      <c r="AZ719" s="157"/>
      <c r="BA719" s="157"/>
    </row>
    <row r="720" spans="1:53" s="177" customFormat="1" x14ac:dyDescent="0.3">
      <c r="A720" s="157" t="s">
        <v>774</v>
      </c>
      <c r="B720" s="162" t="s">
        <v>51</v>
      </c>
      <c r="C720" s="157" t="s">
        <v>719</v>
      </c>
      <c r="D720" s="180">
        <v>502580266</v>
      </c>
      <c r="E720" s="181">
        <v>7197103200</v>
      </c>
      <c r="F720" s="157" t="s">
        <v>56</v>
      </c>
      <c r="G720" s="165">
        <v>39702</v>
      </c>
      <c r="H720" s="166">
        <f t="shared" ca="1" si="11"/>
        <v>5</v>
      </c>
      <c r="I720" s="167"/>
      <c r="J720" s="168">
        <v>44813</v>
      </c>
      <c r="K720" s="169">
        <v>2</v>
      </c>
      <c r="L720" s="157"/>
      <c r="M720" s="175"/>
      <c r="N720" s="157"/>
      <c r="O720" s="157"/>
      <c r="S720" s="157"/>
      <c r="T720" s="157"/>
      <c r="U720" s="157"/>
      <c r="V720" s="157"/>
      <c r="W720" s="157"/>
      <c r="X720" s="157"/>
      <c r="Y720" s="157"/>
      <c r="Z720" s="157"/>
      <c r="AA720" s="157"/>
      <c r="AB720" s="157"/>
      <c r="AC720" s="157"/>
      <c r="AD720" s="157"/>
      <c r="AE720" s="157"/>
      <c r="AF720" s="157"/>
      <c r="AG720" s="157"/>
      <c r="AH720" s="157"/>
      <c r="AI720" s="157"/>
      <c r="AJ720" s="157"/>
      <c r="AK720" s="157"/>
      <c r="AL720" s="157"/>
      <c r="AM720" s="157"/>
      <c r="AN720" s="157"/>
      <c r="AO720" s="157"/>
      <c r="AP720" s="157"/>
      <c r="AQ720" s="157"/>
      <c r="AR720" s="157"/>
      <c r="AS720" s="157"/>
      <c r="AT720" s="157"/>
      <c r="AU720" s="157"/>
      <c r="AV720" s="157"/>
      <c r="AW720" s="157"/>
      <c r="AX720" s="157"/>
      <c r="AY720" s="157"/>
      <c r="AZ720" s="157"/>
      <c r="BA720" s="157"/>
    </row>
    <row r="721" spans="1:53" s="177" customFormat="1" x14ac:dyDescent="0.3">
      <c r="A721" s="157" t="s">
        <v>760</v>
      </c>
      <c r="B721" s="162" t="s">
        <v>76</v>
      </c>
      <c r="C721" s="157" t="s">
        <v>719</v>
      </c>
      <c r="D721" s="180">
        <v>287476507</v>
      </c>
      <c r="E721" s="181">
        <v>3031509619</v>
      </c>
      <c r="F721" s="157" t="s">
        <v>52</v>
      </c>
      <c r="G721" s="165">
        <v>35061</v>
      </c>
      <c r="H721" s="166">
        <f t="shared" ca="1" si="11"/>
        <v>18</v>
      </c>
      <c r="I721" s="167" t="s">
        <v>60</v>
      </c>
      <c r="J721" s="168">
        <v>23922</v>
      </c>
      <c r="K721" s="169">
        <v>1</v>
      </c>
      <c r="L721" s="157"/>
      <c r="M721" s="175"/>
      <c r="N721" s="157"/>
      <c r="O721" s="157"/>
      <c r="S721" s="157"/>
      <c r="T721" s="157"/>
      <c r="U721" s="157"/>
      <c r="V721" s="157"/>
      <c r="W721" s="157"/>
      <c r="X721" s="157"/>
      <c r="Y721" s="157"/>
      <c r="Z721" s="157"/>
      <c r="AA721" s="157"/>
      <c r="AB721" s="157"/>
      <c r="AC721" s="157"/>
      <c r="AD721" s="157"/>
      <c r="AE721" s="157"/>
      <c r="AF721" s="157"/>
      <c r="AG721" s="157"/>
      <c r="AH721" s="157"/>
      <c r="AI721" s="157"/>
      <c r="AJ721" s="157"/>
      <c r="AK721" s="157"/>
      <c r="AL721" s="157"/>
      <c r="AM721" s="157"/>
      <c r="AN721" s="157"/>
      <c r="AO721" s="157"/>
      <c r="AP721" s="157"/>
      <c r="AQ721" s="157"/>
      <c r="AR721" s="157"/>
      <c r="AS721" s="157"/>
      <c r="AT721" s="157"/>
      <c r="AU721" s="157"/>
      <c r="AV721" s="157"/>
      <c r="AW721" s="157"/>
      <c r="AX721" s="157"/>
      <c r="AY721" s="157"/>
      <c r="AZ721" s="157"/>
      <c r="BA721" s="157"/>
    </row>
    <row r="722" spans="1:53" s="177" customFormat="1" x14ac:dyDescent="0.3">
      <c r="A722" s="157" t="s">
        <v>792</v>
      </c>
      <c r="B722" s="162" t="s">
        <v>51</v>
      </c>
      <c r="C722" s="157" t="s">
        <v>719</v>
      </c>
      <c r="D722" s="180">
        <v>610340294</v>
      </c>
      <c r="E722" s="181">
        <v>7198443818</v>
      </c>
      <c r="F722" s="157" t="s">
        <v>58</v>
      </c>
      <c r="G722" s="165">
        <v>34876</v>
      </c>
      <c r="H722" s="166">
        <f t="shared" ca="1" si="11"/>
        <v>19</v>
      </c>
      <c r="I722" s="167"/>
      <c r="J722" s="168">
        <v>84360</v>
      </c>
      <c r="K722" s="169">
        <v>3</v>
      </c>
      <c r="L722" s="157"/>
      <c r="M722" s="175"/>
      <c r="N722" s="157"/>
      <c r="O722" s="157"/>
      <c r="S722" s="157"/>
      <c r="T722" s="157"/>
      <c r="U722" s="157"/>
      <c r="V722" s="157"/>
      <c r="W722" s="157"/>
      <c r="X722" s="157"/>
      <c r="Y722" s="157"/>
      <c r="Z722" s="157"/>
      <c r="AA722" s="157"/>
      <c r="AB722" s="157"/>
      <c r="AC722" s="157"/>
      <c r="AD722" s="157"/>
      <c r="AE722" s="157"/>
      <c r="AF722" s="157"/>
      <c r="AG722" s="157"/>
      <c r="AH722" s="157"/>
      <c r="AI722" s="157"/>
      <c r="AJ722" s="157"/>
      <c r="AK722" s="157"/>
      <c r="AL722" s="157"/>
      <c r="AM722" s="157"/>
      <c r="AN722" s="157"/>
      <c r="AO722" s="157"/>
      <c r="AP722" s="157"/>
      <c r="AQ722" s="157"/>
      <c r="AR722" s="157"/>
      <c r="AS722" s="157"/>
      <c r="AT722" s="157"/>
      <c r="AU722" s="157"/>
      <c r="AV722" s="157"/>
      <c r="AW722" s="157"/>
      <c r="AX722" s="157"/>
      <c r="AY722" s="157"/>
      <c r="AZ722" s="157"/>
      <c r="BA722" s="157"/>
    </row>
    <row r="723" spans="1:53" s="177" customFormat="1" x14ac:dyDescent="0.3">
      <c r="A723" s="157" t="s">
        <v>806</v>
      </c>
      <c r="B723" s="162" t="s">
        <v>76</v>
      </c>
      <c r="C723" s="157" t="s">
        <v>719</v>
      </c>
      <c r="D723" s="180">
        <v>121173068</v>
      </c>
      <c r="E723" s="181">
        <v>3036778600</v>
      </c>
      <c r="F723" s="157" t="s">
        <v>48</v>
      </c>
      <c r="G723" s="165">
        <v>41624</v>
      </c>
      <c r="H723" s="166">
        <f t="shared" ca="1" si="11"/>
        <v>0</v>
      </c>
      <c r="I723" s="167" t="s">
        <v>60</v>
      </c>
      <c r="J723" s="168">
        <v>55668</v>
      </c>
      <c r="K723" s="169">
        <v>5</v>
      </c>
      <c r="L723" s="157"/>
      <c r="M723" s="175"/>
      <c r="N723" s="157"/>
      <c r="O723" s="157"/>
      <c r="S723" s="157"/>
      <c r="T723" s="157"/>
      <c r="U723" s="157"/>
      <c r="V723" s="157"/>
      <c r="W723" s="157"/>
      <c r="X723" s="157"/>
      <c r="Y723" s="157"/>
      <c r="Z723" s="157"/>
      <c r="AA723" s="157"/>
      <c r="AB723" s="157"/>
      <c r="AC723" s="157"/>
      <c r="AD723" s="157"/>
      <c r="AE723" s="157"/>
      <c r="AF723" s="157"/>
      <c r="AG723" s="157"/>
      <c r="AH723" s="157"/>
      <c r="AI723" s="157"/>
      <c r="AJ723" s="157"/>
      <c r="AK723" s="157"/>
      <c r="AL723" s="157"/>
      <c r="AM723" s="157"/>
      <c r="AN723" s="157"/>
      <c r="AO723" s="157"/>
      <c r="AP723" s="157"/>
      <c r="AQ723" s="157"/>
      <c r="AR723" s="157"/>
      <c r="AS723" s="157"/>
      <c r="AT723" s="157"/>
      <c r="AU723" s="157"/>
      <c r="AV723" s="157"/>
      <c r="AW723" s="157"/>
      <c r="AX723" s="157"/>
      <c r="AY723" s="157"/>
      <c r="AZ723" s="157"/>
      <c r="BA723" s="157"/>
    </row>
    <row r="724" spans="1:53" s="177" customFormat="1" x14ac:dyDescent="0.3">
      <c r="A724" s="157" t="s">
        <v>755</v>
      </c>
      <c r="B724" s="162" t="s">
        <v>62</v>
      </c>
      <c r="C724" s="157" t="s">
        <v>719</v>
      </c>
      <c r="D724" s="180">
        <v>641962645</v>
      </c>
      <c r="E724" s="181">
        <v>5056965088</v>
      </c>
      <c r="F724" s="157" t="s">
        <v>58</v>
      </c>
      <c r="G724" s="165">
        <v>35191</v>
      </c>
      <c r="H724" s="166">
        <f t="shared" ca="1" si="11"/>
        <v>18</v>
      </c>
      <c r="I724" s="167"/>
      <c r="J724" s="168">
        <v>94308</v>
      </c>
      <c r="K724" s="169">
        <v>1</v>
      </c>
      <c r="L724" s="157"/>
      <c r="M724" s="175"/>
      <c r="N724" s="157"/>
      <c r="O724" s="157"/>
      <c r="S724" s="157"/>
      <c r="T724" s="157"/>
      <c r="U724" s="157"/>
      <c r="V724" s="157"/>
      <c r="W724" s="157"/>
      <c r="X724" s="157"/>
      <c r="Y724" s="157"/>
      <c r="Z724" s="157"/>
      <c r="AA724" s="157"/>
      <c r="AB724" s="157"/>
      <c r="AC724" s="157"/>
      <c r="AD724" s="157"/>
      <c r="AE724" s="157"/>
      <c r="AF724" s="157"/>
      <c r="AG724" s="157"/>
      <c r="AH724" s="157"/>
      <c r="AI724" s="157"/>
      <c r="AJ724" s="157"/>
      <c r="AK724" s="157"/>
      <c r="AL724" s="157"/>
      <c r="AM724" s="157"/>
      <c r="AN724" s="157"/>
      <c r="AO724" s="157"/>
      <c r="AP724" s="157"/>
      <c r="AQ724" s="157"/>
      <c r="AR724" s="157"/>
      <c r="AS724" s="157"/>
      <c r="AT724" s="157"/>
      <c r="AU724" s="157"/>
      <c r="AV724" s="157"/>
      <c r="AW724" s="157"/>
      <c r="AX724" s="157"/>
      <c r="AY724" s="157"/>
      <c r="AZ724" s="157"/>
      <c r="BA724" s="157"/>
    </row>
    <row r="725" spans="1:53" s="177" customFormat="1" x14ac:dyDescent="0.3">
      <c r="A725" s="157" t="s">
        <v>810</v>
      </c>
      <c r="B725" s="162" t="s">
        <v>76</v>
      </c>
      <c r="C725" s="157" t="s">
        <v>719</v>
      </c>
      <c r="D725" s="180">
        <v>992674973</v>
      </c>
      <c r="E725" s="181">
        <v>7196088101</v>
      </c>
      <c r="F725" s="157" t="s">
        <v>48</v>
      </c>
      <c r="G725" s="165">
        <v>36108</v>
      </c>
      <c r="H725" s="166">
        <f t="shared" ca="1" si="11"/>
        <v>15</v>
      </c>
      <c r="I725" s="167" t="s">
        <v>49</v>
      </c>
      <c r="J725" s="168">
        <v>77736</v>
      </c>
      <c r="K725" s="169">
        <v>5</v>
      </c>
      <c r="L725" s="157"/>
      <c r="M725" s="175"/>
      <c r="N725" s="157"/>
      <c r="O725" s="157"/>
      <c r="S725" s="157"/>
      <c r="T725" s="157"/>
      <c r="U725" s="157"/>
      <c r="V725" s="157"/>
      <c r="W725" s="157"/>
      <c r="X725" s="157"/>
      <c r="Y725" s="157"/>
      <c r="Z725" s="157"/>
      <c r="AA725" s="157"/>
      <c r="AB725" s="157"/>
      <c r="AC725" s="157"/>
      <c r="AD725" s="157"/>
      <c r="AE725" s="157"/>
      <c r="AF725" s="157"/>
      <c r="AG725" s="157"/>
      <c r="AH725" s="157"/>
      <c r="AI725" s="157"/>
      <c r="AJ725" s="157"/>
      <c r="AK725" s="157"/>
      <c r="AL725" s="157"/>
      <c r="AM725" s="157"/>
      <c r="AN725" s="157"/>
      <c r="AO725" s="157"/>
      <c r="AP725" s="157"/>
      <c r="AQ725" s="157"/>
      <c r="AR725" s="157"/>
      <c r="AS725" s="157"/>
      <c r="AT725" s="157"/>
      <c r="AU725" s="157"/>
      <c r="AV725" s="157"/>
      <c r="AW725" s="157"/>
      <c r="AX725" s="157"/>
      <c r="AY725" s="157"/>
      <c r="AZ725" s="157"/>
      <c r="BA725" s="157"/>
    </row>
    <row r="726" spans="1:53" s="177" customFormat="1" x14ac:dyDescent="0.3">
      <c r="A726" s="157" t="s">
        <v>733</v>
      </c>
      <c r="B726" s="162" t="s">
        <v>55</v>
      </c>
      <c r="C726" s="157" t="s">
        <v>719</v>
      </c>
      <c r="D726" s="180">
        <v>332494481</v>
      </c>
      <c r="E726" s="181">
        <v>7192094386</v>
      </c>
      <c r="F726" s="157" t="s">
        <v>48</v>
      </c>
      <c r="G726" s="165">
        <v>37136</v>
      </c>
      <c r="H726" s="166">
        <f t="shared" ca="1" si="11"/>
        <v>12</v>
      </c>
      <c r="I726" s="167" t="s">
        <v>64</v>
      </c>
      <c r="J726" s="168">
        <v>58092</v>
      </c>
      <c r="K726" s="169">
        <v>5</v>
      </c>
      <c r="L726" s="157"/>
      <c r="M726" s="175"/>
      <c r="N726" s="157"/>
      <c r="O726" s="157"/>
      <c r="S726" s="157"/>
      <c r="T726" s="157"/>
      <c r="U726" s="157"/>
      <c r="V726" s="157"/>
      <c r="W726" s="157"/>
      <c r="X726" s="157"/>
      <c r="Y726" s="157"/>
      <c r="Z726" s="157"/>
      <c r="AA726" s="157"/>
      <c r="AB726" s="157"/>
      <c r="AC726" s="157"/>
      <c r="AD726" s="157"/>
      <c r="AE726" s="157"/>
      <c r="AF726" s="157"/>
      <c r="AG726" s="157"/>
      <c r="AH726" s="157"/>
      <c r="AI726" s="157"/>
      <c r="AJ726" s="157"/>
      <c r="AK726" s="157"/>
      <c r="AL726" s="157"/>
      <c r="AM726" s="157"/>
      <c r="AN726" s="157"/>
      <c r="AO726" s="157"/>
      <c r="AP726" s="157"/>
      <c r="AQ726" s="157"/>
      <c r="AR726" s="157"/>
      <c r="AS726" s="157"/>
      <c r="AT726" s="157"/>
      <c r="AU726" s="157"/>
      <c r="AV726" s="157"/>
      <c r="AW726" s="157"/>
      <c r="AX726" s="157"/>
      <c r="AY726" s="157"/>
      <c r="AZ726" s="157"/>
      <c r="BA726" s="157"/>
    </row>
    <row r="727" spans="1:53" s="177" customFormat="1" x14ac:dyDescent="0.3">
      <c r="A727" s="157" t="s">
        <v>751</v>
      </c>
      <c r="B727" s="162" t="s">
        <v>76</v>
      </c>
      <c r="C727" s="157" t="s">
        <v>719</v>
      </c>
      <c r="D727" s="180">
        <v>296641985</v>
      </c>
      <c r="E727" s="181">
        <v>3038217409</v>
      </c>
      <c r="F727" s="157" t="s">
        <v>48</v>
      </c>
      <c r="G727" s="165">
        <v>36683</v>
      </c>
      <c r="H727" s="166">
        <f t="shared" ca="1" si="11"/>
        <v>14</v>
      </c>
      <c r="I727" s="167" t="s">
        <v>64</v>
      </c>
      <c r="J727" s="168">
        <v>49656</v>
      </c>
      <c r="K727" s="169">
        <v>2</v>
      </c>
      <c r="L727" s="157"/>
      <c r="M727" s="175"/>
      <c r="N727" s="157"/>
      <c r="O727" s="157"/>
      <c r="S727" s="157"/>
      <c r="T727" s="157"/>
      <c r="U727" s="157"/>
      <c r="V727" s="157"/>
      <c r="W727" s="157"/>
      <c r="X727" s="157"/>
      <c r="Y727" s="157"/>
      <c r="Z727" s="157"/>
      <c r="AA727" s="157"/>
      <c r="AB727" s="157"/>
      <c r="AC727" s="157"/>
      <c r="AD727" s="157"/>
      <c r="AE727" s="157"/>
      <c r="AF727" s="157"/>
      <c r="AG727" s="157"/>
      <c r="AH727" s="157"/>
      <c r="AI727" s="157"/>
      <c r="AJ727" s="157"/>
      <c r="AK727" s="157"/>
      <c r="AL727" s="157"/>
      <c r="AM727" s="157"/>
      <c r="AN727" s="157"/>
      <c r="AO727" s="157"/>
      <c r="AP727" s="157"/>
      <c r="AQ727" s="157"/>
      <c r="AR727" s="157"/>
      <c r="AS727" s="157"/>
      <c r="AT727" s="157"/>
      <c r="AU727" s="157"/>
      <c r="AV727" s="157"/>
      <c r="AW727" s="157"/>
      <c r="AX727" s="157"/>
      <c r="AY727" s="157"/>
      <c r="AZ727" s="157"/>
      <c r="BA727" s="157"/>
    </row>
    <row r="728" spans="1:53" s="177" customFormat="1" x14ac:dyDescent="0.3">
      <c r="A728" s="157" t="s">
        <v>735</v>
      </c>
      <c r="B728" s="162" t="s">
        <v>46</v>
      </c>
      <c r="C728" s="157" t="s">
        <v>719</v>
      </c>
      <c r="D728" s="180">
        <v>929694686</v>
      </c>
      <c r="E728" s="181">
        <v>3034483888</v>
      </c>
      <c r="F728" s="157" t="s">
        <v>48</v>
      </c>
      <c r="G728" s="165">
        <v>41592</v>
      </c>
      <c r="H728" s="166">
        <f t="shared" ca="1" si="11"/>
        <v>0</v>
      </c>
      <c r="I728" s="167" t="s">
        <v>64</v>
      </c>
      <c r="J728" s="168">
        <v>84876</v>
      </c>
      <c r="K728" s="169">
        <v>1</v>
      </c>
      <c r="L728" s="157"/>
      <c r="M728" s="175"/>
      <c r="N728" s="157"/>
      <c r="O728" s="157"/>
      <c r="S728" s="157"/>
      <c r="T728" s="157"/>
      <c r="U728" s="157"/>
      <c r="V728" s="157"/>
      <c r="W728" s="157"/>
      <c r="X728" s="157"/>
      <c r="Y728" s="157"/>
      <c r="Z728" s="157"/>
      <c r="AA728" s="157"/>
      <c r="AB728" s="157"/>
      <c r="AC728" s="157"/>
      <c r="AD728" s="157"/>
      <c r="AE728" s="157"/>
      <c r="AF728" s="157"/>
      <c r="AG728" s="157"/>
      <c r="AH728" s="157"/>
      <c r="AI728" s="157"/>
      <c r="AJ728" s="157"/>
      <c r="AK728" s="157"/>
      <c r="AL728" s="157"/>
      <c r="AM728" s="157"/>
      <c r="AN728" s="157"/>
      <c r="AO728" s="157"/>
      <c r="AP728" s="157"/>
      <c r="AQ728" s="157"/>
      <c r="AR728" s="157"/>
      <c r="AS728" s="157"/>
      <c r="AT728" s="157"/>
      <c r="AU728" s="157"/>
      <c r="AV728" s="157"/>
      <c r="AW728" s="157"/>
      <c r="AX728" s="157"/>
      <c r="AY728" s="157"/>
      <c r="AZ728" s="157"/>
      <c r="BA728" s="157"/>
    </row>
    <row r="729" spans="1:53" s="177" customFormat="1" x14ac:dyDescent="0.3">
      <c r="A729" s="157" t="s">
        <v>803</v>
      </c>
      <c r="B729" s="162" t="s">
        <v>76</v>
      </c>
      <c r="C729" s="157" t="s">
        <v>719</v>
      </c>
      <c r="D729" s="180">
        <v>186346711</v>
      </c>
      <c r="E729" s="181">
        <v>5054900514</v>
      </c>
      <c r="F729" s="157" t="s">
        <v>48</v>
      </c>
      <c r="G729" s="165">
        <v>37675</v>
      </c>
      <c r="H729" s="166">
        <f t="shared" ca="1" si="11"/>
        <v>11</v>
      </c>
      <c r="I729" s="167" t="s">
        <v>53</v>
      </c>
      <c r="J729" s="168">
        <v>86364</v>
      </c>
      <c r="K729" s="169">
        <v>4</v>
      </c>
      <c r="L729" s="157"/>
      <c r="M729" s="175"/>
      <c r="N729" s="157"/>
      <c r="O729" s="157"/>
      <c r="S729" s="157"/>
      <c r="T729" s="157"/>
      <c r="U729" s="157"/>
      <c r="V729" s="157"/>
      <c r="W729" s="157"/>
      <c r="X729" s="157"/>
      <c r="Y729" s="157"/>
      <c r="Z729" s="157"/>
      <c r="AA729" s="157"/>
      <c r="AB729" s="157"/>
      <c r="AC729" s="157"/>
      <c r="AD729" s="157"/>
      <c r="AE729" s="157"/>
      <c r="AF729" s="157"/>
      <c r="AG729" s="157"/>
      <c r="AH729" s="157"/>
      <c r="AI729" s="157"/>
      <c r="AJ729" s="157"/>
      <c r="AK729" s="157"/>
      <c r="AL729" s="157"/>
      <c r="AM729" s="157"/>
      <c r="AN729" s="157"/>
      <c r="AO729" s="157"/>
      <c r="AP729" s="157"/>
      <c r="AQ729" s="157"/>
      <c r="AR729" s="157"/>
      <c r="AS729" s="157"/>
      <c r="AT729" s="157"/>
      <c r="AU729" s="157"/>
      <c r="AV729" s="157"/>
      <c r="AW729" s="157"/>
      <c r="AX729" s="157"/>
      <c r="AY729" s="157"/>
      <c r="AZ729" s="157"/>
      <c r="BA729" s="157"/>
    </row>
    <row r="730" spans="1:53" s="177" customFormat="1" x14ac:dyDescent="0.3">
      <c r="A730" s="157" t="s">
        <v>763</v>
      </c>
      <c r="B730" s="162" t="s">
        <v>66</v>
      </c>
      <c r="C730" s="157" t="s">
        <v>719</v>
      </c>
      <c r="D730" s="180">
        <v>964255290</v>
      </c>
      <c r="E730" s="181">
        <v>5057446192</v>
      </c>
      <c r="F730" s="157" t="s">
        <v>48</v>
      </c>
      <c r="G730" s="165">
        <v>41074</v>
      </c>
      <c r="H730" s="166">
        <f t="shared" ca="1" si="11"/>
        <v>2</v>
      </c>
      <c r="I730" s="167" t="s">
        <v>64</v>
      </c>
      <c r="J730" s="168">
        <v>41988</v>
      </c>
      <c r="K730" s="169">
        <v>3</v>
      </c>
      <c r="L730" s="157"/>
      <c r="M730" s="175"/>
      <c r="N730" s="157"/>
      <c r="O730" s="157"/>
      <c r="S730" s="157"/>
      <c r="T730" s="157"/>
      <c r="U730" s="157"/>
      <c r="V730" s="157"/>
      <c r="W730" s="157"/>
      <c r="X730" s="157"/>
      <c r="Y730" s="157"/>
      <c r="Z730" s="157"/>
      <c r="AA730" s="157"/>
      <c r="AB730" s="157"/>
      <c r="AC730" s="157"/>
      <c r="AD730" s="157"/>
      <c r="AE730" s="157"/>
      <c r="AF730" s="157"/>
      <c r="AG730" s="157"/>
      <c r="AH730" s="157"/>
      <c r="AI730" s="157"/>
      <c r="AJ730" s="157"/>
      <c r="AK730" s="157"/>
      <c r="AL730" s="157"/>
      <c r="AM730" s="157"/>
      <c r="AN730" s="157"/>
      <c r="AO730" s="157"/>
      <c r="AP730" s="157"/>
      <c r="AQ730" s="157"/>
      <c r="AR730" s="157"/>
      <c r="AS730" s="157"/>
      <c r="AT730" s="157"/>
      <c r="AU730" s="157"/>
      <c r="AV730" s="157"/>
      <c r="AW730" s="157"/>
      <c r="AX730" s="157"/>
      <c r="AY730" s="157"/>
      <c r="AZ730" s="157"/>
      <c r="BA730" s="157"/>
    </row>
    <row r="731" spans="1:53" s="177" customFormat="1" x14ac:dyDescent="0.3">
      <c r="A731" s="157" t="s">
        <v>769</v>
      </c>
      <c r="B731" s="162" t="s">
        <v>55</v>
      </c>
      <c r="C731" s="157" t="s">
        <v>719</v>
      </c>
      <c r="D731" s="180">
        <v>799754905</v>
      </c>
      <c r="E731" s="181">
        <v>9706757210</v>
      </c>
      <c r="F731" s="157" t="s">
        <v>48</v>
      </c>
      <c r="G731" s="165">
        <v>36363</v>
      </c>
      <c r="H731" s="166">
        <f t="shared" ca="1" si="11"/>
        <v>14</v>
      </c>
      <c r="I731" s="167" t="s">
        <v>60</v>
      </c>
      <c r="J731" s="168">
        <v>38028</v>
      </c>
      <c r="K731" s="169">
        <v>4</v>
      </c>
      <c r="L731" s="157"/>
      <c r="M731" s="175"/>
      <c r="N731" s="157"/>
      <c r="O731" s="157"/>
      <c r="S731" s="157"/>
      <c r="T731" s="157"/>
      <c r="U731" s="157"/>
      <c r="V731" s="157"/>
      <c r="W731" s="157"/>
      <c r="X731" s="157"/>
      <c r="Y731" s="157"/>
      <c r="Z731" s="157"/>
      <c r="AA731" s="157"/>
      <c r="AB731" s="157"/>
      <c r="AC731" s="157"/>
      <c r="AD731" s="157"/>
      <c r="AE731" s="157"/>
      <c r="AF731" s="157"/>
      <c r="AG731" s="157"/>
      <c r="AH731" s="157"/>
      <c r="AI731" s="157"/>
      <c r="AJ731" s="157"/>
      <c r="AK731" s="157"/>
      <c r="AL731" s="157"/>
      <c r="AM731" s="157"/>
      <c r="AN731" s="157"/>
      <c r="AO731" s="157"/>
      <c r="AP731" s="157"/>
      <c r="AQ731" s="157"/>
      <c r="AR731" s="157"/>
      <c r="AS731" s="157"/>
      <c r="AT731" s="157"/>
      <c r="AU731" s="157"/>
      <c r="AV731" s="157"/>
      <c r="AW731" s="157"/>
      <c r="AX731" s="157"/>
      <c r="AY731" s="157"/>
      <c r="AZ731" s="157"/>
      <c r="BA731" s="157"/>
    </row>
    <row r="732" spans="1:53" s="177" customFormat="1" x14ac:dyDescent="0.3">
      <c r="A732" s="157" t="s">
        <v>781</v>
      </c>
      <c r="B732" s="162" t="s">
        <v>62</v>
      </c>
      <c r="C732" s="157" t="s">
        <v>719</v>
      </c>
      <c r="D732" s="180">
        <v>843299208</v>
      </c>
      <c r="E732" s="181">
        <v>7198631557</v>
      </c>
      <c r="F732" s="157" t="s">
        <v>52</v>
      </c>
      <c r="G732" s="165">
        <v>40591</v>
      </c>
      <c r="H732" s="166">
        <f t="shared" ca="1" si="11"/>
        <v>3</v>
      </c>
      <c r="I732" s="167" t="s">
        <v>72</v>
      </c>
      <c r="J732" s="168">
        <v>58896</v>
      </c>
      <c r="K732" s="169">
        <v>5</v>
      </c>
      <c r="L732" s="157"/>
      <c r="M732" s="175"/>
      <c r="N732" s="157"/>
      <c r="O732" s="157"/>
      <c r="S732" s="157"/>
      <c r="T732" s="157"/>
      <c r="U732" s="157"/>
      <c r="V732" s="157"/>
      <c r="W732" s="157"/>
      <c r="X732" s="157"/>
      <c r="Y732" s="157"/>
      <c r="Z732" s="157"/>
      <c r="AA732" s="157"/>
      <c r="AB732" s="157"/>
      <c r="AC732" s="157"/>
      <c r="AD732" s="157"/>
      <c r="AE732" s="157"/>
      <c r="AF732" s="157"/>
      <c r="AG732" s="157"/>
      <c r="AH732" s="157"/>
      <c r="AI732" s="157"/>
      <c r="AJ732" s="157"/>
      <c r="AK732" s="157"/>
      <c r="AL732" s="157"/>
      <c r="AM732" s="157"/>
      <c r="AN732" s="157"/>
      <c r="AO732" s="157"/>
      <c r="AP732" s="157"/>
      <c r="AQ732" s="157"/>
      <c r="AR732" s="157"/>
      <c r="AS732" s="157"/>
      <c r="AT732" s="157"/>
      <c r="AU732" s="157"/>
      <c r="AV732" s="157"/>
      <c r="AW732" s="157"/>
      <c r="AX732" s="157"/>
      <c r="AY732" s="157"/>
      <c r="AZ732" s="157"/>
      <c r="BA732" s="157"/>
    </row>
    <row r="733" spans="1:53" s="177" customFormat="1" x14ac:dyDescent="0.3">
      <c r="A733" s="157" t="s">
        <v>817</v>
      </c>
      <c r="B733" s="162" t="s">
        <v>46</v>
      </c>
      <c r="C733" s="157" t="s">
        <v>814</v>
      </c>
      <c r="D733" s="180">
        <v>443926890</v>
      </c>
      <c r="E733" s="181">
        <v>5054411859</v>
      </c>
      <c r="F733" s="157" t="s">
        <v>48</v>
      </c>
      <c r="G733" s="165">
        <v>38740</v>
      </c>
      <c r="H733" s="166">
        <f t="shared" ca="1" si="11"/>
        <v>8</v>
      </c>
      <c r="I733" s="167" t="s">
        <v>64</v>
      </c>
      <c r="J733" s="168">
        <v>51360</v>
      </c>
      <c r="K733" s="169">
        <v>5</v>
      </c>
      <c r="L733" s="157"/>
      <c r="M733" s="175"/>
      <c r="N733" s="157"/>
      <c r="O733" s="157"/>
      <c r="S733" s="157"/>
      <c r="T733" s="157"/>
      <c r="U733" s="157"/>
      <c r="V733" s="157"/>
      <c r="W733" s="157"/>
      <c r="X733" s="157"/>
      <c r="Y733" s="157"/>
      <c r="Z733" s="157"/>
      <c r="AA733" s="157"/>
      <c r="AB733" s="157"/>
      <c r="AC733" s="157"/>
      <c r="AD733" s="157"/>
      <c r="AE733" s="157"/>
      <c r="AF733" s="157"/>
      <c r="AG733" s="157"/>
      <c r="AH733" s="157"/>
      <c r="AI733" s="157"/>
      <c r="AJ733" s="157"/>
      <c r="AK733" s="157"/>
      <c r="AL733" s="157"/>
      <c r="AM733" s="157"/>
      <c r="AN733" s="157"/>
      <c r="AO733" s="157"/>
      <c r="AP733" s="157"/>
      <c r="AQ733" s="157"/>
      <c r="AR733" s="157"/>
      <c r="AS733" s="157"/>
      <c r="AT733" s="157"/>
      <c r="AU733" s="157"/>
      <c r="AV733" s="157"/>
      <c r="AW733" s="157"/>
      <c r="AX733" s="157"/>
      <c r="AY733" s="157"/>
      <c r="AZ733" s="157"/>
      <c r="BA733" s="157"/>
    </row>
    <row r="734" spans="1:53" s="177" customFormat="1" x14ac:dyDescent="0.3">
      <c r="A734" s="157" t="s">
        <v>813</v>
      </c>
      <c r="B734" s="162" t="s">
        <v>51</v>
      </c>
      <c r="C734" s="157" t="s">
        <v>814</v>
      </c>
      <c r="D734" s="180">
        <v>776823797</v>
      </c>
      <c r="E734" s="181">
        <v>7193482736</v>
      </c>
      <c r="F734" s="157" t="s">
        <v>58</v>
      </c>
      <c r="G734" s="165">
        <v>34443</v>
      </c>
      <c r="H734" s="166">
        <f t="shared" ca="1" si="11"/>
        <v>20</v>
      </c>
      <c r="I734" s="167"/>
      <c r="J734" s="168">
        <v>102612</v>
      </c>
      <c r="K734" s="169">
        <v>4</v>
      </c>
      <c r="L734" s="157"/>
      <c r="M734" s="175"/>
      <c r="N734" s="157"/>
      <c r="O734" s="157"/>
      <c r="S734" s="157"/>
      <c r="T734" s="157"/>
      <c r="U734" s="157"/>
      <c r="V734" s="157"/>
      <c r="W734" s="157"/>
      <c r="X734" s="157"/>
      <c r="Y734" s="157"/>
      <c r="Z734" s="157"/>
      <c r="AA734" s="157"/>
      <c r="AB734" s="157"/>
      <c r="AC734" s="157"/>
      <c r="AD734" s="157"/>
      <c r="AE734" s="157"/>
      <c r="AF734" s="157"/>
      <c r="AG734" s="157"/>
      <c r="AH734" s="157"/>
      <c r="AI734" s="157"/>
      <c r="AJ734" s="157"/>
      <c r="AK734" s="157"/>
      <c r="AL734" s="157"/>
      <c r="AM734" s="157"/>
      <c r="AN734" s="157"/>
      <c r="AO734" s="157"/>
      <c r="AP734" s="157"/>
      <c r="AQ734" s="157"/>
      <c r="AR734" s="157"/>
      <c r="AS734" s="157"/>
      <c r="AT734" s="157"/>
      <c r="AU734" s="157"/>
      <c r="AV734" s="157"/>
      <c r="AW734" s="157"/>
      <c r="AX734" s="157"/>
      <c r="AY734" s="157"/>
      <c r="AZ734" s="157"/>
      <c r="BA734" s="157"/>
    </row>
    <row r="735" spans="1:53" s="177" customFormat="1" x14ac:dyDescent="0.3">
      <c r="A735" s="157" t="s">
        <v>818</v>
      </c>
      <c r="B735" s="162" t="s">
        <v>51</v>
      </c>
      <c r="C735" s="157" t="s">
        <v>814</v>
      </c>
      <c r="D735" s="180">
        <v>797985708</v>
      </c>
      <c r="E735" s="181">
        <v>5053578185</v>
      </c>
      <c r="F735" s="157" t="s">
        <v>48</v>
      </c>
      <c r="G735" s="165">
        <v>38129</v>
      </c>
      <c r="H735" s="166">
        <f t="shared" ca="1" si="11"/>
        <v>10</v>
      </c>
      <c r="I735" s="167" t="s">
        <v>72</v>
      </c>
      <c r="J735" s="168">
        <v>48816</v>
      </c>
      <c r="K735" s="169">
        <v>5</v>
      </c>
      <c r="L735" s="157"/>
      <c r="M735" s="175"/>
      <c r="N735" s="157"/>
      <c r="O735" s="157"/>
      <c r="S735" s="157"/>
      <c r="T735" s="157"/>
      <c r="U735" s="157"/>
      <c r="V735" s="157"/>
      <c r="W735" s="157"/>
      <c r="X735" s="157"/>
      <c r="Y735" s="157"/>
      <c r="Z735" s="157"/>
      <c r="AA735" s="157"/>
      <c r="AB735" s="157"/>
      <c r="AC735" s="157"/>
      <c r="AD735" s="157"/>
      <c r="AE735" s="157"/>
      <c r="AF735" s="157"/>
      <c r="AG735" s="157"/>
      <c r="AH735" s="157"/>
      <c r="AI735" s="157"/>
      <c r="AJ735" s="157"/>
      <c r="AK735" s="157"/>
      <c r="AL735" s="157"/>
      <c r="AM735" s="157"/>
      <c r="AN735" s="157"/>
      <c r="AO735" s="157"/>
      <c r="AP735" s="157"/>
      <c r="AQ735" s="157"/>
      <c r="AR735" s="157"/>
      <c r="AS735" s="157"/>
      <c r="AT735" s="157"/>
      <c r="AU735" s="157"/>
      <c r="AV735" s="157"/>
      <c r="AW735" s="157"/>
      <c r="AX735" s="157"/>
      <c r="AY735" s="157"/>
      <c r="AZ735" s="157"/>
      <c r="BA735" s="157"/>
    </row>
    <row r="736" spans="1:53" x14ac:dyDescent="0.3">
      <c r="A736" s="157" t="s">
        <v>815</v>
      </c>
      <c r="B736" s="162" t="s">
        <v>66</v>
      </c>
      <c r="C736" s="157" t="s">
        <v>814</v>
      </c>
      <c r="D736" s="180">
        <v>510700395</v>
      </c>
      <c r="E736" s="181">
        <v>3036690862</v>
      </c>
      <c r="F736" s="157" t="s">
        <v>48</v>
      </c>
      <c r="G736" s="165">
        <v>38047</v>
      </c>
      <c r="H736" s="166">
        <f t="shared" ca="1" si="11"/>
        <v>10</v>
      </c>
      <c r="I736" s="167" t="s">
        <v>60</v>
      </c>
      <c r="J736" s="168">
        <v>76404</v>
      </c>
      <c r="K736" s="169">
        <v>5</v>
      </c>
      <c r="L736" s="157"/>
    </row>
    <row r="737" spans="1:14" x14ac:dyDescent="0.3">
      <c r="A737" s="157" t="s">
        <v>816</v>
      </c>
      <c r="B737" s="162" t="s">
        <v>66</v>
      </c>
      <c r="C737" s="157" t="s">
        <v>814</v>
      </c>
      <c r="D737" s="180">
        <v>106099892</v>
      </c>
      <c r="E737" s="181">
        <v>5054436681</v>
      </c>
      <c r="F737" s="157" t="s">
        <v>58</v>
      </c>
      <c r="G737" s="165">
        <v>41775</v>
      </c>
      <c r="H737" s="166">
        <f t="shared" ca="1" si="11"/>
        <v>0</v>
      </c>
      <c r="I737" s="167"/>
      <c r="J737" s="168">
        <v>79358</v>
      </c>
      <c r="K737" s="169">
        <v>4</v>
      </c>
      <c r="L737" s="157"/>
    </row>
    <row r="738" spans="1:14" x14ac:dyDescent="0.3">
      <c r="A738" s="157" t="s">
        <v>822</v>
      </c>
      <c r="B738" s="162" t="s">
        <v>76</v>
      </c>
      <c r="C738" s="157" t="s">
        <v>820</v>
      </c>
      <c r="D738" s="180">
        <v>978092408</v>
      </c>
      <c r="E738" s="181">
        <v>7191888279</v>
      </c>
      <c r="F738" s="157" t="s">
        <v>58</v>
      </c>
      <c r="G738" s="165">
        <v>35581</v>
      </c>
      <c r="H738" s="166">
        <f t="shared" ca="1" si="11"/>
        <v>17</v>
      </c>
      <c r="I738" s="167"/>
      <c r="J738" s="168">
        <v>77664</v>
      </c>
      <c r="K738" s="169">
        <v>5</v>
      </c>
      <c r="L738" s="157"/>
    </row>
    <row r="739" spans="1:14" x14ac:dyDescent="0.3">
      <c r="A739" s="157" t="s">
        <v>824</v>
      </c>
      <c r="B739" s="162" t="s">
        <v>46</v>
      </c>
      <c r="C739" s="157" t="s">
        <v>820</v>
      </c>
      <c r="D739" s="180">
        <v>827277063</v>
      </c>
      <c r="E739" s="181">
        <v>3038873234</v>
      </c>
      <c r="F739" s="157" t="s">
        <v>56</v>
      </c>
      <c r="G739" s="165">
        <v>41599</v>
      </c>
      <c r="H739" s="166">
        <f t="shared" ca="1" si="11"/>
        <v>0</v>
      </c>
      <c r="I739" s="167"/>
      <c r="J739" s="168">
        <v>22853</v>
      </c>
      <c r="K739" s="169">
        <v>1</v>
      </c>
      <c r="L739" s="157"/>
      <c r="M739" s="173"/>
      <c r="N739" s="175"/>
    </row>
    <row r="740" spans="1:14" x14ac:dyDescent="0.3">
      <c r="A740" s="157" t="s">
        <v>823</v>
      </c>
      <c r="B740" s="162" t="s">
        <v>46</v>
      </c>
      <c r="C740" s="157" t="s">
        <v>820</v>
      </c>
      <c r="D740" s="180">
        <v>495372474</v>
      </c>
      <c r="E740" s="181">
        <v>5054137278</v>
      </c>
      <c r="F740" s="157" t="s">
        <v>52</v>
      </c>
      <c r="G740" s="165">
        <v>37613</v>
      </c>
      <c r="H740" s="166">
        <f t="shared" ca="1" si="11"/>
        <v>11</v>
      </c>
      <c r="I740" s="167" t="s">
        <v>60</v>
      </c>
      <c r="J740" s="168">
        <v>37500</v>
      </c>
      <c r="K740" s="169">
        <v>2</v>
      </c>
      <c r="L740" s="157"/>
    </row>
    <row r="741" spans="1:14" x14ac:dyDescent="0.3">
      <c r="A741" s="157" t="s">
        <v>821</v>
      </c>
      <c r="B741" s="162" t="s">
        <v>76</v>
      </c>
      <c r="C741" s="157" t="s">
        <v>820</v>
      </c>
      <c r="D741" s="180">
        <v>183135788</v>
      </c>
      <c r="E741" s="181">
        <v>7191198851</v>
      </c>
      <c r="F741" s="157" t="s">
        <v>58</v>
      </c>
      <c r="G741" s="165">
        <v>35059</v>
      </c>
      <c r="H741" s="166">
        <f t="shared" ca="1" si="11"/>
        <v>18</v>
      </c>
      <c r="I741" s="167"/>
      <c r="J741" s="168">
        <v>72912</v>
      </c>
      <c r="K741" s="169">
        <v>2</v>
      </c>
      <c r="L741" s="157"/>
      <c r="M741" s="173"/>
      <c r="N741" s="175"/>
    </row>
    <row r="742" spans="1:14" x14ac:dyDescent="0.3">
      <c r="A742" s="157" t="s">
        <v>819</v>
      </c>
      <c r="B742" s="162" t="s">
        <v>55</v>
      </c>
      <c r="C742" s="157" t="s">
        <v>820</v>
      </c>
      <c r="D742" s="180">
        <v>383616821</v>
      </c>
      <c r="E742" s="181">
        <v>9704989537</v>
      </c>
      <c r="F742" s="157" t="s">
        <v>48</v>
      </c>
      <c r="G742" s="165">
        <v>41440</v>
      </c>
      <c r="H742" s="166">
        <f t="shared" ca="1" si="11"/>
        <v>1</v>
      </c>
      <c r="I742" s="167" t="s">
        <v>60</v>
      </c>
      <c r="J742" s="168">
        <v>56016</v>
      </c>
      <c r="K742" s="169">
        <v>1</v>
      </c>
      <c r="L742" s="157"/>
    </row>
  </sheetData>
  <sortState ref="A2:N742">
    <sortCondition ref="C7"/>
  </sortState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4" tint="0.79998168889431442"/>
    <pageSetUpPr autoPageBreaks="0"/>
  </sheetPr>
  <dimension ref="A1:M742"/>
  <sheetViews>
    <sheetView zoomScale="85" zoomScaleNormal="85" zoomScaleSheetLayoutView="100" workbookViewId="0"/>
  </sheetViews>
  <sheetFormatPr defaultColWidth="19.75" defaultRowHeight="16.5" x14ac:dyDescent="0.3"/>
  <cols>
    <col min="1" max="1" width="20.5" style="122" customWidth="1"/>
    <col min="2" max="2" width="8.875" style="130" customWidth="1"/>
    <col min="3" max="3" width="15" style="122" customWidth="1"/>
    <col min="4" max="4" width="10.25" style="133" customWidth="1"/>
    <col min="5" max="5" width="11.25" style="133" customWidth="1"/>
    <col min="6" max="6" width="9.25" style="122" customWidth="1"/>
    <col min="7" max="7" width="10.625" style="126" customWidth="1"/>
    <col min="8" max="8" width="6.75" style="137" customWidth="1"/>
    <col min="9" max="9" width="8.5" style="122" customWidth="1"/>
    <col min="10" max="10" width="8.75" style="132" customWidth="1"/>
    <col min="11" max="11" width="11.25" style="122" customWidth="1"/>
    <col min="12" max="12" width="7.25" style="122" customWidth="1"/>
    <col min="13" max="13" width="19.75" style="112"/>
    <col min="14" max="16384" width="19.75" style="122"/>
  </cols>
  <sheetData>
    <row r="1" spans="1:12" x14ac:dyDescent="0.3">
      <c r="A1" s="113" t="s">
        <v>33</v>
      </c>
      <c r="B1" s="114" t="s">
        <v>34</v>
      </c>
      <c r="C1" s="115" t="s">
        <v>35</v>
      </c>
      <c r="D1" s="116" t="s">
        <v>36</v>
      </c>
      <c r="E1" s="116" t="s">
        <v>37</v>
      </c>
      <c r="F1" s="115" t="s">
        <v>38</v>
      </c>
      <c r="G1" s="117" t="s">
        <v>39</v>
      </c>
      <c r="H1" s="118" t="s">
        <v>40</v>
      </c>
      <c r="I1" s="119" t="s">
        <v>41</v>
      </c>
      <c r="J1" s="120" t="s">
        <v>901</v>
      </c>
      <c r="K1" s="116" t="s">
        <v>42</v>
      </c>
      <c r="L1" s="121"/>
    </row>
    <row r="2" spans="1:12" x14ac:dyDescent="0.3">
      <c r="A2" s="123" t="s">
        <v>45</v>
      </c>
      <c r="B2" s="124" t="s">
        <v>46</v>
      </c>
      <c r="C2" s="123" t="s">
        <v>47</v>
      </c>
      <c r="D2" s="125">
        <v>991656720</v>
      </c>
      <c r="E2" s="125">
        <v>9708138394</v>
      </c>
      <c r="F2" s="123" t="s">
        <v>48</v>
      </c>
      <c r="G2" s="126">
        <v>40503</v>
      </c>
      <c r="H2" s="127">
        <f t="shared" ref="H2:H65" ca="1" si="0">DATEDIF(G2,TODAY(),"Y")</f>
        <v>3</v>
      </c>
      <c r="I2" s="128" t="s">
        <v>49</v>
      </c>
      <c r="J2" s="129">
        <v>63396</v>
      </c>
      <c r="K2" s="130">
        <v>2</v>
      </c>
    </row>
    <row r="3" spans="1:12" x14ac:dyDescent="0.3">
      <c r="A3" s="123" t="s">
        <v>50</v>
      </c>
      <c r="B3" s="124" t="s">
        <v>51</v>
      </c>
      <c r="C3" s="123" t="s">
        <v>47</v>
      </c>
      <c r="D3" s="125">
        <v>914428485</v>
      </c>
      <c r="E3" s="125">
        <v>5051774590</v>
      </c>
      <c r="F3" s="123" t="s">
        <v>52</v>
      </c>
      <c r="G3" s="126">
        <v>34346</v>
      </c>
      <c r="H3" s="127">
        <f t="shared" ca="1" si="0"/>
        <v>20</v>
      </c>
      <c r="I3" s="128" t="s">
        <v>53</v>
      </c>
      <c r="J3" s="129">
        <v>32154</v>
      </c>
      <c r="K3" s="130">
        <v>4</v>
      </c>
    </row>
    <row r="4" spans="1:12" x14ac:dyDescent="0.3">
      <c r="A4" s="123" t="s">
        <v>54</v>
      </c>
      <c r="B4" s="124" t="s">
        <v>55</v>
      </c>
      <c r="C4" s="123" t="s">
        <v>47</v>
      </c>
      <c r="D4" s="125">
        <v>411526157</v>
      </c>
      <c r="E4" s="125">
        <v>7195818082</v>
      </c>
      <c r="F4" s="123" t="s">
        <v>56</v>
      </c>
      <c r="G4" s="126">
        <v>34902</v>
      </c>
      <c r="H4" s="127">
        <f t="shared" ca="1" si="0"/>
        <v>18</v>
      </c>
      <c r="I4" s="128"/>
      <c r="J4" s="129">
        <v>42816</v>
      </c>
      <c r="K4" s="130">
        <v>2</v>
      </c>
    </row>
    <row r="5" spans="1:12" x14ac:dyDescent="0.3">
      <c r="A5" s="123" t="s">
        <v>57</v>
      </c>
      <c r="B5" s="124" t="s">
        <v>51</v>
      </c>
      <c r="C5" s="123" t="s">
        <v>47</v>
      </c>
      <c r="D5" s="125">
        <v>948195711</v>
      </c>
      <c r="E5" s="125">
        <v>7193539786</v>
      </c>
      <c r="F5" s="123" t="s">
        <v>58</v>
      </c>
      <c r="G5" s="126">
        <v>40203</v>
      </c>
      <c r="H5" s="127">
        <f t="shared" ca="1" si="0"/>
        <v>4</v>
      </c>
      <c r="I5" s="128"/>
      <c r="J5" s="129">
        <v>51048</v>
      </c>
      <c r="K5" s="130">
        <v>5</v>
      </c>
    </row>
    <row r="6" spans="1:12" x14ac:dyDescent="0.3">
      <c r="A6" s="123" t="s">
        <v>59</v>
      </c>
      <c r="B6" s="124" t="s">
        <v>51</v>
      </c>
      <c r="C6" s="123" t="s">
        <v>47</v>
      </c>
      <c r="D6" s="125">
        <v>100432924</v>
      </c>
      <c r="E6" s="125">
        <v>7192804104</v>
      </c>
      <c r="F6" s="123" t="s">
        <v>48</v>
      </c>
      <c r="G6" s="126">
        <v>37227</v>
      </c>
      <c r="H6" s="127">
        <f t="shared" ca="1" si="0"/>
        <v>12</v>
      </c>
      <c r="I6" s="128" t="s">
        <v>60</v>
      </c>
      <c r="J6" s="129">
        <v>29460</v>
      </c>
      <c r="K6" s="130">
        <v>1</v>
      </c>
    </row>
    <row r="7" spans="1:12" x14ac:dyDescent="0.3">
      <c r="A7" s="123" t="s">
        <v>61</v>
      </c>
      <c r="B7" s="124" t="s">
        <v>62</v>
      </c>
      <c r="C7" s="123" t="s">
        <v>63</v>
      </c>
      <c r="D7" s="125">
        <v>475256935</v>
      </c>
      <c r="E7" s="125">
        <v>7197852326</v>
      </c>
      <c r="F7" s="123" t="s">
        <v>48</v>
      </c>
      <c r="G7" s="126">
        <v>36798</v>
      </c>
      <c r="H7" s="127">
        <f t="shared" ca="1" si="0"/>
        <v>13</v>
      </c>
      <c r="I7" s="128" t="s">
        <v>64</v>
      </c>
      <c r="J7" s="129">
        <v>102360</v>
      </c>
      <c r="K7" s="130">
        <v>2</v>
      </c>
    </row>
    <row r="8" spans="1:12" x14ac:dyDescent="0.3">
      <c r="A8" s="123" t="s">
        <v>65</v>
      </c>
      <c r="B8" s="124" t="s">
        <v>66</v>
      </c>
      <c r="C8" s="123" t="s">
        <v>63</v>
      </c>
      <c r="D8" s="125">
        <v>638271383</v>
      </c>
      <c r="E8" s="125">
        <v>3031641031</v>
      </c>
      <c r="F8" s="123" t="s">
        <v>48</v>
      </c>
      <c r="G8" s="126">
        <v>39198</v>
      </c>
      <c r="H8" s="127">
        <f t="shared" ca="1" si="0"/>
        <v>7</v>
      </c>
      <c r="I8" s="128" t="s">
        <v>60</v>
      </c>
      <c r="J8" s="129">
        <v>59220</v>
      </c>
      <c r="K8" s="130">
        <v>4</v>
      </c>
    </row>
    <row r="9" spans="1:12" x14ac:dyDescent="0.3">
      <c r="A9" s="123" t="s">
        <v>67</v>
      </c>
      <c r="B9" s="124" t="s">
        <v>62</v>
      </c>
      <c r="C9" s="123" t="s">
        <v>63</v>
      </c>
      <c r="D9" s="125">
        <v>415076748</v>
      </c>
      <c r="E9" s="125">
        <v>9705230846</v>
      </c>
      <c r="F9" s="123" t="s">
        <v>56</v>
      </c>
      <c r="G9" s="126">
        <v>34538</v>
      </c>
      <c r="H9" s="127">
        <f t="shared" ca="1" si="0"/>
        <v>19</v>
      </c>
      <c r="I9" s="128" t="s">
        <v>60</v>
      </c>
      <c r="J9" s="129">
        <v>34884</v>
      </c>
      <c r="K9" s="130">
        <v>3</v>
      </c>
    </row>
    <row r="10" spans="1:12" x14ac:dyDescent="0.3">
      <c r="A10" s="122" t="s">
        <v>68</v>
      </c>
      <c r="B10" s="124" t="s">
        <v>66</v>
      </c>
      <c r="C10" s="122" t="s">
        <v>63</v>
      </c>
      <c r="D10" s="134">
        <v>202815919</v>
      </c>
      <c r="E10" s="134">
        <v>9708467597</v>
      </c>
      <c r="F10" s="122" t="s">
        <v>58</v>
      </c>
      <c r="G10" s="126">
        <v>35132</v>
      </c>
      <c r="H10" s="127">
        <f t="shared" ca="1" si="0"/>
        <v>18</v>
      </c>
      <c r="I10" s="128"/>
      <c r="J10" s="129">
        <v>79896</v>
      </c>
      <c r="K10" s="130">
        <v>5</v>
      </c>
    </row>
    <row r="11" spans="1:12" x14ac:dyDescent="0.3">
      <c r="A11" s="122" t="s">
        <v>69</v>
      </c>
      <c r="B11" s="124" t="s">
        <v>55</v>
      </c>
      <c r="C11" s="122" t="s">
        <v>63</v>
      </c>
      <c r="D11" s="134">
        <v>975603308</v>
      </c>
      <c r="E11" s="134">
        <v>5052693355</v>
      </c>
      <c r="F11" s="122" t="s">
        <v>48</v>
      </c>
      <c r="G11" s="126">
        <v>38460</v>
      </c>
      <c r="H11" s="127">
        <f t="shared" ca="1" si="0"/>
        <v>9</v>
      </c>
      <c r="I11" s="128" t="s">
        <v>60</v>
      </c>
      <c r="J11" s="129">
        <v>36936</v>
      </c>
      <c r="K11" s="130">
        <v>4</v>
      </c>
    </row>
    <row r="12" spans="1:12" x14ac:dyDescent="0.3">
      <c r="A12" s="123" t="s">
        <v>70</v>
      </c>
      <c r="B12" s="124" t="s">
        <v>51</v>
      </c>
      <c r="C12" s="123" t="s">
        <v>63</v>
      </c>
      <c r="D12" s="125">
        <v>771277493</v>
      </c>
      <c r="E12" s="125">
        <v>9702872439</v>
      </c>
      <c r="F12" s="123" t="s">
        <v>56</v>
      </c>
      <c r="G12" s="126">
        <v>41182</v>
      </c>
      <c r="H12" s="127">
        <f t="shared" ca="1" si="0"/>
        <v>1</v>
      </c>
      <c r="I12" s="128"/>
      <c r="J12" s="129">
        <v>12763</v>
      </c>
      <c r="K12" s="130">
        <v>4</v>
      </c>
    </row>
    <row r="13" spans="1:12" x14ac:dyDescent="0.3">
      <c r="A13" s="122" t="s">
        <v>71</v>
      </c>
      <c r="B13" s="124" t="s">
        <v>66</v>
      </c>
      <c r="C13" s="122" t="s">
        <v>63</v>
      </c>
      <c r="D13" s="134">
        <v>781913936</v>
      </c>
      <c r="E13" s="134">
        <v>5057889149</v>
      </c>
      <c r="F13" s="122" t="s">
        <v>52</v>
      </c>
      <c r="G13" s="126">
        <v>38838</v>
      </c>
      <c r="H13" s="127">
        <f t="shared" ca="1" si="0"/>
        <v>8</v>
      </c>
      <c r="I13" s="128" t="s">
        <v>72</v>
      </c>
      <c r="J13" s="129">
        <v>21282</v>
      </c>
      <c r="K13" s="130">
        <v>3</v>
      </c>
    </row>
    <row r="14" spans="1:12" x14ac:dyDescent="0.3">
      <c r="A14" s="123" t="s">
        <v>73</v>
      </c>
      <c r="B14" s="124" t="s">
        <v>55</v>
      </c>
      <c r="C14" s="123" t="s">
        <v>63</v>
      </c>
      <c r="D14" s="125">
        <v>356110882</v>
      </c>
      <c r="E14" s="125">
        <v>9707936742</v>
      </c>
      <c r="F14" s="123" t="s">
        <v>52</v>
      </c>
      <c r="G14" s="126">
        <v>37273</v>
      </c>
      <c r="H14" s="127">
        <f t="shared" ca="1" si="0"/>
        <v>12</v>
      </c>
      <c r="I14" s="128" t="s">
        <v>60</v>
      </c>
      <c r="J14" s="129">
        <v>18288</v>
      </c>
      <c r="K14" s="130">
        <v>1</v>
      </c>
    </row>
    <row r="15" spans="1:12" x14ac:dyDescent="0.3">
      <c r="A15" s="122" t="s">
        <v>74</v>
      </c>
      <c r="B15" s="124" t="s">
        <v>55</v>
      </c>
      <c r="C15" s="122" t="s">
        <v>63</v>
      </c>
      <c r="D15" s="134">
        <v>481336564</v>
      </c>
      <c r="E15" s="134">
        <v>7196479087</v>
      </c>
      <c r="F15" s="122" t="s">
        <v>48</v>
      </c>
      <c r="G15" s="126">
        <v>37199</v>
      </c>
      <c r="H15" s="127">
        <f t="shared" ca="1" si="0"/>
        <v>12</v>
      </c>
      <c r="I15" s="128" t="s">
        <v>64</v>
      </c>
      <c r="J15" s="129">
        <v>86508</v>
      </c>
      <c r="K15" s="130">
        <v>5</v>
      </c>
    </row>
    <row r="16" spans="1:12" x14ac:dyDescent="0.3">
      <c r="A16" s="122" t="s">
        <v>75</v>
      </c>
      <c r="B16" s="124" t="s">
        <v>76</v>
      </c>
      <c r="C16" s="122" t="s">
        <v>63</v>
      </c>
      <c r="D16" s="134">
        <v>768681542</v>
      </c>
      <c r="E16" s="134">
        <v>3031673267</v>
      </c>
      <c r="F16" s="122" t="s">
        <v>48</v>
      </c>
      <c r="G16" s="126">
        <v>36520</v>
      </c>
      <c r="H16" s="127">
        <f t="shared" ca="1" si="0"/>
        <v>14</v>
      </c>
      <c r="I16" s="128" t="s">
        <v>60</v>
      </c>
      <c r="J16" s="129">
        <v>72996</v>
      </c>
      <c r="K16" s="130">
        <v>2</v>
      </c>
    </row>
    <row r="17" spans="1:11" x14ac:dyDescent="0.3">
      <c r="A17" s="122" t="s">
        <v>77</v>
      </c>
      <c r="B17" s="124" t="s">
        <v>76</v>
      </c>
      <c r="C17" s="122" t="s">
        <v>63</v>
      </c>
      <c r="D17" s="134">
        <v>542051793</v>
      </c>
      <c r="E17" s="134">
        <v>5057317354</v>
      </c>
      <c r="F17" s="122" t="s">
        <v>48</v>
      </c>
      <c r="G17" s="126">
        <v>37316</v>
      </c>
      <c r="H17" s="127">
        <f t="shared" ca="1" si="0"/>
        <v>12</v>
      </c>
      <c r="I17" s="128" t="s">
        <v>60</v>
      </c>
      <c r="J17" s="129">
        <v>90180</v>
      </c>
      <c r="K17" s="130">
        <v>1</v>
      </c>
    </row>
    <row r="18" spans="1:11" x14ac:dyDescent="0.3">
      <c r="A18" s="122" t="s">
        <v>78</v>
      </c>
      <c r="B18" s="124" t="s">
        <v>46</v>
      </c>
      <c r="C18" s="122" t="s">
        <v>63</v>
      </c>
      <c r="D18" s="134">
        <v>456946966</v>
      </c>
      <c r="E18" s="134">
        <v>5054680033</v>
      </c>
      <c r="F18" s="122" t="s">
        <v>48</v>
      </c>
      <c r="G18" s="126">
        <v>37820</v>
      </c>
      <c r="H18" s="127">
        <f t="shared" ca="1" si="0"/>
        <v>10</v>
      </c>
      <c r="I18" s="128" t="s">
        <v>72</v>
      </c>
      <c r="J18" s="129">
        <v>89808</v>
      </c>
      <c r="K18" s="130">
        <v>4</v>
      </c>
    </row>
    <row r="19" spans="1:11" x14ac:dyDescent="0.3">
      <c r="A19" s="123" t="s">
        <v>79</v>
      </c>
      <c r="B19" s="124" t="s">
        <v>51</v>
      </c>
      <c r="C19" s="123" t="s">
        <v>63</v>
      </c>
      <c r="D19" s="125">
        <v>297852686</v>
      </c>
      <c r="E19" s="125">
        <v>7195832994</v>
      </c>
      <c r="F19" s="123" t="s">
        <v>48</v>
      </c>
      <c r="G19" s="126">
        <v>40760</v>
      </c>
      <c r="H19" s="127">
        <f t="shared" ca="1" si="0"/>
        <v>2</v>
      </c>
      <c r="I19" s="128" t="s">
        <v>72</v>
      </c>
      <c r="J19" s="129">
        <v>69948</v>
      </c>
      <c r="K19" s="130">
        <v>5</v>
      </c>
    </row>
    <row r="20" spans="1:11" x14ac:dyDescent="0.3">
      <c r="A20" s="122" t="s">
        <v>80</v>
      </c>
      <c r="B20" s="124" t="s">
        <v>51</v>
      </c>
      <c r="C20" s="122" t="s">
        <v>63</v>
      </c>
      <c r="D20" s="134">
        <v>767961463</v>
      </c>
      <c r="E20" s="134">
        <v>3033646601</v>
      </c>
      <c r="F20" s="122" t="s">
        <v>58</v>
      </c>
      <c r="G20" s="126">
        <v>37833</v>
      </c>
      <c r="H20" s="127">
        <f t="shared" ca="1" si="0"/>
        <v>10</v>
      </c>
      <c r="I20" s="128"/>
      <c r="J20" s="129">
        <v>92028</v>
      </c>
      <c r="K20" s="130">
        <v>3</v>
      </c>
    </row>
    <row r="21" spans="1:11" x14ac:dyDescent="0.3">
      <c r="A21" s="122" t="s">
        <v>81</v>
      </c>
      <c r="B21" s="124" t="s">
        <v>76</v>
      </c>
      <c r="C21" s="122" t="s">
        <v>63</v>
      </c>
      <c r="D21" s="134">
        <v>608796012</v>
      </c>
      <c r="E21" s="134">
        <v>9704075460</v>
      </c>
      <c r="F21" s="122" t="s">
        <v>48</v>
      </c>
      <c r="G21" s="126">
        <v>34887</v>
      </c>
      <c r="H21" s="127">
        <f t="shared" ca="1" si="0"/>
        <v>19</v>
      </c>
      <c r="I21" s="128" t="s">
        <v>60</v>
      </c>
      <c r="J21" s="129">
        <v>95712</v>
      </c>
      <c r="K21" s="130">
        <v>5</v>
      </c>
    </row>
    <row r="22" spans="1:11" x14ac:dyDescent="0.3">
      <c r="A22" s="122" t="s">
        <v>82</v>
      </c>
      <c r="B22" s="124" t="s">
        <v>46</v>
      </c>
      <c r="C22" s="122" t="s">
        <v>63</v>
      </c>
      <c r="D22" s="134">
        <v>840313216</v>
      </c>
      <c r="E22" s="134">
        <v>5058449868</v>
      </c>
      <c r="F22" s="122" t="s">
        <v>48</v>
      </c>
      <c r="G22" s="126">
        <v>40125</v>
      </c>
      <c r="H22" s="127">
        <f t="shared" ca="1" si="0"/>
        <v>4</v>
      </c>
      <c r="I22" s="128" t="s">
        <v>49</v>
      </c>
      <c r="J22" s="129">
        <v>45204</v>
      </c>
      <c r="K22" s="130">
        <v>3</v>
      </c>
    </row>
    <row r="23" spans="1:11" x14ac:dyDescent="0.3">
      <c r="A23" s="123" t="s">
        <v>83</v>
      </c>
      <c r="B23" s="124" t="s">
        <v>66</v>
      </c>
      <c r="C23" s="123" t="s">
        <v>63</v>
      </c>
      <c r="D23" s="125">
        <v>535539723</v>
      </c>
      <c r="E23" s="125">
        <v>7193492633</v>
      </c>
      <c r="F23" s="123" t="s">
        <v>52</v>
      </c>
      <c r="G23" s="126">
        <v>34530</v>
      </c>
      <c r="H23" s="127">
        <f t="shared" ca="1" si="0"/>
        <v>19</v>
      </c>
      <c r="I23" s="128" t="s">
        <v>53</v>
      </c>
      <c r="J23" s="129">
        <v>36534</v>
      </c>
      <c r="K23" s="130">
        <v>1</v>
      </c>
    </row>
    <row r="24" spans="1:11" x14ac:dyDescent="0.3">
      <c r="A24" s="122" t="s">
        <v>84</v>
      </c>
      <c r="B24" s="124" t="s">
        <v>51</v>
      </c>
      <c r="C24" s="122" t="s">
        <v>85</v>
      </c>
      <c r="D24" s="134">
        <v>796079833</v>
      </c>
      <c r="E24" s="134">
        <v>3035327906</v>
      </c>
      <c r="F24" s="122" t="s">
        <v>52</v>
      </c>
      <c r="G24" s="126">
        <v>36620</v>
      </c>
      <c r="H24" s="127">
        <f t="shared" ca="1" si="0"/>
        <v>14</v>
      </c>
      <c r="I24" s="128" t="s">
        <v>60</v>
      </c>
      <c r="J24" s="129">
        <v>13230</v>
      </c>
      <c r="K24" s="130">
        <v>1</v>
      </c>
    </row>
    <row r="25" spans="1:11" x14ac:dyDescent="0.3">
      <c r="A25" s="122" t="s">
        <v>86</v>
      </c>
      <c r="B25" s="124" t="s">
        <v>76</v>
      </c>
      <c r="C25" s="122" t="s">
        <v>85</v>
      </c>
      <c r="D25" s="134">
        <v>237359447</v>
      </c>
      <c r="E25" s="134">
        <v>3035882405</v>
      </c>
      <c r="F25" s="122" t="s">
        <v>48</v>
      </c>
      <c r="G25" s="126">
        <v>35357</v>
      </c>
      <c r="H25" s="127">
        <f t="shared" ca="1" si="0"/>
        <v>17</v>
      </c>
      <c r="I25" s="128" t="s">
        <v>60</v>
      </c>
      <c r="J25" s="129">
        <v>88128</v>
      </c>
      <c r="K25" s="130">
        <v>1</v>
      </c>
    </row>
    <row r="26" spans="1:11" x14ac:dyDescent="0.3">
      <c r="A26" s="122" t="s">
        <v>87</v>
      </c>
      <c r="B26" s="124" t="s">
        <v>51</v>
      </c>
      <c r="C26" s="122" t="s">
        <v>85</v>
      </c>
      <c r="D26" s="134">
        <v>963028490</v>
      </c>
      <c r="E26" s="134">
        <v>3034383168</v>
      </c>
      <c r="F26" s="122" t="s">
        <v>48</v>
      </c>
      <c r="G26" s="126">
        <v>34607</v>
      </c>
      <c r="H26" s="127">
        <f t="shared" ca="1" si="0"/>
        <v>19</v>
      </c>
      <c r="I26" s="128" t="s">
        <v>53</v>
      </c>
      <c r="J26" s="129">
        <v>49620</v>
      </c>
      <c r="K26" s="130">
        <v>2</v>
      </c>
    </row>
    <row r="27" spans="1:11" x14ac:dyDescent="0.3">
      <c r="A27" s="122" t="s">
        <v>88</v>
      </c>
      <c r="B27" s="124" t="s">
        <v>55</v>
      </c>
      <c r="C27" s="122" t="s">
        <v>85</v>
      </c>
      <c r="D27" s="134">
        <v>764375259</v>
      </c>
      <c r="E27" s="134">
        <v>9707515181</v>
      </c>
      <c r="F27" s="122" t="s">
        <v>48</v>
      </c>
      <c r="G27" s="126">
        <v>39107</v>
      </c>
      <c r="H27" s="127">
        <f t="shared" ca="1" si="0"/>
        <v>7</v>
      </c>
      <c r="I27" s="128" t="s">
        <v>60</v>
      </c>
      <c r="J27" s="129">
        <v>36420</v>
      </c>
      <c r="K27" s="130">
        <v>1</v>
      </c>
    </row>
    <row r="28" spans="1:11" x14ac:dyDescent="0.3">
      <c r="A28" s="122" t="s">
        <v>89</v>
      </c>
      <c r="B28" s="124" t="s">
        <v>66</v>
      </c>
      <c r="C28" s="122" t="s">
        <v>85</v>
      </c>
      <c r="D28" s="134">
        <v>243350742</v>
      </c>
      <c r="E28" s="134">
        <v>3038304204</v>
      </c>
      <c r="F28" s="122" t="s">
        <v>56</v>
      </c>
      <c r="G28" s="126">
        <v>36730</v>
      </c>
      <c r="H28" s="127">
        <f t="shared" ca="1" si="0"/>
        <v>13</v>
      </c>
      <c r="I28" s="128"/>
      <c r="J28" s="129">
        <v>24034</v>
      </c>
      <c r="K28" s="130">
        <v>4</v>
      </c>
    </row>
    <row r="29" spans="1:11" x14ac:dyDescent="0.3">
      <c r="A29" s="122" t="s">
        <v>90</v>
      </c>
      <c r="B29" s="124" t="s">
        <v>51</v>
      </c>
      <c r="C29" s="122" t="s">
        <v>85</v>
      </c>
      <c r="D29" s="134">
        <v>460412180</v>
      </c>
      <c r="E29" s="134">
        <v>7196822349</v>
      </c>
      <c r="F29" s="122" t="s">
        <v>48</v>
      </c>
      <c r="G29" s="126">
        <v>41162</v>
      </c>
      <c r="H29" s="127">
        <f t="shared" ca="1" si="0"/>
        <v>1</v>
      </c>
      <c r="I29" s="128" t="s">
        <v>53</v>
      </c>
      <c r="J29" s="129">
        <v>61416</v>
      </c>
      <c r="K29" s="130">
        <v>3</v>
      </c>
    </row>
    <row r="30" spans="1:11" x14ac:dyDescent="0.3">
      <c r="A30" s="122" t="s">
        <v>91</v>
      </c>
      <c r="B30" s="124" t="s">
        <v>51</v>
      </c>
      <c r="C30" s="122" t="s">
        <v>85</v>
      </c>
      <c r="D30" s="134">
        <v>278431222</v>
      </c>
      <c r="E30" s="134">
        <v>7196699611</v>
      </c>
      <c r="F30" s="122" t="s">
        <v>48</v>
      </c>
      <c r="G30" s="126">
        <v>37949</v>
      </c>
      <c r="H30" s="127">
        <f t="shared" ca="1" si="0"/>
        <v>10</v>
      </c>
      <c r="I30" s="128" t="s">
        <v>64</v>
      </c>
      <c r="J30" s="129">
        <v>40368</v>
      </c>
      <c r="K30" s="130">
        <v>3</v>
      </c>
    </row>
    <row r="31" spans="1:11" x14ac:dyDescent="0.3">
      <c r="A31" s="122" t="s">
        <v>92</v>
      </c>
      <c r="B31" s="124" t="s">
        <v>51</v>
      </c>
      <c r="C31" s="122" t="s">
        <v>85</v>
      </c>
      <c r="D31" s="134">
        <v>515543972</v>
      </c>
      <c r="E31" s="134">
        <v>3033539483</v>
      </c>
      <c r="F31" s="122" t="s">
        <v>48</v>
      </c>
      <c r="G31" s="126">
        <v>37675</v>
      </c>
      <c r="H31" s="127">
        <f t="shared" ca="1" si="0"/>
        <v>11</v>
      </c>
      <c r="I31" s="128" t="s">
        <v>49</v>
      </c>
      <c r="J31" s="129">
        <v>67728</v>
      </c>
      <c r="K31" s="130">
        <v>1</v>
      </c>
    </row>
    <row r="32" spans="1:11" x14ac:dyDescent="0.3">
      <c r="A32" s="122" t="s">
        <v>93</v>
      </c>
      <c r="B32" s="124" t="s">
        <v>76</v>
      </c>
      <c r="C32" s="122" t="s">
        <v>85</v>
      </c>
      <c r="D32" s="134">
        <v>533976888</v>
      </c>
      <c r="E32" s="134">
        <v>7192572783</v>
      </c>
      <c r="F32" s="122" t="s">
        <v>48</v>
      </c>
      <c r="G32" s="126">
        <v>37270</v>
      </c>
      <c r="H32" s="127">
        <f t="shared" ca="1" si="0"/>
        <v>12</v>
      </c>
      <c r="I32" s="128" t="s">
        <v>72</v>
      </c>
      <c r="J32" s="129">
        <v>57420</v>
      </c>
      <c r="K32" s="130">
        <v>1</v>
      </c>
    </row>
    <row r="33" spans="1:12" x14ac:dyDescent="0.3">
      <c r="A33" s="122" t="s">
        <v>94</v>
      </c>
      <c r="B33" s="124" t="s">
        <v>66</v>
      </c>
      <c r="C33" s="122" t="s">
        <v>85</v>
      </c>
      <c r="D33" s="134">
        <v>216607562</v>
      </c>
      <c r="E33" s="134">
        <v>9701593705</v>
      </c>
      <c r="F33" s="122" t="s">
        <v>48</v>
      </c>
      <c r="G33" s="126">
        <v>36515</v>
      </c>
      <c r="H33" s="127">
        <f t="shared" ca="1" si="0"/>
        <v>14</v>
      </c>
      <c r="I33" s="128" t="s">
        <v>64</v>
      </c>
      <c r="J33" s="129">
        <v>59232</v>
      </c>
      <c r="K33" s="130">
        <v>2</v>
      </c>
    </row>
    <row r="34" spans="1:12" x14ac:dyDescent="0.3">
      <c r="A34" s="122" t="s">
        <v>95</v>
      </c>
      <c r="B34" s="124" t="s">
        <v>76</v>
      </c>
      <c r="C34" s="122" t="s">
        <v>96</v>
      </c>
      <c r="D34" s="134">
        <v>534034571</v>
      </c>
      <c r="E34" s="134">
        <v>5056169135</v>
      </c>
      <c r="F34" s="122" t="s">
        <v>52</v>
      </c>
      <c r="G34" s="126">
        <v>40473</v>
      </c>
      <c r="H34" s="127">
        <f t="shared" ca="1" si="0"/>
        <v>3</v>
      </c>
      <c r="I34" s="128" t="s">
        <v>49</v>
      </c>
      <c r="J34" s="129">
        <v>55314</v>
      </c>
      <c r="K34" s="130">
        <v>3</v>
      </c>
    </row>
    <row r="35" spans="1:12" x14ac:dyDescent="0.3">
      <c r="A35" s="122" t="s">
        <v>97</v>
      </c>
      <c r="B35" s="124" t="s">
        <v>62</v>
      </c>
      <c r="C35" s="122" t="s">
        <v>96</v>
      </c>
      <c r="D35" s="134">
        <v>529609767</v>
      </c>
      <c r="E35" s="134">
        <v>9708006736</v>
      </c>
      <c r="F35" s="122" t="s">
        <v>58</v>
      </c>
      <c r="G35" s="126">
        <v>36451</v>
      </c>
      <c r="H35" s="127">
        <f t="shared" ca="1" si="0"/>
        <v>14</v>
      </c>
      <c r="I35" s="128"/>
      <c r="J35" s="129">
        <v>69756</v>
      </c>
      <c r="K35" s="130">
        <v>2</v>
      </c>
    </row>
    <row r="36" spans="1:12" x14ac:dyDescent="0.3">
      <c r="A36" s="122" t="s">
        <v>98</v>
      </c>
      <c r="B36" s="124" t="s">
        <v>66</v>
      </c>
      <c r="C36" s="122" t="s">
        <v>96</v>
      </c>
      <c r="D36" s="134">
        <v>601942708</v>
      </c>
      <c r="E36" s="134">
        <v>9708085402</v>
      </c>
      <c r="F36" s="122" t="s">
        <v>52</v>
      </c>
      <c r="G36" s="126">
        <v>41208</v>
      </c>
      <c r="H36" s="127">
        <f t="shared" ca="1" si="0"/>
        <v>1</v>
      </c>
      <c r="I36" s="128" t="s">
        <v>64</v>
      </c>
      <c r="J36" s="129">
        <v>34416</v>
      </c>
      <c r="K36" s="130">
        <v>1</v>
      </c>
    </row>
    <row r="37" spans="1:12" x14ac:dyDescent="0.3">
      <c r="A37" s="122" t="s">
        <v>99</v>
      </c>
      <c r="B37" s="124" t="s">
        <v>76</v>
      </c>
      <c r="C37" s="122" t="s">
        <v>96</v>
      </c>
      <c r="D37" s="134">
        <v>682791418</v>
      </c>
      <c r="E37" s="134">
        <v>3034603155</v>
      </c>
      <c r="F37" s="122" t="s">
        <v>48</v>
      </c>
      <c r="G37" s="126">
        <v>34769</v>
      </c>
      <c r="H37" s="127">
        <f t="shared" ca="1" si="0"/>
        <v>19</v>
      </c>
      <c r="I37" s="128" t="s">
        <v>60</v>
      </c>
      <c r="J37" s="129">
        <v>55464</v>
      </c>
      <c r="K37" s="130">
        <v>3</v>
      </c>
      <c r="L37" s="133"/>
    </row>
    <row r="38" spans="1:12" x14ac:dyDescent="0.3">
      <c r="A38" s="122" t="s">
        <v>100</v>
      </c>
      <c r="B38" s="124" t="s">
        <v>51</v>
      </c>
      <c r="C38" s="122" t="s">
        <v>101</v>
      </c>
      <c r="D38" s="134">
        <v>936730279</v>
      </c>
      <c r="E38" s="134">
        <v>5058033253</v>
      </c>
      <c r="F38" s="122" t="s">
        <v>52</v>
      </c>
      <c r="G38" s="126">
        <v>36573</v>
      </c>
      <c r="H38" s="127">
        <f t="shared" ca="1" si="0"/>
        <v>14</v>
      </c>
      <c r="I38" s="128" t="s">
        <v>49</v>
      </c>
      <c r="J38" s="129">
        <v>58098</v>
      </c>
      <c r="K38" s="130">
        <v>4</v>
      </c>
    </row>
    <row r="39" spans="1:12" x14ac:dyDescent="0.3">
      <c r="A39" s="122" t="s">
        <v>102</v>
      </c>
      <c r="B39" s="124" t="s">
        <v>51</v>
      </c>
      <c r="C39" s="122" t="s">
        <v>101</v>
      </c>
      <c r="D39" s="134">
        <v>787156286</v>
      </c>
      <c r="E39" s="134">
        <v>3034588703</v>
      </c>
      <c r="F39" s="122" t="s">
        <v>48</v>
      </c>
      <c r="G39" s="126">
        <v>34404</v>
      </c>
      <c r="H39" s="127">
        <f t="shared" ca="1" si="0"/>
        <v>20</v>
      </c>
      <c r="I39" s="128" t="s">
        <v>72</v>
      </c>
      <c r="J39" s="129">
        <v>59772</v>
      </c>
      <c r="K39" s="130">
        <v>2</v>
      </c>
    </row>
    <row r="40" spans="1:12" x14ac:dyDescent="0.3">
      <c r="A40" s="122" t="s">
        <v>103</v>
      </c>
      <c r="B40" s="124" t="s">
        <v>76</v>
      </c>
      <c r="C40" s="122" t="s">
        <v>101</v>
      </c>
      <c r="D40" s="134">
        <v>856215418</v>
      </c>
      <c r="E40" s="134">
        <v>7196168483</v>
      </c>
      <c r="F40" s="122" t="s">
        <v>56</v>
      </c>
      <c r="G40" s="126">
        <v>37658</v>
      </c>
      <c r="H40" s="127">
        <f t="shared" ca="1" si="0"/>
        <v>11</v>
      </c>
      <c r="I40" s="128"/>
      <c r="J40" s="129">
        <v>36096</v>
      </c>
      <c r="K40" s="130">
        <v>3</v>
      </c>
    </row>
    <row r="41" spans="1:12" x14ac:dyDescent="0.3">
      <c r="A41" s="122" t="s">
        <v>104</v>
      </c>
      <c r="B41" s="124" t="s">
        <v>66</v>
      </c>
      <c r="C41" s="122" t="s">
        <v>101</v>
      </c>
      <c r="D41" s="134">
        <v>504735443</v>
      </c>
      <c r="E41" s="134">
        <v>9701629556</v>
      </c>
      <c r="F41" s="122" t="s">
        <v>58</v>
      </c>
      <c r="G41" s="126">
        <v>36958</v>
      </c>
      <c r="H41" s="127">
        <f t="shared" ca="1" si="0"/>
        <v>13</v>
      </c>
      <c r="I41" s="128"/>
      <c r="J41" s="129">
        <v>76008</v>
      </c>
      <c r="K41" s="130">
        <v>3</v>
      </c>
    </row>
    <row r="42" spans="1:12" x14ac:dyDescent="0.3">
      <c r="A42" s="122" t="s">
        <v>105</v>
      </c>
      <c r="B42" s="124" t="s">
        <v>66</v>
      </c>
      <c r="C42" s="122" t="s">
        <v>101</v>
      </c>
      <c r="D42" s="134">
        <v>721169660</v>
      </c>
      <c r="E42" s="134">
        <v>5056711140</v>
      </c>
      <c r="F42" s="122" t="s">
        <v>48</v>
      </c>
      <c r="G42" s="126">
        <v>41330</v>
      </c>
      <c r="H42" s="127">
        <f t="shared" ca="1" si="0"/>
        <v>1</v>
      </c>
      <c r="I42" s="128" t="s">
        <v>53</v>
      </c>
      <c r="J42" s="129">
        <v>46476</v>
      </c>
      <c r="K42" s="130">
        <v>1</v>
      </c>
    </row>
    <row r="43" spans="1:12" x14ac:dyDescent="0.3">
      <c r="A43" s="122" t="s">
        <v>106</v>
      </c>
      <c r="B43" s="124" t="s">
        <v>51</v>
      </c>
      <c r="C43" s="122" t="s">
        <v>101</v>
      </c>
      <c r="D43" s="134">
        <v>365117800</v>
      </c>
      <c r="E43" s="134">
        <v>7194125146</v>
      </c>
      <c r="F43" s="122" t="s">
        <v>48</v>
      </c>
      <c r="G43" s="126">
        <v>39016</v>
      </c>
      <c r="H43" s="127">
        <f t="shared" ca="1" si="0"/>
        <v>7</v>
      </c>
      <c r="I43" s="128" t="s">
        <v>60</v>
      </c>
      <c r="J43" s="129">
        <v>80268</v>
      </c>
      <c r="K43" s="130">
        <v>5</v>
      </c>
    </row>
    <row r="44" spans="1:12" x14ac:dyDescent="0.3">
      <c r="A44" s="122" t="s">
        <v>107</v>
      </c>
      <c r="B44" s="124" t="s">
        <v>51</v>
      </c>
      <c r="C44" s="122" t="s">
        <v>101</v>
      </c>
      <c r="D44" s="134">
        <v>676534152</v>
      </c>
      <c r="E44" s="134">
        <v>7194416232</v>
      </c>
      <c r="F44" s="122" t="s">
        <v>48</v>
      </c>
      <c r="G44" s="126">
        <v>41348</v>
      </c>
      <c r="H44" s="127">
        <f t="shared" ca="1" si="0"/>
        <v>1</v>
      </c>
      <c r="I44" s="128" t="s">
        <v>60</v>
      </c>
      <c r="J44" s="129">
        <v>27936</v>
      </c>
      <c r="K44" s="130">
        <v>1</v>
      </c>
    </row>
    <row r="45" spans="1:12" x14ac:dyDescent="0.3">
      <c r="A45" s="122" t="s">
        <v>108</v>
      </c>
      <c r="B45" s="124" t="s">
        <v>76</v>
      </c>
      <c r="C45" s="122" t="s">
        <v>101</v>
      </c>
      <c r="D45" s="134">
        <v>333947685</v>
      </c>
      <c r="E45" s="134">
        <v>5058314799</v>
      </c>
      <c r="F45" s="122" t="s">
        <v>48</v>
      </c>
      <c r="G45" s="126">
        <v>38404</v>
      </c>
      <c r="H45" s="127">
        <f t="shared" ca="1" si="0"/>
        <v>9</v>
      </c>
      <c r="I45" s="128" t="s">
        <v>53</v>
      </c>
      <c r="J45" s="129">
        <v>103056</v>
      </c>
      <c r="K45" s="130">
        <v>3</v>
      </c>
    </row>
    <row r="46" spans="1:12" x14ac:dyDescent="0.3">
      <c r="A46" s="122" t="s">
        <v>109</v>
      </c>
      <c r="B46" s="124" t="s">
        <v>66</v>
      </c>
      <c r="C46" s="122" t="s">
        <v>101</v>
      </c>
      <c r="D46" s="134">
        <v>627678686</v>
      </c>
      <c r="E46" s="134">
        <v>9706101454</v>
      </c>
      <c r="F46" s="122" t="s">
        <v>58</v>
      </c>
      <c r="G46" s="126">
        <v>36561</v>
      </c>
      <c r="H46" s="127">
        <f t="shared" ca="1" si="0"/>
        <v>14</v>
      </c>
      <c r="I46" s="128"/>
      <c r="J46" s="129">
        <v>89688</v>
      </c>
      <c r="K46" s="130">
        <v>5</v>
      </c>
    </row>
    <row r="47" spans="1:12" x14ac:dyDescent="0.3">
      <c r="A47" s="122" t="s">
        <v>110</v>
      </c>
      <c r="B47" s="124" t="s">
        <v>51</v>
      </c>
      <c r="C47" s="122" t="s">
        <v>101</v>
      </c>
      <c r="D47" s="134">
        <v>733413074</v>
      </c>
      <c r="E47" s="134">
        <v>7192224790</v>
      </c>
      <c r="F47" s="122" t="s">
        <v>58</v>
      </c>
      <c r="G47" s="126">
        <v>40026</v>
      </c>
      <c r="H47" s="127">
        <f t="shared" ca="1" si="0"/>
        <v>4</v>
      </c>
      <c r="I47" s="128"/>
      <c r="J47" s="129">
        <v>99684</v>
      </c>
      <c r="K47" s="130">
        <v>3</v>
      </c>
    </row>
    <row r="48" spans="1:12" x14ac:dyDescent="0.3">
      <c r="A48" s="122" t="s">
        <v>111</v>
      </c>
      <c r="B48" s="124" t="s">
        <v>76</v>
      </c>
      <c r="C48" s="122" t="s">
        <v>101</v>
      </c>
      <c r="D48" s="134">
        <v>411058865</v>
      </c>
      <c r="E48" s="134">
        <v>5053883919</v>
      </c>
      <c r="F48" s="122" t="s">
        <v>48</v>
      </c>
      <c r="G48" s="126">
        <v>38064</v>
      </c>
      <c r="H48" s="127">
        <f t="shared" ca="1" si="0"/>
        <v>10</v>
      </c>
      <c r="I48" s="128" t="s">
        <v>60</v>
      </c>
      <c r="J48" s="129">
        <v>32616</v>
      </c>
      <c r="K48" s="130">
        <v>4</v>
      </c>
    </row>
    <row r="49" spans="1:12" x14ac:dyDescent="0.3">
      <c r="A49" s="122" t="s">
        <v>112</v>
      </c>
      <c r="B49" s="124" t="s">
        <v>51</v>
      </c>
      <c r="C49" s="122" t="s">
        <v>101</v>
      </c>
      <c r="D49" s="134">
        <v>721173550</v>
      </c>
      <c r="E49" s="134">
        <v>3038356334</v>
      </c>
      <c r="F49" s="122" t="s">
        <v>48</v>
      </c>
      <c r="G49" s="126">
        <v>34842</v>
      </c>
      <c r="H49" s="127">
        <f t="shared" ca="1" si="0"/>
        <v>19</v>
      </c>
      <c r="I49" s="128" t="s">
        <v>60</v>
      </c>
      <c r="J49" s="129">
        <v>85380</v>
      </c>
      <c r="K49" s="130">
        <v>2</v>
      </c>
    </row>
    <row r="50" spans="1:12" x14ac:dyDescent="0.3">
      <c r="A50" s="122" t="s">
        <v>113</v>
      </c>
      <c r="B50" s="124" t="s">
        <v>76</v>
      </c>
      <c r="C50" s="122" t="s">
        <v>101</v>
      </c>
      <c r="D50" s="134">
        <v>768215237</v>
      </c>
      <c r="E50" s="134">
        <v>5055993367</v>
      </c>
      <c r="F50" s="122" t="s">
        <v>52</v>
      </c>
      <c r="G50" s="126">
        <v>34528</v>
      </c>
      <c r="H50" s="127">
        <f t="shared" ca="1" si="0"/>
        <v>19</v>
      </c>
      <c r="I50" s="128" t="s">
        <v>53</v>
      </c>
      <c r="J50" s="129">
        <v>16560</v>
      </c>
      <c r="K50" s="130">
        <v>3</v>
      </c>
    </row>
    <row r="51" spans="1:12" x14ac:dyDescent="0.3">
      <c r="A51" s="122" t="s">
        <v>114</v>
      </c>
      <c r="B51" s="124" t="s">
        <v>66</v>
      </c>
      <c r="C51" s="122" t="s">
        <v>101</v>
      </c>
      <c r="D51" s="134">
        <v>148899089</v>
      </c>
      <c r="E51" s="134">
        <v>5054734960</v>
      </c>
      <c r="F51" s="122" t="s">
        <v>52</v>
      </c>
      <c r="G51" s="126">
        <v>35222</v>
      </c>
      <c r="H51" s="127">
        <f t="shared" ca="1" si="0"/>
        <v>18</v>
      </c>
      <c r="I51" s="128" t="s">
        <v>60</v>
      </c>
      <c r="J51" s="129">
        <v>32268</v>
      </c>
      <c r="K51" s="130">
        <v>3</v>
      </c>
    </row>
    <row r="52" spans="1:12" x14ac:dyDescent="0.3">
      <c r="A52" s="122" t="s">
        <v>115</v>
      </c>
      <c r="B52" s="124" t="s">
        <v>46</v>
      </c>
      <c r="C52" s="122" t="s">
        <v>101</v>
      </c>
      <c r="D52" s="134">
        <v>267218084</v>
      </c>
      <c r="E52" s="134">
        <v>3033825834</v>
      </c>
      <c r="F52" s="122" t="s">
        <v>58</v>
      </c>
      <c r="G52" s="126">
        <v>36996</v>
      </c>
      <c r="H52" s="127">
        <f t="shared" ca="1" si="0"/>
        <v>13</v>
      </c>
      <c r="I52" s="128"/>
      <c r="J52" s="129">
        <v>105600</v>
      </c>
      <c r="K52" s="130">
        <v>5</v>
      </c>
      <c r="L52" s="133"/>
    </row>
    <row r="53" spans="1:12" x14ac:dyDescent="0.3">
      <c r="A53" s="122" t="s">
        <v>116</v>
      </c>
      <c r="B53" s="124" t="s">
        <v>51</v>
      </c>
      <c r="C53" s="122" t="s">
        <v>101</v>
      </c>
      <c r="D53" s="134">
        <v>415228597</v>
      </c>
      <c r="E53" s="134">
        <v>9706252690</v>
      </c>
      <c r="F53" s="122" t="s">
        <v>48</v>
      </c>
      <c r="G53" s="126">
        <v>36723</v>
      </c>
      <c r="H53" s="127">
        <f t="shared" ca="1" si="0"/>
        <v>13</v>
      </c>
      <c r="I53" s="128" t="s">
        <v>60</v>
      </c>
      <c r="J53" s="129">
        <v>49104</v>
      </c>
      <c r="K53" s="130">
        <v>4</v>
      </c>
    </row>
    <row r="54" spans="1:12" x14ac:dyDescent="0.3">
      <c r="A54" s="122" t="s">
        <v>117</v>
      </c>
      <c r="B54" s="124" t="s">
        <v>66</v>
      </c>
      <c r="C54" s="122" t="s">
        <v>101</v>
      </c>
      <c r="D54" s="134">
        <v>873100939</v>
      </c>
      <c r="E54" s="134">
        <v>7191259179</v>
      </c>
      <c r="F54" s="122" t="s">
        <v>48</v>
      </c>
      <c r="G54" s="126">
        <v>41141</v>
      </c>
      <c r="H54" s="127">
        <f t="shared" ca="1" si="0"/>
        <v>1</v>
      </c>
      <c r="I54" s="128" t="s">
        <v>60</v>
      </c>
      <c r="J54" s="129">
        <v>49788</v>
      </c>
      <c r="K54" s="130">
        <v>5</v>
      </c>
    </row>
    <row r="55" spans="1:12" x14ac:dyDescent="0.3">
      <c r="A55" s="122" t="s">
        <v>118</v>
      </c>
      <c r="B55" s="124" t="s">
        <v>66</v>
      </c>
      <c r="C55" s="122" t="s">
        <v>101</v>
      </c>
      <c r="D55" s="134">
        <v>981106829</v>
      </c>
      <c r="E55" s="134">
        <v>5056196095</v>
      </c>
      <c r="F55" s="122" t="s">
        <v>58</v>
      </c>
      <c r="G55" s="126">
        <v>36904</v>
      </c>
      <c r="H55" s="127">
        <f t="shared" ca="1" si="0"/>
        <v>13</v>
      </c>
      <c r="I55" s="128"/>
      <c r="J55" s="129">
        <v>102576</v>
      </c>
      <c r="K55" s="130">
        <v>5</v>
      </c>
    </row>
    <row r="56" spans="1:12" x14ac:dyDescent="0.3">
      <c r="A56" s="122" t="s">
        <v>119</v>
      </c>
      <c r="B56" s="124" t="s">
        <v>66</v>
      </c>
      <c r="C56" s="122" t="s">
        <v>101</v>
      </c>
      <c r="D56" s="134">
        <v>147261161</v>
      </c>
      <c r="E56" s="134">
        <v>9707692593</v>
      </c>
      <c r="F56" s="122" t="s">
        <v>48</v>
      </c>
      <c r="G56" s="126">
        <v>35888</v>
      </c>
      <c r="H56" s="127">
        <f t="shared" ca="1" si="0"/>
        <v>16</v>
      </c>
      <c r="I56" s="128" t="s">
        <v>60</v>
      </c>
      <c r="J56" s="129">
        <v>38292</v>
      </c>
      <c r="K56" s="130">
        <v>5</v>
      </c>
    </row>
    <row r="57" spans="1:12" x14ac:dyDescent="0.3">
      <c r="A57" s="122" t="s">
        <v>120</v>
      </c>
      <c r="B57" s="124" t="s">
        <v>76</v>
      </c>
      <c r="C57" s="122" t="s">
        <v>101</v>
      </c>
      <c r="D57" s="134">
        <v>571120098</v>
      </c>
      <c r="E57" s="134">
        <v>5055789252</v>
      </c>
      <c r="F57" s="122" t="s">
        <v>48</v>
      </c>
      <c r="G57" s="126">
        <v>36885</v>
      </c>
      <c r="H57" s="127">
        <f t="shared" ca="1" si="0"/>
        <v>13</v>
      </c>
      <c r="I57" s="128" t="s">
        <v>60</v>
      </c>
      <c r="J57" s="129">
        <v>73236</v>
      </c>
      <c r="K57" s="130">
        <v>3</v>
      </c>
      <c r="L57" s="133"/>
    </row>
    <row r="58" spans="1:12" x14ac:dyDescent="0.3">
      <c r="A58" s="122" t="s">
        <v>121</v>
      </c>
      <c r="B58" s="124" t="s">
        <v>76</v>
      </c>
      <c r="C58" s="122" t="s">
        <v>101</v>
      </c>
      <c r="D58" s="134">
        <v>644862142</v>
      </c>
      <c r="E58" s="134">
        <v>3033274978</v>
      </c>
      <c r="F58" s="122" t="s">
        <v>58</v>
      </c>
      <c r="G58" s="126">
        <v>35707</v>
      </c>
      <c r="H58" s="127">
        <f t="shared" ca="1" si="0"/>
        <v>16</v>
      </c>
      <c r="I58" s="128"/>
      <c r="J58" s="129">
        <v>56004</v>
      </c>
      <c r="K58" s="130">
        <v>3</v>
      </c>
    </row>
    <row r="59" spans="1:12" x14ac:dyDescent="0.3">
      <c r="A59" s="122" t="s">
        <v>122</v>
      </c>
      <c r="B59" s="124" t="s">
        <v>51</v>
      </c>
      <c r="C59" s="122" t="s">
        <v>101</v>
      </c>
      <c r="D59" s="134">
        <v>339398339</v>
      </c>
      <c r="E59" s="134">
        <v>5057682821</v>
      </c>
      <c r="F59" s="122" t="s">
        <v>48</v>
      </c>
      <c r="G59" s="126">
        <v>37021</v>
      </c>
      <c r="H59" s="135">
        <f t="shared" ca="1" si="0"/>
        <v>13</v>
      </c>
      <c r="I59" s="136" t="s">
        <v>49</v>
      </c>
      <c r="J59" s="129">
        <v>41736</v>
      </c>
      <c r="K59" s="130">
        <v>4</v>
      </c>
      <c r="L59" s="133"/>
    </row>
    <row r="60" spans="1:12" x14ac:dyDescent="0.3">
      <c r="A60" s="122" t="s">
        <v>123</v>
      </c>
      <c r="B60" s="124" t="s">
        <v>66</v>
      </c>
      <c r="C60" s="122" t="s">
        <v>101</v>
      </c>
      <c r="D60" s="134">
        <v>436693732</v>
      </c>
      <c r="E60" s="134">
        <v>9704077699</v>
      </c>
      <c r="F60" s="122" t="s">
        <v>48</v>
      </c>
      <c r="G60" s="126">
        <v>38232</v>
      </c>
      <c r="H60" s="127">
        <f t="shared" ca="1" si="0"/>
        <v>9</v>
      </c>
      <c r="I60" s="128" t="s">
        <v>49</v>
      </c>
      <c r="J60" s="129">
        <v>75348</v>
      </c>
      <c r="K60" s="130">
        <v>2</v>
      </c>
    </row>
    <row r="61" spans="1:12" x14ac:dyDescent="0.3">
      <c r="A61" s="122" t="s">
        <v>124</v>
      </c>
      <c r="B61" s="124" t="s">
        <v>66</v>
      </c>
      <c r="C61" s="122" t="s">
        <v>101</v>
      </c>
      <c r="D61" s="134">
        <v>513140687</v>
      </c>
      <c r="E61" s="134">
        <v>5052163497</v>
      </c>
      <c r="F61" s="122" t="s">
        <v>58</v>
      </c>
      <c r="G61" s="126">
        <v>34284</v>
      </c>
      <c r="H61" s="127">
        <f t="shared" ca="1" si="0"/>
        <v>20</v>
      </c>
      <c r="I61" s="128"/>
      <c r="J61" s="129">
        <v>51528</v>
      </c>
      <c r="K61" s="130">
        <v>1</v>
      </c>
    </row>
    <row r="62" spans="1:12" x14ac:dyDescent="0.3">
      <c r="A62" s="122" t="s">
        <v>125</v>
      </c>
      <c r="B62" s="124" t="s">
        <v>76</v>
      </c>
      <c r="C62" s="122" t="s">
        <v>101</v>
      </c>
      <c r="D62" s="134">
        <v>349979288</v>
      </c>
      <c r="E62" s="134">
        <v>3034629972</v>
      </c>
      <c r="F62" s="122" t="s">
        <v>48</v>
      </c>
      <c r="G62" s="126">
        <v>38074</v>
      </c>
      <c r="H62" s="127">
        <f t="shared" ca="1" si="0"/>
        <v>10</v>
      </c>
      <c r="I62" s="128" t="s">
        <v>64</v>
      </c>
      <c r="J62" s="129">
        <v>34380</v>
      </c>
      <c r="K62" s="130">
        <v>4</v>
      </c>
    </row>
    <row r="63" spans="1:12" x14ac:dyDescent="0.3">
      <c r="A63" s="122" t="s">
        <v>126</v>
      </c>
      <c r="B63" s="124" t="s">
        <v>76</v>
      </c>
      <c r="C63" s="122" t="s">
        <v>101</v>
      </c>
      <c r="D63" s="134">
        <v>905675120</v>
      </c>
      <c r="E63" s="134">
        <v>3032526124</v>
      </c>
      <c r="F63" s="122" t="s">
        <v>48</v>
      </c>
      <c r="G63" s="126">
        <v>36263</v>
      </c>
      <c r="H63" s="127">
        <f t="shared" ca="1" si="0"/>
        <v>15</v>
      </c>
      <c r="I63" s="128" t="s">
        <v>49</v>
      </c>
      <c r="J63" s="129">
        <v>93096</v>
      </c>
      <c r="K63" s="130">
        <v>3</v>
      </c>
    </row>
    <row r="64" spans="1:12" x14ac:dyDescent="0.3">
      <c r="A64" s="122" t="s">
        <v>127</v>
      </c>
      <c r="B64" s="124" t="s">
        <v>66</v>
      </c>
      <c r="C64" s="122" t="s">
        <v>101</v>
      </c>
      <c r="D64" s="134">
        <v>242099349</v>
      </c>
      <c r="E64" s="134">
        <v>5056576057</v>
      </c>
      <c r="F64" s="122" t="s">
        <v>48</v>
      </c>
      <c r="G64" s="126">
        <v>41557</v>
      </c>
      <c r="H64" s="127">
        <f t="shared" ca="1" si="0"/>
        <v>0</v>
      </c>
      <c r="I64" s="128" t="s">
        <v>49</v>
      </c>
      <c r="J64" s="129">
        <v>93384</v>
      </c>
      <c r="K64" s="130">
        <v>3</v>
      </c>
    </row>
    <row r="65" spans="1:11" x14ac:dyDescent="0.3">
      <c r="A65" s="122" t="s">
        <v>128</v>
      </c>
      <c r="B65" s="124" t="s">
        <v>51</v>
      </c>
      <c r="C65" s="122" t="s">
        <v>101</v>
      </c>
      <c r="D65" s="134">
        <v>126492342</v>
      </c>
      <c r="E65" s="134">
        <v>9706299247</v>
      </c>
      <c r="F65" s="122" t="s">
        <v>56</v>
      </c>
      <c r="G65" s="126">
        <v>37115</v>
      </c>
      <c r="H65" s="127">
        <f t="shared" ca="1" si="0"/>
        <v>12</v>
      </c>
      <c r="I65" s="128"/>
      <c r="J65" s="129">
        <v>22200</v>
      </c>
      <c r="K65" s="130">
        <v>5</v>
      </c>
    </row>
    <row r="66" spans="1:11" x14ac:dyDescent="0.3">
      <c r="A66" s="122" t="s">
        <v>129</v>
      </c>
      <c r="B66" s="124" t="s">
        <v>66</v>
      </c>
      <c r="C66" s="122" t="s">
        <v>101</v>
      </c>
      <c r="D66" s="134">
        <v>631405285</v>
      </c>
      <c r="E66" s="134">
        <v>7197491979</v>
      </c>
      <c r="F66" s="122" t="s">
        <v>48</v>
      </c>
      <c r="G66" s="126">
        <v>34583</v>
      </c>
      <c r="H66" s="127">
        <f t="shared" ref="H66:H129" ca="1" si="1">DATEDIF(G66,TODAY(),"Y")</f>
        <v>19</v>
      </c>
      <c r="I66" s="128" t="s">
        <v>64</v>
      </c>
      <c r="J66" s="129">
        <v>103104</v>
      </c>
      <c r="K66" s="130">
        <v>4</v>
      </c>
    </row>
    <row r="67" spans="1:11" x14ac:dyDescent="0.3">
      <c r="A67" s="122" t="s">
        <v>130</v>
      </c>
      <c r="B67" s="124" t="s">
        <v>76</v>
      </c>
      <c r="C67" s="122" t="s">
        <v>101</v>
      </c>
      <c r="D67" s="134">
        <v>653843221</v>
      </c>
      <c r="E67" s="134">
        <v>9707713771</v>
      </c>
      <c r="F67" s="122" t="s">
        <v>58</v>
      </c>
      <c r="G67" s="126">
        <v>41015</v>
      </c>
      <c r="H67" s="127">
        <f t="shared" ca="1" si="1"/>
        <v>2</v>
      </c>
      <c r="I67" s="128"/>
      <c r="J67" s="129">
        <v>95352</v>
      </c>
      <c r="K67" s="130">
        <v>5</v>
      </c>
    </row>
    <row r="68" spans="1:11" x14ac:dyDescent="0.3">
      <c r="A68" s="122" t="s">
        <v>131</v>
      </c>
      <c r="B68" s="124" t="s">
        <v>76</v>
      </c>
      <c r="C68" s="122" t="s">
        <v>101</v>
      </c>
      <c r="D68" s="134">
        <v>870106287</v>
      </c>
      <c r="E68" s="134">
        <v>7198611970</v>
      </c>
      <c r="F68" s="122" t="s">
        <v>52</v>
      </c>
      <c r="G68" s="126">
        <v>35604</v>
      </c>
      <c r="H68" s="127">
        <f t="shared" ca="1" si="1"/>
        <v>17</v>
      </c>
      <c r="I68" s="128" t="s">
        <v>72</v>
      </c>
      <c r="J68" s="129">
        <v>46704</v>
      </c>
      <c r="K68" s="130">
        <v>4</v>
      </c>
    </row>
    <row r="69" spans="1:11" x14ac:dyDescent="0.3">
      <c r="A69" s="122" t="s">
        <v>132</v>
      </c>
      <c r="B69" s="124" t="s">
        <v>76</v>
      </c>
      <c r="C69" s="122" t="s">
        <v>101</v>
      </c>
      <c r="D69" s="134">
        <v>164904130</v>
      </c>
      <c r="E69" s="134">
        <v>9708046670</v>
      </c>
      <c r="F69" s="122" t="s">
        <v>58</v>
      </c>
      <c r="G69" s="126">
        <v>36625</v>
      </c>
      <c r="H69" s="127">
        <f t="shared" ca="1" si="1"/>
        <v>14</v>
      </c>
      <c r="I69" s="128"/>
      <c r="J69" s="129">
        <v>101040</v>
      </c>
      <c r="K69" s="130">
        <v>2</v>
      </c>
    </row>
    <row r="70" spans="1:11" x14ac:dyDescent="0.3">
      <c r="A70" s="122" t="s">
        <v>133</v>
      </c>
      <c r="B70" s="124" t="s">
        <v>76</v>
      </c>
      <c r="C70" s="122" t="s">
        <v>101</v>
      </c>
      <c r="D70" s="134">
        <v>667812117</v>
      </c>
      <c r="E70" s="134">
        <v>7196396432</v>
      </c>
      <c r="F70" s="122" t="s">
        <v>48</v>
      </c>
      <c r="G70" s="126">
        <v>34802</v>
      </c>
      <c r="H70" s="127">
        <f t="shared" ca="1" si="1"/>
        <v>19</v>
      </c>
      <c r="I70" s="128" t="s">
        <v>53</v>
      </c>
      <c r="J70" s="129">
        <v>38196</v>
      </c>
      <c r="K70" s="130">
        <v>3</v>
      </c>
    </row>
    <row r="71" spans="1:11" x14ac:dyDescent="0.3">
      <c r="A71" s="122" t="s">
        <v>134</v>
      </c>
      <c r="B71" s="124" t="s">
        <v>51</v>
      </c>
      <c r="C71" s="122" t="s">
        <v>101</v>
      </c>
      <c r="D71" s="134">
        <v>474999228</v>
      </c>
      <c r="E71" s="134">
        <v>5053848677</v>
      </c>
      <c r="F71" s="122" t="s">
        <v>58</v>
      </c>
      <c r="G71" s="126">
        <v>37143</v>
      </c>
      <c r="H71" s="127">
        <f t="shared" ca="1" si="1"/>
        <v>12</v>
      </c>
      <c r="I71" s="128"/>
      <c r="J71" s="129">
        <v>92316</v>
      </c>
      <c r="K71" s="130">
        <v>1</v>
      </c>
    </row>
    <row r="72" spans="1:11" x14ac:dyDescent="0.3">
      <c r="A72" s="122" t="s">
        <v>135</v>
      </c>
      <c r="B72" s="124" t="s">
        <v>55</v>
      </c>
      <c r="C72" s="122" t="s">
        <v>101</v>
      </c>
      <c r="D72" s="134">
        <v>344090854</v>
      </c>
      <c r="E72" s="134">
        <v>3033542524</v>
      </c>
      <c r="F72" s="122" t="s">
        <v>48</v>
      </c>
      <c r="G72" s="126">
        <v>36253</v>
      </c>
      <c r="H72" s="127">
        <f t="shared" ca="1" si="1"/>
        <v>15</v>
      </c>
      <c r="I72" s="128" t="s">
        <v>72</v>
      </c>
      <c r="J72" s="129">
        <v>98544</v>
      </c>
      <c r="K72" s="130">
        <v>5</v>
      </c>
    </row>
    <row r="73" spans="1:11" x14ac:dyDescent="0.3">
      <c r="A73" s="122" t="s">
        <v>136</v>
      </c>
      <c r="B73" s="124" t="s">
        <v>51</v>
      </c>
      <c r="C73" s="122" t="s">
        <v>101</v>
      </c>
      <c r="D73" s="134">
        <v>393393249</v>
      </c>
      <c r="E73" s="134">
        <v>5054980674</v>
      </c>
      <c r="F73" s="122" t="s">
        <v>58</v>
      </c>
      <c r="G73" s="126">
        <v>37526</v>
      </c>
      <c r="H73" s="127">
        <f t="shared" ca="1" si="1"/>
        <v>11</v>
      </c>
      <c r="I73" s="128"/>
      <c r="J73" s="129">
        <v>28272</v>
      </c>
      <c r="K73" s="130">
        <v>3</v>
      </c>
    </row>
    <row r="74" spans="1:11" x14ac:dyDescent="0.3">
      <c r="A74" s="122" t="s">
        <v>137</v>
      </c>
      <c r="B74" s="124" t="s">
        <v>46</v>
      </c>
      <c r="C74" s="122" t="s">
        <v>101</v>
      </c>
      <c r="D74" s="134">
        <v>867671341</v>
      </c>
      <c r="E74" s="134">
        <v>3038317543</v>
      </c>
      <c r="F74" s="122" t="s">
        <v>52</v>
      </c>
      <c r="G74" s="126">
        <v>37952</v>
      </c>
      <c r="H74" s="127">
        <f t="shared" ca="1" si="1"/>
        <v>10</v>
      </c>
      <c r="I74" s="128" t="s">
        <v>60</v>
      </c>
      <c r="J74" s="129">
        <v>42336</v>
      </c>
      <c r="K74" s="130">
        <v>3</v>
      </c>
    </row>
    <row r="75" spans="1:11" x14ac:dyDescent="0.3">
      <c r="A75" s="122" t="s">
        <v>138</v>
      </c>
      <c r="B75" s="124" t="s">
        <v>66</v>
      </c>
      <c r="C75" s="122" t="s">
        <v>101</v>
      </c>
      <c r="D75" s="134">
        <v>923665952</v>
      </c>
      <c r="E75" s="134">
        <v>9705295649</v>
      </c>
      <c r="F75" s="122" t="s">
        <v>48</v>
      </c>
      <c r="G75" s="126">
        <v>36142</v>
      </c>
      <c r="H75" s="127">
        <f t="shared" ca="1" si="1"/>
        <v>15</v>
      </c>
      <c r="I75" s="128" t="s">
        <v>49</v>
      </c>
      <c r="J75" s="129">
        <v>92820</v>
      </c>
      <c r="K75" s="130">
        <v>5</v>
      </c>
    </row>
    <row r="76" spans="1:11" x14ac:dyDescent="0.3">
      <c r="A76" s="122" t="s">
        <v>139</v>
      </c>
      <c r="B76" s="124" t="s">
        <v>76</v>
      </c>
      <c r="C76" s="122" t="s">
        <v>101</v>
      </c>
      <c r="D76" s="134">
        <v>427811310</v>
      </c>
      <c r="E76" s="134">
        <v>3031362796</v>
      </c>
      <c r="F76" s="122" t="s">
        <v>58</v>
      </c>
      <c r="G76" s="126">
        <v>36311</v>
      </c>
      <c r="H76" s="127">
        <f t="shared" ca="1" si="1"/>
        <v>15</v>
      </c>
      <c r="I76" s="128"/>
      <c r="J76" s="129">
        <v>107172</v>
      </c>
      <c r="K76" s="130">
        <v>5</v>
      </c>
    </row>
    <row r="77" spans="1:11" x14ac:dyDescent="0.3">
      <c r="A77" s="122" t="s">
        <v>140</v>
      </c>
      <c r="B77" s="124" t="s">
        <v>51</v>
      </c>
      <c r="C77" s="122" t="s">
        <v>101</v>
      </c>
      <c r="D77" s="134">
        <v>648911225</v>
      </c>
      <c r="E77" s="134">
        <v>9705829090</v>
      </c>
      <c r="F77" s="122" t="s">
        <v>58</v>
      </c>
      <c r="G77" s="126">
        <v>35037</v>
      </c>
      <c r="H77" s="127">
        <f t="shared" ca="1" si="1"/>
        <v>18</v>
      </c>
      <c r="I77" s="128"/>
      <c r="J77" s="129">
        <v>99624</v>
      </c>
      <c r="K77" s="130">
        <v>4</v>
      </c>
    </row>
    <row r="78" spans="1:11" x14ac:dyDescent="0.3">
      <c r="A78" s="122" t="s">
        <v>141</v>
      </c>
      <c r="B78" s="124" t="s">
        <v>76</v>
      </c>
      <c r="C78" s="122" t="s">
        <v>101</v>
      </c>
      <c r="D78" s="134">
        <v>252276921</v>
      </c>
      <c r="E78" s="134">
        <v>3035777345</v>
      </c>
      <c r="F78" s="122" t="s">
        <v>48</v>
      </c>
      <c r="G78" s="126">
        <v>38841</v>
      </c>
      <c r="H78" s="127">
        <f t="shared" ca="1" si="1"/>
        <v>8</v>
      </c>
      <c r="I78" s="128" t="s">
        <v>64</v>
      </c>
      <c r="J78" s="129">
        <v>104736</v>
      </c>
      <c r="K78" s="130">
        <v>4</v>
      </c>
    </row>
    <row r="79" spans="1:11" x14ac:dyDescent="0.3">
      <c r="A79" s="122" t="s">
        <v>142</v>
      </c>
      <c r="B79" s="124" t="s">
        <v>76</v>
      </c>
      <c r="C79" s="122" t="s">
        <v>101</v>
      </c>
      <c r="D79" s="134">
        <v>129397083</v>
      </c>
      <c r="E79" s="134">
        <v>7191391475</v>
      </c>
      <c r="F79" s="122" t="s">
        <v>48</v>
      </c>
      <c r="G79" s="126">
        <v>41652</v>
      </c>
      <c r="H79" s="127">
        <f t="shared" ca="1" si="1"/>
        <v>0</v>
      </c>
      <c r="I79" s="128" t="s">
        <v>49</v>
      </c>
      <c r="J79" s="129">
        <v>82692</v>
      </c>
      <c r="K79" s="130">
        <v>5</v>
      </c>
    </row>
    <row r="80" spans="1:11" x14ac:dyDescent="0.3">
      <c r="A80" s="122" t="s">
        <v>143</v>
      </c>
      <c r="B80" s="124" t="s">
        <v>55</v>
      </c>
      <c r="C80" s="122" t="s">
        <v>101</v>
      </c>
      <c r="D80" s="134">
        <v>877122222</v>
      </c>
      <c r="E80" s="134">
        <v>3035511103</v>
      </c>
      <c r="F80" s="122" t="s">
        <v>48</v>
      </c>
      <c r="G80" s="126">
        <v>41631</v>
      </c>
      <c r="H80" s="127">
        <f t="shared" ca="1" si="1"/>
        <v>0</v>
      </c>
      <c r="I80" s="128" t="s">
        <v>72</v>
      </c>
      <c r="J80" s="129">
        <v>89652</v>
      </c>
      <c r="K80" s="130">
        <v>2</v>
      </c>
    </row>
    <row r="81" spans="1:11" x14ac:dyDescent="0.3">
      <c r="A81" s="122" t="s">
        <v>144</v>
      </c>
      <c r="B81" s="124" t="s">
        <v>62</v>
      </c>
      <c r="C81" s="122" t="s">
        <v>101</v>
      </c>
      <c r="D81" s="134">
        <v>247276092</v>
      </c>
      <c r="E81" s="134">
        <v>3032636516</v>
      </c>
      <c r="F81" s="122" t="s">
        <v>58</v>
      </c>
      <c r="G81" s="126">
        <v>36175</v>
      </c>
      <c r="H81" s="127">
        <f t="shared" ca="1" si="1"/>
        <v>15</v>
      </c>
      <c r="I81" s="128"/>
      <c r="J81" s="129">
        <v>77268</v>
      </c>
      <c r="K81" s="130">
        <v>2</v>
      </c>
    </row>
    <row r="82" spans="1:11" x14ac:dyDescent="0.3">
      <c r="A82" s="122" t="s">
        <v>145</v>
      </c>
      <c r="B82" s="124" t="s">
        <v>66</v>
      </c>
      <c r="C82" s="122" t="s">
        <v>101</v>
      </c>
      <c r="D82" s="134">
        <v>639314672</v>
      </c>
      <c r="E82" s="134">
        <v>5051919478</v>
      </c>
      <c r="F82" s="122" t="s">
        <v>52</v>
      </c>
      <c r="G82" s="126">
        <v>36898</v>
      </c>
      <c r="H82" s="127">
        <f t="shared" ca="1" si="1"/>
        <v>13</v>
      </c>
      <c r="I82" s="128" t="s">
        <v>72</v>
      </c>
      <c r="J82" s="129">
        <v>28056</v>
      </c>
      <c r="K82" s="130">
        <v>4</v>
      </c>
    </row>
    <row r="83" spans="1:11" x14ac:dyDescent="0.3">
      <c r="A83" s="122" t="s">
        <v>146</v>
      </c>
      <c r="B83" s="124" t="s">
        <v>46</v>
      </c>
      <c r="C83" s="122" t="s">
        <v>101</v>
      </c>
      <c r="D83" s="134">
        <v>600458368</v>
      </c>
      <c r="E83" s="134">
        <v>9707280453</v>
      </c>
      <c r="F83" s="122" t="s">
        <v>52</v>
      </c>
      <c r="G83" s="126">
        <v>40858</v>
      </c>
      <c r="H83" s="127">
        <f t="shared" ca="1" si="1"/>
        <v>2</v>
      </c>
      <c r="I83" s="128" t="s">
        <v>72</v>
      </c>
      <c r="J83" s="129">
        <v>27042</v>
      </c>
      <c r="K83" s="130">
        <v>3</v>
      </c>
    </row>
    <row r="84" spans="1:11" x14ac:dyDescent="0.3">
      <c r="A84" s="122" t="s">
        <v>147</v>
      </c>
      <c r="B84" s="124" t="s">
        <v>62</v>
      </c>
      <c r="C84" s="122" t="s">
        <v>101</v>
      </c>
      <c r="D84" s="134">
        <v>163292583</v>
      </c>
      <c r="E84" s="134">
        <v>9702005810</v>
      </c>
      <c r="F84" s="122" t="s">
        <v>58</v>
      </c>
      <c r="G84" s="126">
        <v>37094</v>
      </c>
      <c r="H84" s="127">
        <f t="shared" ca="1" si="1"/>
        <v>12</v>
      </c>
      <c r="I84" s="128"/>
      <c r="J84" s="129">
        <v>36408</v>
      </c>
      <c r="K84" s="130">
        <v>3</v>
      </c>
    </row>
    <row r="85" spans="1:11" x14ac:dyDescent="0.3">
      <c r="A85" s="122" t="s">
        <v>148</v>
      </c>
      <c r="B85" s="124" t="s">
        <v>51</v>
      </c>
      <c r="C85" s="122" t="s">
        <v>101</v>
      </c>
      <c r="D85" s="134">
        <v>580960042</v>
      </c>
      <c r="E85" s="134">
        <v>5057528456</v>
      </c>
      <c r="F85" s="122" t="s">
        <v>58</v>
      </c>
      <c r="G85" s="126">
        <v>40096</v>
      </c>
      <c r="H85" s="127">
        <f t="shared" ca="1" si="1"/>
        <v>4</v>
      </c>
      <c r="I85" s="128"/>
      <c r="J85" s="129">
        <v>74580</v>
      </c>
      <c r="K85" s="130">
        <v>4</v>
      </c>
    </row>
    <row r="86" spans="1:11" x14ac:dyDescent="0.3">
      <c r="A86" s="122" t="s">
        <v>149</v>
      </c>
      <c r="B86" s="124" t="s">
        <v>51</v>
      </c>
      <c r="C86" s="122" t="s">
        <v>101</v>
      </c>
      <c r="D86" s="134">
        <v>822974734</v>
      </c>
      <c r="E86" s="134">
        <v>3034924736</v>
      </c>
      <c r="F86" s="122" t="s">
        <v>56</v>
      </c>
      <c r="G86" s="126">
        <v>37543</v>
      </c>
      <c r="H86" s="127">
        <f t="shared" ca="1" si="1"/>
        <v>11</v>
      </c>
      <c r="I86" s="128"/>
      <c r="J86" s="129">
        <v>39667</v>
      </c>
      <c r="K86" s="130">
        <v>5</v>
      </c>
    </row>
    <row r="87" spans="1:11" x14ac:dyDescent="0.3">
      <c r="A87" s="122" t="s">
        <v>150</v>
      </c>
      <c r="B87" s="124" t="s">
        <v>55</v>
      </c>
      <c r="C87" s="122" t="s">
        <v>101</v>
      </c>
      <c r="D87" s="134">
        <v>403504590</v>
      </c>
      <c r="E87" s="134">
        <v>3032400511</v>
      </c>
      <c r="F87" s="122" t="s">
        <v>58</v>
      </c>
      <c r="G87" s="126">
        <v>34734</v>
      </c>
      <c r="H87" s="127">
        <f t="shared" ca="1" si="1"/>
        <v>19</v>
      </c>
      <c r="I87" s="128"/>
      <c r="J87" s="129">
        <v>77352</v>
      </c>
      <c r="K87" s="130">
        <v>1</v>
      </c>
    </row>
    <row r="88" spans="1:11" x14ac:dyDescent="0.3">
      <c r="A88" s="122" t="s">
        <v>151</v>
      </c>
      <c r="B88" s="124" t="s">
        <v>76</v>
      </c>
      <c r="C88" s="122" t="s">
        <v>101</v>
      </c>
      <c r="D88" s="134">
        <v>496260023</v>
      </c>
      <c r="E88" s="134">
        <v>7193962015</v>
      </c>
      <c r="F88" s="122" t="s">
        <v>48</v>
      </c>
      <c r="G88" s="126">
        <v>35530</v>
      </c>
      <c r="H88" s="127">
        <f t="shared" ca="1" si="1"/>
        <v>17</v>
      </c>
      <c r="I88" s="128" t="s">
        <v>53</v>
      </c>
      <c r="J88" s="129">
        <v>89604</v>
      </c>
      <c r="K88" s="130">
        <v>5</v>
      </c>
    </row>
    <row r="89" spans="1:11" x14ac:dyDescent="0.3">
      <c r="A89" s="122" t="s">
        <v>152</v>
      </c>
      <c r="B89" s="124" t="s">
        <v>66</v>
      </c>
      <c r="C89" s="122" t="s">
        <v>101</v>
      </c>
      <c r="D89" s="134">
        <v>831188207</v>
      </c>
      <c r="E89" s="134">
        <v>7192121334</v>
      </c>
      <c r="F89" s="122" t="s">
        <v>48</v>
      </c>
      <c r="G89" s="126">
        <v>38297</v>
      </c>
      <c r="H89" s="127">
        <f t="shared" ca="1" si="1"/>
        <v>9</v>
      </c>
      <c r="I89" s="128" t="s">
        <v>60</v>
      </c>
      <c r="J89" s="129">
        <v>86340</v>
      </c>
      <c r="K89" s="130">
        <v>5</v>
      </c>
    </row>
    <row r="90" spans="1:11" x14ac:dyDescent="0.3">
      <c r="A90" s="122" t="s">
        <v>153</v>
      </c>
      <c r="B90" s="124" t="s">
        <v>76</v>
      </c>
      <c r="C90" s="122" t="s">
        <v>101</v>
      </c>
      <c r="D90" s="134">
        <v>951516517</v>
      </c>
      <c r="E90" s="134">
        <v>9704936058</v>
      </c>
      <c r="F90" s="122" t="s">
        <v>48</v>
      </c>
      <c r="G90" s="126">
        <v>34951</v>
      </c>
      <c r="H90" s="127">
        <f t="shared" ca="1" si="1"/>
        <v>18</v>
      </c>
      <c r="I90" s="128" t="s">
        <v>64</v>
      </c>
      <c r="J90" s="129">
        <v>86004</v>
      </c>
      <c r="K90" s="130">
        <v>4</v>
      </c>
    </row>
    <row r="91" spans="1:11" x14ac:dyDescent="0.3">
      <c r="A91" s="122" t="s">
        <v>154</v>
      </c>
      <c r="B91" s="124" t="s">
        <v>62</v>
      </c>
      <c r="C91" s="122" t="s">
        <v>101</v>
      </c>
      <c r="D91" s="134">
        <v>683222853</v>
      </c>
      <c r="E91" s="134">
        <v>7196224056</v>
      </c>
      <c r="F91" s="122" t="s">
        <v>58</v>
      </c>
      <c r="G91" s="126">
        <v>40978</v>
      </c>
      <c r="H91" s="127">
        <f t="shared" ca="1" si="1"/>
        <v>2</v>
      </c>
      <c r="I91" s="128"/>
      <c r="J91" s="129">
        <v>30948</v>
      </c>
      <c r="K91" s="130">
        <v>3</v>
      </c>
    </row>
    <row r="92" spans="1:11" x14ac:dyDescent="0.3">
      <c r="A92" s="122" t="s">
        <v>155</v>
      </c>
      <c r="B92" s="124" t="s">
        <v>66</v>
      </c>
      <c r="C92" s="122" t="s">
        <v>101</v>
      </c>
      <c r="D92" s="134">
        <v>459522265</v>
      </c>
      <c r="E92" s="134">
        <v>7194633649</v>
      </c>
      <c r="F92" s="122" t="s">
        <v>48</v>
      </c>
      <c r="G92" s="126">
        <v>34631</v>
      </c>
      <c r="H92" s="127">
        <f t="shared" ca="1" si="1"/>
        <v>19</v>
      </c>
      <c r="I92" s="128" t="s">
        <v>53</v>
      </c>
      <c r="J92" s="129">
        <v>73680</v>
      </c>
      <c r="K92" s="130">
        <v>5</v>
      </c>
    </row>
    <row r="93" spans="1:11" x14ac:dyDescent="0.3">
      <c r="A93" s="122" t="s">
        <v>156</v>
      </c>
      <c r="B93" s="124" t="s">
        <v>76</v>
      </c>
      <c r="C93" s="122" t="s">
        <v>101</v>
      </c>
      <c r="D93" s="134">
        <v>260815239</v>
      </c>
      <c r="E93" s="134">
        <v>9703040292</v>
      </c>
      <c r="F93" s="122" t="s">
        <v>56</v>
      </c>
      <c r="G93" s="126">
        <v>34676</v>
      </c>
      <c r="H93" s="127">
        <f t="shared" ca="1" si="1"/>
        <v>19</v>
      </c>
      <c r="I93" s="128"/>
      <c r="J93" s="129">
        <v>17482</v>
      </c>
      <c r="K93" s="130">
        <v>3</v>
      </c>
    </row>
    <row r="94" spans="1:11" x14ac:dyDescent="0.3">
      <c r="A94" s="122" t="s">
        <v>157</v>
      </c>
      <c r="B94" s="124" t="s">
        <v>46</v>
      </c>
      <c r="C94" s="122" t="s">
        <v>101</v>
      </c>
      <c r="D94" s="134">
        <v>964243524</v>
      </c>
      <c r="E94" s="134">
        <v>3032339143</v>
      </c>
      <c r="F94" s="122" t="s">
        <v>48</v>
      </c>
      <c r="G94" s="126">
        <v>36052</v>
      </c>
      <c r="H94" s="127">
        <f t="shared" ca="1" si="1"/>
        <v>15</v>
      </c>
      <c r="I94" s="128" t="s">
        <v>60</v>
      </c>
      <c r="J94" s="129">
        <v>81468</v>
      </c>
      <c r="K94" s="130">
        <v>5</v>
      </c>
    </row>
    <row r="95" spans="1:11" x14ac:dyDescent="0.3">
      <c r="A95" s="122" t="s">
        <v>158</v>
      </c>
      <c r="B95" s="124" t="s">
        <v>51</v>
      </c>
      <c r="C95" s="122" t="s">
        <v>101</v>
      </c>
      <c r="D95" s="134">
        <v>841913875</v>
      </c>
      <c r="E95" s="134">
        <v>7192511732</v>
      </c>
      <c r="F95" s="122" t="s">
        <v>58</v>
      </c>
      <c r="G95" s="126">
        <v>36216</v>
      </c>
      <c r="H95" s="127">
        <f t="shared" ca="1" si="1"/>
        <v>15</v>
      </c>
      <c r="I95" s="128"/>
      <c r="J95" s="129">
        <v>60660</v>
      </c>
      <c r="K95" s="130">
        <v>2</v>
      </c>
    </row>
    <row r="96" spans="1:11" x14ac:dyDescent="0.3">
      <c r="A96" s="122" t="s">
        <v>159</v>
      </c>
      <c r="B96" s="124" t="s">
        <v>76</v>
      </c>
      <c r="C96" s="122" t="s">
        <v>101</v>
      </c>
      <c r="D96" s="134">
        <v>334574480</v>
      </c>
      <c r="E96" s="134">
        <v>9705165289</v>
      </c>
      <c r="F96" s="122" t="s">
        <v>48</v>
      </c>
      <c r="G96" s="126">
        <v>37562</v>
      </c>
      <c r="H96" s="127">
        <f t="shared" ca="1" si="1"/>
        <v>11</v>
      </c>
      <c r="I96" s="128" t="s">
        <v>64</v>
      </c>
      <c r="J96" s="129">
        <v>38520</v>
      </c>
      <c r="K96" s="130">
        <v>1</v>
      </c>
    </row>
    <row r="97" spans="1:11" x14ac:dyDescent="0.3">
      <c r="A97" s="122" t="s">
        <v>160</v>
      </c>
      <c r="B97" s="124" t="s">
        <v>66</v>
      </c>
      <c r="C97" s="122" t="s">
        <v>161</v>
      </c>
      <c r="D97" s="134">
        <v>759350847</v>
      </c>
      <c r="E97" s="134">
        <v>7197474942</v>
      </c>
      <c r="F97" s="122" t="s">
        <v>48</v>
      </c>
      <c r="G97" s="126">
        <v>39453</v>
      </c>
      <c r="H97" s="127">
        <f t="shared" ca="1" si="1"/>
        <v>6</v>
      </c>
      <c r="I97" s="128" t="s">
        <v>60</v>
      </c>
      <c r="J97" s="129">
        <v>43956</v>
      </c>
      <c r="K97" s="130">
        <v>4</v>
      </c>
    </row>
    <row r="98" spans="1:11" x14ac:dyDescent="0.3">
      <c r="A98" s="122" t="s">
        <v>162</v>
      </c>
      <c r="B98" s="124" t="s">
        <v>76</v>
      </c>
      <c r="C98" s="122" t="s">
        <v>161</v>
      </c>
      <c r="D98" s="134">
        <v>920505896</v>
      </c>
      <c r="E98" s="134">
        <v>5053173691</v>
      </c>
      <c r="F98" s="122" t="s">
        <v>58</v>
      </c>
      <c r="G98" s="126">
        <v>39811</v>
      </c>
      <c r="H98" s="127">
        <f t="shared" ca="1" si="1"/>
        <v>5</v>
      </c>
      <c r="I98" s="128"/>
      <c r="J98" s="129">
        <v>94632</v>
      </c>
      <c r="K98" s="130">
        <v>2</v>
      </c>
    </row>
    <row r="99" spans="1:11" x14ac:dyDescent="0.3">
      <c r="A99" s="122" t="s">
        <v>163</v>
      </c>
      <c r="B99" s="124" t="s">
        <v>76</v>
      </c>
      <c r="C99" s="122" t="s">
        <v>161</v>
      </c>
      <c r="D99" s="134">
        <v>272036635</v>
      </c>
      <c r="E99" s="134">
        <v>5051656242</v>
      </c>
      <c r="F99" s="122" t="s">
        <v>48</v>
      </c>
      <c r="G99" s="126">
        <v>38939</v>
      </c>
      <c r="H99" s="127">
        <f t="shared" ca="1" si="1"/>
        <v>7</v>
      </c>
      <c r="I99" s="128" t="s">
        <v>60</v>
      </c>
      <c r="J99" s="129">
        <v>103836</v>
      </c>
      <c r="K99" s="130">
        <v>1</v>
      </c>
    </row>
    <row r="100" spans="1:11" x14ac:dyDescent="0.3">
      <c r="A100" s="122" t="s">
        <v>164</v>
      </c>
      <c r="B100" s="124" t="s">
        <v>55</v>
      </c>
      <c r="C100" s="122" t="s">
        <v>161</v>
      </c>
      <c r="D100" s="134">
        <v>640301378</v>
      </c>
      <c r="E100" s="134">
        <v>9704663056</v>
      </c>
      <c r="F100" s="122" t="s">
        <v>52</v>
      </c>
      <c r="G100" s="126">
        <v>41561</v>
      </c>
      <c r="H100" s="127">
        <f t="shared" ca="1" si="1"/>
        <v>0</v>
      </c>
      <c r="I100" s="128" t="s">
        <v>64</v>
      </c>
      <c r="J100" s="129">
        <v>55476</v>
      </c>
      <c r="K100" s="130">
        <v>2</v>
      </c>
    </row>
    <row r="101" spans="1:11" x14ac:dyDescent="0.3">
      <c r="A101" s="122" t="s">
        <v>165</v>
      </c>
      <c r="B101" s="124" t="s">
        <v>76</v>
      </c>
      <c r="C101" s="122" t="s">
        <v>161</v>
      </c>
      <c r="D101" s="134">
        <v>495042805</v>
      </c>
      <c r="E101" s="134">
        <v>9707146686</v>
      </c>
      <c r="F101" s="122" t="s">
        <v>58</v>
      </c>
      <c r="G101" s="126">
        <v>41309</v>
      </c>
      <c r="H101" s="127">
        <f t="shared" ca="1" si="1"/>
        <v>1</v>
      </c>
      <c r="I101" s="128"/>
      <c r="J101" s="129">
        <v>71220</v>
      </c>
      <c r="K101" s="130">
        <v>5</v>
      </c>
    </row>
    <row r="102" spans="1:11" x14ac:dyDescent="0.3">
      <c r="A102" s="122" t="s">
        <v>166</v>
      </c>
      <c r="B102" s="124" t="s">
        <v>62</v>
      </c>
      <c r="C102" s="122" t="s">
        <v>161</v>
      </c>
      <c r="D102" s="134">
        <v>676831149</v>
      </c>
      <c r="E102" s="134">
        <v>9702824485</v>
      </c>
      <c r="F102" s="122" t="s">
        <v>48</v>
      </c>
      <c r="G102" s="126">
        <v>40444</v>
      </c>
      <c r="H102" s="127">
        <f t="shared" ca="1" si="1"/>
        <v>3</v>
      </c>
      <c r="I102" s="128" t="s">
        <v>60</v>
      </c>
      <c r="J102" s="129">
        <v>85344</v>
      </c>
      <c r="K102" s="130">
        <v>4</v>
      </c>
    </row>
    <row r="103" spans="1:11" x14ac:dyDescent="0.3">
      <c r="A103" s="122" t="s">
        <v>167</v>
      </c>
      <c r="B103" s="124" t="s">
        <v>66</v>
      </c>
      <c r="C103" s="122" t="s">
        <v>161</v>
      </c>
      <c r="D103" s="134">
        <v>106966222</v>
      </c>
      <c r="E103" s="134">
        <v>7198310129</v>
      </c>
      <c r="F103" s="122" t="s">
        <v>58</v>
      </c>
      <c r="G103" s="126">
        <v>40585</v>
      </c>
      <c r="H103" s="127">
        <f t="shared" ca="1" si="1"/>
        <v>3</v>
      </c>
      <c r="I103" s="128"/>
      <c r="J103" s="129">
        <v>42744</v>
      </c>
      <c r="K103" s="130">
        <v>4</v>
      </c>
    </row>
    <row r="104" spans="1:11" x14ac:dyDescent="0.3">
      <c r="A104" s="122" t="s">
        <v>168</v>
      </c>
      <c r="B104" s="124" t="s">
        <v>76</v>
      </c>
      <c r="C104" s="122" t="s">
        <v>161</v>
      </c>
      <c r="D104" s="134">
        <v>207506781</v>
      </c>
      <c r="E104" s="134">
        <v>5054125294</v>
      </c>
      <c r="F104" s="122" t="s">
        <v>48</v>
      </c>
      <c r="G104" s="126">
        <v>40979</v>
      </c>
      <c r="H104" s="127">
        <f t="shared" ca="1" si="1"/>
        <v>2</v>
      </c>
      <c r="I104" s="128" t="s">
        <v>60</v>
      </c>
      <c r="J104" s="129">
        <v>91728</v>
      </c>
      <c r="K104" s="130">
        <v>3</v>
      </c>
    </row>
    <row r="105" spans="1:11" x14ac:dyDescent="0.3">
      <c r="A105" s="122" t="s">
        <v>169</v>
      </c>
      <c r="B105" s="124" t="s">
        <v>66</v>
      </c>
      <c r="C105" s="122" t="s">
        <v>170</v>
      </c>
      <c r="D105" s="134">
        <v>925049144</v>
      </c>
      <c r="E105" s="134">
        <v>7194752921</v>
      </c>
      <c r="F105" s="122" t="s">
        <v>48</v>
      </c>
      <c r="G105" s="126">
        <v>37305</v>
      </c>
      <c r="H105" s="127">
        <f t="shared" ca="1" si="1"/>
        <v>12</v>
      </c>
      <c r="I105" s="128" t="s">
        <v>60</v>
      </c>
      <c r="J105" s="129">
        <v>59832</v>
      </c>
      <c r="K105" s="130">
        <v>2</v>
      </c>
    </row>
    <row r="106" spans="1:11" x14ac:dyDescent="0.3">
      <c r="A106" s="122" t="s">
        <v>171</v>
      </c>
      <c r="B106" s="124" t="s">
        <v>66</v>
      </c>
      <c r="C106" s="122" t="s">
        <v>170</v>
      </c>
      <c r="D106" s="134">
        <v>324622113</v>
      </c>
      <c r="E106" s="134">
        <v>3038824849</v>
      </c>
      <c r="F106" s="122" t="s">
        <v>52</v>
      </c>
      <c r="G106" s="126">
        <v>41572</v>
      </c>
      <c r="H106" s="127">
        <f t="shared" ca="1" si="1"/>
        <v>0</v>
      </c>
      <c r="I106" s="128" t="s">
        <v>64</v>
      </c>
      <c r="J106" s="129">
        <v>34350</v>
      </c>
      <c r="K106" s="130">
        <v>1</v>
      </c>
    </row>
    <row r="107" spans="1:11" x14ac:dyDescent="0.3">
      <c r="A107" s="122" t="s">
        <v>172</v>
      </c>
      <c r="B107" s="124" t="s">
        <v>76</v>
      </c>
      <c r="C107" s="122" t="s">
        <v>170</v>
      </c>
      <c r="D107" s="134">
        <v>510190628</v>
      </c>
      <c r="E107" s="134">
        <v>9707405629</v>
      </c>
      <c r="F107" s="122" t="s">
        <v>48</v>
      </c>
      <c r="G107" s="126">
        <v>40203</v>
      </c>
      <c r="H107" s="127">
        <f t="shared" ca="1" si="1"/>
        <v>4</v>
      </c>
      <c r="I107" s="128" t="s">
        <v>64</v>
      </c>
      <c r="J107" s="129">
        <v>52416</v>
      </c>
      <c r="K107" s="130">
        <v>5</v>
      </c>
    </row>
    <row r="108" spans="1:11" x14ac:dyDescent="0.3">
      <c r="A108" s="122" t="s">
        <v>173</v>
      </c>
      <c r="B108" s="124" t="s">
        <v>66</v>
      </c>
      <c r="C108" s="122" t="s">
        <v>170</v>
      </c>
      <c r="D108" s="134">
        <v>651995963</v>
      </c>
      <c r="E108" s="134">
        <v>3034944945</v>
      </c>
      <c r="F108" s="122" t="s">
        <v>56</v>
      </c>
      <c r="G108" s="126">
        <v>41369</v>
      </c>
      <c r="H108" s="127">
        <f t="shared" ca="1" si="1"/>
        <v>1</v>
      </c>
      <c r="I108" s="128"/>
      <c r="J108" s="129">
        <v>32981</v>
      </c>
      <c r="K108" s="130">
        <v>4</v>
      </c>
    </row>
    <row r="109" spans="1:11" x14ac:dyDescent="0.3">
      <c r="A109" s="122" t="s">
        <v>174</v>
      </c>
      <c r="B109" s="124" t="s">
        <v>62</v>
      </c>
      <c r="C109" s="122" t="s">
        <v>170</v>
      </c>
      <c r="D109" s="134">
        <v>313651312</v>
      </c>
      <c r="E109" s="134">
        <v>3036092172</v>
      </c>
      <c r="F109" s="122" t="s">
        <v>48</v>
      </c>
      <c r="G109" s="126">
        <v>37238</v>
      </c>
      <c r="H109" s="127">
        <f t="shared" ca="1" si="1"/>
        <v>12</v>
      </c>
      <c r="I109" s="128" t="s">
        <v>64</v>
      </c>
      <c r="J109" s="129">
        <v>81960</v>
      </c>
      <c r="K109" s="130">
        <v>5</v>
      </c>
    </row>
    <row r="110" spans="1:11" x14ac:dyDescent="0.3">
      <c r="A110" s="122" t="s">
        <v>175</v>
      </c>
      <c r="B110" s="124" t="s">
        <v>66</v>
      </c>
      <c r="C110" s="122" t="s">
        <v>170</v>
      </c>
      <c r="D110" s="134">
        <v>943671719</v>
      </c>
      <c r="E110" s="134">
        <v>3033517837</v>
      </c>
      <c r="F110" s="122" t="s">
        <v>48</v>
      </c>
      <c r="G110" s="126">
        <v>36505</v>
      </c>
      <c r="H110" s="127">
        <f t="shared" ca="1" si="1"/>
        <v>14</v>
      </c>
      <c r="I110" s="128" t="s">
        <v>64</v>
      </c>
      <c r="J110" s="129">
        <v>27504</v>
      </c>
      <c r="K110" s="130">
        <v>3</v>
      </c>
    </row>
    <row r="111" spans="1:11" x14ac:dyDescent="0.3">
      <c r="A111" s="122" t="s">
        <v>176</v>
      </c>
      <c r="B111" s="124" t="s">
        <v>76</v>
      </c>
      <c r="C111" s="122" t="s">
        <v>170</v>
      </c>
      <c r="D111" s="134">
        <v>405297884</v>
      </c>
      <c r="E111" s="134">
        <v>5054747044</v>
      </c>
      <c r="F111" s="122" t="s">
        <v>48</v>
      </c>
      <c r="G111" s="126">
        <v>34127</v>
      </c>
      <c r="H111" s="127">
        <f t="shared" ca="1" si="1"/>
        <v>21</v>
      </c>
      <c r="I111" s="128" t="s">
        <v>64</v>
      </c>
      <c r="J111" s="129">
        <v>82872</v>
      </c>
      <c r="K111" s="130">
        <v>1</v>
      </c>
    </row>
    <row r="112" spans="1:11" x14ac:dyDescent="0.3">
      <c r="A112" s="122" t="s">
        <v>177</v>
      </c>
      <c r="B112" s="124" t="s">
        <v>46</v>
      </c>
      <c r="C112" s="122" t="s">
        <v>170</v>
      </c>
      <c r="D112" s="134">
        <v>452692136</v>
      </c>
      <c r="E112" s="134">
        <v>7194106437</v>
      </c>
      <c r="F112" s="122" t="s">
        <v>48</v>
      </c>
      <c r="G112" s="126">
        <v>36570</v>
      </c>
      <c r="H112" s="127">
        <f t="shared" ca="1" si="1"/>
        <v>14</v>
      </c>
      <c r="I112" s="128" t="s">
        <v>49</v>
      </c>
      <c r="J112" s="129">
        <v>31812</v>
      </c>
      <c r="K112" s="130">
        <v>1</v>
      </c>
    </row>
    <row r="113" spans="1:12" x14ac:dyDescent="0.3">
      <c r="A113" s="122" t="s">
        <v>178</v>
      </c>
      <c r="B113" s="124" t="s">
        <v>76</v>
      </c>
      <c r="C113" s="122" t="s">
        <v>170</v>
      </c>
      <c r="D113" s="134">
        <v>124203063</v>
      </c>
      <c r="E113" s="134">
        <v>3032229885</v>
      </c>
      <c r="F113" s="122" t="s">
        <v>52</v>
      </c>
      <c r="G113" s="126">
        <v>41628</v>
      </c>
      <c r="H113" s="127">
        <f t="shared" ca="1" si="1"/>
        <v>0</v>
      </c>
      <c r="I113" s="128" t="s">
        <v>64</v>
      </c>
      <c r="J113" s="129">
        <v>12624</v>
      </c>
      <c r="K113" s="130">
        <v>4</v>
      </c>
    </row>
    <row r="114" spans="1:12" x14ac:dyDescent="0.3">
      <c r="A114" s="122" t="s">
        <v>179</v>
      </c>
      <c r="B114" s="124" t="s">
        <v>51</v>
      </c>
      <c r="C114" s="122" t="s">
        <v>180</v>
      </c>
      <c r="D114" s="134">
        <v>719937584</v>
      </c>
      <c r="E114" s="134">
        <v>5051653055</v>
      </c>
      <c r="F114" s="122" t="s">
        <v>48</v>
      </c>
      <c r="G114" s="126">
        <v>34503</v>
      </c>
      <c r="H114" s="127">
        <f t="shared" ca="1" si="1"/>
        <v>20</v>
      </c>
      <c r="I114" s="128" t="s">
        <v>64</v>
      </c>
      <c r="J114" s="129">
        <v>45144</v>
      </c>
      <c r="K114" s="130">
        <v>5</v>
      </c>
    </row>
    <row r="115" spans="1:12" x14ac:dyDescent="0.3">
      <c r="A115" s="122" t="s">
        <v>181</v>
      </c>
      <c r="B115" s="124" t="s">
        <v>51</v>
      </c>
      <c r="C115" s="122" t="s">
        <v>180</v>
      </c>
      <c r="D115" s="134">
        <v>681596577</v>
      </c>
      <c r="E115" s="134">
        <v>5052387348</v>
      </c>
      <c r="F115" s="122" t="s">
        <v>58</v>
      </c>
      <c r="G115" s="126">
        <v>36206</v>
      </c>
      <c r="H115" s="127">
        <f t="shared" ca="1" si="1"/>
        <v>15</v>
      </c>
      <c r="I115" s="128"/>
      <c r="J115" s="129">
        <v>42312</v>
      </c>
      <c r="K115" s="130">
        <v>2</v>
      </c>
    </row>
    <row r="116" spans="1:12" x14ac:dyDescent="0.3">
      <c r="A116" s="122" t="s">
        <v>182</v>
      </c>
      <c r="B116" s="124" t="s">
        <v>55</v>
      </c>
      <c r="C116" s="122" t="s">
        <v>180</v>
      </c>
      <c r="D116" s="134">
        <v>938508346</v>
      </c>
      <c r="E116" s="134">
        <v>3036738901</v>
      </c>
      <c r="F116" s="122" t="s">
        <v>58</v>
      </c>
      <c r="G116" s="126">
        <v>34301</v>
      </c>
      <c r="H116" s="127">
        <f t="shared" ca="1" si="1"/>
        <v>20</v>
      </c>
      <c r="I116" s="128"/>
      <c r="J116" s="129">
        <v>96060</v>
      </c>
      <c r="K116" s="130">
        <v>2</v>
      </c>
    </row>
    <row r="117" spans="1:12" x14ac:dyDescent="0.3">
      <c r="A117" s="122" t="s">
        <v>183</v>
      </c>
      <c r="B117" s="124" t="s">
        <v>66</v>
      </c>
      <c r="C117" s="122" t="s">
        <v>180</v>
      </c>
      <c r="D117" s="134">
        <v>469591073</v>
      </c>
      <c r="E117" s="134">
        <v>9703327522</v>
      </c>
      <c r="F117" s="122" t="s">
        <v>48</v>
      </c>
      <c r="G117" s="126">
        <v>38169</v>
      </c>
      <c r="H117" s="127">
        <f t="shared" ca="1" si="1"/>
        <v>10</v>
      </c>
      <c r="I117" s="128" t="s">
        <v>49</v>
      </c>
      <c r="J117" s="129">
        <v>73380</v>
      </c>
      <c r="K117" s="130">
        <v>4</v>
      </c>
    </row>
    <row r="118" spans="1:12" x14ac:dyDescent="0.3">
      <c r="A118" s="122" t="s">
        <v>184</v>
      </c>
      <c r="B118" s="124" t="s">
        <v>76</v>
      </c>
      <c r="C118" s="122" t="s">
        <v>180</v>
      </c>
      <c r="D118" s="134">
        <v>685953695</v>
      </c>
      <c r="E118" s="134">
        <v>9706756847</v>
      </c>
      <c r="F118" s="122" t="s">
        <v>48</v>
      </c>
      <c r="G118" s="126">
        <v>34879</v>
      </c>
      <c r="H118" s="127">
        <f t="shared" ca="1" si="1"/>
        <v>19</v>
      </c>
      <c r="I118" s="128" t="s">
        <v>64</v>
      </c>
      <c r="J118" s="129">
        <v>99312</v>
      </c>
      <c r="K118" s="130">
        <v>4</v>
      </c>
    </row>
    <row r="119" spans="1:12" x14ac:dyDescent="0.3">
      <c r="A119" s="122" t="s">
        <v>185</v>
      </c>
      <c r="B119" s="124" t="s">
        <v>66</v>
      </c>
      <c r="C119" s="122" t="s">
        <v>180</v>
      </c>
      <c r="D119" s="134">
        <v>863161920</v>
      </c>
      <c r="E119" s="134">
        <v>7193748373</v>
      </c>
      <c r="F119" s="122" t="s">
        <v>48</v>
      </c>
      <c r="G119" s="126">
        <v>37133</v>
      </c>
      <c r="H119" s="127">
        <f t="shared" ca="1" si="1"/>
        <v>12</v>
      </c>
      <c r="I119" s="128" t="s">
        <v>64</v>
      </c>
      <c r="J119" s="129">
        <v>60132</v>
      </c>
      <c r="K119" s="130">
        <v>1</v>
      </c>
    </row>
    <row r="120" spans="1:12" x14ac:dyDescent="0.3">
      <c r="A120" s="122" t="s">
        <v>186</v>
      </c>
      <c r="B120" s="124" t="s">
        <v>66</v>
      </c>
      <c r="C120" s="122" t="s">
        <v>180</v>
      </c>
      <c r="D120" s="134">
        <v>526188716</v>
      </c>
      <c r="E120" s="134">
        <v>5057230063</v>
      </c>
      <c r="F120" s="122" t="s">
        <v>58</v>
      </c>
      <c r="G120" s="126">
        <v>37015</v>
      </c>
      <c r="H120" s="127">
        <f t="shared" ca="1" si="1"/>
        <v>13</v>
      </c>
      <c r="I120" s="128"/>
      <c r="J120" s="129">
        <v>77364</v>
      </c>
      <c r="K120" s="130">
        <v>3</v>
      </c>
    </row>
    <row r="121" spans="1:12" x14ac:dyDescent="0.3">
      <c r="A121" s="122" t="s">
        <v>187</v>
      </c>
      <c r="B121" s="124" t="s">
        <v>66</v>
      </c>
      <c r="C121" s="122" t="s">
        <v>180</v>
      </c>
      <c r="D121" s="134">
        <v>197789466</v>
      </c>
      <c r="E121" s="134">
        <v>3031472895</v>
      </c>
      <c r="F121" s="122" t="s">
        <v>58</v>
      </c>
      <c r="G121" s="126">
        <v>36793</v>
      </c>
      <c r="H121" s="127">
        <f t="shared" ca="1" si="1"/>
        <v>13</v>
      </c>
      <c r="I121" s="128"/>
      <c r="J121" s="129">
        <v>91224</v>
      </c>
      <c r="K121" s="130">
        <v>1</v>
      </c>
    </row>
    <row r="122" spans="1:12" x14ac:dyDescent="0.3">
      <c r="A122" s="122" t="s">
        <v>188</v>
      </c>
      <c r="B122" s="124" t="s">
        <v>76</v>
      </c>
      <c r="C122" s="122" t="s">
        <v>180</v>
      </c>
      <c r="D122" s="134">
        <v>694800128</v>
      </c>
      <c r="E122" s="134">
        <v>7197111802</v>
      </c>
      <c r="F122" s="122" t="s">
        <v>48</v>
      </c>
      <c r="G122" s="126">
        <v>37325</v>
      </c>
      <c r="H122" s="127">
        <f t="shared" ca="1" si="1"/>
        <v>12</v>
      </c>
      <c r="I122" s="128" t="s">
        <v>64</v>
      </c>
      <c r="J122" s="129">
        <v>73596</v>
      </c>
      <c r="K122" s="130">
        <v>1</v>
      </c>
    </row>
    <row r="123" spans="1:12" x14ac:dyDescent="0.3">
      <c r="A123" s="122" t="s">
        <v>189</v>
      </c>
      <c r="B123" s="124" t="s">
        <v>46</v>
      </c>
      <c r="C123" s="122" t="s">
        <v>180</v>
      </c>
      <c r="D123" s="134">
        <v>434927073</v>
      </c>
      <c r="E123" s="134">
        <v>9708440900</v>
      </c>
      <c r="F123" s="122" t="s">
        <v>48</v>
      </c>
      <c r="G123" s="126">
        <v>38668</v>
      </c>
      <c r="H123" s="127">
        <f t="shared" ca="1" si="1"/>
        <v>8</v>
      </c>
      <c r="I123" s="128" t="s">
        <v>49</v>
      </c>
      <c r="J123" s="129">
        <v>47688</v>
      </c>
      <c r="K123" s="130">
        <v>1</v>
      </c>
    </row>
    <row r="124" spans="1:12" x14ac:dyDescent="0.3">
      <c r="A124" s="122" t="s">
        <v>190</v>
      </c>
      <c r="B124" s="124" t="s">
        <v>76</v>
      </c>
      <c r="C124" s="122" t="s">
        <v>180</v>
      </c>
      <c r="D124" s="134">
        <v>585815837</v>
      </c>
      <c r="E124" s="134">
        <v>3034983657</v>
      </c>
      <c r="F124" s="122" t="s">
        <v>52</v>
      </c>
      <c r="G124" s="126">
        <v>35050</v>
      </c>
      <c r="H124" s="127">
        <f t="shared" ca="1" si="1"/>
        <v>18</v>
      </c>
      <c r="I124" s="128" t="s">
        <v>72</v>
      </c>
      <c r="J124" s="129">
        <v>22386</v>
      </c>
      <c r="K124" s="130">
        <v>4</v>
      </c>
    </row>
    <row r="125" spans="1:12" x14ac:dyDescent="0.3">
      <c r="A125" s="122" t="s">
        <v>191</v>
      </c>
      <c r="B125" s="124" t="s">
        <v>46</v>
      </c>
      <c r="C125" s="122" t="s">
        <v>180</v>
      </c>
      <c r="D125" s="134">
        <v>291798311</v>
      </c>
      <c r="E125" s="134">
        <v>5056742736</v>
      </c>
      <c r="F125" s="122" t="s">
        <v>48</v>
      </c>
      <c r="G125" s="126">
        <v>36543</v>
      </c>
      <c r="H125" s="127">
        <f t="shared" ca="1" si="1"/>
        <v>14</v>
      </c>
      <c r="I125" s="128" t="s">
        <v>60</v>
      </c>
      <c r="J125" s="129">
        <v>96144</v>
      </c>
      <c r="K125" s="130">
        <v>4</v>
      </c>
    </row>
    <row r="126" spans="1:12" x14ac:dyDescent="0.3">
      <c r="A126" s="122" t="s">
        <v>192</v>
      </c>
      <c r="B126" s="124" t="s">
        <v>62</v>
      </c>
      <c r="C126" s="122" t="s">
        <v>180</v>
      </c>
      <c r="D126" s="134">
        <v>581823751</v>
      </c>
      <c r="E126" s="134">
        <v>9708577225</v>
      </c>
      <c r="F126" s="122" t="s">
        <v>58</v>
      </c>
      <c r="G126" s="126">
        <v>38723</v>
      </c>
      <c r="H126" s="127">
        <f t="shared" ca="1" si="1"/>
        <v>8</v>
      </c>
      <c r="I126" s="128"/>
      <c r="J126" s="129">
        <v>88068</v>
      </c>
      <c r="K126" s="130">
        <v>2</v>
      </c>
    </row>
    <row r="127" spans="1:12" x14ac:dyDescent="0.3">
      <c r="A127" s="122" t="s">
        <v>193</v>
      </c>
      <c r="B127" s="124" t="s">
        <v>66</v>
      </c>
      <c r="C127" s="122" t="s">
        <v>180</v>
      </c>
      <c r="D127" s="134">
        <v>907491320</v>
      </c>
      <c r="E127" s="134">
        <v>9705724528</v>
      </c>
      <c r="F127" s="122" t="s">
        <v>52</v>
      </c>
      <c r="G127" s="126">
        <v>37413</v>
      </c>
      <c r="H127" s="127">
        <f t="shared" ca="1" si="1"/>
        <v>12</v>
      </c>
      <c r="I127" s="128" t="s">
        <v>72</v>
      </c>
      <c r="J127" s="129">
        <v>51486</v>
      </c>
      <c r="K127" s="130">
        <v>1</v>
      </c>
    </row>
    <row r="128" spans="1:12" s="131" customFormat="1" x14ac:dyDescent="0.3">
      <c r="A128" s="122" t="s">
        <v>194</v>
      </c>
      <c r="B128" s="124" t="s">
        <v>76</v>
      </c>
      <c r="C128" s="122" t="s">
        <v>180</v>
      </c>
      <c r="D128" s="134">
        <v>828996583</v>
      </c>
      <c r="E128" s="134">
        <v>3031282202</v>
      </c>
      <c r="F128" s="122" t="s">
        <v>56</v>
      </c>
      <c r="G128" s="126">
        <v>34239</v>
      </c>
      <c r="H128" s="127">
        <f t="shared" ca="1" si="1"/>
        <v>20</v>
      </c>
      <c r="I128" s="128"/>
      <c r="J128" s="129">
        <v>17654</v>
      </c>
      <c r="K128" s="130">
        <v>5</v>
      </c>
      <c r="L128" s="122"/>
    </row>
    <row r="129" spans="1:12" s="131" customFormat="1" x14ac:dyDescent="0.3">
      <c r="A129" s="122" t="s">
        <v>195</v>
      </c>
      <c r="B129" s="124" t="s">
        <v>66</v>
      </c>
      <c r="C129" s="122" t="s">
        <v>180</v>
      </c>
      <c r="D129" s="134">
        <v>690374765</v>
      </c>
      <c r="E129" s="134">
        <v>5055786813</v>
      </c>
      <c r="F129" s="122" t="s">
        <v>48</v>
      </c>
      <c r="G129" s="126">
        <v>34669</v>
      </c>
      <c r="H129" s="127">
        <f t="shared" ca="1" si="1"/>
        <v>19</v>
      </c>
      <c r="I129" s="128" t="s">
        <v>49</v>
      </c>
      <c r="J129" s="129">
        <v>99000</v>
      </c>
      <c r="K129" s="130">
        <v>5</v>
      </c>
      <c r="L129" s="122"/>
    </row>
    <row r="130" spans="1:12" s="131" customFormat="1" x14ac:dyDescent="0.3">
      <c r="A130" s="122" t="s">
        <v>196</v>
      </c>
      <c r="B130" s="124" t="s">
        <v>55</v>
      </c>
      <c r="C130" s="122" t="s">
        <v>180</v>
      </c>
      <c r="D130" s="134">
        <v>843875501</v>
      </c>
      <c r="E130" s="134">
        <v>7192715355</v>
      </c>
      <c r="F130" s="122" t="s">
        <v>58</v>
      </c>
      <c r="G130" s="126">
        <v>37232</v>
      </c>
      <c r="H130" s="127">
        <f t="shared" ref="H130:H193" ca="1" si="2">DATEDIF(G130,TODAY(),"Y")</f>
        <v>12</v>
      </c>
      <c r="I130" s="128"/>
      <c r="J130" s="129">
        <v>39528</v>
      </c>
      <c r="K130" s="130">
        <v>5</v>
      </c>
      <c r="L130" s="122"/>
    </row>
    <row r="131" spans="1:12" s="131" customFormat="1" x14ac:dyDescent="0.3">
      <c r="A131" s="122" t="s">
        <v>197</v>
      </c>
      <c r="B131" s="124" t="s">
        <v>46</v>
      </c>
      <c r="C131" s="122" t="s">
        <v>180</v>
      </c>
      <c r="D131" s="134">
        <v>707882019</v>
      </c>
      <c r="E131" s="134">
        <v>3033373445</v>
      </c>
      <c r="F131" s="122" t="s">
        <v>58</v>
      </c>
      <c r="G131" s="126">
        <v>37398</v>
      </c>
      <c r="H131" s="127">
        <f t="shared" ca="1" si="2"/>
        <v>12</v>
      </c>
      <c r="I131" s="128"/>
      <c r="J131" s="129">
        <v>104364</v>
      </c>
      <c r="K131" s="130">
        <v>4</v>
      </c>
      <c r="L131" s="122"/>
    </row>
    <row r="132" spans="1:12" s="131" customFormat="1" x14ac:dyDescent="0.3">
      <c r="A132" s="122" t="s">
        <v>198</v>
      </c>
      <c r="B132" s="124" t="s">
        <v>76</v>
      </c>
      <c r="C132" s="122" t="s">
        <v>180</v>
      </c>
      <c r="D132" s="134">
        <v>195245117</v>
      </c>
      <c r="E132" s="134">
        <v>9703451072</v>
      </c>
      <c r="F132" s="122" t="s">
        <v>56</v>
      </c>
      <c r="G132" s="126">
        <v>36729</v>
      </c>
      <c r="H132" s="127">
        <f t="shared" ca="1" si="2"/>
        <v>13</v>
      </c>
      <c r="I132" s="128"/>
      <c r="J132" s="129">
        <v>15211</v>
      </c>
      <c r="K132" s="130">
        <v>2</v>
      </c>
      <c r="L132" s="122"/>
    </row>
    <row r="133" spans="1:12" s="131" customFormat="1" x14ac:dyDescent="0.3">
      <c r="A133" s="122" t="s">
        <v>199</v>
      </c>
      <c r="B133" s="124" t="s">
        <v>76</v>
      </c>
      <c r="C133" s="122" t="s">
        <v>200</v>
      </c>
      <c r="D133" s="134">
        <v>699053064</v>
      </c>
      <c r="E133" s="134">
        <v>9701299076</v>
      </c>
      <c r="F133" s="122" t="s">
        <v>58</v>
      </c>
      <c r="G133" s="126">
        <v>39583</v>
      </c>
      <c r="H133" s="127">
        <f t="shared" ca="1" si="2"/>
        <v>6</v>
      </c>
      <c r="I133" s="128"/>
      <c r="J133" s="129">
        <v>72072</v>
      </c>
      <c r="K133" s="130">
        <v>2</v>
      </c>
      <c r="L133" s="122"/>
    </row>
    <row r="134" spans="1:12" s="131" customFormat="1" x14ac:dyDescent="0.3">
      <c r="A134" s="122" t="s">
        <v>201</v>
      </c>
      <c r="B134" s="124" t="s">
        <v>66</v>
      </c>
      <c r="C134" s="122" t="s">
        <v>200</v>
      </c>
      <c r="D134" s="134">
        <v>999789446</v>
      </c>
      <c r="E134" s="134">
        <v>3031696804</v>
      </c>
      <c r="F134" s="122" t="s">
        <v>48</v>
      </c>
      <c r="G134" s="126">
        <v>36385</v>
      </c>
      <c r="H134" s="127">
        <f t="shared" ca="1" si="2"/>
        <v>14</v>
      </c>
      <c r="I134" s="128" t="s">
        <v>60</v>
      </c>
      <c r="J134" s="129">
        <v>80088</v>
      </c>
      <c r="K134" s="130">
        <v>2</v>
      </c>
      <c r="L134" s="122"/>
    </row>
    <row r="135" spans="1:12" s="131" customFormat="1" x14ac:dyDescent="0.3">
      <c r="A135" s="122" t="s">
        <v>202</v>
      </c>
      <c r="B135" s="124" t="s">
        <v>51</v>
      </c>
      <c r="C135" s="122" t="s">
        <v>200</v>
      </c>
      <c r="D135" s="134">
        <v>885773638</v>
      </c>
      <c r="E135" s="134">
        <v>3036188082</v>
      </c>
      <c r="F135" s="122" t="s">
        <v>48</v>
      </c>
      <c r="G135" s="126">
        <v>37625</v>
      </c>
      <c r="H135" s="127">
        <f t="shared" ca="1" si="2"/>
        <v>11</v>
      </c>
      <c r="I135" s="128" t="s">
        <v>64</v>
      </c>
      <c r="J135" s="129">
        <v>90072</v>
      </c>
      <c r="K135" s="130">
        <v>5</v>
      </c>
      <c r="L135" s="122"/>
    </row>
    <row r="136" spans="1:12" s="131" customFormat="1" x14ac:dyDescent="0.3">
      <c r="A136" s="122" t="s">
        <v>203</v>
      </c>
      <c r="B136" s="124" t="s">
        <v>76</v>
      </c>
      <c r="C136" s="122" t="s">
        <v>200</v>
      </c>
      <c r="D136" s="134">
        <v>850210766</v>
      </c>
      <c r="E136" s="134">
        <v>5057838614</v>
      </c>
      <c r="F136" s="122" t="s">
        <v>48</v>
      </c>
      <c r="G136" s="126">
        <v>39643</v>
      </c>
      <c r="H136" s="127">
        <f t="shared" ca="1" si="2"/>
        <v>5</v>
      </c>
      <c r="I136" s="128" t="s">
        <v>60</v>
      </c>
      <c r="J136" s="129">
        <v>56820</v>
      </c>
      <c r="K136" s="130">
        <v>5</v>
      </c>
      <c r="L136" s="122"/>
    </row>
    <row r="137" spans="1:12" s="131" customFormat="1" x14ac:dyDescent="0.3">
      <c r="A137" s="122" t="s">
        <v>204</v>
      </c>
      <c r="B137" s="124" t="s">
        <v>51</v>
      </c>
      <c r="C137" s="122" t="s">
        <v>200</v>
      </c>
      <c r="D137" s="134">
        <v>914041569</v>
      </c>
      <c r="E137" s="134">
        <v>7196082608</v>
      </c>
      <c r="F137" s="122" t="s">
        <v>48</v>
      </c>
      <c r="G137" s="126">
        <v>41456</v>
      </c>
      <c r="H137" s="127">
        <f t="shared" ca="1" si="2"/>
        <v>1</v>
      </c>
      <c r="I137" s="128" t="s">
        <v>64</v>
      </c>
      <c r="J137" s="129">
        <v>94980</v>
      </c>
      <c r="K137" s="130">
        <v>2</v>
      </c>
      <c r="L137" s="122"/>
    </row>
    <row r="138" spans="1:12" s="131" customFormat="1" x14ac:dyDescent="0.3">
      <c r="A138" s="122" t="s">
        <v>205</v>
      </c>
      <c r="B138" s="124" t="s">
        <v>76</v>
      </c>
      <c r="C138" s="122" t="s">
        <v>206</v>
      </c>
      <c r="D138" s="134">
        <v>110184347</v>
      </c>
      <c r="E138" s="134">
        <v>7196166452</v>
      </c>
      <c r="F138" s="122" t="s">
        <v>48</v>
      </c>
      <c r="G138" s="126">
        <v>36309</v>
      </c>
      <c r="H138" s="127">
        <f t="shared" ca="1" si="2"/>
        <v>15</v>
      </c>
      <c r="I138" s="128" t="s">
        <v>60</v>
      </c>
      <c r="J138" s="129">
        <v>76536</v>
      </c>
      <c r="K138" s="130">
        <v>5</v>
      </c>
      <c r="L138" s="122"/>
    </row>
    <row r="139" spans="1:12" s="131" customFormat="1" x14ac:dyDescent="0.3">
      <c r="A139" s="122" t="s">
        <v>207</v>
      </c>
      <c r="B139" s="124" t="s">
        <v>76</v>
      </c>
      <c r="C139" s="122" t="s">
        <v>206</v>
      </c>
      <c r="D139" s="134">
        <v>541365827</v>
      </c>
      <c r="E139" s="134">
        <v>9705317859</v>
      </c>
      <c r="F139" s="122" t="s">
        <v>48</v>
      </c>
      <c r="G139" s="126">
        <v>39191</v>
      </c>
      <c r="H139" s="127">
        <f t="shared" ca="1" si="2"/>
        <v>7</v>
      </c>
      <c r="I139" s="128" t="s">
        <v>49</v>
      </c>
      <c r="J139" s="129">
        <v>78672</v>
      </c>
      <c r="K139" s="130">
        <v>1</v>
      </c>
      <c r="L139" s="122"/>
    </row>
    <row r="140" spans="1:12" s="131" customFormat="1" x14ac:dyDescent="0.3">
      <c r="A140" s="122" t="s">
        <v>208</v>
      </c>
      <c r="B140" s="124" t="s">
        <v>76</v>
      </c>
      <c r="C140" s="122" t="s">
        <v>206</v>
      </c>
      <c r="D140" s="134">
        <v>425598783</v>
      </c>
      <c r="E140" s="134">
        <v>7191559081</v>
      </c>
      <c r="F140" s="122" t="s">
        <v>52</v>
      </c>
      <c r="G140" s="126">
        <v>36126</v>
      </c>
      <c r="H140" s="127">
        <f t="shared" ca="1" si="2"/>
        <v>15</v>
      </c>
      <c r="I140" s="128" t="s">
        <v>72</v>
      </c>
      <c r="J140" s="129">
        <v>25464</v>
      </c>
      <c r="K140" s="130">
        <v>3</v>
      </c>
      <c r="L140" s="122"/>
    </row>
    <row r="141" spans="1:12" s="131" customFormat="1" x14ac:dyDescent="0.3">
      <c r="A141" s="122" t="s">
        <v>209</v>
      </c>
      <c r="B141" s="124" t="s">
        <v>76</v>
      </c>
      <c r="C141" s="122" t="s">
        <v>206</v>
      </c>
      <c r="D141" s="134">
        <v>661397587</v>
      </c>
      <c r="E141" s="134">
        <v>3036126835</v>
      </c>
      <c r="F141" s="122" t="s">
        <v>58</v>
      </c>
      <c r="G141" s="126">
        <v>35968</v>
      </c>
      <c r="H141" s="127">
        <f t="shared" ca="1" si="2"/>
        <v>16</v>
      </c>
      <c r="I141" s="128"/>
      <c r="J141" s="129">
        <v>48672</v>
      </c>
      <c r="K141" s="130">
        <v>5</v>
      </c>
      <c r="L141" s="122"/>
    </row>
    <row r="142" spans="1:12" s="131" customFormat="1" x14ac:dyDescent="0.3">
      <c r="A142" s="122" t="s">
        <v>210</v>
      </c>
      <c r="B142" s="124" t="s">
        <v>66</v>
      </c>
      <c r="C142" s="122" t="s">
        <v>206</v>
      </c>
      <c r="D142" s="134">
        <v>503349830</v>
      </c>
      <c r="E142" s="134">
        <v>9701999230</v>
      </c>
      <c r="F142" s="122" t="s">
        <v>48</v>
      </c>
      <c r="G142" s="126">
        <v>34461</v>
      </c>
      <c r="H142" s="127">
        <f t="shared" ca="1" si="2"/>
        <v>20</v>
      </c>
      <c r="I142" s="128" t="s">
        <v>64</v>
      </c>
      <c r="J142" s="129">
        <v>38568</v>
      </c>
      <c r="K142" s="130">
        <v>2</v>
      </c>
      <c r="L142" s="122"/>
    </row>
    <row r="143" spans="1:12" s="131" customFormat="1" x14ac:dyDescent="0.3">
      <c r="A143" s="122" t="s">
        <v>211</v>
      </c>
      <c r="B143" s="124" t="s">
        <v>51</v>
      </c>
      <c r="C143" s="122" t="s">
        <v>206</v>
      </c>
      <c r="D143" s="134">
        <v>870601943</v>
      </c>
      <c r="E143" s="134">
        <v>9706097340</v>
      </c>
      <c r="F143" s="122" t="s">
        <v>58</v>
      </c>
      <c r="G143" s="126">
        <v>35817</v>
      </c>
      <c r="H143" s="127">
        <f t="shared" ca="1" si="2"/>
        <v>16</v>
      </c>
      <c r="I143" s="128"/>
      <c r="J143" s="129">
        <v>54048</v>
      </c>
      <c r="K143" s="130">
        <v>5</v>
      </c>
      <c r="L143" s="122"/>
    </row>
    <row r="144" spans="1:12" x14ac:dyDescent="0.3">
      <c r="A144" s="122" t="s">
        <v>212</v>
      </c>
      <c r="B144" s="124" t="s">
        <v>66</v>
      </c>
      <c r="C144" s="122" t="s">
        <v>206</v>
      </c>
      <c r="D144" s="134">
        <v>232896341</v>
      </c>
      <c r="E144" s="134">
        <v>9707288082</v>
      </c>
      <c r="F144" s="122" t="s">
        <v>58</v>
      </c>
      <c r="G144" s="126">
        <v>41292</v>
      </c>
      <c r="H144" s="127">
        <f t="shared" ca="1" si="2"/>
        <v>1</v>
      </c>
      <c r="I144" s="128"/>
      <c r="J144" s="129">
        <v>54996</v>
      </c>
      <c r="K144" s="130">
        <v>4</v>
      </c>
    </row>
    <row r="145" spans="1:11" x14ac:dyDescent="0.3">
      <c r="A145" s="122" t="s">
        <v>213</v>
      </c>
      <c r="B145" s="124" t="s">
        <v>62</v>
      </c>
      <c r="C145" s="122" t="s">
        <v>206</v>
      </c>
      <c r="D145" s="134">
        <v>525507320</v>
      </c>
      <c r="E145" s="134">
        <v>7193938131</v>
      </c>
      <c r="F145" s="122" t="s">
        <v>48</v>
      </c>
      <c r="G145" s="126">
        <v>37470</v>
      </c>
      <c r="H145" s="127">
        <f t="shared" ca="1" si="2"/>
        <v>11</v>
      </c>
      <c r="I145" s="128" t="s">
        <v>72</v>
      </c>
      <c r="J145" s="129">
        <v>47616</v>
      </c>
      <c r="K145" s="130">
        <v>5</v>
      </c>
    </row>
    <row r="146" spans="1:11" x14ac:dyDescent="0.3">
      <c r="A146" s="122" t="s">
        <v>214</v>
      </c>
      <c r="B146" s="124" t="s">
        <v>66</v>
      </c>
      <c r="C146" s="122" t="s">
        <v>206</v>
      </c>
      <c r="D146" s="134">
        <v>518690148</v>
      </c>
      <c r="E146" s="134">
        <v>9706500529</v>
      </c>
      <c r="F146" s="122" t="s">
        <v>48</v>
      </c>
      <c r="G146" s="126">
        <v>41455</v>
      </c>
      <c r="H146" s="127">
        <f t="shared" ca="1" si="2"/>
        <v>1</v>
      </c>
      <c r="I146" s="128" t="s">
        <v>49</v>
      </c>
      <c r="J146" s="129">
        <v>39168</v>
      </c>
      <c r="K146" s="130">
        <v>4</v>
      </c>
    </row>
    <row r="147" spans="1:11" x14ac:dyDescent="0.3">
      <c r="A147" s="122" t="s">
        <v>215</v>
      </c>
      <c r="B147" s="124" t="s">
        <v>66</v>
      </c>
      <c r="C147" s="122" t="s">
        <v>206</v>
      </c>
      <c r="D147" s="134">
        <v>625531462</v>
      </c>
      <c r="E147" s="134">
        <v>3037553017</v>
      </c>
      <c r="F147" s="122" t="s">
        <v>48</v>
      </c>
      <c r="G147" s="126">
        <v>38344</v>
      </c>
      <c r="H147" s="127">
        <f t="shared" ca="1" si="2"/>
        <v>9</v>
      </c>
      <c r="I147" s="128" t="s">
        <v>60</v>
      </c>
      <c r="J147" s="129">
        <v>50976</v>
      </c>
      <c r="K147" s="130">
        <v>3</v>
      </c>
    </row>
    <row r="148" spans="1:11" x14ac:dyDescent="0.3">
      <c r="A148" s="122" t="s">
        <v>216</v>
      </c>
      <c r="B148" s="124" t="s">
        <v>66</v>
      </c>
      <c r="C148" s="122" t="s">
        <v>206</v>
      </c>
      <c r="D148" s="134">
        <v>113699123</v>
      </c>
      <c r="E148" s="134">
        <v>3036563683</v>
      </c>
      <c r="F148" s="122" t="s">
        <v>48</v>
      </c>
      <c r="G148" s="126">
        <v>34173</v>
      </c>
      <c r="H148" s="127">
        <f t="shared" ca="1" si="2"/>
        <v>20</v>
      </c>
      <c r="I148" s="128" t="s">
        <v>49</v>
      </c>
      <c r="J148" s="129">
        <v>42432</v>
      </c>
      <c r="K148" s="130">
        <v>5</v>
      </c>
    </row>
    <row r="149" spans="1:11" x14ac:dyDescent="0.3">
      <c r="A149" s="122" t="s">
        <v>217</v>
      </c>
      <c r="B149" s="124" t="s">
        <v>66</v>
      </c>
      <c r="C149" s="122" t="s">
        <v>206</v>
      </c>
      <c r="D149" s="134">
        <v>622274162</v>
      </c>
      <c r="E149" s="134">
        <v>5051264786</v>
      </c>
      <c r="F149" s="122" t="s">
        <v>58</v>
      </c>
      <c r="G149" s="126">
        <v>35827</v>
      </c>
      <c r="H149" s="127">
        <f t="shared" ca="1" si="2"/>
        <v>16</v>
      </c>
      <c r="I149" s="128"/>
      <c r="J149" s="129">
        <v>31632</v>
      </c>
      <c r="K149" s="130">
        <v>4</v>
      </c>
    </row>
    <row r="150" spans="1:11" x14ac:dyDescent="0.3">
      <c r="A150" s="122" t="s">
        <v>218</v>
      </c>
      <c r="B150" s="124" t="s">
        <v>66</v>
      </c>
      <c r="C150" s="122" t="s">
        <v>206</v>
      </c>
      <c r="D150" s="134">
        <v>707553376</v>
      </c>
      <c r="E150" s="134">
        <v>9704194193</v>
      </c>
      <c r="F150" s="122" t="s">
        <v>48</v>
      </c>
      <c r="G150" s="126">
        <v>36140</v>
      </c>
      <c r="H150" s="127">
        <f t="shared" ca="1" si="2"/>
        <v>15</v>
      </c>
      <c r="I150" s="128" t="s">
        <v>72</v>
      </c>
      <c r="J150" s="129">
        <v>59112</v>
      </c>
      <c r="K150" s="130">
        <v>3</v>
      </c>
    </row>
    <row r="151" spans="1:11" x14ac:dyDescent="0.3">
      <c r="A151" s="122" t="s">
        <v>219</v>
      </c>
      <c r="B151" s="124" t="s">
        <v>62</v>
      </c>
      <c r="C151" s="122" t="s">
        <v>206</v>
      </c>
      <c r="D151" s="134">
        <v>171868795</v>
      </c>
      <c r="E151" s="134">
        <v>7194323329</v>
      </c>
      <c r="F151" s="122" t="s">
        <v>48</v>
      </c>
      <c r="G151" s="126">
        <v>34135</v>
      </c>
      <c r="H151" s="127">
        <f t="shared" ca="1" si="2"/>
        <v>21</v>
      </c>
      <c r="I151" s="128" t="s">
        <v>72</v>
      </c>
      <c r="J151" s="129">
        <v>38832</v>
      </c>
      <c r="K151" s="130">
        <v>4</v>
      </c>
    </row>
    <row r="152" spans="1:11" x14ac:dyDescent="0.3">
      <c r="A152" s="122" t="s">
        <v>220</v>
      </c>
      <c r="B152" s="124" t="s">
        <v>46</v>
      </c>
      <c r="C152" s="122" t="s">
        <v>206</v>
      </c>
      <c r="D152" s="134">
        <v>956291859</v>
      </c>
      <c r="E152" s="134">
        <v>9701156902</v>
      </c>
      <c r="F152" s="122" t="s">
        <v>58</v>
      </c>
      <c r="G152" s="126">
        <v>41315</v>
      </c>
      <c r="H152" s="127">
        <f t="shared" ca="1" si="2"/>
        <v>1</v>
      </c>
      <c r="I152" s="128"/>
      <c r="J152" s="129">
        <v>54852</v>
      </c>
      <c r="K152" s="130">
        <v>3</v>
      </c>
    </row>
    <row r="153" spans="1:11" x14ac:dyDescent="0.3">
      <c r="A153" s="122" t="s">
        <v>221</v>
      </c>
      <c r="B153" s="124" t="s">
        <v>62</v>
      </c>
      <c r="C153" s="122" t="s">
        <v>206</v>
      </c>
      <c r="D153" s="134">
        <v>279591317</v>
      </c>
      <c r="E153" s="134">
        <v>7192381391</v>
      </c>
      <c r="F153" s="122" t="s">
        <v>56</v>
      </c>
      <c r="G153" s="126">
        <v>37319</v>
      </c>
      <c r="H153" s="127">
        <f t="shared" ca="1" si="2"/>
        <v>12</v>
      </c>
      <c r="I153" s="128"/>
      <c r="J153" s="129">
        <v>46522</v>
      </c>
      <c r="K153" s="130">
        <v>4</v>
      </c>
    </row>
    <row r="154" spans="1:11" x14ac:dyDescent="0.3">
      <c r="A154" s="122" t="s">
        <v>222</v>
      </c>
      <c r="B154" s="124" t="s">
        <v>62</v>
      </c>
      <c r="C154" s="122" t="s">
        <v>206</v>
      </c>
      <c r="D154" s="134">
        <v>291841866</v>
      </c>
      <c r="E154" s="134">
        <v>3031534053</v>
      </c>
      <c r="F154" s="122" t="s">
        <v>48</v>
      </c>
      <c r="G154" s="126">
        <v>34928</v>
      </c>
      <c r="H154" s="127">
        <f t="shared" ca="1" si="2"/>
        <v>18</v>
      </c>
      <c r="I154" s="128" t="s">
        <v>60</v>
      </c>
      <c r="J154" s="129">
        <v>77412</v>
      </c>
      <c r="K154" s="130">
        <v>3</v>
      </c>
    </row>
    <row r="155" spans="1:11" x14ac:dyDescent="0.3">
      <c r="A155" s="122" t="s">
        <v>223</v>
      </c>
      <c r="B155" s="124" t="s">
        <v>76</v>
      </c>
      <c r="C155" s="122" t="s">
        <v>206</v>
      </c>
      <c r="D155" s="134">
        <v>116869057</v>
      </c>
      <c r="E155" s="134">
        <v>7191614846</v>
      </c>
      <c r="F155" s="122" t="s">
        <v>52</v>
      </c>
      <c r="G155" s="126">
        <v>35811</v>
      </c>
      <c r="H155" s="127">
        <f t="shared" ca="1" si="2"/>
        <v>16</v>
      </c>
      <c r="I155" s="128" t="s">
        <v>49</v>
      </c>
      <c r="J155" s="129">
        <v>18006</v>
      </c>
      <c r="K155" s="130">
        <v>4</v>
      </c>
    </row>
    <row r="156" spans="1:11" x14ac:dyDescent="0.3">
      <c r="A156" s="122" t="s">
        <v>224</v>
      </c>
      <c r="B156" s="124" t="s">
        <v>51</v>
      </c>
      <c r="C156" s="122" t="s">
        <v>206</v>
      </c>
      <c r="D156" s="134">
        <v>429283827</v>
      </c>
      <c r="E156" s="134">
        <v>5055508095</v>
      </c>
      <c r="F156" s="122" t="s">
        <v>48</v>
      </c>
      <c r="G156" s="126">
        <v>37699</v>
      </c>
      <c r="H156" s="127">
        <f t="shared" ca="1" si="2"/>
        <v>11</v>
      </c>
      <c r="I156" s="128" t="s">
        <v>64</v>
      </c>
      <c r="J156" s="129">
        <v>85656</v>
      </c>
      <c r="K156" s="130">
        <v>2</v>
      </c>
    </row>
    <row r="157" spans="1:11" x14ac:dyDescent="0.3">
      <c r="A157" s="122" t="s">
        <v>225</v>
      </c>
      <c r="B157" s="124" t="s">
        <v>76</v>
      </c>
      <c r="C157" s="122" t="s">
        <v>206</v>
      </c>
      <c r="D157" s="134">
        <v>659766304</v>
      </c>
      <c r="E157" s="134">
        <v>7195876028</v>
      </c>
      <c r="F157" s="122" t="s">
        <v>48</v>
      </c>
      <c r="G157" s="126">
        <v>36557</v>
      </c>
      <c r="H157" s="127">
        <f t="shared" ca="1" si="2"/>
        <v>14</v>
      </c>
      <c r="I157" s="128" t="s">
        <v>64</v>
      </c>
      <c r="J157" s="129">
        <v>45300</v>
      </c>
      <c r="K157" s="130">
        <v>5</v>
      </c>
    </row>
    <row r="158" spans="1:11" x14ac:dyDescent="0.3">
      <c r="A158" s="122" t="s">
        <v>226</v>
      </c>
      <c r="B158" s="124" t="s">
        <v>55</v>
      </c>
      <c r="C158" s="122" t="s">
        <v>206</v>
      </c>
      <c r="D158" s="134">
        <v>212136062</v>
      </c>
      <c r="E158" s="134">
        <v>7197226463</v>
      </c>
      <c r="F158" s="122" t="s">
        <v>48</v>
      </c>
      <c r="G158" s="126">
        <v>37138</v>
      </c>
      <c r="H158" s="127">
        <f t="shared" ca="1" si="2"/>
        <v>12</v>
      </c>
      <c r="I158" s="128" t="s">
        <v>64</v>
      </c>
      <c r="J158" s="129">
        <v>98880</v>
      </c>
      <c r="K158" s="130">
        <v>2</v>
      </c>
    </row>
    <row r="159" spans="1:11" x14ac:dyDescent="0.3">
      <c r="A159" s="122" t="s">
        <v>227</v>
      </c>
      <c r="B159" s="124" t="s">
        <v>76</v>
      </c>
      <c r="C159" s="122" t="s">
        <v>206</v>
      </c>
      <c r="D159" s="134">
        <v>575648597</v>
      </c>
      <c r="E159" s="134">
        <v>5058865267</v>
      </c>
      <c r="F159" s="122" t="s">
        <v>58</v>
      </c>
      <c r="G159" s="126">
        <v>38697</v>
      </c>
      <c r="H159" s="127">
        <f t="shared" ca="1" si="2"/>
        <v>8</v>
      </c>
      <c r="I159" s="128"/>
      <c r="J159" s="129">
        <v>38364</v>
      </c>
      <c r="K159" s="130">
        <v>5</v>
      </c>
    </row>
    <row r="160" spans="1:11" x14ac:dyDescent="0.3">
      <c r="A160" s="122" t="s">
        <v>228</v>
      </c>
      <c r="B160" s="124" t="s">
        <v>51</v>
      </c>
      <c r="C160" s="122" t="s">
        <v>206</v>
      </c>
      <c r="D160" s="134">
        <v>304068732</v>
      </c>
      <c r="E160" s="134">
        <v>7193919445</v>
      </c>
      <c r="F160" s="122" t="s">
        <v>52</v>
      </c>
      <c r="G160" s="126">
        <v>34765</v>
      </c>
      <c r="H160" s="127">
        <f t="shared" ca="1" si="2"/>
        <v>19</v>
      </c>
      <c r="I160" s="128" t="s">
        <v>60</v>
      </c>
      <c r="J160" s="129">
        <v>40932</v>
      </c>
      <c r="K160" s="130">
        <v>4</v>
      </c>
    </row>
    <row r="161" spans="1:12" x14ac:dyDescent="0.3">
      <c r="A161" s="122" t="s">
        <v>229</v>
      </c>
      <c r="B161" s="124" t="s">
        <v>66</v>
      </c>
      <c r="C161" s="122" t="s">
        <v>206</v>
      </c>
      <c r="D161" s="134">
        <v>407299017</v>
      </c>
      <c r="E161" s="134">
        <v>3035968632</v>
      </c>
      <c r="F161" s="122" t="s">
        <v>56</v>
      </c>
      <c r="G161" s="126">
        <v>40949</v>
      </c>
      <c r="H161" s="127">
        <f t="shared" ca="1" si="2"/>
        <v>2</v>
      </c>
      <c r="I161" s="128"/>
      <c r="J161" s="129">
        <v>18893</v>
      </c>
      <c r="K161" s="130">
        <v>3</v>
      </c>
    </row>
    <row r="162" spans="1:12" x14ac:dyDescent="0.3">
      <c r="A162" s="122" t="s">
        <v>230</v>
      </c>
      <c r="B162" s="124" t="s">
        <v>66</v>
      </c>
      <c r="C162" s="122" t="s">
        <v>206</v>
      </c>
      <c r="D162" s="134">
        <v>249760737</v>
      </c>
      <c r="E162" s="134">
        <v>7192969056</v>
      </c>
      <c r="F162" s="122" t="s">
        <v>58</v>
      </c>
      <c r="G162" s="126">
        <v>35005</v>
      </c>
      <c r="H162" s="127">
        <f t="shared" ca="1" si="2"/>
        <v>18</v>
      </c>
      <c r="I162" s="128"/>
      <c r="J162" s="129">
        <v>97284</v>
      </c>
      <c r="K162" s="130">
        <v>5</v>
      </c>
    </row>
    <row r="163" spans="1:12" x14ac:dyDescent="0.3">
      <c r="A163" s="122" t="s">
        <v>231</v>
      </c>
      <c r="B163" s="124" t="s">
        <v>51</v>
      </c>
      <c r="C163" s="122" t="s">
        <v>206</v>
      </c>
      <c r="D163" s="134">
        <v>932787692</v>
      </c>
      <c r="E163" s="134">
        <v>5052612740</v>
      </c>
      <c r="F163" s="122" t="s">
        <v>58</v>
      </c>
      <c r="G163" s="126">
        <v>35217</v>
      </c>
      <c r="H163" s="127">
        <f t="shared" ca="1" si="2"/>
        <v>18</v>
      </c>
      <c r="I163" s="128"/>
      <c r="J163" s="129">
        <v>76908</v>
      </c>
      <c r="K163" s="130">
        <v>2</v>
      </c>
    </row>
    <row r="164" spans="1:12" x14ac:dyDescent="0.3">
      <c r="A164" s="122" t="s">
        <v>232</v>
      </c>
      <c r="B164" s="124" t="s">
        <v>76</v>
      </c>
      <c r="C164" s="122" t="s">
        <v>206</v>
      </c>
      <c r="D164" s="134">
        <v>536516131</v>
      </c>
      <c r="E164" s="134">
        <v>9704442207</v>
      </c>
      <c r="F164" s="122" t="s">
        <v>48</v>
      </c>
      <c r="G164" s="126">
        <v>41526</v>
      </c>
      <c r="H164" s="127">
        <f t="shared" ca="1" si="2"/>
        <v>0</v>
      </c>
      <c r="I164" s="128" t="s">
        <v>64</v>
      </c>
      <c r="J164" s="129">
        <v>51144</v>
      </c>
      <c r="K164" s="130">
        <v>3</v>
      </c>
    </row>
    <row r="165" spans="1:12" x14ac:dyDescent="0.3">
      <c r="A165" s="122" t="s">
        <v>233</v>
      </c>
      <c r="B165" s="124" t="s">
        <v>66</v>
      </c>
      <c r="C165" s="122" t="s">
        <v>206</v>
      </c>
      <c r="D165" s="134">
        <v>571821715</v>
      </c>
      <c r="E165" s="134">
        <v>5057102355</v>
      </c>
      <c r="F165" s="122" t="s">
        <v>48</v>
      </c>
      <c r="G165" s="126">
        <v>36661</v>
      </c>
      <c r="H165" s="127">
        <f t="shared" ca="1" si="2"/>
        <v>14</v>
      </c>
      <c r="I165" s="128" t="s">
        <v>64</v>
      </c>
      <c r="J165" s="129">
        <v>68244</v>
      </c>
      <c r="K165" s="130">
        <v>1</v>
      </c>
    </row>
    <row r="166" spans="1:12" x14ac:dyDescent="0.3">
      <c r="A166" s="122" t="s">
        <v>234</v>
      </c>
      <c r="B166" s="124" t="s">
        <v>55</v>
      </c>
      <c r="C166" s="122" t="s">
        <v>206</v>
      </c>
      <c r="D166" s="134">
        <v>993867417</v>
      </c>
      <c r="E166" s="134">
        <v>7192338778</v>
      </c>
      <c r="F166" s="122" t="s">
        <v>48</v>
      </c>
      <c r="G166" s="126">
        <v>34979</v>
      </c>
      <c r="H166" s="127">
        <f t="shared" ca="1" si="2"/>
        <v>18</v>
      </c>
      <c r="I166" s="128" t="s">
        <v>64</v>
      </c>
      <c r="J166" s="129">
        <v>55608</v>
      </c>
      <c r="K166" s="130">
        <v>5</v>
      </c>
    </row>
    <row r="167" spans="1:12" x14ac:dyDescent="0.3">
      <c r="A167" s="122" t="s">
        <v>235</v>
      </c>
      <c r="B167" s="124" t="s">
        <v>66</v>
      </c>
      <c r="C167" s="122" t="s">
        <v>206</v>
      </c>
      <c r="D167" s="134">
        <v>736688620</v>
      </c>
      <c r="E167" s="134">
        <v>9704562999</v>
      </c>
      <c r="F167" s="122" t="s">
        <v>52</v>
      </c>
      <c r="G167" s="126">
        <v>40824</v>
      </c>
      <c r="H167" s="127">
        <f t="shared" ca="1" si="2"/>
        <v>2</v>
      </c>
      <c r="I167" s="128" t="s">
        <v>60</v>
      </c>
      <c r="J167" s="129">
        <v>47418</v>
      </c>
      <c r="K167" s="130">
        <v>5</v>
      </c>
    </row>
    <row r="168" spans="1:12" x14ac:dyDescent="0.3">
      <c r="A168" s="122" t="s">
        <v>236</v>
      </c>
      <c r="B168" s="124" t="s">
        <v>66</v>
      </c>
      <c r="C168" s="122" t="s">
        <v>206</v>
      </c>
      <c r="D168" s="134">
        <v>282972141</v>
      </c>
      <c r="E168" s="134">
        <v>7197135797</v>
      </c>
      <c r="F168" s="122" t="s">
        <v>58</v>
      </c>
      <c r="G168" s="126">
        <v>36995</v>
      </c>
      <c r="H168" s="127">
        <f t="shared" ca="1" si="2"/>
        <v>13</v>
      </c>
      <c r="I168" s="128"/>
      <c r="J168" s="129">
        <v>30144</v>
      </c>
      <c r="K168" s="130">
        <v>5</v>
      </c>
    </row>
    <row r="169" spans="1:12" x14ac:dyDescent="0.3">
      <c r="A169" s="122" t="s">
        <v>237</v>
      </c>
      <c r="B169" s="124" t="s">
        <v>76</v>
      </c>
      <c r="C169" s="122" t="s">
        <v>206</v>
      </c>
      <c r="D169" s="134">
        <v>302598687</v>
      </c>
      <c r="E169" s="134">
        <v>3035394899</v>
      </c>
      <c r="F169" s="122" t="s">
        <v>48</v>
      </c>
      <c r="G169" s="126">
        <v>35142</v>
      </c>
      <c r="H169" s="127">
        <f t="shared" ca="1" si="2"/>
        <v>18</v>
      </c>
      <c r="I169" s="128" t="s">
        <v>60</v>
      </c>
      <c r="J169" s="129">
        <v>38208</v>
      </c>
      <c r="K169" s="130">
        <v>1</v>
      </c>
    </row>
    <row r="170" spans="1:12" x14ac:dyDescent="0.3">
      <c r="A170" s="122" t="s">
        <v>238</v>
      </c>
      <c r="B170" s="124" t="s">
        <v>55</v>
      </c>
      <c r="C170" s="122" t="s">
        <v>206</v>
      </c>
      <c r="D170" s="134">
        <v>105708355</v>
      </c>
      <c r="E170" s="134">
        <v>7194697218</v>
      </c>
      <c r="F170" s="122" t="s">
        <v>48</v>
      </c>
      <c r="G170" s="126">
        <v>37045</v>
      </c>
      <c r="H170" s="127">
        <f t="shared" ca="1" si="2"/>
        <v>13</v>
      </c>
      <c r="I170" s="128" t="s">
        <v>53</v>
      </c>
      <c r="J170" s="129">
        <v>85212</v>
      </c>
      <c r="K170" s="130">
        <v>5</v>
      </c>
    </row>
    <row r="171" spans="1:12" x14ac:dyDescent="0.3">
      <c r="A171" s="122" t="s">
        <v>239</v>
      </c>
      <c r="B171" s="124" t="s">
        <v>76</v>
      </c>
      <c r="C171" s="122" t="s">
        <v>206</v>
      </c>
      <c r="D171" s="134">
        <v>659929807</v>
      </c>
      <c r="E171" s="134">
        <v>9703089561</v>
      </c>
      <c r="F171" s="122" t="s">
        <v>48</v>
      </c>
      <c r="G171" s="126">
        <v>39809</v>
      </c>
      <c r="H171" s="127">
        <f t="shared" ca="1" si="2"/>
        <v>5</v>
      </c>
      <c r="I171" s="128" t="s">
        <v>60</v>
      </c>
      <c r="J171" s="129">
        <v>26892</v>
      </c>
      <c r="K171" s="130">
        <v>4</v>
      </c>
    </row>
    <row r="172" spans="1:12" x14ac:dyDescent="0.3">
      <c r="A172" s="122" t="s">
        <v>240</v>
      </c>
      <c r="B172" s="124" t="s">
        <v>76</v>
      </c>
      <c r="C172" s="122" t="s">
        <v>206</v>
      </c>
      <c r="D172" s="134">
        <v>927043360</v>
      </c>
      <c r="E172" s="134">
        <v>5056053287</v>
      </c>
      <c r="F172" s="122" t="s">
        <v>58</v>
      </c>
      <c r="G172" s="126">
        <v>34480</v>
      </c>
      <c r="H172" s="127">
        <f t="shared" ca="1" si="2"/>
        <v>20</v>
      </c>
      <c r="I172" s="128"/>
      <c r="J172" s="129">
        <v>26784</v>
      </c>
      <c r="K172" s="130">
        <v>2</v>
      </c>
    </row>
    <row r="173" spans="1:12" x14ac:dyDescent="0.3">
      <c r="A173" s="122" t="s">
        <v>241</v>
      </c>
      <c r="B173" s="124" t="s">
        <v>66</v>
      </c>
      <c r="C173" s="122" t="s">
        <v>206</v>
      </c>
      <c r="D173" s="134">
        <v>603301910</v>
      </c>
      <c r="E173" s="134">
        <v>9706514650</v>
      </c>
      <c r="F173" s="122" t="s">
        <v>48</v>
      </c>
      <c r="G173" s="126">
        <v>35269</v>
      </c>
      <c r="H173" s="127">
        <f t="shared" ca="1" si="2"/>
        <v>17</v>
      </c>
      <c r="I173" s="128" t="s">
        <v>60</v>
      </c>
      <c r="J173" s="129">
        <v>87480</v>
      </c>
      <c r="K173" s="130">
        <v>3</v>
      </c>
    </row>
    <row r="174" spans="1:12" x14ac:dyDescent="0.3">
      <c r="A174" s="122" t="s">
        <v>242</v>
      </c>
      <c r="B174" s="124" t="s">
        <v>55</v>
      </c>
      <c r="C174" s="122" t="s">
        <v>206</v>
      </c>
      <c r="D174" s="134">
        <v>281005046</v>
      </c>
      <c r="E174" s="134">
        <v>9707051004</v>
      </c>
      <c r="F174" s="122" t="s">
        <v>58</v>
      </c>
      <c r="G174" s="126">
        <v>41110</v>
      </c>
      <c r="H174" s="127">
        <f t="shared" ca="1" si="2"/>
        <v>1</v>
      </c>
      <c r="I174" s="128"/>
      <c r="J174" s="129">
        <v>68304</v>
      </c>
      <c r="K174" s="130">
        <v>4</v>
      </c>
    </row>
    <row r="175" spans="1:12" x14ac:dyDescent="0.3">
      <c r="A175" s="122" t="s">
        <v>243</v>
      </c>
      <c r="B175" s="124" t="s">
        <v>76</v>
      </c>
      <c r="C175" s="122" t="s">
        <v>206</v>
      </c>
      <c r="D175" s="134">
        <v>393051351</v>
      </c>
      <c r="E175" s="134">
        <v>9707508998</v>
      </c>
      <c r="F175" s="122" t="s">
        <v>52</v>
      </c>
      <c r="G175" s="126">
        <v>36242</v>
      </c>
      <c r="H175" s="127">
        <f t="shared" ca="1" si="2"/>
        <v>15</v>
      </c>
      <c r="I175" s="128" t="s">
        <v>72</v>
      </c>
      <c r="J175" s="129">
        <v>39402</v>
      </c>
      <c r="K175" s="130">
        <v>2</v>
      </c>
    </row>
    <row r="176" spans="1:12" s="131" customFormat="1" x14ac:dyDescent="0.3">
      <c r="A176" s="122" t="s">
        <v>244</v>
      </c>
      <c r="B176" s="124" t="s">
        <v>62</v>
      </c>
      <c r="C176" s="122" t="s">
        <v>245</v>
      </c>
      <c r="D176" s="134">
        <v>746497232</v>
      </c>
      <c r="E176" s="134">
        <v>7196681578</v>
      </c>
      <c r="F176" s="122" t="s">
        <v>58</v>
      </c>
      <c r="G176" s="126">
        <v>37729</v>
      </c>
      <c r="H176" s="127">
        <f t="shared" ca="1" si="2"/>
        <v>11</v>
      </c>
      <c r="I176" s="128" t="s">
        <v>64</v>
      </c>
      <c r="J176" s="129">
        <v>83292</v>
      </c>
      <c r="K176" s="130">
        <v>4</v>
      </c>
      <c r="L176" s="122"/>
    </row>
    <row r="177" spans="1:12" s="131" customFormat="1" x14ac:dyDescent="0.3">
      <c r="A177" s="122" t="s">
        <v>246</v>
      </c>
      <c r="B177" s="124" t="s">
        <v>66</v>
      </c>
      <c r="C177" s="122" t="s">
        <v>245</v>
      </c>
      <c r="D177" s="134">
        <v>351268538</v>
      </c>
      <c r="E177" s="134">
        <v>9705610944</v>
      </c>
      <c r="F177" s="122" t="s">
        <v>56</v>
      </c>
      <c r="G177" s="126">
        <v>37575</v>
      </c>
      <c r="H177" s="127">
        <f t="shared" ca="1" si="2"/>
        <v>11</v>
      </c>
      <c r="I177" s="128" t="s">
        <v>64</v>
      </c>
      <c r="J177" s="129">
        <v>74232</v>
      </c>
      <c r="K177" s="130">
        <v>5</v>
      </c>
      <c r="L177" s="122"/>
    </row>
    <row r="178" spans="1:12" s="131" customFormat="1" x14ac:dyDescent="0.3">
      <c r="A178" s="122" t="s">
        <v>247</v>
      </c>
      <c r="B178" s="124" t="s">
        <v>66</v>
      </c>
      <c r="C178" s="122" t="s">
        <v>245</v>
      </c>
      <c r="D178" s="134">
        <v>861884260</v>
      </c>
      <c r="E178" s="134">
        <v>9706632360</v>
      </c>
      <c r="F178" s="122" t="s">
        <v>48</v>
      </c>
      <c r="G178" s="126">
        <v>34441</v>
      </c>
      <c r="H178" s="127">
        <f t="shared" ca="1" si="2"/>
        <v>20</v>
      </c>
      <c r="I178" s="128" t="s">
        <v>60</v>
      </c>
      <c r="J178" s="129">
        <v>106968</v>
      </c>
      <c r="K178" s="130">
        <v>1</v>
      </c>
      <c r="L178" s="122"/>
    </row>
    <row r="179" spans="1:12" s="131" customFormat="1" x14ac:dyDescent="0.3">
      <c r="A179" s="122" t="s">
        <v>248</v>
      </c>
      <c r="B179" s="124" t="s">
        <v>62</v>
      </c>
      <c r="C179" s="122" t="s">
        <v>245</v>
      </c>
      <c r="D179" s="134">
        <v>477110649</v>
      </c>
      <c r="E179" s="134">
        <v>5051351512</v>
      </c>
      <c r="F179" s="122" t="s">
        <v>48</v>
      </c>
      <c r="G179" s="126">
        <v>38099</v>
      </c>
      <c r="H179" s="127">
        <f t="shared" ca="1" si="2"/>
        <v>10</v>
      </c>
      <c r="I179" s="128" t="s">
        <v>53</v>
      </c>
      <c r="J179" s="129">
        <v>54180</v>
      </c>
      <c r="K179" s="130">
        <v>1</v>
      </c>
      <c r="L179" s="122"/>
    </row>
    <row r="180" spans="1:12" s="131" customFormat="1" x14ac:dyDescent="0.3">
      <c r="A180" s="122" t="s">
        <v>249</v>
      </c>
      <c r="B180" s="124" t="s">
        <v>55</v>
      </c>
      <c r="C180" s="122" t="s">
        <v>245</v>
      </c>
      <c r="D180" s="134">
        <v>117896630</v>
      </c>
      <c r="E180" s="134">
        <v>5057173558</v>
      </c>
      <c r="F180" s="122" t="s">
        <v>58</v>
      </c>
      <c r="G180" s="126">
        <v>41319</v>
      </c>
      <c r="H180" s="127">
        <f t="shared" ca="1" si="2"/>
        <v>1</v>
      </c>
      <c r="I180" s="128" t="s">
        <v>49</v>
      </c>
      <c r="J180" s="129">
        <v>85428</v>
      </c>
      <c r="K180" s="130">
        <v>4</v>
      </c>
      <c r="L180" s="122"/>
    </row>
    <row r="181" spans="1:12" s="131" customFormat="1" x14ac:dyDescent="0.3">
      <c r="A181" s="122" t="s">
        <v>250</v>
      </c>
      <c r="B181" s="124" t="s">
        <v>76</v>
      </c>
      <c r="C181" s="122" t="s">
        <v>245</v>
      </c>
      <c r="D181" s="134">
        <v>875920441</v>
      </c>
      <c r="E181" s="134">
        <v>9701715499</v>
      </c>
      <c r="F181" s="122" t="s">
        <v>52</v>
      </c>
      <c r="G181" s="126">
        <v>38561</v>
      </c>
      <c r="H181" s="127">
        <f t="shared" ca="1" si="2"/>
        <v>8</v>
      </c>
      <c r="I181" s="128" t="s">
        <v>72</v>
      </c>
      <c r="J181" s="129">
        <v>62160</v>
      </c>
      <c r="K181" s="130">
        <v>1</v>
      </c>
      <c r="L181" s="122"/>
    </row>
    <row r="182" spans="1:12" s="131" customFormat="1" x14ac:dyDescent="0.3">
      <c r="A182" s="122" t="s">
        <v>251</v>
      </c>
      <c r="B182" s="124" t="s">
        <v>66</v>
      </c>
      <c r="C182" s="122" t="s">
        <v>245</v>
      </c>
      <c r="D182" s="134">
        <v>244171882</v>
      </c>
      <c r="E182" s="134">
        <v>9707577867</v>
      </c>
      <c r="F182" s="122" t="s">
        <v>52</v>
      </c>
      <c r="G182" s="126">
        <v>35457</v>
      </c>
      <c r="H182" s="127">
        <f t="shared" ca="1" si="2"/>
        <v>17</v>
      </c>
      <c r="I182" s="128" t="s">
        <v>49</v>
      </c>
      <c r="J182" s="129">
        <v>107736</v>
      </c>
      <c r="K182" s="130">
        <v>4</v>
      </c>
      <c r="L182" s="122"/>
    </row>
    <row r="183" spans="1:12" s="131" customFormat="1" x14ac:dyDescent="0.3">
      <c r="A183" s="122" t="s">
        <v>252</v>
      </c>
      <c r="B183" s="124" t="s">
        <v>76</v>
      </c>
      <c r="C183" s="122" t="s">
        <v>245</v>
      </c>
      <c r="D183" s="134">
        <v>771953685</v>
      </c>
      <c r="E183" s="134">
        <v>3036739978</v>
      </c>
      <c r="F183" s="122" t="s">
        <v>56</v>
      </c>
      <c r="G183" s="126">
        <v>39002</v>
      </c>
      <c r="H183" s="127">
        <f t="shared" ca="1" si="2"/>
        <v>7</v>
      </c>
      <c r="I183" s="128" t="s">
        <v>60</v>
      </c>
      <c r="J183" s="129">
        <v>102156</v>
      </c>
      <c r="K183" s="130">
        <v>5</v>
      </c>
      <c r="L183" s="122"/>
    </row>
    <row r="184" spans="1:12" s="131" customFormat="1" x14ac:dyDescent="0.3">
      <c r="A184" s="122" t="s">
        <v>253</v>
      </c>
      <c r="B184" s="124" t="s">
        <v>46</v>
      </c>
      <c r="C184" s="122" t="s">
        <v>254</v>
      </c>
      <c r="D184" s="134">
        <v>165917010</v>
      </c>
      <c r="E184" s="134">
        <v>7197038033</v>
      </c>
      <c r="F184" s="122" t="s">
        <v>58</v>
      </c>
      <c r="G184" s="126">
        <v>35727</v>
      </c>
      <c r="H184" s="127">
        <f t="shared" ca="1" si="2"/>
        <v>16</v>
      </c>
      <c r="I184" s="128"/>
      <c r="J184" s="129">
        <v>96828</v>
      </c>
      <c r="K184" s="130">
        <v>3</v>
      </c>
      <c r="L184" s="122"/>
    </row>
    <row r="185" spans="1:12" s="131" customFormat="1" x14ac:dyDescent="0.3">
      <c r="A185" s="122" t="s">
        <v>255</v>
      </c>
      <c r="B185" s="124" t="s">
        <v>55</v>
      </c>
      <c r="C185" s="122" t="s">
        <v>254</v>
      </c>
      <c r="D185" s="134">
        <v>240272873</v>
      </c>
      <c r="E185" s="134">
        <v>9708912054</v>
      </c>
      <c r="F185" s="122" t="s">
        <v>58</v>
      </c>
      <c r="G185" s="126">
        <v>39968</v>
      </c>
      <c r="H185" s="127">
        <f t="shared" ca="1" si="2"/>
        <v>5</v>
      </c>
      <c r="I185" s="128"/>
      <c r="J185" s="129">
        <v>96396</v>
      </c>
      <c r="K185" s="130">
        <v>4</v>
      </c>
      <c r="L185" s="122"/>
    </row>
    <row r="186" spans="1:12" s="131" customFormat="1" x14ac:dyDescent="0.3">
      <c r="A186" s="122" t="s">
        <v>256</v>
      </c>
      <c r="B186" s="124" t="s">
        <v>76</v>
      </c>
      <c r="C186" s="122" t="s">
        <v>254</v>
      </c>
      <c r="D186" s="134">
        <v>903618594</v>
      </c>
      <c r="E186" s="134">
        <v>3034733288</v>
      </c>
      <c r="F186" s="122" t="s">
        <v>48</v>
      </c>
      <c r="G186" s="126">
        <v>38922</v>
      </c>
      <c r="H186" s="127">
        <f t="shared" ca="1" si="2"/>
        <v>7</v>
      </c>
      <c r="I186" s="128" t="s">
        <v>53</v>
      </c>
      <c r="J186" s="129">
        <v>65076</v>
      </c>
      <c r="K186" s="130">
        <v>5</v>
      </c>
      <c r="L186" s="122"/>
    </row>
    <row r="187" spans="1:12" s="131" customFormat="1" x14ac:dyDescent="0.3">
      <c r="A187" s="122" t="s">
        <v>257</v>
      </c>
      <c r="B187" s="124" t="s">
        <v>62</v>
      </c>
      <c r="C187" s="122" t="s">
        <v>254</v>
      </c>
      <c r="D187" s="134">
        <v>620336005</v>
      </c>
      <c r="E187" s="134">
        <v>9706422185</v>
      </c>
      <c r="F187" s="122" t="s">
        <v>48</v>
      </c>
      <c r="G187" s="126">
        <v>39433</v>
      </c>
      <c r="H187" s="127">
        <f t="shared" ca="1" si="2"/>
        <v>6</v>
      </c>
      <c r="I187" s="128" t="s">
        <v>60</v>
      </c>
      <c r="J187" s="129">
        <v>49272</v>
      </c>
      <c r="K187" s="130">
        <v>3</v>
      </c>
      <c r="L187" s="122"/>
    </row>
    <row r="188" spans="1:12" s="131" customFormat="1" x14ac:dyDescent="0.3">
      <c r="A188" s="122" t="s">
        <v>258</v>
      </c>
      <c r="B188" s="124" t="s">
        <v>66</v>
      </c>
      <c r="C188" s="122" t="s">
        <v>254</v>
      </c>
      <c r="D188" s="134">
        <v>415299442</v>
      </c>
      <c r="E188" s="134">
        <v>7191408985</v>
      </c>
      <c r="F188" s="122" t="s">
        <v>48</v>
      </c>
      <c r="G188" s="126">
        <v>40752</v>
      </c>
      <c r="H188" s="127">
        <f t="shared" ca="1" si="2"/>
        <v>2</v>
      </c>
      <c r="I188" s="128" t="s">
        <v>60</v>
      </c>
      <c r="J188" s="129">
        <v>83184</v>
      </c>
      <c r="K188" s="130">
        <v>3</v>
      </c>
      <c r="L188" s="122"/>
    </row>
    <row r="189" spans="1:12" s="131" customFormat="1" x14ac:dyDescent="0.3">
      <c r="A189" s="122" t="s">
        <v>259</v>
      </c>
      <c r="B189" s="124" t="s">
        <v>76</v>
      </c>
      <c r="C189" s="122" t="s">
        <v>254</v>
      </c>
      <c r="D189" s="134">
        <v>412611335</v>
      </c>
      <c r="E189" s="134">
        <v>5055998691</v>
      </c>
      <c r="F189" s="122" t="s">
        <v>58</v>
      </c>
      <c r="G189" s="126">
        <v>39563</v>
      </c>
      <c r="H189" s="127">
        <f t="shared" ca="1" si="2"/>
        <v>6</v>
      </c>
      <c r="I189" s="128"/>
      <c r="J189" s="129">
        <v>49128</v>
      </c>
      <c r="K189" s="130">
        <v>2</v>
      </c>
      <c r="L189" s="122"/>
    </row>
    <row r="190" spans="1:12" s="131" customFormat="1" x14ac:dyDescent="0.3">
      <c r="A190" s="122" t="s">
        <v>260</v>
      </c>
      <c r="B190" s="124" t="s">
        <v>76</v>
      </c>
      <c r="C190" s="122" t="s">
        <v>254</v>
      </c>
      <c r="D190" s="134">
        <v>948480407</v>
      </c>
      <c r="E190" s="134">
        <v>5051449596</v>
      </c>
      <c r="F190" s="122" t="s">
        <v>58</v>
      </c>
      <c r="G190" s="126">
        <v>38690</v>
      </c>
      <c r="H190" s="127">
        <f t="shared" ca="1" si="2"/>
        <v>8</v>
      </c>
      <c r="I190" s="128"/>
      <c r="J190" s="129">
        <v>73644</v>
      </c>
      <c r="K190" s="130">
        <v>3</v>
      </c>
      <c r="L190" s="122"/>
    </row>
    <row r="191" spans="1:12" s="131" customFormat="1" x14ac:dyDescent="0.3">
      <c r="A191" s="122" t="s">
        <v>261</v>
      </c>
      <c r="B191" s="124" t="s">
        <v>62</v>
      </c>
      <c r="C191" s="122" t="s">
        <v>254</v>
      </c>
      <c r="D191" s="134">
        <v>504914685</v>
      </c>
      <c r="E191" s="134">
        <v>9705250630</v>
      </c>
      <c r="F191" s="122" t="s">
        <v>48</v>
      </c>
      <c r="G191" s="126">
        <v>37140</v>
      </c>
      <c r="H191" s="127">
        <f t="shared" ca="1" si="2"/>
        <v>12</v>
      </c>
      <c r="I191" s="128" t="s">
        <v>60</v>
      </c>
      <c r="J191" s="129">
        <v>39852</v>
      </c>
      <c r="K191" s="130">
        <v>4</v>
      </c>
      <c r="L191" s="122"/>
    </row>
    <row r="192" spans="1:12" s="131" customFormat="1" x14ac:dyDescent="0.3">
      <c r="A192" s="122" t="s">
        <v>262</v>
      </c>
      <c r="B192" s="124" t="s">
        <v>76</v>
      </c>
      <c r="C192" s="122" t="s">
        <v>254</v>
      </c>
      <c r="D192" s="134">
        <v>337370590</v>
      </c>
      <c r="E192" s="134">
        <v>7197046530</v>
      </c>
      <c r="F192" s="122" t="s">
        <v>58</v>
      </c>
      <c r="G192" s="126">
        <v>39100</v>
      </c>
      <c r="H192" s="127">
        <f t="shared" ca="1" si="2"/>
        <v>7</v>
      </c>
      <c r="I192" s="128"/>
      <c r="J192" s="129">
        <v>68892</v>
      </c>
      <c r="K192" s="130">
        <v>2</v>
      </c>
      <c r="L192" s="122"/>
    </row>
    <row r="193" spans="1:12" s="131" customFormat="1" x14ac:dyDescent="0.3">
      <c r="A193" s="122" t="s">
        <v>263</v>
      </c>
      <c r="B193" s="124" t="s">
        <v>55</v>
      </c>
      <c r="C193" s="122" t="s">
        <v>254</v>
      </c>
      <c r="D193" s="134">
        <v>884025623</v>
      </c>
      <c r="E193" s="134">
        <v>3031280865</v>
      </c>
      <c r="F193" s="122" t="s">
        <v>58</v>
      </c>
      <c r="G193" s="126">
        <v>35087</v>
      </c>
      <c r="H193" s="127">
        <f t="shared" ca="1" si="2"/>
        <v>18</v>
      </c>
      <c r="I193" s="128"/>
      <c r="J193" s="129">
        <v>77316</v>
      </c>
      <c r="K193" s="130">
        <v>4</v>
      </c>
      <c r="L193" s="122"/>
    </row>
    <row r="194" spans="1:12" s="131" customFormat="1" x14ac:dyDescent="0.3">
      <c r="A194" s="122" t="s">
        <v>264</v>
      </c>
      <c r="B194" s="124" t="s">
        <v>51</v>
      </c>
      <c r="C194" s="122" t="s">
        <v>254</v>
      </c>
      <c r="D194" s="134">
        <v>865073824</v>
      </c>
      <c r="E194" s="134">
        <v>9704785979</v>
      </c>
      <c r="F194" s="122" t="s">
        <v>48</v>
      </c>
      <c r="G194" s="126">
        <v>35597</v>
      </c>
      <c r="H194" s="127">
        <f t="shared" ref="H194:H257" ca="1" si="3">DATEDIF(G194,TODAY(),"Y")</f>
        <v>17</v>
      </c>
      <c r="I194" s="128" t="s">
        <v>72</v>
      </c>
      <c r="J194" s="129">
        <v>41376</v>
      </c>
      <c r="K194" s="130">
        <v>3</v>
      </c>
      <c r="L194" s="122"/>
    </row>
    <row r="195" spans="1:12" s="131" customFormat="1" x14ac:dyDescent="0.3">
      <c r="A195" s="122" t="s">
        <v>265</v>
      </c>
      <c r="B195" s="124" t="s">
        <v>66</v>
      </c>
      <c r="C195" s="122" t="s">
        <v>254</v>
      </c>
      <c r="D195" s="134">
        <v>930314379</v>
      </c>
      <c r="E195" s="134">
        <v>7194854867</v>
      </c>
      <c r="F195" s="122" t="s">
        <v>48</v>
      </c>
      <c r="G195" s="126">
        <v>40446</v>
      </c>
      <c r="H195" s="127">
        <f t="shared" ca="1" si="3"/>
        <v>3</v>
      </c>
      <c r="I195" s="128" t="s">
        <v>49</v>
      </c>
      <c r="J195" s="129">
        <v>85788</v>
      </c>
      <c r="K195" s="130">
        <v>5</v>
      </c>
      <c r="L195" s="122"/>
    </row>
    <row r="196" spans="1:12" s="131" customFormat="1" x14ac:dyDescent="0.3">
      <c r="A196" s="122" t="s">
        <v>266</v>
      </c>
      <c r="B196" s="124" t="s">
        <v>76</v>
      </c>
      <c r="C196" s="122" t="s">
        <v>254</v>
      </c>
      <c r="D196" s="134">
        <v>243062914</v>
      </c>
      <c r="E196" s="134">
        <v>9704018412</v>
      </c>
      <c r="F196" s="122" t="s">
        <v>48</v>
      </c>
      <c r="G196" s="126">
        <v>36255</v>
      </c>
      <c r="H196" s="127">
        <f t="shared" ca="1" si="3"/>
        <v>15</v>
      </c>
      <c r="I196" s="128" t="s">
        <v>60</v>
      </c>
      <c r="J196" s="129">
        <v>88140</v>
      </c>
      <c r="K196" s="130">
        <v>3</v>
      </c>
      <c r="L196" s="122"/>
    </row>
    <row r="197" spans="1:12" s="131" customFormat="1" x14ac:dyDescent="0.3">
      <c r="A197" s="122" t="s">
        <v>267</v>
      </c>
      <c r="B197" s="124" t="s">
        <v>55</v>
      </c>
      <c r="C197" s="122" t="s">
        <v>254</v>
      </c>
      <c r="D197" s="134">
        <v>696435191</v>
      </c>
      <c r="E197" s="134">
        <v>3037710498</v>
      </c>
      <c r="F197" s="122" t="s">
        <v>48</v>
      </c>
      <c r="G197" s="126">
        <v>36647</v>
      </c>
      <c r="H197" s="127">
        <f t="shared" ca="1" si="3"/>
        <v>14</v>
      </c>
      <c r="I197" s="128" t="s">
        <v>64</v>
      </c>
      <c r="J197" s="129">
        <v>73380</v>
      </c>
      <c r="K197" s="130">
        <v>2</v>
      </c>
      <c r="L197" s="122"/>
    </row>
    <row r="198" spans="1:12" s="131" customFormat="1" x14ac:dyDescent="0.3">
      <c r="A198" s="122" t="s">
        <v>268</v>
      </c>
      <c r="B198" s="124" t="s">
        <v>51</v>
      </c>
      <c r="C198" s="122" t="s">
        <v>254</v>
      </c>
      <c r="D198" s="134">
        <v>318068637</v>
      </c>
      <c r="E198" s="134">
        <v>7193709408</v>
      </c>
      <c r="F198" s="122" t="s">
        <v>58</v>
      </c>
      <c r="G198" s="126">
        <v>40594</v>
      </c>
      <c r="H198" s="127">
        <f t="shared" ca="1" si="3"/>
        <v>3</v>
      </c>
      <c r="I198" s="128"/>
      <c r="J198" s="129">
        <v>75336</v>
      </c>
      <c r="K198" s="130">
        <v>4</v>
      </c>
      <c r="L198" s="122"/>
    </row>
    <row r="199" spans="1:12" s="131" customFormat="1" x14ac:dyDescent="0.3">
      <c r="A199" s="122" t="s">
        <v>269</v>
      </c>
      <c r="B199" s="124" t="s">
        <v>55</v>
      </c>
      <c r="C199" s="122" t="s">
        <v>254</v>
      </c>
      <c r="D199" s="134">
        <v>100679868</v>
      </c>
      <c r="E199" s="134">
        <v>5058082183</v>
      </c>
      <c r="F199" s="122" t="s">
        <v>52</v>
      </c>
      <c r="G199" s="126">
        <v>36863</v>
      </c>
      <c r="H199" s="127">
        <f t="shared" ca="1" si="3"/>
        <v>13</v>
      </c>
      <c r="I199" s="128" t="s">
        <v>60</v>
      </c>
      <c r="J199" s="129">
        <v>58602</v>
      </c>
      <c r="K199" s="130">
        <v>5</v>
      </c>
      <c r="L199" s="122"/>
    </row>
    <row r="200" spans="1:12" s="131" customFormat="1" x14ac:dyDescent="0.3">
      <c r="A200" s="122" t="s">
        <v>270</v>
      </c>
      <c r="B200" s="124" t="s">
        <v>66</v>
      </c>
      <c r="C200" s="122" t="s">
        <v>254</v>
      </c>
      <c r="D200" s="134">
        <v>708108747</v>
      </c>
      <c r="E200" s="134">
        <v>5052520526</v>
      </c>
      <c r="F200" s="122" t="s">
        <v>48</v>
      </c>
      <c r="G200" s="126">
        <v>38999</v>
      </c>
      <c r="H200" s="127">
        <f t="shared" ca="1" si="3"/>
        <v>7</v>
      </c>
      <c r="I200" s="128" t="s">
        <v>60</v>
      </c>
      <c r="J200" s="129">
        <v>90211</v>
      </c>
      <c r="K200" s="130">
        <v>3</v>
      </c>
      <c r="L200" s="122"/>
    </row>
    <row r="201" spans="1:12" s="131" customFormat="1" x14ac:dyDescent="0.3">
      <c r="A201" s="122" t="s">
        <v>271</v>
      </c>
      <c r="B201" s="124" t="s">
        <v>66</v>
      </c>
      <c r="C201" s="122" t="s">
        <v>254</v>
      </c>
      <c r="D201" s="134">
        <v>775217609</v>
      </c>
      <c r="E201" s="134">
        <v>3031591006</v>
      </c>
      <c r="F201" s="122" t="s">
        <v>48</v>
      </c>
      <c r="G201" s="126">
        <v>35460</v>
      </c>
      <c r="H201" s="127">
        <f t="shared" ca="1" si="3"/>
        <v>17</v>
      </c>
      <c r="I201" s="128" t="s">
        <v>64</v>
      </c>
      <c r="J201" s="129">
        <v>29652</v>
      </c>
      <c r="K201" s="130">
        <v>2</v>
      </c>
      <c r="L201" s="122"/>
    </row>
    <row r="202" spans="1:12" s="131" customFormat="1" x14ac:dyDescent="0.3">
      <c r="A202" s="122" t="s">
        <v>272</v>
      </c>
      <c r="B202" s="124" t="s">
        <v>51</v>
      </c>
      <c r="C202" s="122" t="s">
        <v>254</v>
      </c>
      <c r="D202" s="134">
        <v>467030396</v>
      </c>
      <c r="E202" s="134">
        <v>5056213620</v>
      </c>
      <c r="F202" s="122" t="s">
        <v>48</v>
      </c>
      <c r="G202" s="126">
        <v>34776</v>
      </c>
      <c r="H202" s="127">
        <f t="shared" ca="1" si="3"/>
        <v>19</v>
      </c>
      <c r="I202" s="128" t="s">
        <v>64</v>
      </c>
      <c r="J202" s="129">
        <v>70692</v>
      </c>
      <c r="K202" s="130">
        <v>1</v>
      </c>
      <c r="L202" s="122"/>
    </row>
    <row r="203" spans="1:12" s="131" customFormat="1" x14ac:dyDescent="0.3">
      <c r="A203" s="122" t="s">
        <v>273</v>
      </c>
      <c r="B203" s="124" t="s">
        <v>51</v>
      </c>
      <c r="C203" s="122" t="s">
        <v>254</v>
      </c>
      <c r="D203" s="134">
        <v>466947318</v>
      </c>
      <c r="E203" s="134">
        <v>3031765611</v>
      </c>
      <c r="F203" s="122" t="s">
        <v>48</v>
      </c>
      <c r="G203" s="126">
        <v>41634</v>
      </c>
      <c r="H203" s="127">
        <f t="shared" ca="1" si="3"/>
        <v>0</v>
      </c>
      <c r="I203" s="128" t="s">
        <v>60</v>
      </c>
      <c r="J203" s="129">
        <v>52584</v>
      </c>
      <c r="K203" s="130">
        <v>2</v>
      </c>
      <c r="L203" s="122"/>
    </row>
    <row r="204" spans="1:12" s="131" customFormat="1" x14ac:dyDescent="0.3">
      <c r="A204" s="122" t="s">
        <v>274</v>
      </c>
      <c r="B204" s="124" t="s">
        <v>51</v>
      </c>
      <c r="C204" s="122" t="s">
        <v>254</v>
      </c>
      <c r="D204" s="134">
        <v>136620388</v>
      </c>
      <c r="E204" s="134">
        <v>9705119214</v>
      </c>
      <c r="F204" s="122" t="s">
        <v>48</v>
      </c>
      <c r="G204" s="126">
        <v>36770</v>
      </c>
      <c r="H204" s="127">
        <f t="shared" ca="1" si="3"/>
        <v>13</v>
      </c>
      <c r="I204" s="128" t="s">
        <v>53</v>
      </c>
      <c r="J204" s="129">
        <v>84024</v>
      </c>
      <c r="K204" s="130">
        <v>3</v>
      </c>
      <c r="L204" s="122"/>
    </row>
    <row r="205" spans="1:12" s="131" customFormat="1" x14ac:dyDescent="0.3">
      <c r="A205" s="122" t="s">
        <v>275</v>
      </c>
      <c r="B205" s="124" t="s">
        <v>55</v>
      </c>
      <c r="C205" s="122" t="s">
        <v>254</v>
      </c>
      <c r="D205" s="134">
        <v>338977629</v>
      </c>
      <c r="E205" s="134">
        <v>7194252315</v>
      </c>
      <c r="F205" s="122" t="s">
        <v>48</v>
      </c>
      <c r="G205" s="126">
        <v>36857</v>
      </c>
      <c r="H205" s="127">
        <f t="shared" ca="1" si="3"/>
        <v>13</v>
      </c>
      <c r="I205" s="128" t="s">
        <v>60</v>
      </c>
      <c r="J205" s="129">
        <v>94284</v>
      </c>
      <c r="K205" s="130">
        <v>1</v>
      </c>
      <c r="L205" s="122"/>
    </row>
    <row r="206" spans="1:12" s="131" customFormat="1" x14ac:dyDescent="0.3">
      <c r="A206" s="122" t="s">
        <v>276</v>
      </c>
      <c r="B206" s="124" t="s">
        <v>66</v>
      </c>
      <c r="C206" s="122" t="s">
        <v>254</v>
      </c>
      <c r="D206" s="134">
        <v>512405919</v>
      </c>
      <c r="E206" s="134">
        <v>3035858234</v>
      </c>
      <c r="F206" s="122" t="s">
        <v>48</v>
      </c>
      <c r="G206" s="126">
        <v>38492</v>
      </c>
      <c r="H206" s="127">
        <f t="shared" ca="1" si="3"/>
        <v>9</v>
      </c>
      <c r="I206" s="128" t="s">
        <v>49</v>
      </c>
      <c r="J206" s="129">
        <v>76956</v>
      </c>
      <c r="K206" s="130">
        <v>1</v>
      </c>
      <c r="L206" s="122"/>
    </row>
    <row r="207" spans="1:12" s="131" customFormat="1" x14ac:dyDescent="0.3">
      <c r="A207" s="122" t="s">
        <v>277</v>
      </c>
      <c r="B207" s="124" t="s">
        <v>66</v>
      </c>
      <c r="C207" s="122" t="s">
        <v>254</v>
      </c>
      <c r="D207" s="134">
        <v>257249459</v>
      </c>
      <c r="E207" s="134">
        <v>3037775023</v>
      </c>
      <c r="F207" s="122" t="s">
        <v>58</v>
      </c>
      <c r="G207" s="126">
        <v>37693</v>
      </c>
      <c r="H207" s="127">
        <f t="shared" ca="1" si="3"/>
        <v>11</v>
      </c>
      <c r="I207" s="128"/>
      <c r="J207" s="129">
        <v>69120</v>
      </c>
      <c r="K207" s="130">
        <v>3</v>
      </c>
      <c r="L207" s="122"/>
    </row>
    <row r="208" spans="1:12" s="131" customFormat="1" x14ac:dyDescent="0.3">
      <c r="A208" s="122" t="s">
        <v>278</v>
      </c>
      <c r="B208" s="124" t="s">
        <v>51</v>
      </c>
      <c r="C208" s="122" t="s">
        <v>254</v>
      </c>
      <c r="D208" s="134">
        <v>361925033</v>
      </c>
      <c r="E208" s="134">
        <v>9706633751</v>
      </c>
      <c r="F208" s="122" t="s">
        <v>58</v>
      </c>
      <c r="G208" s="126">
        <v>39345</v>
      </c>
      <c r="H208" s="127">
        <f t="shared" ca="1" si="3"/>
        <v>6</v>
      </c>
      <c r="I208" s="128"/>
      <c r="J208" s="129">
        <v>86196</v>
      </c>
      <c r="K208" s="130">
        <v>3</v>
      </c>
      <c r="L208" s="122"/>
    </row>
    <row r="209" spans="1:12" s="131" customFormat="1" x14ac:dyDescent="0.3">
      <c r="A209" s="122" t="s">
        <v>279</v>
      </c>
      <c r="B209" s="124" t="s">
        <v>51</v>
      </c>
      <c r="C209" s="122" t="s">
        <v>254</v>
      </c>
      <c r="D209" s="134">
        <v>566726453</v>
      </c>
      <c r="E209" s="134">
        <v>3032168237</v>
      </c>
      <c r="F209" s="122" t="s">
        <v>48</v>
      </c>
      <c r="G209" s="126">
        <v>36076</v>
      </c>
      <c r="H209" s="127">
        <f t="shared" ca="1" si="3"/>
        <v>15</v>
      </c>
      <c r="I209" s="128" t="s">
        <v>53</v>
      </c>
      <c r="J209" s="129">
        <v>46728</v>
      </c>
      <c r="K209" s="130">
        <v>2</v>
      </c>
      <c r="L209" s="122"/>
    </row>
    <row r="210" spans="1:12" s="131" customFormat="1" x14ac:dyDescent="0.3">
      <c r="A210" s="122" t="s">
        <v>280</v>
      </c>
      <c r="B210" s="124" t="s">
        <v>62</v>
      </c>
      <c r="C210" s="122" t="s">
        <v>254</v>
      </c>
      <c r="D210" s="134">
        <v>396727504</v>
      </c>
      <c r="E210" s="134">
        <v>9703204992</v>
      </c>
      <c r="F210" s="122" t="s">
        <v>58</v>
      </c>
      <c r="G210" s="126">
        <v>37656</v>
      </c>
      <c r="H210" s="127">
        <f t="shared" ca="1" si="3"/>
        <v>11</v>
      </c>
      <c r="I210" s="128"/>
      <c r="J210" s="129">
        <v>50208</v>
      </c>
      <c r="K210" s="130">
        <v>2</v>
      </c>
      <c r="L210" s="122"/>
    </row>
    <row r="211" spans="1:12" s="131" customFormat="1" x14ac:dyDescent="0.3">
      <c r="A211" s="122" t="s">
        <v>281</v>
      </c>
      <c r="B211" s="124" t="s">
        <v>62</v>
      </c>
      <c r="C211" s="122" t="s">
        <v>254</v>
      </c>
      <c r="D211" s="134">
        <v>575270646</v>
      </c>
      <c r="E211" s="134">
        <v>5057819805</v>
      </c>
      <c r="F211" s="122" t="s">
        <v>48</v>
      </c>
      <c r="G211" s="126">
        <v>40404</v>
      </c>
      <c r="H211" s="127">
        <f t="shared" ca="1" si="3"/>
        <v>3</v>
      </c>
      <c r="I211" s="128" t="s">
        <v>60</v>
      </c>
      <c r="J211" s="129">
        <v>55464</v>
      </c>
      <c r="K211" s="130">
        <v>2</v>
      </c>
      <c r="L211" s="122"/>
    </row>
    <row r="212" spans="1:12" s="131" customFormat="1" x14ac:dyDescent="0.3">
      <c r="A212" s="122" t="s">
        <v>282</v>
      </c>
      <c r="B212" s="124" t="s">
        <v>66</v>
      </c>
      <c r="C212" s="122" t="s">
        <v>254</v>
      </c>
      <c r="D212" s="134">
        <v>569701716</v>
      </c>
      <c r="E212" s="134">
        <v>9707461285</v>
      </c>
      <c r="F212" s="122" t="s">
        <v>52</v>
      </c>
      <c r="G212" s="126">
        <v>37233</v>
      </c>
      <c r="H212" s="127">
        <f t="shared" ca="1" si="3"/>
        <v>12</v>
      </c>
      <c r="I212" s="128" t="s">
        <v>49</v>
      </c>
      <c r="J212" s="129">
        <v>26004</v>
      </c>
      <c r="K212" s="130">
        <v>2</v>
      </c>
      <c r="L212" s="122"/>
    </row>
    <row r="213" spans="1:12" s="131" customFormat="1" x14ac:dyDescent="0.3">
      <c r="A213" s="122" t="s">
        <v>283</v>
      </c>
      <c r="B213" s="124" t="s">
        <v>51</v>
      </c>
      <c r="C213" s="122" t="s">
        <v>254</v>
      </c>
      <c r="D213" s="134">
        <v>353414196</v>
      </c>
      <c r="E213" s="134">
        <v>7198159919</v>
      </c>
      <c r="F213" s="122" t="s">
        <v>48</v>
      </c>
      <c r="G213" s="126">
        <v>37754</v>
      </c>
      <c r="H213" s="127">
        <f t="shared" ca="1" si="3"/>
        <v>11</v>
      </c>
      <c r="I213" s="128" t="s">
        <v>49</v>
      </c>
      <c r="J213" s="129">
        <v>28380</v>
      </c>
      <c r="K213" s="130">
        <v>1</v>
      </c>
      <c r="L213" s="122"/>
    </row>
    <row r="214" spans="1:12" s="131" customFormat="1" x14ac:dyDescent="0.3">
      <c r="A214" s="122" t="s">
        <v>284</v>
      </c>
      <c r="B214" s="124" t="s">
        <v>66</v>
      </c>
      <c r="C214" s="122" t="s">
        <v>254</v>
      </c>
      <c r="D214" s="134">
        <v>220781349</v>
      </c>
      <c r="E214" s="134">
        <v>5055185281</v>
      </c>
      <c r="F214" s="122" t="s">
        <v>58</v>
      </c>
      <c r="G214" s="126">
        <v>35205</v>
      </c>
      <c r="H214" s="127">
        <f t="shared" ca="1" si="3"/>
        <v>18</v>
      </c>
      <c r="I214" s="128"/>
      <c r="J214" s="129">
        <v>54924</v>
      </c>
      <c r="K214" s="130">
        <v>5</v>
      </c>
      <c r="L214" s="122"/>
    </row>
    <row r="215" spans="1:12" s="131" customFormat="1" x14ac:dyDescent="0.3">
      <c r="A215" s="122" t="s">
        <v>285</v>
      </c>
      <c r="B215" s="124" t="s">
        <v>46</v>
      </c>
      <c r="C215" s="122" t="s">
        <v>254</v>
      </c>
      <c r="D215" s="134">
        <v>143534593</v>
      </c>
      <c r="E215" s="134">
        <v>3037172882</v>
      </c>
      <c r="F215" s="122" t="s">
        <v>58</v>
      </c>
      <c r="G215" s="126">
        <v>38876</v>
      </c>
      <c r="H215" s="127">
        <f t="shared" ca="1" si="3"/>
        <v>8</v>
      </c>
      <c r="I215" s="128"/>
      <c r="J215" s="129">
        <v>90504</v>
      </c>
      <c r="K215" s="130">
        <v>1</v>
      </c>
      <c r="L215" s="122"/>
    </row>
    <row r="216" spans="1:12" s="131" customFormat="1" x14ac:dyDescent="0.3">
      <c r="A216" s="122" t="s">
        <v>286</v>
      </c>
      <c r="B216" s="124" t="s">
        <v>62</v>
      </c>
      <c r="C216" s="122" t="s">
        <v>254</v>
      </c>
      <c r="D216" s="134">
        <v>969216994</v>
      </c>
      <c r="E216" s="134">
        <v>7198973095</v>
      </c>
      <c r="F216" s="122" t="s">
        <v>58</v>
      </c>
      <c r="G216" s="126">
        <v>37339</v>
      </c>
      <c r="H216" s="127">
        <f t="shared" ca="1" si="3"/>
        <v>12</v>
      </c>
      <c r="I216" s="128"/>
      <c r="J216" s="129">
        <v>30156</v>
      </c>
      <c r="K216" s="130">
        <v>5</v>
      </c>
      <c r="L216" s="122"/>
    </row>
    <row r="217" spans="1:12" s="131" customFormat="1" x14ac:dyDescent="0.3">
      <c r="A217" s="122" t="s">
        <v>287</v>
      </c>
      <c r="B217" s="124" t="s">
        <v>66</v>
      </c>
      <c r="C217" s="122" t="s">
        <v>254</v>
      </c>
      <c r="D217" s="134">
        <v>854806695</v>
      </c>
      <c r="E217" s="134">
        <v>5052672603</v>
      </c>
      <c r="F217" s="122" t="s">
        <v>48</v>
      </c>
      <c r="G217" s="126">
        <v>34777</v>
      </c>
      <c r="H217" s="127">
        <f t="shared" ca="1" si="3"/>
        <v>19</v>
      </c>
      <c r="I217" s="128" t="s">
        <v>64</v>
      </c>
      <c r="J217" s="129">
        <v>31428</v>
      </c>
      <c r="K217" s="130">
        <v>5</v>
      </c>
      <c r="L217" s="122"/>
    </row>
    <row r="218" spans="1:12" s="131" customFormat="1" x14ac:dyDescent="0.3">
      <c r="A218" s="122" t="s">
        <v>288</v>
      </c>
      <c r="B218" s="124" t="s">
        <v>66</v>
      </c>
      <c r="C218" s="122" t="s">
        <v>254</v>
      </c>
      <c r="D218" s="134">
        <v>501523688</v>
      </c>
      <c r="E218" s="134">
        <v>3038560698</v>
      </c>
      <c r="F218" s="122" t="s">
        <v>48</v>
      </c>
      <c r="G218" s="126">
        <v>36576</v>
      </c>
      <c r="H218" s="127">
        <f t="shared" ca="1" si="3"/>
        <v>14</v>
      </c>
      <c r="I218" s="128" t="s">
        <v>60</v>
      </c>
      <c r="J218" s="129">
        <v>95676</v>
      </c>
      <c r="K218" s="130">
        <v>2</v>
      </c>
      <c r="L218" s="122"/>
    </row>
    <row r="219" spans="1:12" s="131" customFormat="1" x14ac:dyDescent="0.3">
      <c r="A219" s="122" t="s">
        <v>289</v>
      </c>
      <c r="B219" s="124" t="s">
        <v>46</v>
      </c>
      <c r="C219" s="122" t="s">
        <v>254</v>
      </c>
      <c r="D219" s="134">
        <v>906321388</v>
      </c>
      <c r="E219" s="134">
        <v>3037919826</v>
      </c>
      <c r="F219" s="122" t="s">
        <v>58</v>
      </c>
      <c r="G219" s="126">
        <v>36416</v>
      </c>
      <c r="H219" s="127">
        <f t="shared" ca="1" si="3"/>
        <v>14</v>
      </c>
      <c r="I219" s="128"/>
      <c r="J219" s="129">
        <v>33912</v>
      </c>
      <c r="K219" s="130">
        <v>5</v>
      </c>
      <c r="L219" s="122"/>
    </row>
    <row r="220" spans="1:12" s="131" customFormat="1" x14ac:dyDescent="0.3">
      <c r="A220" s="122" t="s">
        <v>290</v>
      </c>
      <c r="B220" s="124" t="s">
        <v>51</v>
      </c>
      <c r="C220" s="122" t="s">
        <v>254</v>
      </c>
      <c r="D220" s="134">
        <v>416394493</v>
      </c>
      <c r="E220" s="134">
        <v>3035228252</v>
      </c>
      <c r="F220" s="122" t="s">
        <v>48</v>
      </c>
      <c r="G220" s="126">
        <v>36994</v>
      </c>
      <c r="H220" s="127">
        <f t="shared" ca="1" si="3"/>
        <v>13</v>
      </c>
      <c r="I220" s="128" t="s">
        <v>49</v>
      </c>
      <c r="J220" s="129">
        <v>66540</v>
      </c>
      <c r="K220" s="130">
        <v>5</v>
      </c>
      <c r="L220" s="122"/>
    </row>
    <row r="221" spans="1:12" s="131" customFormat="1" x14ac:dyDescent="0.3">
      <c r="A221" s="122" t="s">
        <v>291</v>
      </c>
      <c r="B221" s="124" t="s">
        <v>66</v>
      </c>
      <c r="C221" s="122" t="s">
        <v>254</v>
      </c>
      <c r="D221" s="134">
        <v>371001908</v>
      </c>
      <c r="E221" s="134">
        <v>7197061632</v>
      </c>
      <c r="F221" s="122" t="s">
        <v>48</v>
      </c>
      <c r="G221" s="126">
        <v>36412</v>
      </c>
      <c r="H221" s="127">
        <f t="shared" ca="1" si="3"/>
        <v>14</v>
      </c>
      <c r="I221" s="128" t="s">
        <v>53</v>
      </c>
      <c r="J221" s="129">
        <v>54576</v>
      </c>
      <c r="K221" s="130">
        <v>4</v>
      </c>
      <c r="L221" s="122"/>
    </row>
    <row r="222" spans="1:12" s="131" customFormat="1" x14ac:dyDescent="0.3">
      <c r="A222" s="122" t="s">
        <v>292</v>
      </c>
      <c r="B222" s="124" t="s">
        <v>46</v>
      </c>
      <c r="C222" s="122" t="s">
        <v>254</v>
      </c>
      <c r="D222" s="134">
        <v>590896401</v>
      </c>
      <c r="E222" s="134">
        <v>3033122603</v>
      </c>
      <c r="F222" s="122" t="s">
        <v>48</v>
      </c>
      <c r="G222" s="126">
        <v>39377</v>
      </c>
      <c r="H222" s="127">
        <f t="shared" ca="1" si="3"/>
        <v>6</v>
      </c>
      <c r="I222" s="128" t="s">
        <v>53</v>
      </c>
      <c r="J222" s="129">
        <v>84912</v>
      </c>
      <c r="K222" s="130">
        <v>1</v>
      </c>
      <c r="L222" s="122"/>
    </row>
    <row r="223" spans="1:12" s="131" customFormat="1" x14ac:dyDescent="0.3">
      <c r="A223" s="122" t="s">
        <v>293</v>
      </c>
      <c r="B223" s="124" t="s">
        <v>76</v>
      </c>
      <c r="C223" s="122" t="s">
        <v>254</v>
      </c>
      <c r="D223" s="134">
        <v>635767088</v>
      </c>
      <c r="E223" s="134">
        <v>5052153322</v>
      </c>
      <c r="F223" s="122" t="s">
        <v>58</v>
      </c>
      <c r="G223" s="126">
        <v>38033</v>
      </c>
      <c r="H223" s="127">
        <f t="shared" ca="1" si="3"/>
        <v>10</v>
      </c>
      <c r="I223" s="128"/>
      <c r="J223" s="129">
        <v>82212</v>
      </c>
      <c r="K223" s="130">
        <v>5</v>
      </c>
      <c r="L223" s="122"/>
    </row>
    <row r="224" spans="1:12" x14ac:dyDescent="0.3">
      <c r="A224" s="122" t="s">
        <v>294</v>
      </c>
      <c r="B224" s="124" t="s">
        <v>66</v>
      </c>
      <c r="C224" s="122" t="s">
        <v>254</v>
      </c>
      <c r="D224" s="134">
        <v>843064707</v>
      </c>
      <c r="E224" s="134">
        <v>3032687844</v>
      </c>
      <c r="F224" s="122" t="s">
        <v>58</v>
      </c>
      <c r="G224" s="126">
        <v>41736</v>
      </c>
      <c r="H224" s="127">
        <f t="shared" ca="1" si="3"/>
        <v>0</v>
      </c>
      <c r="I224" s="128"/>
      <c r="J224" s="129">
        <v>68532</v>
      </c>
      <c r="K224" s="130">
        <v>3</v>
      </c>
    </row>
    <row r="225" spans="1:12" x14ac:dyDescent="0.3">
      <c r="A225" s="122" t="s">
        <v>295</v>
      </c>
      <c r="B225" s="124" t="s">
        <v>55</v>
      </c>
      <c r="C225" s="122" t="s">
        <v>254</v>
      </c>
      <c r="D225" s="134">
        <v>317844971</v>
      </c>
      <c r="E225" s="134">
        <v>5053557946</v>
      </c>
      <c r="F225" s="122" t="s">
        <v>58</v>
      </c>
      <c r="G225" s="126">
        <v>36983</v>
      </c>
      <c r="H225" s="127">
        <f t="shared" ca="1" si="3"/>
        <v>13</v>
      </c>
      <c r="I225" s="128"/>
      <c r="J225" s="129">
        <v>92292</v>
      </c>
      <c r="K225" s="130">
        <v>1</v>
      </c>
    </row>
    <row r="226" spans="1:12" x14ac:dyDescent="0.3">
      <c r="A226" s="122" t="s">
        <v>296</v>
      </c>
      <c r="B226" s="124" t="s">
        <v>55</v>
      </c>
      <c r="C226" s="122" t="s">
        <v>254</v>
      </c>
      <c r="D226" s="134">
        <v>783624212</v>
      </c>
      <c r="E226" s="134">
        <v>3033164024</v>
      </c>
      <c r="F226" s="122" t="s">
        <v>52</v>
      </c>
      <c r="G226" s="126">
        <v>35639</v>
      </c>
      <c r="H226" s="127">
        <f t="shared" ca="1" si="3"/>
        <v>16</v>
      </c>
      <c r="I226" s="128" t="s">
        <v>53</v>
      </c>
      <c r="J226" s="129">
        <v>18312</v>
      </c>
      <c r="K226" s="130">
        <v>2</v>
      </c>
    </row>
    <row r="227" spans="1:12" x14ac:dyDescent="0.3">
      <c r="A227" s="122" t="s">
        <v>297</v>
      </c>
      <c r="B227" s="124" t="s">
        <v>62</v>
      </c>
      <c r="C227" s="122" t="s">
        <v>254</v>
      </c>
      <c r="D227" s="134">
        <v>826450563</v>
      </c>
      <c r="E227" s="134">
        <v>9706607355</v>
      </c>
      <c r="F227" s="122" t="s">
        <v>58</v>
      </c>
      <c r="G227" s="126">
        <v>37760</v>
      </c>
      <c r="H227" s="127">
        <f t="shared" ca="1" si="3"/>
        <v>11</v>
      </c>
      <c r="I227" s="128"/>
      <c r="J227" s="129">
        <v>69312</v>
      </c>
      <c r="K227" s="130">
        <v>3</v>
      </c>
    </row>
    <row r="228" spans="1:12" x14ac:dyDescent="0.3">
      <c r="A228" s="122" t="s">
        <v>298</v>
      </c>
      <c r="B228" s="124" t="s">
        <v>76</v>
      </c>
      <c r="C228" s="122" t="s">
        <v>254</v>
      </c>
      <c r="D228" s="134">
        <v>682500261</v>
      </c>
      <c r="E228" s="134">
        <v>5051163627</v>
      </c>
      <c r="F228" s="122" t="s">
        <v>48</v>
      </c>
      <c r="G228" s="126">
        <v>35937</v>
      </c>
      <c r="H228" s="127">
        <f t="shared" ca="1" si="3"/>
        <v>16</v>
      </c>
      <c r="I228" s="128" t="s">
        <v>53</v>
      </c>
      <c r="J228" s="129">
        <v>75684</v>
      </c>
      <c r="K228" s="130">
        <v>1</v>
      </c>
    </row>
    <row r="229" spans="1:12" x14ac:dyDescent="0.3">
      <c r="A229" s="122" t="s">
        <v>299</v>
      </c>
      <c r="B229" s="124" t="s">
        <v>51</v>
      </c>
      <c r="C229" s="122" t="s">
        <v>254</v>
      </c>
      <c r="D229" s="134">
        <v>313128501</v>
      </c>
      <c r="E229" s="134">
        <v>3033184277</v>
      </c>
      <c r="F229" s="122" t="s">
        <v>56</v>
      </c>
      <c r="G229" s="126">
        <v>36546</v>
      </c>
      <c r="H229" s="127">
        <f t="shared" ca="1" si="3"/>
        <v>14</v>
      </c>
      <c r="I229" s="128"/>
      <c r="J229" s="129">
        <v>26966</v>
      </c>
      <c r="K229" s="130">
        <v>1</v>
      </c>
    </row>
    <row r="230" spans="1:12" x14ac:dyDescent="0.3">
      <c r="A230" s="122" t="s">
        <v>300</v>
      </c>
      <c r="B230" s="124" t="s">
        <v>55</v>
      </c>
      <c r="C230" s="122" t="s">
        <v>254</v>
      </c>
      <c r="D230" s="134">
        <v>624234626</v>
      </c>
      <c r="E230" s="134">
        <v>9703077504</v>
      </c>
      <c r="F230" s="122" t="s">
        <v>52</v>
      </c>
      <c r="G230" s="126">
        <v>36399</v>
      </c>
      <c r="H230" s="127">
        <f t="shared" ca="1" si="3"/>
        <v>14</v>
      </c>
      <c r="I230" s="128" t="s">
        <v>60</v>
      </c>
      <c r="J230" s="129">
        <v>55974</v>
      </c>
      <c r="K230" s="130">
        <v>5</v>
      </c>
    </row>
    <row r="231" spans="1:12" x14ac:dyDescent="0.3">
      <c r="A231" s="122" t="s">
        <v>301</v>
      </c>
      <c r="B231" s="124" t="s">
        <v>66</v>
      </c>
      <c r="C231" s="122" t="s">
        <v>254</v>
      </c>
      <c r="D231" s="134">
        <v>384454025</v>
      </c>
      <c r="E231" s="134">
        <v>7192064219</v>
      </c>
      <c r="F231" s="122" t="s">
        <v>58</v>
      </c>
      <c r="G231" s="126">
        <v>37511</v>
      </c>
      <c r="H231" s="127">
        <f t="shared" ca="1" si="3"/>
        <v>11</v>
      </c>
      <c r="I231" s="128"/>
      <c r="J231" s="129">
        <v>28572</v>
      </c>
      <c r="K231" s="130">
        <v>4</v>
      </c>
    </row>
    <row r="232" spans="1:12" x14ac:dyDescent="0.3">
      <c r="A232" s="122" t="s">
        <v>302</v>
      </c>
      <c r="B232" s="124" t="s">
        <v>66</v>
      </c>
      <c r="C232" s="122" t="s">
        <v>254</v>
      </c>
      <c r="D232" s="134">
        <v>853268713</v>
      </c>
      <c r="E232" s="134">
        <v>9702712826</v>
      </c>
      <c r="F232" s="122" t="s">
        <v>48</v>
      </c>
      <c r="G232" s="126">
        <v>36645</v>
      </c>
      <c r="H232" s="127">
        <f t="shared" ca="1" si="3"/>
        <v>14</v>
      </c>
      <c r="I232" s="128" t="s">
        <v>60</v>
      </c>
      <c r="J232" s="129">
        <v>72336</v>
      </c>
      <c r="K232" s="130">
        <v>1</v>
      </c>
    </row>
    <row r="233" spans="1:12" x14ac:dyDescent="0.3">
      <c r="A233" s="122" t="s">
        <v>303</v>
      </c>
      <c r="B233" s="124" t="s">
        <v>76</v>
      </c>
      <c r="C233" s="122" t="s">
        <v>254</v>
      </c>
      <c r="D233" s="134">
        <v>276980518</v>
      </c>
      <c r="E233" s="134">
        <v>7195267252</v>
      </c>
      <c r="F233" s="122" t="s">
        <v>48</v>
      </c>
      <c r="G233" s="126">
        <v>39888</v>
      </c>
      <c r="H233" s="127">
        <f t="shared" ca="1" si="3"/>
        <v>5</v>
      </c>
      <c r="I233" s="128" t="s">
        <v>72</v>
      </c>
      <c r="J233" s="129">
        <v>35304</v>
      </c>
      <c r="K233" s="130">
        <v>5</v>
      </c>
    </row>
    <row r="234" spans="1:12" x14ac:dyDescent="0.3">
      <c r="A234" s="122" t="s">
        <v>304</v>
      </c>
      <c r="B234" s="124" t="s">
        <v>55</v>
      </c>
      <c r="C234" s="122" t="s">
        <v>254</v>
      </c>
      <c r="D234" s="134">
        <v>682907379</v>
      </c>
      <c r="E234" s="134">
        <v>7191854525</v>
      </c>
      <c r="F234" s="122" t="s">
        <v>48</v>
      </c>
      <c r="G234" s="126">
        <v>36367</v>
      </c>
      <c r="H234" s="127">
        <f t="shared" ca="1" si="3"/>
        <v>14</v>
      </c>
      <c r="I234" s="128" t="s">
        <v>49</v>
      </c>
      <c r="J234" s="129">
        <v>47424</v>
      </c>
      <c r="K234" s="130">
        <v>5</v>
      </c>
    </row>
    <row r="235" spans="1:12" x14ac:dyDescent="0.3">
      <c r="A235" s="122" t="s">
        <v>305</v>
      </c>
      <c r="B235" s="124" t="s">
        <v>66</v>
      </c>
      <c r="C235" s="122" t="s">
        <v>254</v>
      </c>
      <c r="D235" s="134">
        <v>332289257</v>
      </c>
      <c r="E235" s="134">
        <v>9708367725</v>
      </c>
      <c r="F235" s="122" t="s">
        <v>58</v>
      </c>
      <c r="G235" s="126">
        <v>37048</v>
      </c>
      <c r="H235" s="127">
        <f t="shared" ca="1" si="3"/>
        <v>13</v>
      </c>
      <c r="I235" s="128"/>
      <c r="J235" s="129">
        <v>81912</v>
      </c>
      <c r="K235" s="130">
        <v>5</v>
      </c>
    </row>
    <row r="236" spans="1:12" x14ac:dyDescent="0.3">
      <c r="A236" s="122" t="s">
        <v>306</v>
      </c>
      <c r="B236" s="124" t="s">
        <v>66</v>
      </c>
      <c r="C236" s="122" t="s">
        <v>254</v>
      </c>
      <c r="D236" s="134">
        <v>387517948</v>
      </c>
      <c r="E236" s="134">
        <v>9708213594</v>
      </c>
      <c r="F236" s="122" t="s">
        <v>48</v>
      </c>
      <c r="G236" s="126">
        <v>41690</v>
      </c>
      <c r="H236" s="127">
        <f t="shared" ca="1" si="3"/>
        <v>0</v>
      </c>
      <c r="I236" s="128" t="s">
        <v>60</v>
      </c>
      <c r="J236" s="129">
        <v>56928</v>
      </c>
      <c r="K236" s="130">
        <v>3</v>
      </c>
    </row>
    <row r="237" spans="1:12" x14ac:dyDescent="0.3">
      <c r="A237" s="122" t="s">
        <v>307</v>
      </c>
      <c r="B237" s="124" t="s">
        <v>66</v>
      </c>
      <c r="C237" s="122" t="s">
        <v>254</v>
      </c>
      <c r="D237" s="134">
        <v>616417564</v>
      </c>
      <c r="E237" s="134">
        <v>7191806180</v>
      </c>
      <c r="F237" s="122" t="s">
        <v>58</v>
      </c>
      <c r="G237" s="126">
        <v>36507</v>
      </c>
      <c r="H237" s="127">
        <f t="shared" ca="1" si="3"/>
        <v>14</v>
      </c>
      <c r="I237" s="128"/>
      <c r="J237" s="129">
        <v>50580</v>
      </c>
      <c r="K237" s="130">
        <v>5</v>
      </c>
    </row>
    <row r="238" spans="1:12" x14ac:dyDescent="0.3">
      <c r="A238" s="122" t="s">
        <v>308</v>
      </c>
      <c r="B238" s="124" t="s">
        <v>62</v>
      </c>
      <c r="C238" s="122" t="s">
        <v>254</v>
      </c>
      <c r="D238" s="134">
        <v>596008829</v>
      </c>
      <c r="E238" s="134">
        <v>9708721709</v>
      </c>
      <c r="F238" s="122" t="s">
        <v>58</v>
      </c>
      <c r="G238" s="126">
        <v>37067</v>
      </c>
      <c r="H238" s="127">
        <f t="shared" ca="1" si="3"/>
        <v>13</v>
      </c>
      <c r="I238" s="128"/>
      <c r="J238" s="129">
        <v>54060</v>
      </c>
      <c r="K238" s="130">
        <v>1</v>
      </c>
    </row>
    <row r="239" spans="1:12" x14ac:dyDescent="0.3">
      <c r="A239" s="122" t="s">
        <v>309</v>
      </c>
      <c r="B239" s="124" t="s">
        <v>66</v>
      </c>
      <c r="C239" s="122" t="s">
        <v>254</v>
      </c>
      <c r="D239" s="134">
        <v>665773893</v>
      </c>
      <c r="E239" s="134">
        <v>9708857217</v>
      </c>
      <c r="F239" s="122" t="s">
        <v>56</v>
      </c>
      <c r="G239" s="126">
        <v>41630</v>
      </c>
      <c r="H239" s="127">
        <f t="shared" ca="1" si="3"/>
        <v>0</v>
      </c>
      <c r="I239" s="128"/>
      <c r="J239" s="129">
        <v>34109</v>
      </c>
      <c r="K239" s="130">
        <v>4</v>
      </c>
    </row>
    <row r="240" spans="1:12" s="131" customFormat="1" x14ac:dyDescent="0.3">
      <c r="A240" s="122" t="s">
        <v>310</v>
      </c>
      <c r="B240" s="124" t="s">
        <v>46</v>
      </c>
      <c r="C240" s="122" t="s">
        <v>254</v>
      </c>
      <c r="D240" s="134">
        <v>292993080</v>
      </c>
      <c r="E240" s="134">
        <v>5055085320</v>
      </c>
      <c r="F240" s="122" t="s">
        <v>48</v>
      </c>
      <c r="G240" s="126">
        <v>40511</v>
      </c>
      <c r="H240" s="127">
        <f t="shared" ca="1" si="3"/>
        <v>3</v>
      </c>
      <c r="I240" s="128" t="s">
        <v>64</v>
      </c>
      <c r="J240" s="129">
        <v>71304</v>
      </c>
      <c r="K240" s="130">
        <v>4</v>
      </c>
      <c r="L240" s="122"/>
    </row>
    <row r="241" spans="1:12" s="131" customFormat="1" x14ac:dyDescent="0.3">
      <c r="A241" s="122" t="s">
        <v>311</v>
      </c>
      <c r="B241" s="124" t="s">
        <v>46</v>
      </c>
      <c r="C241" s="122" t="s">
        <v>254</v>
      </c>
      <c r="D241" s="134">
        <v>596641549</v>
      </c>
      <c r="E241" s="134">
        <v>9706194175</v>
      </c>
      <c r="F241" s="122" t="s">
        <v>58</v>
      </c>
      <c r="G241" s="126">
        <v>37406</v>
      </c>
      <c r="H241" s="127">
        <f t="shared" ca="1" si="3"/>
        <v>12</v>
      </c>
      <c r="I241" s="128"/>
      <c r="J241" s="129">
        <v>32856</v>
      </c>
      <c r="K241" s="130">
        <v>3</v>
      </c>
      <c r="L241" s="122"/>
    </row>
    <row r="242" spans="1:12" s="131" customFormat="1" x14ac:dyDescent="0.3">
      <c r="A242" s="122" t="s">
        <v>312</v>
      </c>
      <c r="B242" s="124" t="s">
        <v>76</v>
      </c>
      <c r="C242" s="122" t="s">
        <v>254</v>
      </c>
      <c r="D242" s="134">
        <v>876777922</v>
      </c>
      <c r="E242" s="134">
        <v>9707358099</v>
      </c>
      <c r="F242" s="122" t="s">
        <v>58</v>
      </c>
      <c r="G242" s="126">
        <v>41505</v>
      </c>
      <c r="H242" s="127">
        <f t="shared" ca="1" si="3"/>
        <v>0</v>
      </c>
      <c r="I242" s="128"/>
      <c r="J242" s="129">
        <v>106608</v>
      </c>
      <c r="K242" s="130">
        <v>5</v>
      </c>
      <c r="L242" s="122"/>
    </row>
    <row r="243" spans="1:12" s="131" customFormat="1" x14ac:dyDescent="0.3">
      <c r="A243" s="122" t="s">
        <v>313</v>
      </c>
      <c r="B243" s="124" t="s">
        <v>46</v>
      </c>
      <c r="C243" s="122" t="s">
        <v>254</v>
      </c>
      <c r="D243" s="134">
        <v>135965371</v>
      </c>
      <c r="E243" s="134">
        <v>5055592950</v>
      </c>
      <c r="F243" s="122" t="s">
        <v>48</v>
      </c>
      <c r="G243" s="126">
        <v>38992</v>
      </c>
      <c r="H243" s="127">
        <f t="shared" ca="1" si="3"/>
        <v>7</v>
      </c>
      <c r="I243" s="128" t="s">
        <v>64</v>
      </c>
      <c r="J243" s="129">
        <v>37104</v>
      </c>
      <c r="K243" s="130">
        <v>5</v>
      </c>
      <c r="L243" s="122"/>
    </row>
    <row r="244" spans="1:12" s="131" customFormat="1" x14ac:dyDescent="0.3">
      <c r="A244" s="122" t="s">
        <v>314</v>
      </c>
      <c r="B244" s="124" t="s">
        <v>51</v>
      </c>
      <c r="C244" s="122" t="s">
        <v>254</v>
      </c>
      <c r="D244" s="134">
        <v>612295735</v>
      </c>
      <c r="E244" s="134">
        <v>3035228292</v>
      </c>
      <c r="F244" s="122" t="s">
        <v>48</v>
      </c>
      <c r="G244" s="126">
        <v>36567</v>
      </c>
      <c r="H244" s="127">
        <f t="shared" ca="1" si="3"/>
        <v>14</v>
      </c>
      <c r="I244" s="128" t="s">
        <v>64</v>
      </c>
      <c r="J244" s="129">
        <v>87773</v>
      </c>
      <c r="K244" s="130">
        <v>5</v>
      </c>
      <c r="L244" s="122"/>
    </row>
    <row r="245" spans="1:12" s="131" customFormat="1" x14ac:dyDescent="0.3">
      <c r="A245" s="122" t="s">
        <v>315</v>
      </c>
      <c r="B245" s="124" t="s">
        <v>62</v>
      </c>
      <c r="C245" s="122" t="s">
        <v>254</v>
      </c>
      <c r="D245" s="134">
        <v>993383806</v>
      </c>
      <c r="E245" s="134">
        <v>3031810581</v>
      </c>
      <c r="F245" s="122" t="s">
        <v>56</v>
      </c>
      <c r="G245" s="126">
        <v>37123</v>
      </c>
      <c r="H245" s="127">
        <f t="shared" ca="1" si="3"/>
        <v>12</v>
      </c>
      <c r="I245" s="128"/>
      <c r="J245" s="129">
        <v>45134</v>
      </c>
      <c r="K245" s="130">
        <v>4</v>
      </c>
      <c r="L245" s="122"/>
    </row>
    <row r="246" spans="1:12" s="131" customFormat="1" x14ac:dyDescent="0.3">
      <c r="A246" s="122" t="s">
        <v>316</v>
      </c>
      <c r="B246" s="124" t="s">
        <v>76</v>
      </c>
      <c r="C246" s="122" t="s">
        <v>254</v>
      </c>
      <c r="D246" s="134">
        <v>337943008</v>
      </c>
      <c r="E246" s="134">
        <v>7191257896</v>
      </c>
      <c r="F246" s="122" t="s">
        <v>48</v>
      </c>
      <c r="G246" s="126">
        <v>38450</v>
      </c>
      <c r="H246" s="127">
        <f t="shared" ca="1" si="3"/>
        <v>9</v>
      </c>
      <c r="I246" s="128" t="s">
        <v>60</v>
      </c>
      <c r="J246" s="129">
        <v>34764</v>
      </c>
      <c r="K246" s="130">
        <v>3</v>
      </c>
      <c r="L246" s="122"/>
    </row>
    <row r="247" spans="1:12" s="131" customFormat="1" x14ac:dyDescent="0.3">
      <c r="A247" s="122" t="s">
        <v>317</v>
      </c>
      <c r="B247" s="124" t="s">
        <v>66</v>
      </c>
      <c r="C247" s="122" t="s">
        <v>254</v>
      </c>
      <c r="D247" s="134">
        <v>676030562</v>
      </c>
      <c r="E247" s="134">
        <v>7198253211</v>
      </c>
      <c r="F247" s="122" t="s">
        <v>48</v>
      </c>
      <c r="G247" s="126">
        <v>36751</v>
      </c>
      <c r="H247" s="127">
        <f t="shared" ca="1" si="3"/>
        <v>13</v>
      </c>
      <c r="I247" s="128" t="s">
        <v>60</v>
      </c>
      <c r="J247" s="129">
        <v>72120</v>
      </c>
      <c r="K247" s="130">
        <v>1</v>
      </c>
      <c r="L247" s="122"/>
    </row>
    <row r="248" spans="1:12" s="131" customFormat="1" x14ac:dyDescent="0.3">
      <c r="A248" s="122" t="s">
        <v>318</v>
      </c>
      <c r="B248" s="124" t="s">
        <v>66</v>
      </c>
      <c r="C248" s="122" t="s">
        <v>254</v>
      </c>
      <c r="D248" s="134">
        <v>914326052</v>
      </c>
      <c r="E248" s="134">
        <v>9704249228</v>
      </c>
      <c r="F248" s="122" t="s">
        <v>48</v>
      </c>
      <c r="G248" s="126">
        <v>37591</v>
      </c>
      <c r="H248" s="127">
        <f t="shared" ca="1" si="3"/>
        <v>11</v>
      </c>
      <c r="I248" s="128" t="s">
        <v>60</v>
      </c>
      <c r="J248" s="129">
        <v>91430</v>
      </c>
      <c r="K248" s="130">
        <v>4</v>
      </c>
      <c r="L248" s="122"/>
    </row>
    <row r="249" spans="1:12" s="131" customFormat="1" x14ac:dyDescent="0.3">
      <c r="A249" s="122" t="s">
        <v>319</v>
      </c>
      <c r="B249" s="124" t="s">
        <v>66</v>
      </c>
      <c r="C249" s="122" t="s">
        <v>254</v>
      </c>
      <c r="D249" s="134">
        <v>931105030</v>
      </c>
      <c r="E249" s="134">
        <v>7191397811</v>
      </c>
      <c r="F249" s="122" t="s">
        <v>48</v>
      </c>
      <c r="G249" s="126">
        <v>37329</v>
      </c>
      <c r="H249" s="127">
        <f t="shared" ca="1" si="3"/>
        <v>12</v>
      </c>
      <c r="I249" s="128" t="s">
        <v>64</v>
      </c>
      <c r="J249" s="129">
        <v>73596</v>
      </c>
      <c r="K249" s="130">
        <v>4</v>
      </c>
      <c r="L249" s="122"/>
    </row>
    <row r="250" spans="1:12" s="131" customFormat="1" x14ac:dyDescent="0.3">
      <c r="A250" s="122" t="s">
        <v>320</v>
      </c>
      <c r="B250" s="124" t="s">
        <v>51</v>
      </c>
      <c r="C250" s="122" t="s">
        <v>254</v>
      </c>
      <c r="D250" s="134">
        <v>661850671</v>
      </c>
      <c r="E250" s="134">
        <v>9708405900</v>
      </c>
      <c r="F250" s="122" t="s">
        <v>56</v>
      </c>
      <c r="G250" s="126">
        <v>36885</v>
      </c>
      <c r="H250" s="127">
        <f t="shared" ca="1" si="3"/>
        <v>13</v>
      </c>
      <c r="I250" s="128"/>
      <c r="J250" s="129">
        <v>35011</v>
      </c>
      <c r="K250" s="130">
        <v>3</v>
      </c>
      <c r="L250" s="122"/>
    </row>
    <row r="251" spans="1:12" s="131" customFormat="1" x14ac:dyDescent="0.3">
      <c r="A251" s="122" t="s">
        <v>321</v>
      </c>
      <c r="B251" s="124" t="s">
        <v>76</v>
      </c>
      <c r="C251" s="122" t="s">
        <v>254</v>
      </c>
      <c r="D251" s="134">
        <v>475517002</v>
      </c>
      <c r="E251" s="134">
        <v>3033909820</v>
      </c>
      <c r="F251" s="122" t="s">
        <v>48</v>
      </c>
      <c r="G251" s="126">
        <v>37374</v>
      </c>
      <c r="H251" s="127">
        <f t="shared" ca="1" si="3"/>
        <v>12</v>
      </c>
      <c r="I251" s="128" t="s">
        <v>64</v>
      </c>
      <c r="J251" s="129">
        <v>82500</v>
      </c>
      <c r="K251" s="130">
        <v>1</v>
      </c>
      <c r="L251" s="122"/>
    </row>
    <row r="252" spans="1:12" s="131" customFormat="1" x14ac:dyDescent="0.3">
      <c r="A252" s="122" t="s">
        <v>322</v>
      </c>
      <c r="B252" s="124" t="s">
        <v>76</v>
      </c>
      <c r="C252" s="122" t="s">
        <v>254</v>
      </c>
      <c r="D252" s="134">
        <v>564908088</v>
      </c>
      <c r="E252" s="134">
        <v>9703386758</v>
      </c>
      <c r="F252" s="122" t="s">
        <v>48</v>
      </c>
      <c r="G252" s="126">
        <v>39433</v>
      </c>
      <c r="H252" s="127">
        <f t="shared" ca="1" si="3"/>
        <v>6</v>
      </c>
      <c r="I252" s="128" t="s">
        <v>60</v>
      </c>
      <c r="J252" s="129">
        <v>105312</v>
      </c>
      <c r="K252" s="130">
        <v>1</v>
      </c>
      <c r="L252" s="122"/>
    </row>
    <row r="253" spans="1:12" s="131" customFormat="1" x14ac:dyDescent="0.3">
      <c r="A253" s="122" t="s">
        <v>323</v>
      </c>
      <c r="B253" s="124" t="s">
        <v>62</v>
      </c>
      <c r="C253" s="122" t="s">
        <v>254</v>
      </c>
      <c r="D253" s="134">
        <v>725737456</v>
      </c>
      <c r="E253" s="134">
        <v>5051847141</v>
      </c>
      <c r="F253" s="122" t="s">
        <v>58</v>
      </c>
      <c r="G253" s="126">
        <v>39930</v>
      </c>
      <c r="H253" s="127">
        <f t="shared" ca="1" si="3"/>
        <v>5</v>
      </c>
      <c r="I253" s="128"/>
      <c r="J253" s="129">
        <v>71196</v>
      </c>
      <c r="K253" s="130">
        <v>4</v>
      </c>
      <c r="L253" s="122"/>
    </row>
    <row r="254" spans="1:12" s="131" customFormat="1" x14ac:dyDescent="0.3">
      <c r="A254" s="122" t="s">
        <v>324</v>
      </c>
      <c r="B254" s="124" t="s">
        <v>62</v>
      </c>
      <c r="C254" s="122" t="s">
        <v>254</v>
      </c>
      <c r="D254" s="134">
        <v>350104448</v>
      </c>
      <c r="E254" s="134">
        <v>3033883356</v>
      </c>
      <c r="F254" s="122" t="s">
        <v>48</v>
      </c>
      <c r="G254" s="126">
        <v>36585</v>
      </c>
      <c r="H254" s="127">
        <f t="shared" ca="1" si="3"/>
        <v>14</v>
      </c>
      <c r="I254" s="128" t="s">
        <v>49</v>
      </c>
      <c r="J254" s="129">
        <v>53904</v>
      </c>
      <c r="K254" s="130">
        <v>1</v>
      </c>
      <c r="L254" s="122"/>
    </row>
    <row r="255" spans="1:12" s="131" customFormat="1" x14ac:dyDescent="0.3">
      <c r="A255" s="122" t="s">
        <v>325</v>
      </c>
      <c r="B255" s="124" t="s">
        <v>51</v>
      </c>
      <c r="C255" s="122" t="s">
        <v>254</v>
      </c>
      <c r="D255" s="134">
        <v>328787467</v>
      </c>
      <c r="E255" s="134">
        <v>3034897618</v>
      </c>
      <c r="F255" s="122" t="s">
        <v>56</v>
      </c>
      <c r="G255" s="126">
        <v>40143</v>
      </c>
      <c r="H255" s="127">
        <f t="shared" ca="1" si="3"/>
        <v>4</v>
      </c>
      <c r="I255" s="128"/>
      <c r="J255" s="129">
        <v>17299</v>
      </c>
      <c r="K255" s="130">
        <v>4</v>
      </c>
      <c r="L255" s="122"/>
    </row>
    <row r="256" spans="1:12" s="131" customFormat="1" x14ac:dyDescent="0.3">
      <c r="A256" s="122" t="s">
        <v>326</v>
      </c>
      <c r="B256" s="124" t="s">
        <v>66</v>
      </c>
      <c r="C256" s="122" t="s">
        <v>254</v>
      </c>
      <c r="D256" s="134">
        <v>820244290</v>
      </c>
      <c r="E256" s="134">
        <v>7194944596</v>
      </c>
      <c r="F256" s="122" t="s">
        <v>58</v>
      </c>
      <c r="G256" s="126">
        <v>35035</v>
      </c>
      <c r="H256" s="127">
        <f t="shared" ca="1" si="3"/>
        <v>18</v>
      </c>
      <c r="I256" s="128"/>
      <c r="J256" s="129">
        <v>88788</v>
      </c>
      <c r="K256" s="130">
        <v>3</v>
      </c>
      <c r="L256" s="122"/>
    </row>
    <row r="257" spans="1:12" s="131" customFormat="1" x14ac:dyDescent="0.3">
      <c r="A257" s="122" t="s">
        <v>327</v>
      </c>
      <c r="B257" s="124" t="s">
        <v>76</v>
      </c>
      <c r="C257" s="122" t="s">
        <v>254</v>
      </c>
      <c r="D257" s="134">
        <v>482927373</v>
      </c>
      <c r="E257" s="134">
        <v>9708413271</v>
      </c>
      <c r="F257" s="122" t="s">
        <v>48</v>
      </c>
      <c r="G257" s="126">
        <v>36582</v>
      </c>
      <c r="H257" s="127">
        <f t="shared" ca="1" si="3"/>
        <v>14</v>
      </c>
      <c r="I257" s="128" t="s">
        <v>64</v>
      </c>
      <c r="J257" s="129">
        <v>38868</v>
      </c>
      <c r="K257" s="130">
        <v>2</v>
      </c>
      <c r="L257" s="122"/>
    </row>
    <row r="258" spans="1:12" s="131" customFormat="1" x14ac:dyDescent="0.3">
      <c r="A258" s="122" t="s">
        <v>328</v>
      </c>
      <c r="B258" s="124" t="s">
        <v>76</v>
      </c>
      <c r="C258" s="122" t="s">
        <v>254</v>
      </c>
      <c r="D258" s="134">
        <v>589649495</v>
      </c>
      <c r="E258" s="134">
        <v>3034248455</v>
      </c>
      <c r="F258" s="122" t="s">
        <v>48</v>
      </c>
      <c r="G258" s="126">
        <v>37763</v>
      </c>
      <c r="H258" s="127">
        <f t="shared" ref="H258:H321" ca="1" si="4">DATEDIF(G258,TODAY(),"Y")</f>
        <v>11</v>
      </c>
      <c r="I258" s="128" t="s">
        <v>72</v>
      </c>
      <c r="J258" s="129">
        <v>46644</v>
      </c>
      <c r="K258" s="130">
        <v>2</v>
      </c>
      <c r="L258" s="122"/>
    </row>
    <row r="259" spans="1:12" s="131" customFormat="1" x14ac:dyDescent="0.3">
      <c r="A259" s="122" t="s">
        <v>329</v>
      </c>
      <c r="B259" s="124" t="s">
        <v>76</v>
      </c>
      <c r="C259" s="122" t="s">
        <v>254</v>
      </c>
      <c r="D259" s="134">
        <v>110547055</v>
      </c>
      <c r="E259" s="134">
        <v>7196966637</v>
      </c>
      <c r="F259" s="122" t="s">
        <v>52</v>
      </c>
      <c r="G259" s="126">
        <v>37416</v>
      </c>
      <c r="H259" s="127">
        <f t="shared" ca="1" si="4"/>
        <v>12</v>
      </c>
      <c r="I259" s="128" t="s">
        <v>64</v>
      </c>
      <c r="J259" s="129">
        <v>13278</v>
      </c>
      <c r="K259" s="130">
        <v>1</v>
      </c>
      <c r="L259" s="122"/>
    </row>
    <row r="260" spans="1:12" s="131" customFormat="1" x14ac:dyDescent="0.3">
      <c r="A260" s="122" t="s">
        <v>330</v>
      </c>
      <c r="B260" s="124" t="s">
        <v>62</v>
      </c>
      <c r="C260" s="122" t="s">
        <v>254</v>
      </c>
      <c r="D260" s="134">
        <v>366740174</v>
      </c>
      <c r="E260" s="134">
        <v>5051549933</v>
      </c>
      <c r="F260" s="122" t="s">
        <v>56</v>
      </c>
      <c r="G260" s="126">
        <v>35221</v>
      </c>
      <c r="H260" s="127">
        <f t="shared" ca="1" si="4"/>
        <v>18</v>
      </c>
      <c r="I260" s="128"/>
      <c r="J260" s="129">
        <v>36499</v>
      </c>
      <c r="K260" s="130">
        <v>1</v>
      </c>
      <c r="L260" s="122"/>
    </row>
    <row r="261" spans="1:12" s="131" customFormat="1" x14ac:dyDescent="0.3">
      <c r="A261" s="122" t="s">
        <v>331</v>
      </c>
      <c r="B261" s="124" t="s">
        <v>51</v>
      </c>
      <c r="C261" s="122" t="s">
        <v>254</v>
      </c>
      <c r="D261" s="134">
        <v>561968668</v>
      </c>
      <c r="E261" s="134">
        <v>3032433774</v>
      </c>
      <c r="F261" s="122" t="s">
        <v>48</v>
      </c>
      <c r="G261" s="126">
        <v>39865</v>
      </c>
      <c r="H261" s="127">
        <f t="shared" ca="1" si="4"/>
        <v>5</v>
      </c>
      <c r="I261" s="128" t="s">
        <v>53</v>
      </c>
      <c r="J261" s="129">
        <v>91901</v>
      </c>
      <c r="K261" s="130">
        <v>1</v>
      </c>
      <c r="L261" s="122"/>
    </row>
    <row r="262" spans="1:12" s="131" customFormat="1" x14ac:dyDescent="0.3">
      <c r="A262" s="122" t="s">
        <v>332</v>
      </c>
      <c r="B262" s="124" t="s">
        <v>76</v>
      </c>
      <c r="C262" s="122" t="s">
        <v>254</v>
      </c>
      <c r="D262" s="134">
        <v>378281658</v>
      </c>
      <c r="E262" s="134">
        <v>7196705508</v>
      </c>
      <c r="F262" s="122" t="s">
        <v>58</v>
      </c>
      <c r="G262" s="126">
        <v>39129</v>
      </c>
      <c r="H262" s="127">
        <f t="shared" ca="1" si="4"/>
        <v>7</v>
      </c>
      <c r="I262" s="128"/>
      <c r="J262" s="129">
        <v>47160</v>
      </c>
      <c r="K262" s="130">
        <v>2</v>
      </c>
      <c r="L262" s="122"/>
    </row>
    <row r="263" spans="1:12" s="131" customFormat="1" x14ac:dyDescent="0.3">
      <c r="A263" s="122" t="s">
        <v>333</v>
      </c>
      <c r="B263" s="124" t="s">
        <v>51</v>
      </c>
      <c r="C263" s="122" t="s">
        <v>254</v>
      </c>
      <c r="D263" s="134">
        <v>470935648</v>
      </c>
      <c r="E263" s="134">
        <v>7192053579</v>
      </c>
      <c r="F263" s="122" t="s">
        <v>58</v>
      </c>
      <c r="G263" s="126">
        <v>39593</v>
      </c>
      <c r="H263" s="127">
        <f t="shared" ca="1" si="4"/>
        <v>6</v>
      </c>
      <c r="I263" s="128"/>
      <c r="J263" s="129">
        <v>47616</v>
      </c>
      <c r="K263" s="130">
        <v>1</v>
      </c>
      <c r="L263" s="122"/>
    </row>
    <row r="264" spans="1:12" s="131" customFormat="1" x14ac:dyDescent="0.3">
      <c r="A264" s="122" t="s">
        <v>334</v>
      </c>
      <c r="B264" s="124" t="s">
        <v>76</v>
      </c>
      <c r="C264" s="122" t="s">
        <v>254</v>
      </c>
      <c r="D264" s="134">
        <v>597131266</v>
      </c>
      <c r="E264" s="134">
        <v>3035043141</v>
      </c>
      <c r="F264" s="122" t="s">
        <v>48</v>
      </c>
      <c r="G264" s="126">
        <v>36759</v>
      </c>
      <c r="H264" s="127">
        <f t="shared" ca="1" si="4"/>
        <v>13</v>
      </c>
      <c r="I264" s="128" t="s">
        <v>53</v>
      </c>
      <c r="J264" s="129">
        <v>79716</v>
      </c>
      <c r="K264" s="130">
        <v>2</v>
      </c>
      <c r="L264" s="122"/>
    </row>
    <row r="265" spans="1:12" s="131" customFormat="1" x14ac:dyDescent="0.3">
      <c r="A265" s="122" t="s">
        <v>335</v>
      </c>
      <c r="B265" s="124" t="s">
        <v>46</v>
      </c>
      <c r="C265" s="122" t="s">
        <v>254</v>
      </c>
      <c r="D265" s="134">
        <v>425634540</v>
      </c>
      <c r="E265" s="134">
        <v>7196969994</v>
      </c>
      <c r="F265" s="122" t="s">
        <v>48</v>
      </c>
      <c r="G265" s="126">
        <v>41231</v>
      </c>
      <c r="H265" s="127">
        <f t="shared" ca="1" si="4"/>
        <v>1</v>
      </c>
      <c r="I265" s="128" t="s">
        <v>49</v>
      </c>
      <c r="J265" s="129">
        <v>41628</v>
      </c>
      <c r="K265" s="130">
        <v>2</v>
      </c>
      <c r="L265" s="122"/>
    </row>
    <row r="266" spans="1:12" s="131" customFormat="1" x14ac:dyDescent="0.3">
      <c r="A266" s="122" t="s">
        <v>336</v>
      </c>
      <c r="B266" s="124" t="s">
        <v>76</v>
      </c>
      <c r="C266" s="122" t="s">
        <v>254</v>
      </c>
      <c r="D266" s="134">
        <v>725801036</v>
      </c>
      <c r="E266" s="134">
        <v>9705089157</v>
      </c>
      <c r="F266" s="122" t="s">
        <v>58</v>
      </c>
      <c r="G266" s="126">
        <v>37028</v>
      </c>
      <c r="H266" s="127">
        <f t="shared" ca="1" si="4"/>
        <v>13</v>
      </c>
      <c r="I266" s="128"/>
      <c r="J266" s="129">
        <v>86052</v>
      </c>
      <c r="K266" s="130">
        <v>5</v>
      </c>
      <c r="L266" s="122"/>
    </row>
    <row r="267" spans="1:12" s="131" customFormat="1" x14ac:dyDescent="0.3">
      <c r="A267" s="122" t="s">
        <v>337</v>
      </c>
      <c r="B267" s="124" t="s">
        <v>76</v>
      </c>
      <c r="C267" s="122" t="s">
        <v>254</v>
      </c>
      <c r="D267" s="134">
        <v>356242235</v>
      </c>
      <c r="E267" s="134">
        <v>5051667727</v>
      </c>
      <c r="F267" s="122" t="s">
        <v>52</v>
      </c>
      <c r="G267" s="126">
        <v>37660</v>
      </c>
      <c r="H267" s="127">
        <f t="shared" ca="1" si="4"/>
        <v>11</v>
      </c>
      <c r="I267" s="128" t="s">
        <v>64</v>
      </c>
      <c r="J267" s="129">
        <v>56052</v>
      </c>
      <c r="K267" s="130">
        <v>3</v>
      </c>
      <c r="L267" s="122"/>
    </row>
    <row r="268" spans="1:12" s="131" customFormat="1" x14ac:dyDescent="0.3">
      <c r="A268" s="122" t="s">
        <v>338</v>
      </c>
      <c r="B268" s="124" t="s">
        <v>76</v>
      </c>
      <c r="C268" s="122" t="s">
        <v>254</v>
      </c>
      <c r="D268" s="134">
        <v>798466688</v>
      </c>
      <c r="E268" s="134">
        <v>3032232339</v>
      </c>
      <c r="F268" s="122" t="s">
        <v>48</v>
      </c>
      <c r="G268" s="126">
        <v>41259</v>
      </c>
      <c r="H268" s="127">
        <f t="shared" ca="1" si="4"/>
        <v>1</v>
      </c>
      <c r="I268" s="128" t="s">
        <v>60</v>
      </c>
      <c r="J268" s="129">
        <v>42720</v>
      </c>
      <c r="K268" s="130">
        <v>5</v>
      </c>
      <c r="L268" s="122"/>
    </row>
    <row r="269" spans="1:12" s="131" customFormat="1" x14ac:dyDescent="0.3">
      <c r="A269" s="122" t="s">
        <v>339</v>
      </c>
      <c r="B269" s="124" t="s">
        <v>76</v>
      </c>
      <c r="C269" s="122" t="s">
        <v>254</v>
      </c>
      <c r="D269" s="134">
        <v>249929042</v>
      </c>
      <c r="E269" s="134">
        <v>5055790872</v>
      </c>
      <c r="F269" s="122" t="s">
        <v>48</v>
      </c>
      <c r="G269" s="126">
        <v>39720</v>
      </c>
      <c r="H269" s="127">
        <f t="shared" ca="1" si="4"/>
        <v>5</v>
      </c>
      <c r="I269" s="128" t="s">
        <v>60</v>
      </c>
      <c r="J269" s="129">
        <v>73272</v>
      </c>
      <c r="K269" s="130">
        <v>5</v>
      </c>
      <c r="L269" s="122"/>
    </row>
    <row r="270" spans="1:12" s="131" customFormat="1" x14ac:dyDescent="0.3">
      <c r="A270" s="122" t="s">
        <v>340</v>
      </c>
      <c r="B270" s="124" t="s">
        <v>76</v>
      </c>
      <c r="C270" s="122" t="s">
        <v>254</v>
      </c>
      <c r="D270" s="134">
        <v>428024993</v>
      </c>
      <c r="E270" s="134">
        <v>7196410575</v>
      </c>
      <c r="F270" s="122" t="s">
        <v>58</v>
      </c>
      <c r="G270" s="126">
        <v>34830</v>
      </c>
      <c r="H270" s="127">
        <f t="shared" ca="1" si="4"/>
        <v>19</v>
      </c>
      <c r="I270" s="128"/>
      <c r="J270" s="129">
        <v>38628</v>
      </c>
      <c r="K270" s="130">
        <v>3</v>
      </c>
      <c r="L270" s="122"/>
    </row>
    <row r="271" spans="1:12" s="131" customFormat="1" x14ac:dyDescent="0.3">
      <c r="A271" s="122" t="s">
        <v>341</v>
      </c>
      <c r="B271" s="124" t="s">
        <v>55</v>
      </c>
      <c r="C271" s="122" t="s">
        <v>254</v>
      </c>
      <c r="D271" s="134">
        <v>311883362</v>
      </c>
      <c r="E271" s="134">
        <v>9706505454</v>
      </c>
      <c r="F271" s="122" t="s">
        <v>58</v>
      </c>
      <c r="G271" s="126">
        <v>38382</v>
      </c>
      <c r="H271" s="127">
        <f t="shared" ca="1" si="4"/>
        <v>9</v>
      </c>
      <c r="I271" s="128"/>
      <c r="J271" s="129">
        <v>63324</v>
      </c>
      <c r="K271" s="130">
        <v>2</v>
      </c>
      <c r="L271" s="122"/>
    </row>
    <row r="272" spans="1:12" s="131" customFormat="1" x14ac:dyDescent="0.3">
      <c r="A272" s="122" t="s">
        <v>342</v>
      </c>
      <c r="B272" s="124" t="s">
        <v>66</v>
      </c>
      <c r="C272" s="122" t="s">
        <v>254</v>
      </c>
      <c r="D272" s="134">
        <v>962553692</v>
      </c>
      <c r="E272" s="134">
        <v>5056689962</v>
      </c>
      <c r="F272" s="122" t="s">
        <v>48</v>
      </c>
      <c r="G272" s="126">
        <v>36212</v>
      </c>
      <c r="H272" s="127">
        <f t="shared" ca="1" si="4"/>
        <v>15</v>
      </c>
      <c r="I272" s="128" t="s">
        <v>64</v>
      </c>
      <c r="J272" s="129">
        <v>103512</v>
      </c>
      <c r="K272" s="130">
        <v>3</v>
      </c>
      <c r="L272" s="122"/>
    </row>
    <row r="273" spans="1:12" s="131" customFormat="1" x14ac:dyDescent="0.3">
      <c r="A273" s="122" t="s">
        <v>343</v>
      </c>
      <c r="B273" s="124" t="s">
        <v>51</v>
      </c>
      <c r="C273" s="122" t="s">
        <v>254</v>
      </c>
      <c r="D273" s="134">
        <v>159117255</v>
      </c>
      <c r="E273" s="134">
        <v>3038426889</v>
      </c>
      <c r="F273" s="122" t="s">
        <v>58</v>
      </c>
      <c r="G273" s="126">
        <v>40886</v>
      </c>
      <c r="H273" s="127">
        <f t="shared" ca="1" si="4"/>
        <v>2</v>
      </c>
      <c r="I273" s="128"/>
      <c r="J273" s="129">
        <v>94224</v>
      </c>
      <c r="K273" s="130">
        <v>4</v>
      </c>
      <c r="L273" s="122"/>
    </row>
    <row r="274" spans="1:12" s="131" customFormat="1" x14ac:dyDescent="0.3">
      <c r="A274" s="122" t="s">
        <v>344</v>
      </c>
      <c r="B274" s="124" t="s">
        <v>66</v>
      </c>
      <c r="C274" s="122" t="s">
        <v>254</v>
      </c>
      <c r="D274" s="134">
        <v>259573806</v>
      </c>
      <c r="E274" s="134">
        <v>5053302808</v>
      </c>
      <c r="F274" s="122" t="s">
        <v>48</v>
      </c>
      <c r="G274" s="126">
        <v>34704</v>
      </c>
      <c r="H274" s="127">
        <f t="shared" ca="1" si="4"/>
        <v>19</v>
      </c>
      <c r="I274" s="128" t="s">
        <v>72</v>
      </c>
      <c r="J274" s="129">
        <v>72456</v>
      </c>
      <c r="K274" s="130">
        <v>4</v>
      </c>
      <c r="L274" s="122"/>
    </row>
    <row r="275" spans="1:12" s="131" customFormat="1" x14ac:dyDescent="0.3">
      <c r="A275" s="122" t="s">
        <v>345</v>
      </c>
      <c r="B275" s="124" t="s">
        <v>62</v>
      </c>
      <c r="C275" s="122" t="s">
        <v>254</v>
      </c>
      <c r="D275" s="134">
        <v>647552282</v>
      </c>
      <c r="E275" s="134">
        <v>3033392642</v>
      </c>
      <c r="F275" s="122" t="s">
        <v>58</v>
      </c>
      <c r="G275" s="126">
        <v>35321</v>
      </c>
      <c r="H275" s="127">
        <f t="shared" ca="1" si="4"/>
        <v>17</v>
      </c>
      <c r="I275" s="128"/>
      <c r="J275" s="129">
        <v>42552</v>
      </c>
      <c r="K275" s="130">
        <v>3</v>
      </c>
      <c r="L275" s="122"/>
    </row>
    <row r="276" spans="1:12" s="131" customFormat="1" x14ac:dyDescent="0.3">
      <c r="A276" s="122" t="s">
        <v>346</v>
      </c>
      <c r="B276" s="124" t="s">
        <v>76</v>
      </c>
      <c r="C276" s="122" t="s">
        <v>254</v>
      </c>
      <c r="D276" s="134">
        <v>594680949</v>
      </c>
      <c r="E276" s="134">
        <v>3032375580</v>
      </c>
      <c r="F276" s="122" t="s">
        <v>52</v>
      </c>
      <c r="G276" s="126">
        <v>37478</v>
      </c>
      <c r="H276" s="127">
        <f t="shared" ca="1" si="4"/>
        <v>11</v>
      </c>
      <c r="I276" s="128" t="s">
        <v>64</v>
      </c>
      <c r="J276" s="129">
        <v>20724</v>
      </c>
      <c r="K276" s="130">
        <v>5</v>
      </c>
      <c r="L276" s="122"/>
    </row>
    <row r="277" spans="1:12" s="131" customFormat="1" x14ac:dyDescent="0.3">
      <c r="A277" s="122" t="s">
        <v>347</v>
      </c>
      <c r="B277" s="124" t="s">
        <v>66</v>
      </c>
      <c r="C277" s="122" t="s">
        <v>254</v>
      </c>
      <c r="D277" s="134">
        <v>829216164</v>
      </c>
      <c r="E277" s="134">
        <v>5054982487</v>
      </c>
      <c r="F277" s="122" t="s">
        <v>58</v>
      </c>
      <c r="G277" s="126">
        <v>40601</v>
      </c>
      <c r="H277" s="127">
        <f t="shared" ca="1" si="4"/>
        <v>3</v>
      </c>
      <c r="I277" s="128"/>
      <c r="J277" s="129">
        <v>101004</v>
      </c>
      <c r="K277" s="130">
        <v>2</v>
      </c>
      <c r="L277" s="122"/>
    </row>
    <row r="278" spans="1:12" s="131" customFormat="1" x14ac:dyDescent="0.3">
      <c r="A278" s="122" t="s">
        <v>348</v>
      </c>
      <c r="B278" s="124" t="s">
        <v>66</v>
      </c>
      <c r="C278" s="122" t="s">
        <v>254</v>
      </c>
      <c r="D278" s="134">
        <v>984570981</v>
      </c>
      <c r="E278" s="134">
        <v>3038155179</v>
      </c>
      <c r="F278" s="122" t="s">
        <v>52</v>
      </c>
      <c r="G278" s="126">
        <v>37325</v>
      </c>
      <c r="H278" s="127">
        <f t="shared" ca="1" si="4"/>
        <v>12</v>
      </c>
      <c r="I278" s="128" t="s">
        <v>64</v>
      </c>
      <c r="J278" s="129">
        <v>57828</v>
      </c>
      <c r="K278" s="130">
        <v>1</v>
      </c>
      <c r="L278" s="122"/>
    </row>
    <row r="279" spans="1:12" s="131" customFormat="1" x14ac:dyDescent="0.3">
      <c r="A279" s="122" t="s">
        <v>349</v>
      </c>
      <c r="B279" s="124" t="s">
        <v>66</v>
      </c>
      <c r="C279" s="122" t="s">
        <v>254</v>
      </c>
      <c r="D279" s="134">
        <v>468053610</v>
      </c>
      <c r="E279" s="134">
        <v>5055344270</v>
      </c>
      <c r="F279" s="122" t="s">
        <v>48</v>
      </c>
      <c r="G279" s="126">
        <v>38565</v>
      </c>
      <c r="H279" s="127">
        <f t="shared" ca="1" si="4"/>
        <v>8</v>
      </c>
      <c r="I279" s="128" t="s">
        <v>64</v>
      </c>
      <c r="J279" s="129">
        <v>82896</v>
      </c>
      <c r="K279" s="130">
        <v>3</v>
      </c>
      <c r="L279" s="122"/>
    </row>
    <row r="280" spans="1:12" s="131" customFormat="1" x14ac:dyDescent="0.3">
      <c r="A280" s="122" t="s">
        <v>350</v>
      </c>
      <c r="B280" s="124" t="s">
        <v>66</v>
      </c>
      <c r="C280" s="122" t="s">
        <v>254</v>
      </c>
      <c r="D280" s="134">
        <v>147724014</v>
      </c>
      <c r="E280" s="134">
        <v>7192212512</v>
      </c>
      <c r="F280" s="122" t="s">
        <v>48</v>
      </c>
      <c r="G280" s="126">
        <v>36244</v>
      </c>
      <c r="H280" s="127">
        <f t="shared" ca="1" si="4"/>
        <v>15</v>
      </c>
      <c r="I280" s="128" t="s">
        <v>64</v>
      </c>
      <c r="J280" s="129">
        <v>53124</v>
      </c>
      <c r="K280" s="130">
        <v>2</v>
      </c>
      <c r="L280" s="122"/>
    </row>
    <row r="281" spans="1:12" s="131" customFormat="1" x14ac:dyDescent="0.3">
      <c r="A281" s="122" t="s">
        <v>351</v>
      </c>
      <c r="B281" s="124" t="s">
        <v>76</v>
      </c>
      <c r="C281" s="122" t="s">
        <v>254</v>
      </c>
      <c r="D281" s="134">
        <v>930282755</v>
      </c>
      <c r="E281" s="134">
        <v>3032380636</v>
      </c>
      <c r="F281" s="122" t="s">
        <v>52</v>
      </c>
      <c r="G281" s="126">
        <v>36245</v>
      </c>
      <c r="H281" s="127">
        <f t="shared" ca="1" si="4"/>
        <v>15</v>
      </c>
      <c r="I281" s="128" t="s">
        <v>60</v>
      </c>
      <c r="J281" s="129">
        <v>55542</v>
      </c>
      <c r="K281" s="130">
        <v>5</v>
      </c>
      <c r="L281" s="122"/>
    </row>
    <row r="282" spans="1:12" s="131" customFormat="1" x14ac:dyDescent="0.3">
      <c r="A282" s="122" t="s">
        <v>352</v>
      </c>
      <c r="B282" s="124" t="s">
        <v>46</v>
      </c>
      <c r="C282" s="122" t="s">
        <v>254</v>
      </c>
      <c r="D282" s="134">
        <v>378189642</v>
      </c>
      <c r="E282" s="134">
        <v>5056228199</v>
      </c>
      <c r="F282" s="122" t="s">
        <v>58</v>
      </c>
      <c r="G282" s="126">
        <v>38955</v>
      </c>
      <c r="H282" s="127">
        <f t="shared" ca="1" si="4"/>
        <v>7</v>
      </c>
      <c r="I282" s="128"/>
      <c r="J282" s="129">
        <v>77064</v>
      </c>
      <c r="K282" s="130">
        <v>5</v>
      </c>
      <c r="L282" s="122"/>
    </row>
    <row r="283" spans="1:12" s="131" customFormat="1" x14ac:dyDescent="0.3">
      <c r="A283" s="122" t="s">
        <v>353</v>
      </c>
      <c r="B283" s="124" t="s">
        <v>76</v>
      </c>
      <c r="C283" s="122" t="s">
        <v>254</v>
      </c>
      <c r="D283" s="134">
        <v>920477476</v>
      </c>
      <c r="E283" s="134">
        <v>3033162442</v>
      </c>
      <c r="F283" s="122" t="s">
        <v>58</v>
      </c>
      <c r="G283" s="126">
        <v>36241</v>
      </c>
      <c r="H283" s="127">
        <f t="shared" ca="1" si="4"/>
        <v>15</v>
      </c>
      <c r="I283" s="128"/>
      <c r="J283" s="129">
        <v>29292</v>
      </c>
      <c r="K283" s="130">
        <v>3</v>
      </c>
      <c r="L283" s="122"/>
    </row>
    <row r="284" spans="1:12" s="131" customFormat="1" x14ac:dyDescent="0.3">
      <c r="A284" s="122" t="s">
        <v>354</v>
      </c>
      <c r="B284" s="124" t="s">
        <v>55</v>
      </c>
      <c r="C284" s="122" t="s">
        <v>254</v>
      </c>
      <c r="D284" s="134">
        <v>923123594</v>
      </c>
      <c r="E284" s="134">
        <v>5058669137</v>
      </c>
      <c r="F284" s="122" t="s">
        <v>48</v>
      </c>
      <c r="G284" s="126">
        <v>37254</v>
      </c>
      <c r="H284" s="127">
        <f t="shared" ca="1" si="4"/>
        <v>12</v>
      </c>
      <c r="I284" s="128" t="s">
        <v>72</v>
      </c>
      <c r="J284" s="129">
        <v>97680</v>
      </c>
      <c r="K284" s="130">
        <v>2</v>
      </c>
      <c r="L284" s="122"/>
    </row>
    <row r="285" spans="1:12" s="131" customFormat="1" x14ac:dyDescent="0.3">
      <c r="A285" s="122" t="s">
        <v>355</v>
      </c>
      <c r="B285" s="124" t="s">
        <v>76</v>
      </c>
      <c r="C285" s="122" t="s">
        <v>254</v>
      </c>
      <c r="D285" s="134">
        <v>251824309</v>
      </c>
      <c r="E285" s="134">
        <v>5057950668</v>
      </c>
      <c r="F285" s="122" t="s">
        <v>58</v>
      </c>
      <c r="G285" s="126">
        <v>37785</v>
      </c>
      <c r="H285" s="127">
        <f t="shared" ca="1" si="4"/>
        <v>11</v>
      </c>
      <c r="I285" s="128"/>
      <c r="J285" s="129">
        <v>54504</v>
      </c>
      <c r="K285" s="130">
        <v>1</v>
      </c>
      <c r="L285" s="122"/>
    </row>
    <row r="286" spans="1:12" s="131" customFormat="1" x14ac:dyDescent="0.3">
      <c r="A286" s="122" t="s">
        <v>356</v>
      </c>
      <c r="B286" s="124" t="s">
        <v>55</v>
      </c>
      <c r="C286" s="122" t="s">
        <v>254</v>
      </c>
      <c r="D286" s="134">
        <v>944793994</v>
      </c>
      <c r="E286" s="134">
        <v>7195725646</v>
      </c>
      <c r="F286" s="122" t="s">
        <v>48</v>
      </c>
      <c r="G286" s="126">
        <v>35841</v>
      </c>
      <c r="H286" s="127">
        <f t="shared" ca="1" si="4"/>
        <v>16</v>
      </c>
      <c r="I286" s="128" t="s">
        <v>60</v>
      </c>
      <c r="J286" s="129">
        <v>29160</v>
      </c>
      <c r="K286" s="130">
        <v>3</v>
      </c>
      <c r="L286" s="122"/>
    </row>
    <row r="287" spans="1:12" s="131" customFormat="1" x14ac:dyDescent="0.3">
      <c r="A287" s="122" t="s">
        <v>357</v>
      </c>
      <c r="B287" s="124" t="s">
        <v>76</v>
      </c>
      <c r="C287" s="122" t="s">
        <v>254</v>
      </c>
      <c r="D287" s="134">
        <v>559376297</v>
      </c>
      <c r="E287" s="134">
        <v>9704888110</v>
      </c>
      <c r="F287" s="122" t="s">
        <v>48</v>
      </c>
      <c r="G287" s="126">
        <v>37487</v>
      </c>
      <c r="H287" s="127">
        <f t="shared" ca="1" si="4"/>
        <v>11</v>
      </c>
      <c r="I287" s="128" t="s">
        <v>60</v>
      </c>
      <c r="J287" s="129">
        <v>42984</v>
      </c>
      <c r="K287" s="130">
        <v>2</v>
      </c>
      <c r="L287" s="122"/>
    </row>
    <row r="288" spans="1:12" s="131" customFormat="1" x14ac:dyDescent="0.3">
      <c r="A288" s="122" t="s">
        <v>358</v>
      </c>
      <c r="B288" s="124" t="s">
        <v>76</v>
      </c>
      <c r="C288" s="122" t="s">
        <v>254</v>
      </c>
      <c r="D288" s="134">
        <v>377194926</v>
      </c>
      <c r="E288" s="134">
        <v>5057362525</v>
      </c>
      <c r="F288" s="122" t="s">
        <v>48</v>
      </c>
      <c r="G288" s="126">
        <v>41659</v>
      </c>
      <c r="H288" s="127">
        <f t="shared" ca="1" si="4"/>
        <v>0</v>
      </c>
      <c r="I288" s="128" t="s">
        <v>49</v>
      </c>
      <c r="J288" s="129">
        <v>53112</v>
      </c>
      <c r="K288" s="130">
        <v>1</v>
      </c>
      <c r="L288" s="122"/>
    </row>
    <row r="289" spans="1:12" s="131" customFormat="1" x14ac:dyDescent="0.3">
      <c r="A289" s="122" t="s">
        <v>359</v>
      </c>
      <c r="B289" s="124" t="s">
        <v>66</v>
      </c>
      <c r="C289" s="122" t="s">
        <v>254</v>
      </c>
      <c r="D289" s="134">
        <v>527185620</v>
      </c>
      <c r="E289" s="134">
        <v>5054627771</v>
      </c>
      <c r="F289" s="122" t="s">
        <v>48</v>
      </c>
      <c r="G289" s="126">
        <v>41326</v>
      </c>
      <c r="H289" s="127">
        <f t="shared" ca="1" si="4"/>
        <v>1</v>
      </c>
      <c r="I289" s="128" t="s">
        <v>64</v>
      </c>
      <c r="J289" s="129">
        <v>42360</v>
      </c>
      <c r="K289" s="130">
        <v>5</v>
      </c>
      <c r="L289" s="122"/>
    </row>
    <row r="290" spans="1:12" s="131" customFormat="1" x14ac:dyDescent="0.3">
      <c r="A290" s="122" t="s">
        <v>360</v>
      </c>
      <c r="B290" s="124" t="s">
        <v>66</v>
      </c>
      <c r="C290" s="122" t="s">
        <v>254</v>
      </c>
      <c r="D290" s="134">
        <v>687006783</v>
      </c>
      <c r="E290" s="134">
        <v>9704919418</v>
      </c>
      <c r="F290" s="122" t="s">
        <v>58</v>
      </c>
      <c r="G290" s="126">
        <v>36435</v>
      </c>
      <c r="H290" s="127">
        <f t="shared" ca="1" si="4"/>
        <v>14</v>
      </c>
      <c r="I290" s="128"/>
      <c r="J290" s="129">
        <v>79212</v>
      </c>
      <c r="K290" s="130">
        <v>2</v>
      </c>
      <c r="L290" s="122"/>
    </row>
    <row r="291" spans="1:12" s="131" customFormat="1" x14ac:dyDescent="0.3">
      <c r="A291" s="122" t="s">
        <v>361</v>
      </c>
      <c r="B291" s="124" t="s">
        <v>62</v>
      </c>
      <c r="C291" s="122" t="s">
        <v>254</v>
      </c>
      <c r="D291" s="134">
        <v>466293520</v>
      </c>
      <c r="E291" s="134">
        <v>9704442142</v>
      </c>
      <c r="F291" s="122" t="s">
        <v>56</v>
      </c>
      <c r="G291" s="126">
        <v>34807</v>
      </c>
      <c r="H291" s="127">
        <f t="shared" ca="1" si="4"/>
        <v>19</v>
      </c>
      <c r="I291" s="128"/>
      <c r="J291" s="129">
        <v>26813</v>
      </c>
      <c r="K291" s="130">
        <v>4</v>
      </c>
      <c r="L291" s="122"/>
    </row>
    <row r="292" spans="1:12" s="131" customFormat="1" x14ac:dyDescent="0.3">
      <c r="A292" s="122" t="s">
        <v>362</v>
      </c>
      <c r="B292" s="124" t="s">
        <v>46</v>
      </c>
      <c r="C292" s="122" t="s">
        <v>254</v>
      </c>
      <c r="D292" s="134">
        <v>858800513</v>
      </c>
      <c r="E292" s="134">
        <v>5053547588</v>
      </c>
      <c r="F292" s="122" t="s">
        <v>48</v>
      </c>
      <c r="G292" s="126">
        <v>40368</v>
      </c>
      <c r="H292" s="127">
        <f t="shared" ca="1" si="4"/>
        <v>4</v>
      </c>
      <c r="I292" s="128" t="s">
        <v>53</v>
      </c>
      <c r="J292" s="129">
        <v>85236</v>
      </c>
      <c r="K292" s="130">
        <v>3</v>
      </c>
      <c r="L292" s="122"/>
    </row>
    <row r="293" spans="1:12" s="131" customFormat="1" x14ac:dyDescent="0.3">
      <c r="A293" s="122" t="s">
        <v>363</v>
      </c>
      <c r="B293" s="124" t="s">
        <v>66</v>
      </c>
      <c r="C293" s="122" t="s">
        <v>254</v>
      </c>
      <c r="D293" s="134">
        <v>470719383</v>
      </c>
      <c r="E293" s="134">
        <v>3037848542</v>
      </c>
      <c r="F293" s="122" t="s">
        <v>48</v>
      </c>
      <c r="G293" s="126">
        <v>37065</v>
      </c>
      <c r="H293" s="127">
        <f t="shared" ca="1" si="4"/>
        <v>13</v>
      </c>
      <c r="I293" s="128" t="s">
        <v>60</v>
      </c>
      <c r="J293" s="129">
        <v>90144</v>
      </c>
      <c r="K293" s="130">
        <v>5</v>
      </c>
      <c r="L293" s="122"/>
    </row>
    <row r="294" spans="1:12" s="131" customFormat="1" x14ac:dyDescent="0.3">
      <c r="A294" s="122" t="s">
        <v>364</v>
      </c>
      <c r="B294" s="124" t="s">
        <v>51</v>
      </c>
      <c r="C294" s="122" t="s">
        <v>254</v>
      </c>
      <c r="D294" s="134">
        <v>488831244</v>
      </c>
      <c r="E294" s="134">
        <v>7198979762</v>
      </c>
      <c r="F294" s="122" t="s">
        <v>52</v>
      </c>
      <c r="G294" s="126">
        <v>38676</v>
      </c>
      <c r="H294" s="127">
        <f t="shared" ca="1" si="4"/>
        <v>8</v>
      </c>
      <c r="I294" s="128" t="s">
        <v>60</v>
      </c>
      <c r="J294" s="129">
        <v>29352</v>
      </c>
      <c r="K294" s="130">
        <v>1</v>
      </c>
      <c r="L294" s="122"/>
    </row>
    <row r="295" spans="1:12" s="131" customFormat="1" x14ac:dyDescent="0.3">
      <c r="A295" s="122" t="s">
        <v>365</v>
      </c>
      <c r="B295" s="124" t="s">
        <v>76</v>
      </c>
      <c r="C295" s="122" t="s">
        <v>254</v>
      </c>
      <c r="D295" s="134">
        <v>565952209</v>
      </c>
      <c r="E295" s="134">
        <v>9702889972</v>
      </c>
      <c r="F295" s="122" t="s">
        <v>48</v>
      </c>
      <c r="G295" s="126">
        <v>36027</v>
      </c>
      <c r="H295" s="127">
        <f t="shared" ca="1" si="4"/>
        <v>15</v>
      </c>
      <c r="I295" s="128" t="s">
        <v>64</v>
      </c>
      <c r="J295" s="129">
        <v>80460</v>
      </c>
      <c r="K295" s="130">
        <v>4</v>
      </c>
      <c r="L295" s="122"/>
    </row>
    <row r="296" spans="1:12" s="131" customFormat="1" x14ac:dyDescent="0.3">
      <c r="A296" s="122" t="s">
        <v>366</v>
      </c>
      <c r="B296" s="124" t="s">
        <v>76</v>
      </c>
      <c r="C296" s="122" t="s">
        <v>254</v>
      </c>
      <c r="D296" s="134">
        <v>319449613</v>
      </c>
      <c r="E296" s="134">
        <v>5053454032</v>
      </c>
      <c r="F296" s="122" t="s">
        <v>48</v>
      </c>
      <c r="G296" s="126">
        <v>37388</v>
      </c>
      <c r="H296" s="127">
        <f t="shared" ca="1" si="4"/>
        <v>12</v>
      </c>
      <c r="I296" s="128" t="s">
        <v>49</v>
      </c>
      <c r="J296" s="129">
        <v>45312</v>
      </c>
      <c r="K296" s="130">
        <v>2</v>
      </c>
      <c r="L296" s="122"/>
    </row>
    <row r="297" spans="1:12" s="131" customFormat="1" x14ac:dyDescent="0.3">
      <c r="A297" s="122" t="s">
        <v>367</v>
      </c>
      <c r="B297" s="124" t="s">
        <v>46</v>
      </c>
      <c r="C297" s="122" t="s">
        <v>254</v>
      </c>
      <c r="D297" s="134">
        <v>484217278</v>
      </c>
      <c r="E297" s="134">
        <v>5055627374</v>
      </c>
      <c r="F297" s="122" t="s">
        <v>56</v>
      </c>
      <c r="G297" s="126">
        <v>40803</v>
      </c>
      <c r="H297" s="127">
        <f t="shared" ca="1" si="4"/>
        <v>2</v>
      </c>
      <c r="I297" s="128"/>
      <c r="J297" s="129">
        <v>12686</v>
      </c>
      <c r="K297" s="130">
        <v>4</v>
      </c>
      <c r="L297" s="122"/>
    </row>
    <row r="298" spans="1:12" s="131" customFormat="1" x14ac:dyDescent="0.3">
      <c r="A298" s="122" t="s">
        <v>368</v>
      </c>
      <c r="B298" s="124" t="s">
        <v>46</v>
      </c>
      <c r="C298" s="122" t="s">
        <v>254</v>
      </c>
      <c r="D298" s="134">
        <v>881975933</v>
      </c>
      <c r="E298" s="134">
        <v>3032354572</v>
      </c>
      <c r="F298" s="122" t="s">
        <v>48</v>
      </c>
      <c r="G298" s="126">
        <v>36886</v>
      </c>
      <c r="H298" s="127">
        <f t="shared" ca="1" si="4"/>
        <v>13</v>
      </c>
      <c r="I298" s="128" t="s">
        <v>49</v>
      </c>
      <c r="J298" s="129">
        <v>42552</v>
      </c>
      <c r="K298" s="130">
        <v>5</v>
      </c>
      <c r="L298" s="122"/>
    </row>
    <row r="299" spans="1:12" s="131" customFormat="1" x14ac:dyDescent="0.3">
      <c r="A299" s="122" t="s">
        <v>369</v>
      </c>
      <c r="B299" s="124" t="s">
        <v>76</v>
      </c>
      <c r="C299" s="122" t="s">
        <v>254</v>
      </c>
      <c r="D299" s="134">
        <v>914330398</v>
      </c>
      <c r="E299" s="134">
        <v>5053498222</v>
      </c>
      <c r="F299" s="122" t="s">
        <v>48</v>
      </c>
      <c r="G299" s="126">
        <v>39877</v>
      </c>
      <c r="H299" s="127">
        <f t="shared" ca="1" si="4"/>
        <v>5</v>
      </c>
      <c r="I299" s="128" t="s">
        <v>64</v>
      </c>
      <c r="J299" s="129">
        <v>78864</v>
      </c>
      <c r="K299" s="130">
        <v>1</v>
      </c>
      <c r="L299" s="122"/>
    </row>
    <row r="300" spans="1:12" s="131" customFormat="1" x14ac:dyDescent="0.3">
      <c r="A300" s="122" t="s">
        <v>370</v>
      </c>
      <c r="B300" s="124" t="s">
        <v>66</v>
      </c>
      <c r="C300" s="122" t="s">
        <v>254</v>
      </c>
      <c r="D300" s="134">
        <v>698869555</v>
      </c>
      <c r="E300" s="134">
        <v>7196052545</v>
      </c>
      <c r="F300" s="122" t="s">
        <v>52</v>
      </c>
      <c r="G300" s="126">
        <v>37559</v>
      </c>
      <c r="H300" s="127">
        <f t="shared" ca="1" si="4"/>
        <v>11</v>
      </c>
      <c r="I300" s="128" t="s">
        <v>49</v>
      </c>
      <c r="J300" s="129">
        <v>49938</v>
      </c>
      <c r="K300" s="130">
        <v>1</v>
      </c>
      <c r="L300" s="122"/>
    </row>
    <row r="301" spans="1:12" s="131" customFormat="1" x14ac:dyDescent="0.3">
      <c r="A301" s="122" t="s">
        <v>371</v>
      </c>
      <c r="B301" s="124" t="s">
        <v>66</v>
      </c>
      <c r="C301" s="122" t="s">
        <v>254</v>
      </c>
      <c r="D301" s="134">
        <v>506577536</v>
      </c>
      <c r="E301" s="134">
        <v>3034999647</v>
      </c>
      <c r="F301" s="122" t="s">
        <v>56</v>
      </c>
      <c r="G301" s="126">
        <v>37361</v>
      </c>
      <c r="H301" s="127">
        <f t="shared" ca="1" si="4"/>
        <v>12</v>
      </c>
      <c r="I301" s="128"/>
      <c r="J301" s="129">
        <v>11309</v>
      </c>
      <c r="K301" s="130">
        <v>4</v>
      </c>
      <c r="L301" s="122"/>
    </row>
    <row r="302" spans="1:12" s="131" customFormat="1" x14ac:dyDescent="0.3">
      <c r="A302" s="122" t="s">
        <v>372</v>
      </c>
      <c r="B302" s="124" t="s">
        <v>66</v>
      </c>
      <c r="C302" s="122" t="s">
        <v>254</v>
      </c>
      <c r="D302" s="134">
        <v>213584397</v>
      </c>
      <c r="E302" s="134">
        <v>3034138160</v>
      </c>
      <c r="F302" s="122" t="s">
        <v>48</v>
      </c>
      <c r="G302" s="126">
        <v>38387</v>
      </c>
      <c r="H302" s="127">
        <f t="shared" ca="1" si="4"/>
        <v>9</v>
      </c>
      <c r="I302" s="128" t="s">
        <v>64</v>
      </c>
      <c r="J302" s="129">
        <v>75300</v>
      </c>
      <c r="K302" s="130">
        <v>3</v>
      </c>
      <c r="L302" s="122"/>
    </row>
    <row r="303" spans="1:12" s="131" customFormat="1" x14ac:dyDescent="0.3">
      <c r="A303" s="122" t="s">
        <v>373</v>
      </c>
      <c r="B303" s="124" t="s">
        <v>66</v>
      </c>
      <c r="C303" s="122" t="s">
        <v>254</v>
      </c>
      <c r="D303" s="134">
        <v>280304785</v>
      </c>
      <c r="E303" s="134">
        <v>5055918708</v>
      </c>
      <c r="F303" s="122" t="s">
        <v>48</v>
      </c>
      <c r="G303" s="126">
        <v>37052</v>
      </c>
      <c r="H303" s="127">
        <f t="shared" ca="1" si="4"/>
        <v>13</v>
      </c>
      <c r="I303" s="128" t="s">
        <v>60</v>
      </c>
      <c r="J303" s="129">
        <v>48408</v>
      </c>
      <c r="K303" s="130">
        <v>2</v>
      </c>
      <c r="L303" s="122"/>
    </row>
    <row r="304" spans="1:12" s="131" customFormat="1" x14ac:dyDescent="0.3">
      <c r="A304" s="122" t="s">
        <v>374</v>
      </c>
      <c r="B304" s="124" t="s">
        <v>76</v>
      </c>
      <c r="C304" s="122" t="s">
        <v>254</v>
      </c>
      <c r="D304" s="134">
        <v>542653222</v>
      </c>
      <c r="E304" s="134">
        <v>9703708610</v>
      </c>
      <c r="F304" s="122" t="s">
        <v>58</v>
      </c>
      <c r="G304" s="126">
        <v>37053</v>
      </c>
      <c r="H304" s="127">
        <f t="shared" ca="1" si="4"/>
        <v>13</v>
      </c>
      <c r="I304" s="128"/>
      <c r="J304" s="129">
        <v>87024</v>
      </c>
      <c r="K304" s="130">
        <v>3</v>
      </c>
      <c r="L304" s="122"/>
    </row>
    <row r="305" spans="1:12" s="131" customFormat="1" x14ac:dyDescent="0.3">
      <c r="A305" s="122" t="s">
        <v>375</v>
      </c>
      <c r="B305" s="124" t="s">
        <v>51</v>
      </c>
      <c r="C305" s="122" t="s">
        <v>254</v>
      </c>
      <c r="D305" s="134">
        <v>138607245</v>
      </c>
      <c r="E305" s="134">
        <v>3032140101</v>
      </c>
      <c r="F305" s="122" t="s">
        <v>58</v>
      </c>
      <c r="G305" s="126">
        <v>35109</v>
      </c>
      <c r="H305" s="127">
        <f t="shared" ca="1" si="4"/>
        <v>18</v>
      </c>
      <c r="I305" s="128"/>
      <c r="J305" s="129">
        <v>95064</v>
      </c>
      <c r="K305" s="130">
        <v>4</v>
      </c>
      <c r="L305" s="122"/>
    </row>
    <row r="306" spans="1:12" s="131" customFormat="1" x14ac:dyDescent="0.3">
      <c r="A306" s="122" t="s">
        <v>376</v>
      </c>
      <c r="B306" s="124" t="s">
        <v>66</v>
      </c>
      <c r="C306" s="122" t="s">
        <v>254</v>
      </c>
      <c r="D306" s="134">
        <v>806508287</v>
      </c>
      <c r="E306" s="134">
        <v>7198801464</v>
      </c>
      <c r="F306" s="122" t="s">
        <v>48</v>
      </c>
      <c r="G306" s="126">
        <v>34687</v>
      </c>
      <c r="H306" s="127">
        <f t="shared" ca="1" si="4"/>
        <v>19</v>
      </c>
      <c r="I306" s="128" t="s">
        <v>60</v>
      </c>
      <c r="J306" s="129">
        <v>63528</v>
      </c>
      <c r="K306" s="130">
        <v>4</v>
      </c>
      <c r="L306" s="122"/>
    </row>
    <row r="307" spans="1:12" s="131" customFormat="1" x14ac:dyDescent="0.3">
      <c r="A307" s="122" t="s">
        <v>377</v>
      </c>
      <c r="B307" s="124" t="s">
        <v>51</v>
      </c>
      <c r="C307" s="122" t="s">
        <v>254</v>
      </c>
      <c r="D307" s="134">
        <v>354619285</v>
      </c>
      <c r="E307" s="134">
        <v>5056657361</v>
      </c>
      <c r="F307" s="122" t="s">
        <v>48</v>
      </c>
      <c r="G307" s="126">
        <v>37178</v>
      </c>
      <c r="H307" s="127">
        <f t="shared" ca="1" si="4"/>
        <v>12</v>
      </c>
      <c r="I307" s="128" t="s">
        <v>53</v>
      </c>
      <c r="J307" s="129">
        <v>27192</v>
      </c>
      <c r="K307" s="130">
        <v>2</v>
      </c>
      <c r="L307" s="122"/>
    </row>
    <row r="308" spans="1:12" s="131" customFormat="1" x14ac:dyDescent="0.3">
      <c r="A308" s="122" t="s">
        <v>378</v>
      </c>
      <c r="B308" s="124" t="s">
        <v>76</v>
      </c>
      <c r="C308" s="122" t="s">
        <v>254</v>
      </c>
      <c r="D308" s="134">
        <v>561737107</v>
      </c>
      <c r="E308" s="134">
        <v>7198294156</v>
      </c>
      <c r="F308" s="122" t="s">
        <v>48</v>
      </c>
      <c r="G308" s="126">
        <v>36080</v>
      </c>
      <c r="H308" s="127">
        <f t="shared" ca="1" si="4"/>
        <v>15</v>
      </c>
      <c r="I308" s="128" t="s">
        <v>64</v>
      </c>
      <c r="J308" s="129">
        <v>87686</v>
      </c>
      <c r="K308" s="130">
        <v>5</v>
      </c>
      <c r="L308" s="122"/>
    </row>
    <row r="309" spans="1:12" s="131" customFormat="1" x14ac:dyDescent="0.3">
      <c r="A309" s="122" t="s">
        <v>379</v>
      </c>
      <c r="B309" s="124" t="s">
        <v>76</v>
      </c>
      <c r="C309" s="122" t="s">
        <v>254</v>
      </c>
      <c r="D309" s="134">
        <v>722630791</v>
      </c>
      <c r="E309" s="134">
        <v>9702263363</v>
      </c>
      <c r="F309" s="122" t="s">
        <v>56</v>
      </c>
      <c r="G309" s="126">
        <v>37038</v>
      </c>
      <c r="H309" s="127">
        <f t="shared" ca="1" si="4"/>
        <v>13</v>
      </c>
      <c r="I309" s="128"/>
      <c r="J309" s="129">
        <v>10685</v>
      </c>
      <c r="K309" s="130">
        <v>3</v>
      </c>
      <c r="L309" s="122"/>
    </row>
    <row r="310" spans="1:12" s="131" customFormat="1" x14ac:dyDescent="0.3">
      <c r="A310" s="122" t="s">
        <v>380</v>
      </c>
      <c r="B310" s="124" t="s">
        <v>76</v>
      </c>
      <c r="C310" s="122" t="s">
        <v>254</v>
      </c>
      <c r="D310" s="134">
        <v>167058119</v>
      </c>
      <c r="E310" s="134">
        <v>3037237007</v>
      </c>
      <c r="F310" s="122" t="s">
        <v>56</v>
      </c>
      <c r="G310" s="126">
        <v>38786</v>
      </c>
      <c r="H310" s="127">
        <f t="shared" ca="1" si="4"/>
        <v>8</v>
      </c>
      <c r="I310" s="128"/>
      <c r="J310" s="129">
        <v>10670</v>
      </c>
      <c r="K310" s="130">
        <v>1</v>
      </c>
      <c r="L310" s="122"/>
    </row>
    <row r="311" spans="1:12" s="131" customFormat="1" x14ac:dyDescent="0.3">
      <c r="A311" s="122" t="s">
        <v>381</v>
      </c>
      <c r="B311" s="124" t="s">
        <v>76</v>
      </c>
      <c r="C311" s="122" t="s">
        <v>254</v>
      </c>
      <c r="D311" s="134">
        <v>291715078</v>
      </c>
      <c r="E311" s="134">
        <v>9707662359</v>
      </c>
      <c r="F311" s="122" t="s">
        <v>48</v>
      </c>
      <c r="G311" s="126">
        <v>34669</v>
      </c>
      <c r="H311" s="127">
        <f t="shared" ca="1" si="4"/>
        <v>19</v>
      </c>
      <c r="I311" s="128" t="s">
        <v>382</v>
      </c>
      <c r="J311" s="129">
        <v>68280</v>
      </c>
      <c r="K311" s="130">
        <v>5</v>
      </c>
      <c r="L311" s="122"/>
    </row>
    <row r="312" spans="1:12" s="131" customFormat="1" x14ac:dyDescent="0.3">
      <c r="A312" s="122" t="s">
        <v>383</v>
      </c>
      <c r="B312" s="124" t="s">
        <v>62</v>
      </c>
      <c r="C312" s="122" t="s">
        <v>254</v>
      </c>
      <c r="D312" s="134">
        <v>180095803</v>
      </c>
      <c r="E312" s="134">
        <v>5056503334</v>
      </c>
      <c r="F312" s="122" t="s">
        <v>48</v>
      </c>
      <c r="G312" s="126">
        <v>41028</v>
      </c>
      <c r="H312" s="127">
        <f t="shared" ca="1" si="4"/>
        <v>2</v>
      </c>
      <c r="I312" s="128" t="s">
        <v>60</v>
      </c>
      <c r="J312" s="129">
        <v>93804</v>
      </c>
      <c r="K312" s="130">
        <v>5</v>
      </c>
      <c r="L312" s="122"/>
    </row>
    <row r="313" spans="1:12" s="131" customFormat="1" x14ac:dyDescent="0.3">
      <c r="A313" s="122" t="s">
        <v>384</v>
      </c>
      <c r="B313" s="124" t="s">
        <v>76</v>
      </c>
      <c r="C313" s="122" t="s">
        <v>254</v>
      </c>
      <c r="D313" s="134">
        <v>399060898</v>
      </c>
      <c r="E313" s="134">
        <v>9705197037</v>
      </c>
      <c r="F313" s="122" t="s">
        <v>58</v>
      </c>
      <c r="G313" s="126">
        <v>39377</v>
      </c>
      <c r="H313" s="127">
        <f t="shared" ca="1" si="4"/>
        <v>6</v>
      </c>
      <c r="I313" s="128"/>
      <c r="J313" s="129">
        <v>45576</v>
      </c>
      <c r="K313" s="130">
        <v>4</v>
      </c>
      <c r="L313" s="122"/>
    </row>
    <row r="314" spans="1:12" s="131" customFormat="1" x14ac:dyDescent="0.3">
      <c r="A314" s="122" t="s">
        <v>385</v>
      </c>
      <c r="B314" s="124" t="s">
        <v>66</v>
      </c>
      <c r="C314" s="122" t="s">
        <v>254</v>
      </c>
      <c r="D314" s="134">
        <v>380653169</v>
      </c>
      <c r="E314" s="134">
        <v>3034743535</v>
      </c>
      <c r="F314" s="122" t="s">
        <v>48</v>
      </c>
      <c r="G314" s="126">
        <v>35207</v>
      </c>
      <c r="H314" s="127">
        <f t="shared" ca="1" si="4"/>
        <v>18</v>
      </c>
      <c r="I314" s="128" t="s">
        <v>64</v>
      </c>
      <c r="J314" s="129">
        <v>98376</v>
      </c>
      <c r="K314" s="130">
        <v>2</v>
      </c>
      <c r="L314" s="122"/>
    </row>
    <row r="315" spans="1:12" s="131" customFormat="1" x14ac:dyDescent="0.3">
      <c r="A315" s="122" t="s">
        <v>386</v>
      </c>
      <c r="B315" s="124" t="s">
        <v>51</v>
      </c>
      <c r="C315" s="122" t="s">
        <v>254</v>
      </c>
      <c r="D315" s="134">
        <v>405396173</v>
      </c>
      <c r="E315" s="134">
        <v>5051777060</v>
      </c>
      <c r="F315" s="122" t="s">
        <v>48</v>
      </c>
      <c r="G315" s="126">
        <v>39789</v>
      </c>
      <c r="H315" s="127">
        <f t="shared" ca="1" si="4"/>
        <v>5</v>
      </c>
      <c r="I315" s="128" t="s">
        <v>72</v>
      </c>
      <c r="J315" s="129">
        <v>82452</v>
      </c>
      <c r="K315" s="130">
        <v>4</v>
      </c>
      <c r="L315" s="122"/>
    </row>
    <row r="316" spans="1:12" s="131" customFormat="1" x14ac:dyDescent="0.3">
      <c r="A316" s="122" t="s">
        <v>387</v>
      </c>
      <c r="B316" s="124" t="s">
        <v>62</v>
      </c>
      <c r="C316" s="122" t="s">
        <v>254</v>
      </c>
      <c r="D316" s="134">
        <v>312019803</v>
      </c>
      <c r="E316" s="134">
        <v>7197961953</v>
      </c>
      <c r="F316" s="122" t="s">
        <v>48</v>
      </c>
      <c r="G316" s="126">
        <v>38285</v>
      </c>
      <c r="H316" s="127">
        <f t="shared" ca="1" si="4"/>
        <v>9</v>
      </c>
      <c r="I316" s="128" t="s">
        <v>64</v>
      </c>
      <c r="J316" s="129">
        <v>30372</v>
      </c>
      <c r="K316" s="130">
        <v>4</v>
      </c>
      <c r="L316" s="122"/>
    </row>
    <row r="317" spans="1:12" s="131" customFormat="1" x14ac:dyDescent="0.3">
      <c r="A317" s="122" t="s">
        <v>388</v>
      </c>
      <c r="B317" s="124" t="s">
        <v>62</v>
      </c>
      <c r="C317" s="122" t="s">
        <v>254</v>
      </c>
      <c r="D317" s="134">
        <v>487810878</v>
      </c>
      <c r="E317" s="134">
        <v>7194555389</v>
      </c>
      <c r="F317" s="122" t="s">
        <v>48</v>
      </c>
      <c r="G317" s="126">
        <v>35124</v>
      </c>
      <c r="H317" s="127">
        <f t="shared" ca="1" si="4"/>
        <v>18</v>
      </c>
      <c r="I317" s="128" t="s">
        <v>64</v>
      </c>
      <c r="J317" s="129">
        <v>27996</v>
      </c>
      <c r="K317" s="130">
        <v>4</v>
      </c>
      <c r="L317" s="122"/>
    </row>
    <row r="318" spans="1:12" s="131" customFormat="1" x14ac:dyDescent="0.3">
      <c r="A318" s="122" t="s">
        <v>389</v>
      </c>
      <c r="B318" s="124" t="s">
        <v>55</v>
      </c>
      <c r="C318" s="122" t="s">
        <v>254</v>
      </c>
      <c r="D318" s="134">
        <v>720538680</v>
      </c>
      <c r="E318" s="134">
        <v>5052126686</v>
      </c>
      <c r="F318" s="122" t="s">
        <v>48</v>
      </c>
      <c r="G318" s="126">
        <v>35539</v>
      </c>
      <c r="H318" s="127">
        <f t="shared" ca="1" si="4"/>
        <v>17</v>
      </c>
      <c r="I318" s="128" t="s">
        <v>60</v>
      </c>
      <c r="J318" s="129">
        <v>97212</v>
      </c>
      <c r="K318" s="130">
        <v>4</v>
      </c>
      <c r="L318" s="122"/>
    </row>
    <row r="319" spans="1:12" s="131" customFormat="1" x14ac:dyDescent="0.3">
      <c r="A319" s="122" t="s">
        <v>390</v>
      </c>
      <c r="B319" s="124" t="s">
        <v>51</v>
      </c>
      <c r="C319" s="122" t="s">
        <v>254</v>
      </c>
      <c r="D319" s="134">
        <v>436778229</v>
      </c>
      <c r="E319" s="134">
        <v>3035871924</v>
      </c>
      <c r="F319" s="122" t="s">
        <v>58</v>
      </c>
      <c r="G319" s="126">
        <v>40878</v>
      </c>
      <c r="H319" s="127">
        <f t="shared" ca="1" si="4"/>
        <v>2</v>
      </c>
      <c r="I319" s="128"/>
      <c r="J319" s="129">
        <v>72048</v>
      </c>
      <c r="K319" s="130">
        <v>5</v>
      </c>
      <c r="L319" s="122"/>
    </row>
    <row r="320" spans="1:12" s="131" customFormat="1" x14ac:dyDescent="0.3">
      <c r="A320" s="122" t="s">
        <v>391</v>
      </c>
      <c r="B320" s="124" t="s">
        <v>46</v>
      </c>
      <c r="C320" s="122" t="s">
        <v>254</v>
      </c>
      <c r="D320" s="134">
        <v>523758324</v>
      </c>
      <c r="E320" s="134">
        <v>9701308831</v>
      </c>
      <c r="F320" s="122" t="s">
        <v>48</v>
      </c>
      <c r="G320" s="126">
        <v>36417</v>
      </c>
      <c r="H320" s="127">
        <f t="shared" ca="1" si="4"/>
        <v>14</v>
      </c>
      <c r="I320" s="128" t="s">
        <v>60</v>
      </c>
      <c r="J320" s="129">
        <v>71184</v>
      </c>
      <c r="K320" s="130">
        <v>4</v>
      </c>
      <c r="L320" s="122"/>
    </row>
    <row r="321" spans="1:12" s="131" customFormat="1" x14ac:dyDescent="0.3">
      <c r="A321" s="122" t="s">
        <v>392</v>
      </c>
      <c r="B321" s="124" t="s">
        <v>76</v>
      </c>
      <c r="C321" s="122" t="s">
        <v>254</v>
      </c>
      <c r="D321" s="134">
        <v>114005397</v>
      </c>
      <c r="E321" s="134">
        <v>5054694617</v>
      </c>
      <c r="F321" s="122" t="s">
        <v>58</v>
      </c>
      <c r="G321" s="126">
        <v>40245</v>
      </c>
      <c r="H321" s="127">
        <f t="shared" ca="1" si="4"/>
        <v>4</v>
      </c>
      <c r="I321" s="128"/>
      <c r="J321" s="129">
        <v>76620</v>
      </c>
      <c r="K321" s="130">
        <v>2</v>
      </c>
      <c r="L321" s="122"/>
    </row>
    <row r="322" spans="1:12" s="131" customFormat="1" x14ac:dyDescent="0.3">
      <c r="A322" s="122" t="s">
        <v>393</v>
      </c>
      <c r="B322" s="124" t="s">
        <v>76</v>
      </c>
      <c r="C322" s="122" t="s">
        <v>254</v>
      </c>
      <c r="D322" s="134">
        <v>130619578</v>
      </c>
      <c r="E322" s="134">
        <v>3035057530</v>
      </c>
      <c r="F322" s="122" t="s">
        <v>58</v>
      </c>
      <c r="G322" s="126">
        <v>37774</v>
      </c>
      <c r="H322" s="127">
        <f t="shared" ref="H322:H385" ca="1" si="5">DATEDIF(G322,TODAY(),"Y")</f>
        <v>11</v>
      </c>
      <c r="I322" s="128"/>
      <c r="J322" s="129">
        <v>107424</v>
      </c>
      <c r="K322" s="130">
        <v>5</v>
      </c>
      <c r="L322" s="122"/>
    </row>
    <row r="323" spans="1:12" s="131" customFormat="1" x14ac:dyDescent="0.3">
      <c r="A323" s="122" t="s">
        <v>394</v>
      </c>
      <c r="B323" s="124" t="s">
        <v>66</v>
      </c>
      <c r="C323" s="122" t="s">
        <v>254</v>
      </c>
      <c r="D323" s="134">
        <v>462995574</v>
      </c>
      <c r="E323" s="134">
        <v>7193431009</v>
      </c>
      <c r="F323" s="122" t="s">
        <v>48</v>
      </c>
      <c r="G323" s="126">
        <v>37157</v>
      </c>
      <c r="H323" s="127">
        <f t="shared" ca="1" si="5"/>
        <v>12</v>
      </c>
      <c r="I323" s="128" t="s">
        <v>60</v>
      </c>
      <c r="J323" s="129">
        <v>105888</v>
      </c>
      <c r="K323" s="130">
        <v>5</v>
      </c>
      <c r="L323" s="122"/>
    </row>
    <row r="324" spans="1:12" s="131" customFormat="1" x14ac:dyDescent="0.3">
      <c r="A324" s="122" t="s">
        <v>395</v>
      </c>
      <c r="B324" s="124" t="s">
        <v>76</v>
      </c>
      <c r="C324" s="122" t="s">
        <v>254</v>
      </c>
      <c r="D324" s="134">
        <v>894030119</v>
      </c>
      <c r="E324" s="134">
        <v>3038652588</v>
      </c>
      <c r="F324" s="122" t="s">
        <v>48</v>
      </c>
      <c r="G324" s="126">
        <v>38124</v>
      </c>
      <c r="H324" s="127">
        <f t="shared" ca="1" si="5"/>
        <v>10</v>
      </c>
      <c r="I324" s="128" t="s">
        <v>53</v>
      </c>
      <c r="J324" s="129">
        <v>79212</v>
      </c>
      <c r="K324" s="130">
        <v>5</v>
      </c>
      <c r="L324" s="122"/>
    </row>
    <row r="325" spans="1:12" s="131" customFormat="1" x14ac:dyDescent="0.3">
      <c r="A325" s="122" t="s">
        <v>396</v>
      </c>
      <c r="B325" s="124" t="s">
        <v>76</v>
      </c>
      <c r="C325" s="122" t="s">
        <v>254</v>
      </c>
      <c r="D325" s="134">
        <v>618535019</v>
      </c>
      <c r="E325" s="134">
        <v>5053695179</v>
      </c>
      <c r="F325" s="122" t="s">
        <v>48</v>
      </c>
      <c r="G325" s="126">
        <v>36988</v>
      </c>
      <c r="H325" s="127">
        <f t="shared" ca="1" si="5"/>
        <v>13</v>
      </c>
      <c r="I325" s="128" t="s">
        <v>64</v>
      </c>
      <c r="J325" s="129">
        <v>107688</v>
      </c>
      <c r="K325" s="130">
        <v>5</v>
      </c>
      <c r="L325" s="122"/>
    </row>
    <row r="326" spans="1:12" s="131" customFormat="1" x14ac:dyDescent="0.3">
      <c r="A326" s="122" t="s">
        <v>397</v>
      </c>
      <c r="B326" s="124" t="s">
        <v>51</v>
      </c>
      <c r="C326" s="122" t="s">
        <v>254</v>
      </c>
      <c r="D326" s="134">
        <v>772163640</v>
      </c>
      <c r="E326" s="134">
        <v>9702474315</v>
      </c>
      <c r="F326" s="122" t="s">
        <v>48</v>
      </c>
      <c r="G326" s="126">
        <v>37500</v>
      </c>
      <c r="H326" s="127">
        <f t="shared" ca="1" si="5"/>
        <v>11</v>
      </c>
      <c r="I326" s="128" t="s">
        <v>60</v>
      </c>
      <c r="J326" s="129">
        <v>80736</v>
      </c>
      <c r="K326" s="130">
        <v>3</v>
      </c>
      <c r="L326" s="122"/>
    </row>
    <row r="327" spans="1:12" s="131" customFormat="1" x14ac:dyDescent="0.3">
      <c r="A327" s="122" t="s">
        <v>398</v>
      </c>
      <c r="B327" s="124" t="s">
        <v>66</v>
      </c>
      <c r="C327" s="122" t="s">
        <v>254</v>
      </c>
      <c r="D327" s="134">
        <v>592631929</v>
      </c>
      <c r="E327" s="134">
        <v>5053922629</v>
      </c>
      <c r="F327" s="122" t="s">
        <v>58</v>
      </c>
      <c r="G327" s="126">
        <v>36405</v>
      </c>
      <c r="H327" s="127">
        <f t="shared" ca="1" si="5"/>
        <v>14</v>
      </c>
      <c r="I327" s="128"/>
      <c r="J327" s="129">
        <v>63528</v>
      </c>
      <c r="K327" s="130">
        <v>4</v>
      </c>
      <c r="L327" s="122"/>
    </row>
    <row r="328" spans="1:12" s="131" customFormat="1" x14ac:dyDescent="0.3">
      <c r="A328" s="122" t="s">
        <v>399</v>
      </c>
      <c r="B328" s="124" t="s">
        <v>66</v>
      </c>
      <c r="C328" s="122" t="s">
        <v>254</v>
      </c>
      <c r="D328" s="134">
        <v>505966230</v>
      </c>
      <c r="E328" s="134">
        <v>3038038161</v>
      </c>
      <c r="F328" s="122" t="s">
        <v>48</v>
      </c>
      <c r="G328" s="126">
        <v>35049</v>
      </c>
      <c r="H328" s="127">
        <f t="shared" ca="1" si="5"/>
        <v>18</v>
      </c>
      <c r="I328" s="128" t="s">
        <v>64</v>
      </c>
      <c r="J328" s="129">
        <v>54600</v>
      </c>
      <c r="K328" s="130">
        <v>3</v>
      </c>
      <c r="L328" s="122"/>
    </row>
    <row r="329" spans="1:12" s="131" customFormat="1" x14ac:dyDescent="0.3">
      <c r="A329" s="122" t="s">
        <v>400</v>
      </c>
      <c r="B329" s="124" t="s">
        <v>62</v>
      </c>
      <c r="C329" s="122" t="s">
        <v>254</v>
      </c>
      <c r="D329" s="134">
        <v>177332873</v>
      </c>
      <c r="E329" s="134">
        <v>9705915044</v>
      </c>
      <c r="F329" s="122" t="s">
        <v>48</v>
      </c>
      <c r="G329" s="126">
        <v>37469</v>
      </c>
      <c r="H329" s="127">
        <f t="shared" ca="1" si="5"/>
        <v>11</v>
      </c>
      <c r="I329" s="128" t="s">
        <v>60</v>
      </c>
      <c r="J329" s="129">
        <v>48072</v>
      </c>
      <c r="K329" s="130">
        <v>3</v>
      </c>
      <c r="L329" s="122"/>
    </row>
    <row r="330" spans="1:12" s="131" customFormat="1" x14ac:dyDescent="0.3">
      <c r="A330" s="122" t="s">
        <v>401</v>
      </c>
      <c r="B330" s="124" t="s">
        <v>51</v>
      </c>
      <c r="C330" s="122" t="s">
        <v>254</v>
      </c>
      <c r="D330" s="134">
        <v>427260216</v>
      </c>
      <c r="E330" s="134">
        <v>7198999194</v>
      </c>
      <c r="F330" s="122" t="s">
        <v>52</v>
      </c>
      <c r="G330" s="126">
        <v>35219</v>
      </c>
      <c r="H330" s="127">
        <f t="shared" ca="1" si="5"/>
        <v>18</v>
      </c>
      <c r="I330" s="128" t="s">
        <v>53</v>
      </c>
      <c r="J330" s="129">
        <v>22674</v>
      </c>
      <c r="K330" s="130">
        <v>4</v>
      </c>
      <c r="L330" s="122"/>
    </row>
    <row r="331" spans="1:12" s="131" customFormat="1" x14ac:dyDescent="0.3">
      <c r="A331" s="122" t="s">
        <v>402</v>
      </c>
      <c r="B331" s="124" t="s">
        <v>66</v>
      </c>
      <c r="C331" s="122" t="s">
        <v>254</v>
      </c>
      <c r="D331" s="134">
        <v>910964196</v>
      </c>
      <c r="E331" s="134">
        <v>9704361873</v>
      </c>
      <c r="F331" s="122" t="s">
        <v>58</v>
      </c>
      <c r="G331" s="126">
        <v>34875</v>
      </c>
      <c r="H331" s="127">
        <f t="shared" ca="1" si="5"/>
        <v>19</v>
      </c>
      <c r="I331" s="128"/>
      <c r="J331" s="129">
        <v>59436</v>
      </c>
      <c r="K331" s="130">
        <v>2</v>
      </c>
      <c r="L331" s="122"/>
    </row>
    <row r="332" spans="1:12" s="131" customFormat="1" x14ac:dyDescent="0.3">
      <c r="A332" s="122" t="s">
        <v>403</v>
      </c>
      <c r="B332" s="124" t="s">
        <v>66</v>
      </c>
      <c r="C332" s="122" t="s">
        <v>254</v>
      </c>
      <c r="D332" s="134">
        <v>995858336</v>
      </c>
      <c r="E332" s="134">
        <v>3035035104</v>
      </c>
      <c r="F332" s="122" t="s">
        <v>58</v>
      </c>
      <c r="G332" s="126">
        <v>41526</v>
      </c>
      <c r="H332" s="127">
        <f t="shared" ca="1" si="5"/>
        <v>0</v>
      </c>
      <c r="I332" s="128"/>
      <c r="J332" s="129">
        <v>45408</v>
      </c>
      <c r="K332" s="130">
        <v>1</v>
      </c>
      <c r="L332" s="122"/>
    </row>
    <row r="333" spans="1:12" s="131" customFormat="1" x14ac:dyDescent="0.3">
      <c r="A333" s="122" t="s">
        <v>404</v>
      </c>
      <c r="B333" s="124" t="s">
        <v>51</v>
      </c>
      <c r="C333" s="122" t="s">
        <v>254</v>
      </c>
      <c r="D333" s="134">
        <v>684054281</v>
      </c>
      <c r="E333" s="134">
        <v>7192888726</v>
      </c>
      <c r="F333" s="122" t="s">
        <v>48</v>
      </c>
      <c r="G333" s="126">
        <v>39202</v>
      </c>
      <c r="H333" s="127">
        <f t="shared" ca="1" si="5"/>
        <v>7</v>
      </c>
      <c r="I333" s="128" t="s">
        <v>60</v>
      </c>
      <c r="J333" s="129">
        <v>56808</v>
      </c>
      <c r="K333" s="130">
        <v>2</v>
      </c>
      <c r="L333" s="122"/>
    </row>
    <row r="334" spans="1:12" s="131" customFormat="1" x14ac:dyDescent="0.3">
      <c r="A334" s="122" t="s">
        <v>405</v>
      </c>
      <c r="B334" s="124" t="s">
        <v>66</v>
      </c>
      <c r="C334" s="122" t="s">
        <v>254</v>
      </c>
      <c r="D334" s="134">
        <v>219245495</v>
      </c>
      <c r="E334" s="134">
        <v>5058256039</v>
      </c>
      <c r="F334" s="122" t="s">
        <v>58</v>
      </c>
      <c r="G334" s="126">
        <v>35481</v>
      </c>
      <c r="H334" s="127">
        <f t="shared" ca="1" si="5"/>
        <v>17</v>
      </c>
      <c r="I334" s="128"/>
      <c r="J334" s="129">
        <v>75972</v>
      </c>
      <c r="K334" s="130">
        <v>3</v>
      </c>
      <c r="L334" s="122"/>
    </row>
    <row r="335" spans="1:12" s="131" customFormat="1" x14ac:dyDescent="0.3">
      <c r="A335" s="122" t="s">
        <v>406</v>
      </c>
      <c r="B335" s="124" t="s">
        <v>46</v>
      </c>
      <c r="C335" s="122" t="s">
        <v>407</v>
      </c>
      <c r="D335" s="134">
        <v>723930767</v>
      </c>
      <c r="E335" s="134">
        <v>7191375297</v>
      </c>
      <c r="F335" s="122" t="s">
        <v>48</v>
      </c>
      <c r="G335" s="126">
        <v>41369</v>
      </c>
      <c r="H335" s="127">
        <f t="shared" ca="1" si="5"/>
        <v>1</v>
      </c>
      <c r="I335" s="128" t="s">
        <v>64</v>
      </c>
      <c r="J335" s="129">
        <v>32700</v>
      </c>
      <c r="K335" s="130">
        <v>5</v>
      </c>
      <c r="L335" s="122"/>
    </row>
    <row r="336" spans="1:12" s="131" customFormat="1" x14ac:dyDescent="0.3">
      <c r="A336" s="122" t="s">
        <v>408</v>
      </c>
      <c r="B336" s="124" t="s">
        <v>76</v>
      </c>
      <c r="C336" s="122" t="s">
        <v>407</v>
      </c>
      <c r="D336" s="134">
        <v>214234804</v>
      </c>
      <c r="E336" s="134">
        <v>9708908079</v>
      </c>
      <c r="F336" s="122" t="s">
        <v>48</v>
      </c>
      <c r="G336" s="126">
        <v>38992</v>
      </c>
      <c r="H336" s="127">
        <f t="shared" ca="1" si="5"/>
        <v>7</v>
      </c>
      <c r="I336" s="128" t="s">
        <v>64</v>
      </c>
      <c r="J336" s="129">
        <v>64644</v>
      </c>
      <c r="K336" s="130">
        <v>2</v>
      </c>
      <c r="L336" s="122"/>
    </row>
    <row r="337" spans="1:12" s="131" customFormat="1" x14ac:dyDescent="0.3">
      <c r="A337" s="122" t="s">
        <v>409</v>
      </c>
      <c r="B337" s="124" t="s">
        <v>62</v>
      </c>
      <c r="C337" s="122" t="s">
        <v>407</v>
      </c>
      <c r="D337" s="134">
        <v>742946482</v>
      </c>
      <c r="E337" s="134">
        <v>7197077326</v>
      </c>
      <c r="F337" s="122" t="s">
        <v>48</v>
      </c>
      <c r="G337" s="126">
        <v>34888</v>
      </c>
      <c r="H337" s="127">
        <f t="shared" ca="1" si="5"/>
        <v>19</v>
      </c>
      <c r="I337" s="128" t="s">
        <v>60</v>
      </c>
      <c r="J337" s="129">
        <v>46992</v>
      </c>
      <c r="K337" s="130">
        <v>3</v>
      </c>
      <c r="L337" s="122"/>
    </row>
    <row r="338" spans="1:12" s="131" customFormat="1" x14ac:dyDescent="0.3">
      <c r="A338" s="122" t="s">
        <v>410</v>
      </c>
      <c r="B338" s="124" t="s">
        <v>46</v>
      </c>
      <c r="C338" s="122" t="s">
        <v>407</v>
      </c>
      <c r="D338" s="134">
        <v>380343690</v>
      </c>
      <c r="E338" s="134">
        <v>7193906310</v>
      </c>
      <c r="F338" s="122" t="s">
        <v>58</v>
      </c>
      <c r="G338" s="126">
        <v>41348</v>
      </c>
      <c r="H338" s="127">
        <f t="shared" ca="1" si="5"/>
        <v>1</v>
      </c>
      <c r="I338" s="128"/>
      <c r="J338" s="129">
        <v>74268</v>
      </c>
      <c r="K338" s="130">
        <v>2</v>
      </c>
      <c r="L338" s="122"/>
    </row>
    <row r="339" spans="1:12" s="131" customFormat="1" x14ac:dyDescent="0.3">
      <c r="A339" s="122" t="s">
        <v>411</v>
      </c>
      <c r="B339" s="124" t="s">
        <v>55</v>
      </c>
      <c r="C339" s="122" t="s">
        <v>407</v>
      </c>
      <c r="D339" s="134">
        <v>370608224</v>
      </c>
      <c r="E339" s="134">
        <v>9701535362</v>
      </c>
      <c r="F339" s="122" t="s">
        <v>48</v>
      </c>
      <c r="G339" s="126">
        <v>38463</v>
      </c>
      <c r="H339" s="127">
        <f t="shared" ca="1" si="5"/>
        <v>9</v>
      </c>
      <c r="I339" s="128" t="s">
        <v>60</v>
      </c>
      <c r="J339" s="129">
        <v>70968</v>
      </c>
      <c r="K339" s="130">
        <v>5</v>
      </c>
      <c r="L339" s="122"/>
    </row>
    <row r="340" spans="1:12" s="131" customFormat="1" x14ac:dyDescent="0.3">
      <c r="A340" s="122" t="s">
        <v>412</v>
      </c>
      <c r="B340" s="124" t="s">
        <v>51</v>
      </c>
      <c r="C340" s="122" t="s">
        <v>407</v>
      </c>
      <c r="D340" s="134">
        <v>292006053</v>
      </c>
      <c r="E340" s="134">
        <v>7197045091</v>
      </c>
      <c r="F340" s="122" t="s">
        <v>58</v>
      </c>
      <c r="G340" s="126">
        <v>37821</v>
      </c>
      <c r="H340" s="127">
        <f t="shared" ca="1" si="5"/>
        <v>10</v>
      </c>
      <c r="I340" s="128"/>
      <c r="J340" s="129">
        <v>89400</v>
      </c>
      <c r="K340" s="130">
        <v>4</v>
      </c>
      <c r="L340" s="122"/>
    </row>
    <row r="341" spans="1:12" s="131" customFormat="1" x14ac:dyDescent="0.3">
      <c r="A341" s="122" t="s">
        <v>413</v>
      </c>
      <c r="B341" s="124" t="s">
        <v>51</v>
      </c>
      <c r="C341" s="122" t="s">
        <v>407</v>
      </c>
      <c r="D341" s="134">
        <v>620072502</v>
      </c>
      <c r="E341" s="134">
        <v>7191264013</v>
      </c>
      <c r="F341" s="122" t="s">
        <v>48</v>
      </c>
      <c r="G341" s="126">
        <v>40094</v>
      </c>
      <c r="H341" s="127">
        <f t="shared" ca="1" si="5"/>
        <v>4</v>
      </c>
      <c r="I341" s="128" t="s">
        <v>72</v>
      </c>
      <c r="J341" s="129">
        <v>85680</v>
      </c>
      <c r="K341" s="130">
        <v>4</v>
      </c>
      <c r="L341" s="122"/>
    </row>
    <row r="342" spans="1:12" s="131" customFormat="1" x14ac:dyDescent="0.3">
      <c r="A342" s="122" t="s">
        <v>414</v>
      </c>
      <c r="B342" s="124" t="s">
        <v>76</v>
      </c>
      <c r="C342" s="122" t="s">
        <v>415</v>
      </c>
      <c r="D342" s="134">
        <v>294161481</v>
      </c>
      <c r="E342" s="134">
        <v>9701201242</v>
      </c>
      <c r="F342" s="122" t="s">
        <v>52</v>
      </c>
      <c r="G342" s="126">
        <v>37150</v>
      </c>
      <c r="H342" s="127">
        <f t="shared" ca="1" si="5"/>
        <v>12</v>
      </c>
      <c r="I342" s="128" t="s">
        <v>60</v>
      </c>
      <c r="J342" s="129">
        <v>57462</v>
      </c>
      <c r="K342" s="130">
        <v>1</v>
      </c>
      <c r="L342" s="122"/>
    </row>
    <row r="343" spans="1:12" s="131" customFormat="1" x14ac:dyDescent="0.3">
      <c r="A343" s="122" t="s">
        <v>416</v>
      </c>
      <c r="B343" s="124" t="s">
        <v>55</v>
      </c>
      <c r="C343" s="122" t="s">
        <v>415</v>
      </c>
      <c r="D343" s="134">
        <v>788451186</v>
      </c>
      <c r="E343" s="134">
        <v>5051682521</v>
      </c>
      <c r="F343" s="122" t="s">
        <v>58</v>
      </c>
      <c r="G343" s="126">
        <v>39552</v>
      </c>
      <c r="H343" s="127">
        <f t="shared" ca="1" si="5"/>
        <v>6</v>
      </c>
      <c r="I343" s="128"/>
      <c r="J343" s="129">
        <v>69024</v>
      </c>
      <c r="K343" s="130">
        <v>3</v>
      </c>
      <c r="L343" s="122"/>
    </row>
    <row r="344" spans="1:12" s="131" customFormat="1" x14ac:dyDescent="0.3">
      <c r="A344" s="122" t="s">
        <v>417</v>
      </c>
      <c r="B344" s="124" t="s">
        <v>51</v>
      </c>
      <c r="C344" s="122" t="s">
        <v>415</v>
      </c>
      <c r="D344" s="134">
        <v>662247915</v>
      </c>
      <c r="E344" s="134">
        <v>9704378387</v>
      </c>
      <c r="F344" s="122" t="s">
        <v>48</v>
      </c>
      <c r="G344" s="126">
        <v>37996</v>
      </c>
      <c r="H344" s="127">
        <f t="shared" ca="1" si="5"/>
        <v>10</v>
      </c>
      <c r="I344" s="128" t="s">
        <v>60</v>
      </c>
      <c r="J344" s="129">
        <v>58788</v>
      </c>
      <c r="K344" s="130">
        <v>5</v>
      </c>
      <c r="L344" s="122"/>
    </row>
    <row r="345" spans="1:12" s="131" customFormat="1" x14ac:dyDescent="0.3">
      <c r="A345" s="122" t="s">
        <v>418</v>
      </c>
      <c r="B345" s="124" t="s">
        <v>55</v>
      </c>
      <c r="C345" s="122" t="s">
        <v>415</v>
      </c>
      <c r="D345" s="134">
        <v>159415552</v>
      </c>
      <c r="E345" s="134">
        <v>7194221208</v>
      </c>
      <c r="F345" s="122" t="s">
        <v>48</v>
      </c>
      <c r="G345" s="126">
        <v>34821</v>
      </c>
      <c r="H345" s="127">
        <f t="shared" ca="1" si="5"/>
        <v>19</v>
      </c>
      <c r="I345" s="128" t="s">
        <v>53</v>
      </c>
      <c r="J345" s="129">
        <v>88716</v>
      </c>
      <c r="K345" s="130">
        <v>1</v>
      </c>
      <c r="L345" s="122"/>
    </row>
    <row r="346" spans="1:12" s="131" customFormat="1" x14ac:dyDescent="0.3">
      <c r="A346" s="122" t="s">
        <v>419</v>
      </c>
      <c r="B346" s="124" t="s">
        <v>51</v>
      </c>
      <c r="C346" s="122" t="s">
        <v>415</v>
      </c>
      <c r="D346" s="134">
        <v>917714039</v>
      </c>
      <c r="E346" s="134">
        <v>7194402150</v>
      </c>
      <c r="F346" s="122" t="s">
        <v>48</v>
      </c>
      <c r="G346" s="126">
        <v>36276</v>
      </c>
      <c r="H346" s="127">
        <f t="shared" ca="1" si="5"/>
        <v>15</v>
      </c>
      <c r="I346" s="128" t="s">
        <v>49</v>
      </c>
      <c r="J346" s="129">
        <v>84576</v>
      </c>
      <c r="K346" s="130">
        <v>4</v>
      </c>
      <c r="L346" s="122"/>
    </row>
    <row r="347" spans="1:12" s="131" customFormat="1" x14ac:dyDescent="0.3">
      <c r="A347" s="122" t="s">
        <v>420</v>
      </c>
      <c r="B347" s="124" t="s">
        <v>46</v>
      </c>
      <c r="C347" s="122" t="s">
        <v>415</v>
      </c>
      <c r="D347" s="134">
        <v>506165137</v>
      </c>
      <c r="E347" s="134">
        <v>7193613417</v>
      </c>
      <c r="F347" s="122" t="s">
        <v>48</v>
      </c>
      <c r="G347" s="126">
        <v>41139</v>
      </c>
      <c r="H347" s="127">
        <f t="shared" ca="1" si="5"/>
        <v>1</v>
      </c>
      <c r="I347" s="128" t="s">
        <v>64</v>
      </c>
      <c r="J347" s="129">
        <v>52980</v>
      </c>
      <c r="K347" s="130">
        <v>4</v>
      </c>
      <c r="L347" s="122"/>
    </row>
    <row r="348" spans="1:12" s="131" customFormat="1" x14ac:dyDescent="0.3">
      <c r="A348" s="122" t="s">
        <v>421</v>
      </c>
      <c r="B348" s="124" t="s">
        <v>62</v>
      </c>
      <c r="C348" s="122" t="s">
        <v>415</v>
      </c>
      <c r="D348" s="134">
        <v>991764142</v>
      </c>
      <c r="E348" s="134">
        <v>9702490678</v>
      </c>
      <c r="F348" s="122" t="s">
        <v>58</v>
      </c>
      <c r="G348" s="126">
        <v>36003</v>
      </c>
      <c r="H348" s="127">
        <f t="shared" ca="1" si="5"/>
        <v>15</v>
      </c>
      <c r="I348" s="128"/>
      <c r="J348" s="129">
        <v>98316</v>
      </c>
      <c r="K348" s="130">
        <v>5</v>
      </c>
      <c r="L348" s="122"/>
    </row>
    <row r="349" spans="1:12" s="131" customFormat="1" x14ac:dyDescent="0.3">
      <c r="A349" s="122" t="s">
        <v>422</v>
      </c>
      <c r="B349" s="124" t="s">
        <v>51</v>
      </c>
      <c r="C349" s="122" t="s">
        <v>415</v>
      </c>
      <c r="D349" s="134">
        <v>738946277</v>
      </c>
      <c r="E349" s="134">
        <v>3034331646</v>
      </c>
      <c r="F349" s="122" t="s">
        <v>48</v>
      </c>
      <c r="G349" s="126">
        <v>34279</v>
      </c>
      <c r="H349" s="127">
        <f t="shared" ca="1" si="5"/>
        <v>20</v>
      </c>
      <c r="I349" s="128" t="s">
        <v>53</v>
      </c>
      <c r="J349" s="129">
        <v>37512</v>
      </c>
      <c r="K349" s="130">
        <v>5</v>
      </c>
      <c r="L349" s="122"/>
    </row>
    <row r="350" spans="1:12" s="131" customFormat="1" x14ac:dyDescent="0.3">
      <c r="A350" s="122" t="s">
        <v>423</v>
      </c>
      <c r="B350" s="124" t="s">
        <v>62</v>
      </c>
      <c r="C350" s="122" t="s">
        <v>415</v>
      </c>
      <c r="D350" s="134">
        <v>357081517</v>
      </c>
      <c r="E350" s="134">
        <v>9707660273</v>
      </c>
      <c r="F350" s="122" t="s">
        <v>52</v>
      </c>
      <c r="G350" s="126">
        <v>37427</v>
      </c>
      <c r="H350" s="127">
        <f t="shared" ca="1" si="5"/>
        <v>12</v>
      </c>
      <c r="I350" s="128" t="s">
        <v>64</v>
      </c>
      <c r="J350" s="129">
        <v>32148</v>
      </c>
      <c r="K350" s="130">
        <v>2</v>
      </c>
      <c r="L350" s="122"/>
    </row>
    <row r="351" spans="1:12" s="131" customFormat="1" x14ac:dyDescent="0.3">
      <c r="A351" s="122" t="s">
        <v>424</v>
      </c>
      <c r="B351" s="124" t="s">
        <v>76</v>
      </c>
      <c r="C351" s="122" t="s">
        <v>415</v>
      </c>
      <c r="D351" s="134">
        <v>567266382</v>
      </c>
      <c r="E351" s="134">
        <v>5051683770</v>
      </c>
      <c r="F351" s="122" t="s">
        <v>48</v>
      </c>
      <c r="G351" s="126">
        <v>37172</v>
      </c>
      <c r="H351" s="127">
        <f t="shared" ca="1" si="5"/>
        <v>12</v>
      </c>
      <c r="I351" s="128" t="s">
        <v>72</v>
      </c>
      <c r="J351" s="129">
        <v>59724</v>
      </c>
      <c r="K351" s="130">
        <v>1</v>
      </c>
      <c r="L351" s="122"/>
    </row>
    <row r="352" spans="1:12" s="131" customFormat="1" x14ac:dyDescent="0.3">
      <c r="A352" s="122" t="s">
        <v>425</v>
      </c>
      <c r="B352" s="124" t="s">
        <v>66</v>
      </c>
      <c r="C352" s="122" t="s">
        <v>415</v>
      </c>
      <c r="D352" s="134">
        <v>393290045</v>
      </c>
      <c r="E352" s="134">
        <v>3035268508</v>
      </c>
      <c r="F352" s="122" t="s">
        <v>52</v>
      </c>
      <c r="G352" s="126">
        <v>38222</v>
      </c>
      <c r="H352" s="127">
        <f t="shared" ca="1" si="5"/>
        <v>9</v>
      </c>
      <c r="I352" s="128" t="s">
        <v>53</v>
      </c>
      <c r="J352" s="129">
        <v>56754</v>
      </c>
      <c r="K352" s="130">
        <v>4</v>
      </c>
      <c r="L352" s="122"/>
    </row>
    <row r="353" spans="1:12" s="131" customFormat="1" x14ac:dyDescent="0.3">
      <c r="A353" s="122" t="s">
        <v>426</v>
      </c>
      <c r="B353" s="124" t="s">
        <v>76</v>
      </c>
      <c r="C353" s="122" t="s">
        <v>415</v>
      </c>
      <c r="D353" s="134">
        <v>643272576</v>
      </c>
      <c r="E353" s="134">
        <v>5052256131</v>
      </c>
      <c r="F353" s="122" t="s">
        <v>56</v>
      </c>
      <c r="G353" s="126">
        <v>34361</v>
      </c>
      <c r="H353" s="127">
        <f t="shared" ca="1" si="5"/>
        <v>20</v>
      </c>
      <c r="I353" s="128"/>
      <c r="J353" s="129">
        <v>44213</v>
      </c>
      <c r="K353" s="130">
        <v>4</v>
      </c>
      <c r="L353" s="122"/>
    </row>
    <row r="354" spans="1:12" s="131" customFormat="1" x14ac:dyDescent="0.3">
      <c r="A354" s="122" t="s">
        <v>427</v>
      </c>
      <c r="B354" s="124" t="s">
        <v>51</v>
      </c>
      <c r="C354" s="122" t="s">
        <v>415</v>
      </c>
      <c r="D354" s="134">
        <v>499124019</v>
      </c>
      <c r="E354" s="134">
        <v>7195978858</v>
      </c>
      <c r="F354" s="122" t="s">
        <v>52</v>
      </c>
      <c r="G354" s="126">
        <v>37177</v>
      </c>
      <c r="H354" s="127">
        <f t="shared" ca="1" si="5"/>
        <v>12</v>
      </c>
      <c r="I354" s="128" t="s">
        <v>64</v>
      </c>
      <c r="J354" s="129">
        <v>34656</v>
      </c>
      <c r="K354" s="130">
        <v>3</v>
      </c>
      <c r="L354" s="122"/>
    </row>
    <row r="355" spans="1:12" s="131" customFormat="1" x14ac:dyDescent="0.3">
      <c r="A355" s="122" t="s">
        <v>428</v>
      </c>
      <c r="B355" s="124" t="s">
        <v>55</v>
      </c>
      <c r="C355" s="122" t="s">
        <v>415</v>
      </c>
      <c r="D355" s="134">
        <v>634954970</v>
      </c>
      <c r="E355" s="134">
        <v>3034900864</v>
      </c>
      <c r="F355" s="122" t="s">
        <v>48</v>
      </c>
      <c r="G355" s="126">
        <v>36338</v>
      </c>
      <c r="H355" s="127">
        <f t="shared" ca="1" si="5"/>
        <v>15</v>
      </c>
      <c r="I355" s="128" t="s">
        <v>60</v>
      </c>
      <c r="J355" s="129">
        <v>69072</v>
      </c>
      <c r="K355" s="130">
        <v>4</v>
      </c>
      <c r="L355" s="122"/>
    </row>
    <row r="356" spans="1:12" s="131" customFormat="1" x14ac:dyDescent="0.3">
      <c r="A356" s="122" t="s">
        <v>429</v>
      </c>
      <c r="B356" s="124" t="s">
        <v>66</v>
      </c>
      <c r="C356" s="122" t="s">
        <v>415</v>
      </c>
      <c r="D356" s="134">
        <v>168791562</v>
      </c>
      <c r="E356" s="134">
        <v>3034161772</v>
      </c>
      <c r="F356" s="122" t="s">
        <v>48</v>
      </c>
      <c r="G356" s="126">
        <v>41417</v>
      </c>
      <c r="H356" s="127">
        <f t="shared" ca="1" si="5"/>
        <v>1</v>
      </c>
      <c r="I356" s="128" t="s">
        <v>49</v>
      </c>
      <c r="J356" s="129">
        <v>90936</v>
      </c>
      <c r="K356" s="130">
        <v>2</v>
      </c>
      <c r="L356" s="122"/>
    </row>
    <row r="357" spans="1:12" s="131" customFormat="1" x14ac:dyDescent="0.3">
      <c r="A357" s="122" t="s">
        <v>430</v>
      </c>
      <c r="B357" s="124" t="s">
        <v>66</v>
      </c>
      <c r="C357" s="122" t="s">
        <v>415</v>
      </c>
      <c r="D357" s="134">
        <v>796685092</v>
      </c>
      <c r="E357" s="134">
        <v>7197469217</v>
      </c>
      <c r="F357" s="122" t="s">
        <v>48</v>
      </c>
      <c r="G357" s="126">
        <v>37512</v>
      </c>
      <c r="H357" s="127">
        <f t="shared" ca="1" si="5"/>
        <v>11</v>
      </c>
      <c r="I357" s="128" t="s">
        <v>64</v>
      </c>
      <c r="J357" s="129">
        <v>52152</v>
      </c>
      <c r="K357" s="130">
        <v>5</v>
      </c>
      <c r="L357" s="122"/>
    </row>
    <row r="358" spans="1:12" s="131" customFormat="1" x14ac:dyDescent="0.3">
      <c r="A358" s="122" t="s">
        <v>431</v>
      </c>
      <c r="B358" s="124" t="s">
        <v>76</v>
      </c>
      <c r="C358" s="122" t="s">
        <v>415</v>
      </c>
      <c r="D358" s="134">
        <v>983891302</v>
      </c>
      <c r="E358" s="134">
        <v>5051462245</v>
      </c>
      <c r="F358" s="122" t="s">
        <v>48</v>
      </c>
      <c r="G358" s="126">
        <v>36603</v>
      </c>
      <c r="H358" s="127">
        <f t="shared" ca="1" si="5"/>
        <v>14</v>
      </c>
      <c r="I358" s="128" t="s">
        <v>60</v>
      </c>
      <c r="J358" s="129">
        <v>97968</v>
      </c>
      <c r="K358" s="130">
        <v>4</v>
      </c>
      <c r="L358" s="122"/>
    </row>
    <row r="359" spans="1:12" s="131" customFormat="1" x14ac:dyDescent="0.3">
      <c r="A359" s="122" t="s">
        <v>432</v>
      </c>
      <c r="B359" s="124" t="s">
        <v>66</v>
      </c>
      <c r="C359" s="122" t="s">
        <v>415</v>
      </c>
      <c r="D359" s="134">
        <v>400260342</v>
      </c>
      <c r="E359" s="134">
        <v>7196798743</v>
      </c>
      <c r="F359" s="122" t="s">
        <v>58</v>
      </c>
      <c r="G359" s="126">
        <v>40339</v>
      </c>
      <c r="H359" s="127">
        <f t="shared" ca="1" si="5"/>
        <v>4</v>
      </c>
      <c r="I359" s="128"/>
      <c r="J359" s="129">
        <v>89364</v>
      </c>
      <c r="K359" s="130">
        <v>3</v>
      </c>
      <c r="L359" s="122"/>
    </row>
    <row r="360" spans="1:12" s="131" customFormat="1" x14ac:dyDescent="0.3">
      <c r="A360" s="122" t="s">
        <v>433</v>
      </c>
      <c r="B360" s="124" t="s">
        <v>46</v>
      </c>
      <c r="C360" s="122" t="s">
        <v>415</v>
      </c>
      <c r="D360" s="134">
        <v>466400098</v>
      </c>
      <c r="E360" s="134">
        <v>7194652136</v>
      </c>
      <c r="F360" s="122" t="s">
        <v>58</v>
      </c>
      <c r="G360" s="126">
        <v>35110</v>
      </c>
      <c r="H360" s="127">
        <f t="shared" ca="1" si="5"/>
        <v>18</v>
      </c>
      <c r="I360" s="128"/>
      <c r="J360" s="129">
        <v>34800</v>
      </c>
      <c r="K360" s="130">
        <v>5</v>
      </c>
      <c r="L360" s="122"/>
    </row>
    <row r="361" spans="1:12" s="131" customFormat="1" x14ac:dyDescent="0.3">
      <c r="A361" s="122" t="s">
        <v>434</v>
      </c>
      <c r="B361" s="124" t="s">
        <v>76</v>
      </c>
      <c r="C361" s="122" t="s">
        <v>415</v>
      </c>
      <c r="D361" s="134">
        <v>479081328</v>
      </c>
      <c r="E361" s="134">
        <v>3035368383</v>
      </c>
      <c r="F361" s="122" t="s">
        <v>58</v>
      </c>
      <c r="G361" s="126">
        <v>36738</v>
      </c>
      <c r="H361" s="127">
        <f t="shared" ca="1" si="5"/>
        <v>13</v>
      </c>
      <c r="I361" s="128"/>
      <c r="J361" s="129">
        <v>76620</v>
      </c>
      <c r="K361" s="130">
        <v>2</v>
      </c>
      <c r="L361" s="122"/>
    </row>
    <row r="362" spans="1:12" s="131" customFormat="1" x14ac:dyDescent="0.3">
      <c r="A362" s="122" t="s">
        <v>435</v>
      </c>
      <c r="B362" s="124" t="s">
        <v>51</v>
      </c>
      <c r="C362" s="122" t="s">
        <v>415</v>
      </c>
      <c r="D362" s="134">
        <v>895408697</v>
      </c>
      <c r="E362" s="134">
        <v>9703383207</v>
      </c>
      <c r="F362" s="122" t="s">
        <v>48</v>
      </c>
      <c r="G362" s="126">
        <v>40213</v>
      </c>
      <c r="H362" s="127">
        <f t="shared" ca="1" si="5"/>
        <v>4</v>
      </c>
      <c r="I362" s="128" t="s">
        <v>64</v>
      </c>
      <c r="J362" s="129">
        <v>57132</v>
      </c>
      <c r="K362" s="130">
        <v>4</v>
      </c>
      <c r="L362" s="122"/>
    </row>
    <row r="363" spans="1:12" s="131" customFormat="1" x14ac:dyDescent="0.3">
      <c r="A363" s="122" t="s">
        <v>436</v>
      </c>
      <c r="B363" s="124" t="s">
        <v>76</v>
      </c>
      <c r="C363" s="122" t="s">
        <v>415</v>
      </c>
      <c r="D363" s="134">
        <v>364404060</v>
      </c>
      <c r="E363" s="134">
        <v>7197722509</v>
      </c>
      <c r="F363" s="122" t="s">
        <v>52</v>
      </c>
      <c r="G363" s="126">
        <v>39418</v>
      </c>
      <c r="H363" s="127">
        <f t="shared" ca="1" si="5"/>
        <v>6</v>
      </c>
      <c r="I363" s="128" t="s">
        <v>60</v>
      </c>
      <c r="J363" s="129">
        <v>37506</v>
      </c>
      <c r="K363" s="130">
        <v>5</v>
      </c>
      <c r="L363" s="122"/>
    </row>
    <row r="364" spans="1:12" s="131" customFormat="1" x14ac:dyDescent="0.3">
      <c r="A364" s="122" t="s">
        <v>437</v>
      </c>
      <c r="B364" s="124" t="s">
        <v>55</v>
      </c>
      <c r="C364" s="122" t="s">
        <v>415</v>
      </c>
      <c r="D364" s="134">
        <v>345817459</v>
      </c>
      <c r="E364" s="134">
        <v>5055594427</v>
      </c>
      <c r="F364" s="122" t="s">
        <v>58</v>
      </c>
      <c r="G364" s="126">
        <v>37255</v>
      </c>
      <c r="H364" s="127">
        <f t="shared" ca="1" si="5"/>
        <v>12</v>
      </c>
      <c r="I364" s="128"/>
      <c r="J364" s="129">
        <v>37524</v>
      </c>
      <c r="K364" s="130">
        <v>5</v>
      </c>
      <c r="L364" s="122"/>
    </row>
    <row r="365" spans="1:12" s="131" customFormat="1" x14ac:dyDescent="0.3">
      <c r="A365" s="122" t="s">
        <v>438</v>
      </c>
      <c r="B365" s="124" t="s">
        <v>51</v>
      </c>
      <c r="C365" s="122" t="s">
        <v>415</v>
      </c>
      <c r="D365" s="134">
        <v>261920277</v>
      </c>
      <c r="E365" s="134">
        <v>9704272773</v>
      </c>
      <c r="F365" s="122" t="s">
        <v>48</v>
      </c>
      <c r="G365" s="126">
        <v>36912</v>
      </c>
      <c r="H365" s="127">
        <f t="shared" ca="1" si="5"/>
        <v>13</v>
      </c>
      <c r="I365" s="128" t="s">
        <v>72</v>
      </c>
      <c r="J365" s="129">
        <v>104196</v>
      </c>
      <c r="K365" s="130">
        <v>3</v>
      </c>
      <c r="L365" s="122"/>
    </row>
    <row r="366" spans="1:12" s="131" customFormat="1" x14ac:dyDescent="0.3">
      <c r="A366" s="122" t="s">
        <v>439</v>
      </c>
      <c r="B366" s="124" t="s">
        <v>76</v>
      </c>
      <c r="C366" s="122" t="s">
        <v>415</v>
      </c>
      <c r="D366" s="134">
        <v>751878224</v>
      </c>
      <c r="E366" s="134">
        <v>9704713628</v>
      </c>
      <c r="F366" s="122" t="s">
        <v>48</v>
      </c>
      <c r="G366" s="126">
        <v>34662</v>
      </c>
      <c r="H366" s="127">
        <f t="shared" ca="1" si="5"/>
        <v>19</v>
      </c>
      <c r="I366" s="128" t="s">
        <v>53</v>
      </c>
      <c r="J366" s="129">
        <v>104544</v>
      </c>
      <c r="K366" s="130">
        <v>3</v>
      </c>
      <c r="L366" s="122"/>
    </row>
    <row r="367" spans="1:12" s="131" customFormat="1" x14ac:dyDescent="0.3">
      <c r="A367" s="122" t="s">
        <v>440</v>
      </c>
      <c r="B367" s="124" t="s">
        <v>76</v>
      </c>
      <c r="C367" s="122" t="s">
        <v>415</v>
      </c>
      <c r="D367" s="134">
        <v>422957475</v>
      </c>
      <c r="E367" s="134">
        <v>3034273090</v>
      </c>
      <c r="F367" s="122" t="s">
        <v>48</v>
      </c>
      <c r="G367" s="126">
        <v>35233</v>
      </c>
      <c r="H367" s="127">
        <f t="shared" ca="1" si="5"/>
        <v>18</v>
      </c>
      <c r="I367" s="128" t="s">
        <v>64</v>
      </c>
      <c r="J367" s="129">
        <v>78300</v>
      </c>
      <c r="K367" s="130">
        <v>2</v>
      </c>
      <c r="L367" s="122"/>
    </row>
    <row r="368" spans="1:12" s="131" customFormat="1" x14ac:dyDescent="0.3">
      <c r="A368" s="122" t="s">
        <v>441</v>
      </c>
      <c r="B368" s="124" t="s">
        <v>51</v>
      </c>
      <c r="C368" s="122" t="s">
        <v>415</v>
      </c>
      <c r="D368" s="134">
        <v>132016163</v>
      </c>
      <c r="E368" s="134">
        <v>9707726916</v>
      </c>
      <c r="F368" s="122" t="s">
        <v>52</v>
      </c>
      <c r="G368" s="126">
        <v>40927</v>
      </c>
      <c r="H368" s="127">
        <f t="shared" ca="1" si="5"/>
        <v>2</v>
      </c>
      <c r="I368" s="128" t="s">
        <v>49</v>
      </c>
      <c r="J368" s="129">
        <v>46290</v>
      </c>
      <c r="K368" s="130">
        <v>2</v>
      </c>
      <c r="L368" s="122"/>
    </row>
    <row r="369" spans="1:12" s="131" customFormat="1" x14ac:dyDescent="0.3">
      <c r="A369" s="122" t="s">
        <v>442</v>
      </c>
      <c r="B369" s="124" t="s">
        <v>66</v>
      </c>
      <c r="C369" s="122" t="s">
        <v>415</v>
      </c>
      <c r="D369" s="134">
        <v>247406371</v>
      </c>
      <c r="E369" s="134">
        <v>3035299873</v>
      </c>
      <c r="F369" s="122" t="s">
        <v>52</v>
      </c>
      <c r="G369" s="126">
        <v>41407</v>
      </c>
      <c r="H369" s="127">
        <f t="shared" ca="1" si="5"/>
        <v>1</v>
      </c>
      <c r="I369" s="128" t="s">
        <v>64</v>
      </c>
      <c r="J369" s="129">
        <v>24048</v>
      </c>
      <c r="K369" s="130">
        <v>3</v>
      </c>
      <c r="L369" s="122"/>
    </row>
    <row r="370" spans="1:12" s="131" customFormat="1" x14ac:dyDescent="0.3">
      <c r="A370" s="122" t="s">
        <v>443</v>
      </c>
      <c r="B370" s="124" t="s">
        <v>51</v>
      </c>
      <c r="C370" s="122" t="s">
        <v>415</v>
      </c>
      <c r="D370" s="134">
        <v>259330447</v>
      </c>
      <c r="E370" s="134">
        <v>5055252544</v>
      </c>
      <c r="F370" s="122" t="s">
        <v>58</v>
      </c>
      <c r="G370" s="126">
        <v>37248</v>
      </c>
      <c r="H370" s="127">
        <f t="shared" ca="1" si="5"/>
        <v>12</v>
      </c>
      <c r="I370" s="128"/>
      <c r="J370" s="129">
        <v>57144</v>
      </c>
      <c r="K370" s="130">
        <v>5</v>
      </c>
      <c r="L370" s="122"/>
    </row>
    <row r="371" spans="1:12" s="131" customFormat="1" x14ac:dyDescent="0.3">
      <c r="A371" s="122" t="s">
        <v>444</v>
      </c>
      <c r="B371" s="124" t="s">
        <v>62</v>
      </c>
      <c r="C371" s="122" t="s">
        <v>415</v>
      </c>
      <c r="D371" s="134">
        <v>279097202</v>
      </c>
      <c r="E371" s="134">
        <v>7196844371</v>
      </c>
      <c r="F371" s="122" t="s">
        <v>48</v>
      </c>
      <c r="G371" s="126">
        <v>34303</v>
      </c>
      <c r="H371" s="127">
        <f t="shared" ca="1" si="5"/>
        <v>20</v>
      </c>
      <c r="I371" s="128" t="s">
        <v>60</v>
      </c>
      <c r="J371" s="129">
        <v>75288</v>
      </c>
      <c r="K371" s="130">
        <v>4</v>
      </c>
      <c r="L371" s="122"/>
    </row>
    <row r="372" spans="1:12" s="131" customFormat="1" x14ac:dyDescent="0.3">
      <c r="A372" s="122" t="s">
        <v>445</v>
      </c>
      <c r="B372" s="124" t="s">
        <v>51</v>
      </c>
      <c r="C372" s="122" t="s">
        <v>415</v>
      </c>
      <c r="D372" s="134">
        <v>422929693</v>
      </c>
      <c r="E372" s="134">
        <v>3031487375</v>
      </c>
      <c r="F372" s="122" t="s">
        <v>48</v>
      </c>
      <c r="G372" s="126">
        <v>37718</v>
      </c>
      <c r="H372" s="127">
        <f t="shared" ca="1" si="5"/>
        <v>11</v>
      </c>
      <c r="I372" s="128" t="s">
        <v>64</v>
      </c>
      <c r="J372" s="129">
        <v>62988</v>
      </c>
      <c r="K372" s="130">
        <v>4</v>
      </c>
      <c r="L372" s="122"/>
    </row>
    <row r="373" spans="1:12" s="131" customFormat="1" x14ac:dyDescent="0.3">
      <c r="A373" s="122" t="s">
        <v>446</v>
      </c>
      <c r="B373" s="124" t="s">
        <v>76</v>
      </c>
      <c r="C373" s="122" t="s">
        <v>415</v>
      </c>
      <c r="D373" s="134">
        <v>157257652</v>
      </c>
      <c r="E373" s="134">
        <v>7193262077</v>
      </c>
      <c r="F373" s="122" t="s">
        <v>58</v>
      </c>
      <c r="G373" s="126">
        <v>37759</v>
      </c>
      <c r="H373" s="127">
        <f t="shared" ca="1" si="5"/>
        <v>11</v>
      </c>
      <c r="I373" s="128"/>
      <c r="J373" s="129">
        <v>60240</v>
      </c>
      <c r="K373" s="130">
        <v>4</v>
      </c>
      <c r="L373" s="122"/>
    </row>
    <row r="374" spans="1:12" s="131" customFormat="1" x14ac:dyDescent="0.3">
      <c r="A374" s="122" t="s">
        <v>447</v>
      </c>
      <c r="B374" s="124" t="s">
        <v>76</v>
      </c>
      <c r="C374" s="122" t="s">
        <v>415</v>
      </c>
      <c r="D374" s="134">
        <v>443476169</v>
      </c>
      <c r="E374" s="134">
        <v>7195085809</v>
      </c>
      <c r="F374" s="122" t="s">
        <v>48</v>
      </c>
      <c r="G374" s="126">
        <v>35123</v>
      </c>
      <c r="H374" s="127">
        <f t="shared" ca="1" si="5"/>
        <v>18</v>
      </c>
      <c r="I374" s="128" t="s">
        <v>49</v>
      </c>
      <c r="J374" s="129">
        <v>103848</v>
      </c>
      <c r="K374" s="130">
        <v>4</v>
      </c>
      <c r="L374" s="122"/>
    </row>
    <row r="375" spans="1:12" s="131" customFormat="1" x14ac:dyDescent="0.3">
      <c r="A375" s="122" t="s">
        <v>448</v>
      </c>
      <c r="B375" s="124" t="s">
        <v>46</v>
      </c>
      <c r="C375" s="122" t="s">
        <v>415</v>
      </c>
      <c r="D375" s="134">
        <v>355985853</v>
      </c>
      <c r="E375" s="134">
        <v>5055478716</v>
      </c>
      <c r="F375" s="122" t="s">
        <v>48</v>
      </c>
      <c r="G375" s="126">
        <v>37353</v>
      </c>
      <c r="H375" s="127">
        <f t="shared" ca="1" si="5"/>
        <v>12</v>
      </c>
      <c r="I375" s="128" t="s">
        <v>60</v>
      </c>
      <c r="J375" s="129">
        <v>55236</v>
      </c>
      <c r="K375" s="130">
        <v>2</v>
      </c>
      <c r="L375" s="122"/>
    </row>
    <row r="376" spans="1:12" s="131" customFormat="1" x14ac:dyDescent="0.3">
      <c r="A376" s="122" t="s">
        <v>449</v>
      </c>
      <c r="B376" s="124" t="s">
        <v>62</v>
      </c>
      <c r="C376" s="122" t="s">
        <v>415</v>
      </c>
      <c r="D376" s="134">
        <v>168147877</v>
      </c>
      <c r="E376" s="134">
        <v>9706530760</v>
      </c>
      <c r="F376" s="122" t="s">
        <v>52</v>
      </c>
      <c r="G376" s="126">
        <v>38197</v>
      </c>
      <c r="H376" s="127">
        <f t="shared" ca="1" si="5"/>
        <v>9</v>
      </c>
      <c r="I376" s="128" t="s">
        <v>72</v>
      </c>
      <c r="J376" s="129">
        <v>19092</v>
      </c>
      <c r="K376" s="130">
        <v>3</v>
      </c>
      <c r="L376" s="122"/>
    </row>
    <row r="377" spans="1:12" s="131" customFormat="1" x14ac:dyDescent="0.3">
      <c r="A377" s="122" t="s">
        <v>450</v>
      </c>
      <c r="B377" s="124" t="s">
        <v>51</v>
      </c>
      <c r="C377" s="122" t="s">
        <v>415</v>
      </c>
      <c r="D377" s="134">
        <v>343897392</v>
      </c>
      <c r="E377" s="134">
        <v>9706674988</v>
      </c>
      <c r="F377" s="122" t="s">
        <v>48</v>
      </c>
      <c r="G377" s="126">
        <v>36310</v>
      </c>
      <c r="H377" s="127">
        <f t="shared" ca="1" si="5"/>
        <v>15</v>
      </c>
      <c r="I377" s="128" t="s">
        <v>60</v>
      </c>
      <c r="J377" s="129">
        <v>58560</v>
      </c>
      <c r="K377" s="130">
        <v>4</v>
      </c>
      <c r="L377" s="122"/>
    </row>
    <row r="378" spans="1:12" s="131" customFormat="1" x14ac:dyDescent="0.3">
      <c r="A378" s="122" t="s">
        <v>451</v>
      </c>
      <c r="B378" s="124" t="s">
        <v>66</v>
      </c>
      <c r="C378" s="122" t="s">
        <v>415</v>
      </c>
      <c r="D378" s="134">
        <v>626767704</v>
      </c>
      <c r="E378" s="134">
        <v>7196971022</v>
      </c>
      <c r="F378" s="122" t="s">
        <v>58</v>
      </c>
      <c r="G378" s="126">
        <v>36832</v>
      </c>
      <c r="H378" s="127">
        <f t="shared" ca="1" si="5"/>
        <v>13</v>
      </c>
      <c r="I378" s="128"/>
      <c r="J378" s="129">
        <v>93516</v>
      </c>
      <c r="K378" s="130">
        <v>5</v>
      </c>
      <c r="L378" s="122"/>
    </row>
    <row r="379" spans="1:12" s="131" customFormat="1" x14ac:dyDescent="0.3">
      <c r="A379" s="122" t="s">
        <v>452</v>
      </c>
      <c r="B379" s="124" t="s">
        <v>76</v>
      </c>
      <c r="C379" s="122" t="s">
        <v>415</v>
      </c>
      <c r="D379" s="134">
        <v>385074661</v>
      </c>
      <c r="E379" s="134">
        <v>9707451745</v>
      </c>
      <c r="F379" s="122" t="s">
        <v>48</v>
      </c>
      <c r="G379" s="126">
        <v>35931</v>
      </c>
      <c r="H379" s="127">
        <f t="shared" ca="1" si="5"/>
        <v>16</v>
      </c>
      <c r="I379" s="128" t="s">
        <v>72</v>
      </c>
      <c r="J379" s="129">
        <v>80304</v>
      </c>
      <c r="K379" s="130">
        <v>2</v>
      </c>
      <c r="L379" s="122"/>
    </row>
    <row r="380" spans="1:12" s="131" customFormat="1" x14ac:dyDescent="0.3">
      <c r="A380" s="122" t="s">
        <v>453</v>
      </c>
      <c r="B380" s="124" t="s">
        <v>46</v>
      </c>
      <c r="C380" s="122" t="s">
        <v>415</v>
      </c>
      <c r="D380" s="134">
        <v>650784238</v>
      </c>
      <c r="E380" s="134">
        <v>3034679864</v>
      </c>
      <c r="F380" s="122" t="s">
        <v>58</v>
      </c>
      <c r="G380" s="126">
        <v>36574</v>
      </c>
      <c r="H380" s="127">
        <f t="shared" ca="1" si="5"/>
        <v>14</v>
      </c>
      <c r="I380" s="128"/>
      <c r="J380" s="129">
        <v>64644</v>
      </c>
      <c r="K380" s="130">
        <v>2</v>
      </c>
      <c r="L380" s="122"/>
    </row>
    <row r="381" spans="1:12" s="131" customFormat="1" x14ac:dyDescent="0.3">
      <c r="A381" s="122" t="s">
        <v>454</v>
      </c>
      <c r="B381" s="124" t="s">
        <v>66</v>
      </c>
      <c r="C381" s="122" t="s">
        <v>415</v>
      </c>
      <c r="D381" s="134">
        <v>597641409</v>
      </c>
      <c r="E381" s="134">
        <v>3036201509</v>
      </c>
      <c r="F381" s="122" t="s">
        <v>48</v>
      </c>
      <c r="G381" s="126">
        <v>36913</v>
      </c>
      <c r="H381" s="127">
        <f t="shared" ca="1" si="5"/>
        <v>13</v>
      </c>
      <c r="I381" s="128" t="s">
        <v>64</v>
      </c>
      <c r="J381" s="129">
        <v>98532</v>
      </c>
      <c r="K381" s="130">
        <v>3</v>
      </c>
      <c r="L381" s="122"/>
    </row>
    <row r="382" spans="1:12" s="131" customFormat="1" x14ac:dyDescent="0.3">
      <c r="A382" s="122" t="s">
        <v>455</v>
      </c>
      <c r="B382" s="124" t="s">
        <v>66</v>
      </c>
      <c r="C382" s="122" t="s">
        <v>415</v>
      </c>
      <c r="D382" s="134">
        <v>999156829</v>
      </c>
      <c r="E382" s="134">
        <v>7191401774</v>
      </c>
      <c r="F382" s="122" t="s">
        <v>48</v>
      </c>
      <c r="G382" s="126">
        <v>41503</v>
      </c>
      <c r="H382" s="127">
        <f t="shared" ca="1" si="5"/>
        <v>0</v>
      </c>
      <c r="I382" s="128" t="s">
        <v>60</v>
      </c>
      <c r="J382" s="129">
        <v>40764</v>
      </c>
      <c r="K382" s="130">
        <v>4</v>
      </c>
      <c r="L382" s="122"/>
    </row>
    <row r="383" spans="1:12" s="131" customFormat="1" x14ac:dyDescent="0.3">
      <c r="A383" s="122" t="s">
        <v>456</v>
      </c>
      <c r="B383" s="124" t="s">
        <v>55</v>
      </c>
      <c r="C383" s="122" t="s">
        <v>415</v>
      </c>
      <c r="D383" s="134">
        <v>154984918</v>
      </c>
      <c r="E383" s="134">
        <v>3031575684</v>
      </c>
      <c r="F383" s="122" t="s">
        <v>48</v>
      </c>
      <c r="G383" s="126">
        <v>34463</v>
      </c>
      <c r="H383" s="127">
        <f t="shared" ca="1" si="5"/>
        <v>20</v>
      </c>
      <c r="I383" s="128" t="s">
        <v>60</v>
      </c>
      <c r="J383" s="129">
        <v>27480</v>
      </c>
      <c r="K383" s="130">
        <v>1</v>
      </c>
      <c r="L383" s="122"/>
    </row>
    <row r="384" spans="1:12" x14ac:dyDescent="0.3">
      <c r="A384" s="122" t="s">
        <v>457</v>
      </c>
      <c r="B384" s="124" t="s">
        <v>51</v>
      </c>
      <c r="C384" s="122" t="s">
        <v>415</v>
      </c>
      <c r="D384" s="134">
        <v>980960186</v>
      </c>
      <c r="E384" s="134">
        <v>5051517218</v>
      </c>
      <c r="F384" s="122" t="s">
        <v>52</v>
      </c>
      <c r="G384" s="126">
        <v>40154</v>
      </c>
      <c r="H384" s="127">
        <f t="shared" ca="1" si="5"/>
        <v>4</v>
      </c>
      <c r="I384" s="128" t="s">
        <v>64</v>
      </c>
      <c r="J384" s="129">
        <v>57246</v>
      </c>
      <c r="K384" s="130">
        <v>5</v>
      </c>
    </row>
    <row r="385" spans="1:12" x14ac:dyDescent="0.3">
      <c r="A385" s="122" t="s">
        <v>458</v>
      </c>
      <c r="B385" s="124" t="s">
        <v>76</v>
      </c>
      <c r="C385" s="122" t="s">
        <v>415</v>
      </c>
      <c r="D385" s="134">
        <v>424800509</v>
      </c>
      <c r="E385" s="134">
        <v>9703986051</v>
      </c>
      <c r="F385" s="122" t="s">
        <v>48</v>
      </c>
      <c r="G385" s="126">
        <v>37519</v>
      </c>
      <c r="H385" s="127">
        <f t="shared" ca="1" si="5"/>
        <v>11</v>
      </c>
      <c r="I385" s="128" t="s">
        <v>60</v>
      </c>
      <c r="J385" s="129">
        <v>53064</v>
      </c>
      <c r="K385" s="130">
        <v>3</v>
      </c>
    </row>
    <row r="386" spans="1:12" x14ac:dyDescent="0.3">
      <c r="A386" s="122" t="s">
        <v>459</v>
      </c>
      <c r="B386" s="124" t="s">
        <v>51</v>
      </c>
      <c r="C386" s="122" t="s">
        <v>415</v>
      </c>
      <c r="D386" s="134">
        <v>948189231</v>
      </c>
      <c r="E386" s="134">
        <v>3037687161</v>
      </c>
      <c r="F386" s="122" t="s">
        <v>48</v>
      </c>
      <c r="G386" s="126">
        <v>34758</v>
      </c>
      <c r="H386" s="127">
        <f t="shared" ref="H386:H449" ca="1" si="6">DATEDIF(G386,TODAY(),"Y")</f>
        <v>19</v>
      </c>
      <c r="I386" s="128" t="s">
        <v>60</v>
      </c>
      <c r="J386" s="129">
        <v>44424</v>
      </c>
      <c r="K386" s="130">
        <v>2</v>
      </c>
    </row>
    <row r="387" spans="1:12" x14ac:dyDescent="0.3">
      <c r="A387" s="122" t="s">
        <v>460</v>
      </c>
      <c r="B387" s="124" t="s">
        <v>76</v>
      </c>
      <c r="C387" s="122" t="s">
        <v>415</v>
      </c>
      <c r="D387" s="134">
        <v>254201611</v>
      </c>
      <c r="E387" s="134">
        <v>5057803578</v>
      </c>
      <c r="F387" s="122" t="s">
        <v>48</v>
      </c>
      <c r="G387" s="126">
        <v>35090</v>
      </c>
      <c r="H387" s="127">
        <f t="shared" ca="1" si="6"/>
        <v>18</v>
      </c>
      <c r="I387" s="128" t="s">
        <v>49</v>
      </c>
      <c r="J387" s="129">
        <v>54216</v>
      </c>
      <c r="K387" s="130">
        <v>5</v>
      </c>
    </row>
    <row r="388" spans="1:12" x14ac:dyDescent="0.3">
      <c r="A388" s="122" t="s">
        <v>461</v>
      </c>
      <c r="B388" s="124" t="s">
        <v>66</v>
      </c>
      <c r="C388" s="122" t="s">
        <v>415</v>
      </c>
      <c r="D388" s="134">
        <v>649234799</v>
      </c>
      <c r="E388" s="134">
        <v>7191588597</v>
      </c>
      <c r="F388" s="122" t="s">
        <v>48</v>
      </c>
      <c r="G388" s="126">
        <v>41265</v>
      </c>
      <c r="H388" s="127">
        <f t="shared" ca="1" si="6"/>
        <v>1</v>
      </c>
      <c r="I388" s="128" t="s">
        <v>64</v>
      </c>
      <c r="J388" s="129">
        <v>54312</v>
      </c>
      <c r="K388" s="130">
        <v>4</v>
      </c>
    </row>
    <row r="389" spans="1:12" x14ac:dyDescent="0.3">
      <c r="A389" s="122" t="s">
        <v>462</v>
      </c>
      <c r="B389" s="124" t="s">
        <v>55</v>
      </c>
      <c r="C389" s="122" t="s">
        <v>415</v>
      </c>
      <c r="D389" s="134">
        <v>662974752</v>
      </c>
      <c r="E389" s="134">
        <v>5056040465</v>
      </c>
      <c r="F389" s="122" t="s">
        <v>48</v>
      </c>
      <c r="G389" s="126">
        <v>37448</v>
      </c>
      <c r="H389" s="127">
        <f t="shared" ca="1" si="6"/>
        <v>11</v>
      </c>
      <c r="I389" s="128" t="s">
        <v>64</v>
      </c>
      <c r="J389" s="129">
        <v>61692</v>
      </c>
      <c r="K389" s="130">
        <v>4</v>
      </c>
    </row>
    <row r="390" spans="1:12" x14ac:dyDescent="0.3">
      <c r="A390" s="122" t="s">
        <v>463</v>
      </c>
      <c r="B390" s="124" t="s">
        <v>66</v>
      </c>
      <c r="C390" s="122" t="s">
        <v>415</v>
      </c>
      <c r="D390" s="134">
        <v>555025137</v>
      </c>
      <c r="E390" s="134">
        <v>7196565171</v>
      </c>
      <c r="F390" s="122" t="s">
        <v>52</v>
      </c>
      <c r="G390" s="126">
        <v>34375</v>
      </c>
      <c r="H390" s="127">
        <f t="shared" ca="1" si="6"/>
        <v>20</v>
      </c>
      <c r="I390" s="128" t="s">
        <v>49</v>
      </c>
      <c r="J390" s="129">
        <v>15708</v>
      </c>
      <c r="K390" s="130">
        <v>4</v>
      </c>
    </row>
    <row r="391" spans="1:12" x14ac:dyDescent="0.3">
      <c r="A391" s="122" t="s">
        <v>464</v>
      </c>
      <c r="B391" s="124" t="s">
        <v>51</v>
      </c>
      <c r="C391" s="122" t="s">
        <v>415</v>
      </c>
      <c r="D391" s="134">
        <v>372693786</v>
      </c>
      <c r="E391" s="134">
        <v>5058211050</v>
      </c>
      <c r="F391" s="122" t="s">
        <v>52</v>
      </c>
      <c r="G391" s="126">
        <v>38194</v>
      </c>
      <c r="H391" s="127">
        <f t="shared" ca="1" si="6"/>
        <v>9</v>
      </c>
      <c r="I391" s="128" t="s">
        <v>53</v>
      </c>
      <c r="J391" s="129">
        <v>37332</v>
      </c>
      <c r="K391" s="130">
        <v>1</v>
      </c>
    </row>
    <row r="392" spans="1:12" x14ac:dyDescent="0.3">
      <c r="A392" s="122" t="s">
        <v>465</v>
      </c>
      <c r="B392" s="124" t="s">
        <v>76</v>
      </c>
      <c r="C392" s="122" t="s">
        <v>415</v>
      </c>
      <c r="D392" s="134">
        <v>275102740</v>
      </c>
      <c r="E392" s="134">
        <v>9701620909</v>
      </c>
      <c r="F392" s="122" t="s">
        <v>48</v>
      </c>
      <c r="G392" s="126">
        <v>34751</v>
      </c>
      <c r="H392" s="127">
        <f t="shared" ca="1" si="6"/>
        <v>19</v>
      </c>
      <c r="I392" s="128" t="s">
        <v>53</v>
      </c>
      <c r="J392" s="129">
        <v>72672</v>
      </c>
      <c r="K392" s="130">
        <v>4</v>
      </c>
    </row>
    <row r="393" spans="1:12" x14ac:dyDescent="0.3">
      <c r="A393" s="122" t="s">
        <v>466</v>
      </c>
      <c r="B393" s="124" t="s">
        <v>55</v>
      </c>
      <c r="C393" s="122" t="s">
        <v>467</v>
      </c>
      <c r="D393" s="134">
        <v>755945415</v>
      </c>
      <c r="E393" s="134">
        <v>7194373324</v>
      </c>
      <c r="F393" s="122" t="s">
        <v>58</v>
      </c>
      <c r="G393" s="126">
        <v>41389</v>
      </c>
      <c r="H393" s="127">
        <f t="shared" ca="1" si="6"/>
        <v>1</v>
      </c>
      <c r="I393" s="128"/>
      <c r="J393" s="129">
        <v>88824</v>
      </c>
      <c r="K393" s="130">
        <v>2</v>
      </c>
      <c r="L393" s="133"/>
    </row>
    <row r="394" spans="1:12" x14ac:dyDescent="0.3">
      <c r="A394" s="122" t="s">
        <v>468</v>
      </c>
      <c r="B394" s="124" t="s">
        <v>66</v>
      </c>
      <c r="C394" s="122" t="s">
        <v>467</v>
      </c>
      <c r="D394" s="134">
        <v>332302868</v>
      </c>
      <c r="E394" s="134">
        <v>3036109756</v>
      </c>
      <c r="F394" s="122" t="s">
        <v>48</v>
      </c>
      <c r="G394" s="126">
        <v>37231</v>
      </c>
      <c r="H394" s="127">
        <f t="shared" ca="1" si="6"/>
        <v>12</v>
      </c>
      <c r="I394" s="128" t="s">
        <v>64</v>
      </c>
      <c r="J394" s="129">
        <v>28224</v>
      </c>
      <c r="K394" s="130">
        <v>2</v>
      </c>
    </row>
    <row r="395" spans="1:12" x14ac:dyDescent="0.3">
      <c r="A395" s="122" t="s">
        <v>469</v>
      </c>
      <c r="B395" s="124" t="s">
        <v>62</v>
      </c>
      <c r="C395" s="122" t="s">
        <v>467</v>
      </c>
      <c r="D395" s="134">
        <v>665006199</v>
      </c>
      <c r="E395" s="134">
        <v>5055555817</v>
      </c>
      <c r="F395" s="122" t="s">
        <v>48</v>
      </c>
      <c r="G395" s="126">
        <v>37623</v>
      </c>
      <c r="H395" s="127">
        <f t="shared" ca="1" si="6"/>
        <v>11</v>
      </c>
      <c r="I395" s="128" t="s">
        <v>72</v>
      </c>
      <c r="J395" s="129">
        <v>54540</v>
      </c>
      <c r="K395" s="130">
        <v>5</v>
      </c>
    </row>
    <row r="396" spans="1:12" x14ac:dyDescent="0.3">
      <c r="A396" s="122" t="s">
        <v>470</v>
      </c>
      <c r="B396" s="124" t="s">
        <v>46</v>
      </c>
      <c r="C396" s="122" t="s">
        <v>467</v>
      </c>
      <c r="D396" s="134">
        <v>113377726</v>
      </c>
      <c r="E396" s="134">
        <v>7197494648</v>
      </c>
      <c r="F396" s="122" t="s">
        <v>48</v>
      </c>
      <c r="G396" s="126">
        <v>37522</v>
      </c>
      <c r="H396" s="127">
        <f t="shared" ca="1" si="6"/>
        <v>11</v>
      </c>
      <c r="I396" s="128" t="s">
        <v>64</v>
      </c>
      <c r="J396" s="129">
        <v>82092</v>
      </c>
      <c r="K396" s="130">
        <v>5</v>
      </c>
    </row>
    <row r="397" spans="1:12" x14ac:dyDescent="0.3">
      <c r="A397" s="122" t="s">
        <v>471</v>
      </c>
      <c r="B397" s="124" t="s">
        <v>46</v>
      </c>
      <c r="C397" s="122" t="s">
        <v>467</v>
      </c>
      <c r="D397" s="134">
        <v>917195248</v>
      </c>
      <c r="E397" s="134">
        <v>9704605984</v>
      </c>
      <c r="F397" s="122" t="s">
        <v>56</v>
      </c>
      <c r="G397" s="126">
        <v>38883</v>
      </c>
      <c r="H397" s="127">
        <f t="shared" ca="1" si="6"/>
        <v>8</v>
      </c>
      <c r="I397" s="128"/>
      <c r="J397" s="129">
        <v>13253</v>
      </c>
      <c r="K397" s="130">
        <v>2</v>
      </c>
    </row>
    <row r="398" spans="1:12" x14ac:dyDescent="0.3">
      <c r="A398" s="122" t="s">
        <v>472</v>
      </c>
      <c r="B398" s="124" t="s">
        <v>76</v>
      </c>
      <c r="C398" s="122" t="s">
        <v>467</v>
      </c>
      <c r="D398" s="134">
        <v>802700229</v>
      </c>
      <c r="E398" s="134">
        <v>5054264889</v>
      </c>
      <c r="F398" s="122" t="s">
        <v>48</v>
      </c>
      <c r="G398" s="126">
        <v>34960</v>
      </c>
      <c r="H398" s="127">
        <f t="shared" ca="1" si="6"/>
        <v>18</v>
      </c>
      <c r="I398" s="128" t="s">
        <v>53</v>
      </c>
      <c r="J398" s="129">
        <v>105576</v>
      </c>
      <c r="K398" s="130">
        <v>1</v>
      </c>
    </row>
    <row r="399" spans="1:12" x14ac:dyDescent="0.3">
      <c r="A399" s="122" t="s">
        <v>473</v>
      </c>
      <c r="B399" s="124" t="s">
        <v>66</v>
      </c>
      <c r="C399" s="122" t="s">
        <v>467</v>
      </c>
      <c r="D399" s="134">
        <v>221364716</v>
      </c>
      <c r="E399" s="134">
        <v>5051389906</v>
      </c>
      <c r="F399" s="122" t="s">
        <v>48</v>
      </c>
      <c r="G399" s="126">
        <v>37954</v>
      </c>
      <c r="H399" s="127">
        <f t="shared" ca="1" si="6"/>
        <v>10</v>
      </c>
      <c r="I399" s="128" t="s">
        <v>60</v>
      </c>
      <c r="J399" s="129">
        <v>86184</v>
      </c>
      <c r="K399" s="130">
        <v>2</v>
      </c>
      <c r="L399" s="133"/>
    </row>
    <row r="400" spans="1:12" s="131" customFormat="1" x14ac:dyDescent="0.3">
      <c r="A400" s="122" t="s">
        <v>474</v>
      </c>
      <c r="B400" s="124" t="s">
        <v>51</v>
      </c>
      <c r="C400" s="122" t="s">
        <v>467</v>
      </c>
      <c r="D400" s="134">
        <v>550291321</v>
      </c>
      <c r="E400" s="134">
        <v>5052529195</v>
      </c>
      <c r="F400" s="122" t="s">
        <v>58</v>
      </c>
      <c r="G400" s="126">
        <v>37103</v>
      </c>
      <c r="H400" s="127">
        <f t="shared" ca="1" si="6"/>
        <v>12</v>
      </c>
      <c r="I400" s="128"/>
      <c r="J400" s="129">
        <v>86976</v>
      </c>
      <c r="K400" s="130">
        <v>2</v>
      </c>
      <c r="L400" s="122"/>
    </row>
    <row r="401" spans="1:12" s="131" customFormat="1" x14ac:dyDescent="0.3">
      <c r="A401" s="122" t="s">
        <v>475</v>
      </c>
      <c r="B401" s="124" t="s">
        <v>76</v>
      </c>
      <c r="C401" s="122" t="s">
        <v>467</v>
      </c>
      <c r="D401" s="134">
        <v>557568959</v>
      </c>
      <c r="E401" s="134">
        <v>5052783818</v>
      </c>
      <c r="F401" s="122" t="s">
        <v>58</v>
      </c>
      <c r="G401" s="126">
        <v>36503</v>
      </c>
      <c r="H401" s="127">
        <f t="shared" ca="1" si="6"/>
        <v>14</v>
      </c>
      <c r="I401" s="128"/>
      <c r="J401" s="129">
        <v>65028</v>
      </c>
      <c r="K401" s="130">
        <v>4</v>
      </c>
      <c r="L401" s="122"/>
    </row>
    <row r="402" spans="1:12" s="131" customFormat="1" x14ac:dyDescent="0.3">
      <c r="A402" s="122" t="s">
        <v>476</v>
      </c>
      <c r="B402" s="124" t="s">
        <v>51</v>
      </c>
      <c r="C402" s="122" t="s">
        <v>467</v>
      </c>
      <c r="D402" s="134">
        <v>261486180</v>
      </c>
      <c r="E402" s="134">
        <v>7192523567</v>
      </c>
      <c r="F402" s="122" t="s">
        <v>58</v>
      </c>
      <c r="G402" s="126">
        <v>38292</v>
      </c>
      <c r="H402" s="127">
        <f t="shared" ca="1" si="6"/>
        <v>9</v>
      </c>
      <c r="I402" s="128"/>
      <c r="J402" s="129">
        <v>35448</v>
      </c>
      <c r="K402" s="130">
        <v>3</v>
      </c>
      <c r="L402" s="122"/>
    </row>
    <row r="403" spans="1:12" s="131" customFormat="1" x14ac:dyDescent="0.3">
      <c r="A403" s="122" t="s">
        <v>477</v>
      </c>
      <c r="B403" s="124" t="s">
        <v>66</v>
      </c>
      <c r="C403" s="122" t="s">
        <v>467</v>
      </c>
      <c r="D403" s="134">
        <v>788832967</v>
      </c>
      <c r="E403" s="134">
        <v>9701919147</v>
      </c>
      <c r="F403" s="122" t="s">
        <v>56</v>
      </c>
      <c r="G403" s="126">
        <v>36437</v>
      </c>
      <c r="H403" s="127">
        <f t="shared" ca="1" si="6"/>
        <v>14</v>
      </c>
      <c r="I403" s="128"/>
      <c r="J403" s="129">
        <v>42374</v>
      </c>
      <c r="K403" s="130">
        <v>3</v>
      </c>
      <c r="L403" s="122"/>
    </row>
    <row r="404" spans="1:12" s="131" customFormat="1" x14ac:dyDescent="0.3">
      <c r="A404" s="122" t="s">
        <v>478</v>
      </c>
      <c r="B404" s="124" t="s">
        <v>62</v>
      </c>
      <c r="C404" s="122" t="s">
        <v>467</v>
      </c>
      <c r="D404" s="134">
        <v>303641529</v>
      </c>
      <c r="E404" s="134">
        <v>9706753698</v>
      </c>
      <c r="F404" s="122" t="s">
        <v>52</v>
      </c>
      <c r="G404" s="126">
        <v>36206</v>
      </c>
      <c r="H404" s="127">
        <f t="shared" ca="1" si="6"/>
        <v>15</v>
      </c>
      <c r="I404" s="128" t="s">
        <v>60</v>
      </c>
      <c r="J404" s="129">
        <v>59286</v>
      </c>
      <c r="K404" s="130">
        <v>4</v>
      </c>
      <c r="L404" s="122"/>
    </row>
    <row r="405" spans="1:12" s="131" customFormat="1" x14ac:dyDescent="0.3">
      <c r="A405" s="122" t="s">
        <v>479</v>
      </c>
      <c r="B405" s="124" t="s">
        <v>76</v>
      </c>
      <c r="C405" s="122" t="s">
        <v>467</v>
      </c>
      <c r="D405" s="134">
        <v>167646549</v>
      </c>
      <c r="E405" s="134">
        <v>5057187041</v>
      </c>
      <c r="F405" s="122" t="s">
        <v>58</v>
      </c>
      <c r="G405" s="126">
        <v>38859</v>
      </c>
      <c r="H405" s="127">
        <f t="shared" ca="1" si="6"/>
        <v>8</v>
      </c>
      <c r="I405" s="128"/>
      <c r="J405" s="129">
        <v>93720</v>
      </c>
      <c r="K405" s="130">
        <v>3</v>
      </c>
      <c r="L405" s="122"/>
    </row>
    <row r="406" spans="1:12" s="131" customFormat="1" x14ac:dyDescent="0.3">
      <c r="A406" s="122" t="s">
        <v>480</v>
      </c>
      <c r="B406" s="124" t="s">
        <v>62</v>
      </c>
      <c r="C406" s="122" t="s">
        <v>467</v>
      </c>
      <c r="D406" s="134">
        <v>478004556</v>
      </c>
      <c r="E406" s="134">
        <v>7193891189</v>
      </c>
      <c r="F406" s="122" t="s">
        <v>48</v>
      </c>
      <c r="G406" s="126">
        <v>41589</v>
      </c>
      <c r="H406" s="127">
        <f t="shared" ca="1" si="6"/>
        <v>0</v>
      </c>
      <c r="I406" s="128" t="s">
        <v>72</v>
      </c>
      <c r="J406" s="129">
        <v>74616</v>
      </c>
      <c r="K406" s="130">
        <v>2</v>
      </c>
      <c r="L406" s="122"/>
    </row>
    <row r="407" spans="1:12" s="131" customFormat="1" x14ac:dyDescent="0.3">
      <c r="A407" s="122" t="s">
        <v>481</v>
      </c>
      <c r="B407" s="124" t="s">
        <v>66</v>
      </c>
      <c r="C407" s="122" t="s">
        <v>467</v>
      </c>
      <c r="D407" s="134">
        <v>797431044</v>
      </c>
      <c r="E407" s="134">
        <v>3033820613</v>
      </c>
      <c r="F407" s="122" t="s">
        <v>56</v>
      </c>
      <c r="G407" s="126">
        <v>37140</v>
      </c>
      <c r="H407" s="127">
        <f t="shared" ca="1" si="6"/>
        <v>12</v>
      </c>
      <c r="I407" s="128"/>
      <c r="J407" s="129">
        <v>26002</v>
      </c>
      <c r="K407" s="130">
        <v>4</v>
      </c>
      <c r="L407" s="122"/>
    </row>
    <row r="408" spans="1:12" s="131" customFormat="1" x14ac:dyDescent="0.3">
      <c r="A408" s="122" t="s">
        <v>482</v>
      </c>
      <c r="B408" s="124" t="s">
        <v>66</v>
      </c>
      <c r="C408" s="122" t="s">
        <v>467</v>
      </c>
      <c r="D408" s="134">
        <v>122440839</v>
      </c>
      <c r="E408" s="134">
        <v>7196525807</v>
      </c>
      <c r="F408" s="122" t="s">
        <v>52</v>
      </c>
      <c r="G408" s="126">
        <v>37017</v>
      </c>
      <c r="H408" s="127">
        <f t="shared" ca="1" si="6"/>
        <v>13</v>
      </c>
      <c r="I408" s="128" t="s">
        <v>60</v>
      </c>
      <c r="J408" s="129">
        <v>24600</v>
      </c>
      <c r="K408" s="130">
        <v>3</v>
      </c>
      <c r="L408" s="122"/>
    </row>
    <row r="409" spans="1:12" s="131" customFormat="1" x14ac:dyDescent="0.3">
      <c r="A409" s="122" t="s">
        <v>483</v>
      </c>
      <c r="B409" s="124" t="s">
        <v>55</v>
      </c>
      <c r="C409" s="122" t="s">
        <v>467</v>
      </c>
      <c r="D409" s="134">
        <v>859204644</v>
      </c>
      <c r="E409" s="134">
        <v>9701617913</v>
      </c>
      <c r="F409" s="122" t="s">
        <v>58</v>
      </c>
      <c r="G409" s="126">
        <v>36780</v>
      </c>
      <c r="H409" s="127">
        <f t="shared" ca="1" si="6"/>
        <v>13</v>
      </c>
      <c r="I409" s="128"/>
      <c r="J409" s="129">
        <v>103764</v>
      </c>
      <c r="K409" s="130">
        <v>4</v>
      </c>
      <c r="L409" s="122"/>
    </row>
    <row r="410" spans="1:12" s="131" customFormat="1" x14ac:dyDescent="0.3">
      <c r="A410" s="122" t="s">
        <v>484</v>
      </c>
      <c r="B410" s="124" t="s">
        <v>66</v>
      </c>
      <c r="C410" s="122" t="s">
        <v>467</v>
      </c>
      <c r="D410" s="134">
        <v>397835298</v>
      </c>
      <c r="E410" s="134">
        <v>7196795200</v>
      </c>
      <c r="F410" s="122" t="s">
        <v>58</v>
      </c>
      <c r="G410" s="126">
        <v>41428</v>
      </c>
      <c r="H410" s="127">
        <f t="shared" ca="1" si="6"/>
        <v>1</v>
      </c>
      <c r="I410" s="128"/>
      <c r="J410" s="129">
        <v>90120</v>
      </c>
      <c r="K410" s="130">
        <v>4</v>
      </c>
      <c r="L410" s="122"/>
    </row>
    <row r="411" spans="1:12" s="131" customFormat="1" x14ac:dyDescent="0.3">
      <c r="A411" s="122" t="s">
        <v>485</v>
      </c>
      <c r="B411" s="124" t="s">
        <v>62</v>
      </c>
      <c r="C411" s="122" t="s">
        <v>467</v>
      </c>
      <c r="D411" s="134">
        <v>247555666</v>
      </c>
      <c r="E411" s="134">
        <v>5058183445</v>
      </c>
      <c r="F411" s="122" t="s">
        <v>48</v>
      </c>
      <c r="G411" s="126">
        <v>34673</v>
      </c>
      <c r="H411" s="127">
        <f t="shared" ca="1" si="6"/>
        <v>19</v>
      </c>
      <c r="I411" s="128" t="s">
        <v>60</v>
      </c>
      <c r="J411" s="129">
        <v>46932</v>
      </c>
      <c r="K411" s="130">
        <v>5</v>
      </c>
      <c r="L411" s="122"/>
    </row>
    <row r="412" spans="1:12" s="131" customFormat="1" x14ac:dyDescent="0.3">
      <c r="A412" s="122" t="s">
        <v>486</v>
      </c>
      <c r="B412" s="124" t="s">
        <v>76</v>
      </c>
      <c r="C412" s="122" t="s">
        <v>467</v>
      </c>
      <c r="D412" s="134">
        <v>468953266</v>
      </c>
      <c r="E412" s="134">
        <v>9702126707</v>
      </c>
      <c r="F412" s="122" t="s">
        <v>48</v>
      </c>
      <c r="G412" s="126">
        <v>34797</v>
      </c>
      <c r="H412" s="127">
        <f t="shared" ca="1" si="6"/>
        <v>19</v>
      </c>
      <c r="I412" s="128" t="s">
        <v>60</v>
      </c>
      <c r="J412" s="129">
        <v>58260</v>
      </c>
      <c r="K412" s="130">
        <v>5</v>
      </c>
      <c r="L412" s="122"/>
    </row>
    <row r="413" spans="1:12" s="131" customFormat="1" x14ac:dyDescent="0.3">
      <c r="A413" s="122" t="s">
        <v>487</v>
      </c>
      <c r="B413" s="124" t="s">
        <v>76</v>
      </c>
      <c r="C413" s="122" t="s">
        <v>467</v>
      </c>
      <c r="D413" s="134">
        <v>414905182</v>
      </c>
      <c r="E413" s="134">
        <v>3033820411</v>
      </c>
      <c r="F413" s="122" t="s">
        <v>48</v>
      </c>
      <c r="G413" s="126">
        <v>36177</v>
      </c>
      <c r="H413" s="127">
        <f t="shared" ca="1" si="6"/>
        <v>15</v>
      </c>
      <c r="I413" s="128" t="s">
        <v>64</v>
      </c>
      <c r="J413" s="129">
        <v>27432</v>
      </c>
      <c r="K413" s="130">
        <v>5</v>
      </c>
      <c r="L413" s="122"/>
    </row>
    <row r="414" spans="1:12" s="131" customFormat="1" x14ac:dyDescent="0.3">
      <c r="A414" s="122" t="s">
        <v>488</v>
      </c>
      <c r="B414" s="124" t="s">
        <v>76</v>
      </c>
      <c r="C414" s="122" t="s">
        <v>489</v>
      </c>
      <c r="D414" s="134">
        <v>974912089</v>
      </c>
      <c r="E414" s="134">
        <v>9702601200</v>
      </c>
      <c r="F414" s="122" t="s">
        <v>48</v>
      </c>
      <c r="G414" s="126">
        <v>35870</v>
      </c>
      <c r="H414" s="127">
        <f t="shared" ca="1" si="6"/>
        <v>16</v>
      </c>
      <c r="I414" s="128" t="s">
        <v>60</v>
      </c>
      <c r="J414" s="129">
        <v>75828</v>
      </c>
      <c r="K414" s="130">
        <v>1</v>
      </c>
      <c r="L414" s="122"/>
    </row>
    <row r="415" spans="1:12" s="131" customFormat="1" x14ac:dyDescent="0.3">
      <c r="A415" s="122" t="s">
        <v>490</v>
      </c>
      <c r="B415" s="124" t="s">
        <v>51</v>
      </c>
      <c r="C415" s="122" t="s">
        <v>489</v>
      </c>
      <c r="D415" s="134">
        <v>425943144</v>
      </c>
      <c r="E415" s="134">
        <v>5052911046</v>
      </c>
      <c r="F415" s="122" t="s">
        <v>58</v>
      </c>
      <c r="G415" s="126">
        <v>35464</v>
      </c>
      <c r="H415" s="127">
        <f t="shared" ca="1" si="6"/>
        <v>17</v>
      </c>
      <c r="I415" s="128"/>
      <c r="J415" s="129">
        <v>86040</v>
      </c>
      <c r="K415" s="130">
        <v>2</v>
      </c>
      <c r="L415" s="122"/>
    </row>
    <row r="416" spans="1:12" s="131" customFormat="1" x14ac:dyDescent="0.3">
      <c r="A416" s="122" t="s">
        <v>491</v>
      </c>
      <c r="B416" s="124" t="s">
        <v>66</v>
      </c>
      <c r="C416" s="122" t="s">
        <v>489</v>
      </c>
      <c r="D416" s="134">
        <v>121688720</v>
      </c>
      <c r="E416" s="134">
        <v>3034794769</v>
      </c>
      <c r="F416" s="122" t="s">
        <v>58</v>
      </c>
      <c r="G416" s="126">
        <v>36623</v>
      </c>
      <c r="H416" s="127">
        <f t="shared" ca="1" si="6"/>
        <v>14</v>
      </c>
      <c r="I416" s="128"/>
      <c r="J416" s="129">
        <v>53784</v>
      </c>
      <c r="K416" s="130">
        <v>4</v>
      </c>
      <c r="L416" s="122"/>
    </row>
    <row r="417" spans="1:12" s="131" customFormat="1" x14ac:dyDescent="0.3">
      <c r="A417" s="122" t="s">
        <v>492</v>
      </c>
      <c r="B417" s="124" t="s">
        <v>51</v>
      </c>
      <c r="C417" s="122" t="s">
        <v>489</v>
      </c>
      <c r="D417" s="134">
        <v>252582122</v>
      </c>
      <c r="E417" s="134">
        <v>7197764351</v>
      </c>
      <c r="F417" s="122" t="s">
        <v>58</v>
      </c>
      <c r="G417" s="126">
        <v>36507</v>
      </c>
      <c r="H417" s="127">
        <f t="shared" ca="1" si="6"/>
        <v>14</v>
      </c>
      <c r="I417" s="128"/>
      <c r="J417" s="129">
        <v>30144</v>
      </c>
      <c r="K417" s="130">
        <v>2</v>
      </c>
      <c r="L417" s="122"/>
    </row>
    <row r="418" spans="1:12" s="131" customFormat="1" x14ac:dyDescent="0.3">
      <c r="A418" s="122" t="s">
        <v>493</v>
      </c>
      <c r="B418" s="124" t="s">
        <v>66</v>
      </c>
      <c r="C418" s="122" t="s">
        <v>494</v>
      </c>
      <c r="D418" s="134">
        <v>617795992</v>
      </c>
      <c r="E418" s="134">
        <v>5056345909</v>
      </c>
      <c r="F418" s="122" t="s">
        <v>48</v>
      </c>
      <c r="G418" s="126">
        <v>34634</v>
      </c>
      <c r="H418" s="127">
        <f t="shared" ca="1" si="6"/>
        <v>19</v>
      </c>
      <c r="I418" s="128" t="s">
        <v>60</v>
      </c>
      <c r="J418" s="129">
        <v>52296</v>
      </c>
      <c r="K418" s="130">
        <v>5</v>
      </c>
      <c r="L418" s="122"/>
    </row>
    <row r="419" spans="1:12" s="131" customFormat="1" x14ac:dyDescent="0.3">
      <c r="A419" s="122" t="s">
        <v>495</v>
      </c>
      <c r="B419" s="124" t="s">
        <v>62</v>
      </c>
      <c r="C419" s="122" t="s">
        <v>494</v>
      </c>
      <c r="D419" s="134">
        <v>213741822</v>
      </c>
      <c r="E419" s="134">
        <v>3031780498</v>
      </c>
      <c r="F419" s="122" t="s">
        <v>58</v>
      </c>
      <c r="G419" s="126">
        <v>36977</v>
      </c>
      <c r="H419" s="127">
        <f t="shared" ca="1" si="6"/>
        <v>13</v>
      </c>
      <c r="I419" s="128"/>
      <c r="J419" s="129">
        <v>75996</v>
      </c>
      <c r="K419" s="130">
        <v>4</v>
      </c>
      <c r="L419" s="122"/>
    </row>
    <row r="420" spans="1:12" s="131" customFormat="1" x14ac:dyDescent="0.3">
      <c r="A420" s="122" t="s">
        <v>496</v>
      </c>
      <c r="B420" s="124" t="s">
        <v>51</v>
      </c>
      <c r="C420" s="122" t="s">
        <v>494</v>
      </c>
      <c r="D420" s="134">
        <v>294130565</v>
      </c>
      <c r="E420" s="134">
        <v>5053744359</v>
      </c>
      <c r="F420" s="122" t="s">
        <v>48</v>
      </c>
      <c r="G420" s="126">
        <v>34692</v>
      </c>
      <c r="H420" s="127">
        <f t="shared" ca="1" si="6"/>
        <v>19</v>
      </c>
      <c r="I420" s="128" t="s">
        <v>60</v>
      </c>
      <c r="J420" s="129">
        <v>31632</v>
      </c>
      <c r="K420" s="130">
        <v>1</v>
      </c>
      <c r="L420" s="122"/>
    </row>
    <row r="421" spans="1:12" s="131" customFormat="1" x14ac:dyDescent="0.3">
      <c r="A421" s="122" t="s">
        <v>497</v>
      </c>
      <c r="B421" s="124" t="s">
        <v>55</v>
      </c>
      <c r="C421" s="122" t="s">
        <v>494</v>
      </c>
      <c r="D421" s="134">
        <v>302854692</v>
      </c>
      <c r="E421" s="134">
        <v>5058651774</v>
      </c>
      <c r="F421" s="122" t="s">
        <v>52</v>
      </c>
      <c r="G421" s="126">
        <v>35673</v>
      </c>
      <c r="H421" s="127">
        <f t="shared" ca="1" si="6"/>
        <v>16</v>
      </c>
      <c r="I421" s="128" t="s">
        <v>60</v>
      </c>
      <c r="J421" s="129">
        <v>16122</v>
      </c>
      <c r="K421" s="130">
        <v>1</v>
      </c>
      <c r="L421" s="122"/>
    </row>
    <row r="422" spans="1:12" s="131" customFormat="1" x14ac:dyDescent="0.3">
      <c r="A422" s="122" t="s">
        <v>498</v>
      </c>
      <c r="B422" s="124" t="s">
        <v>55</v>
      </c>
      <c r="C422" s="122" t="s">
        <v>494</v>
      </c>
      <c r="D422" s="134">
        <v>551132018</v>
      </c>
      <c r="E422" s="134">
        <v>5055796953</v>
      </c>
      <c r="F422" s="122" t="s">
        <v>48</v>
      </c>
      <c r="G422" s="126">
        <v>41426</v>
      </c>
      <c r="H422" s="127">
        <f t="shared" ca="1" si="6"/>
        <v>1</v>
      </c>
      <c r="I422" s="128" t="s">
        <v>60</v>
      </c>
      <c r="J422" s="129">
        <v>80208</v>
      </c>
      <c r="K422" s="130">
        <v>4</v>
      </c>
      <c r="L422" s="122"/>
    </row>
    <row r="423" spans="1:12" s="131" customFormat="1" x14ac:dyDescent="0.3">
      <c r="A423" s="122" t="s">
        <v>499</v>
      </c>
      <c r="B423" s="124" t="s">
        <v>66</v>
      </c>
      <c r="C423" s="122" t="s">
        <v>494</v>
      </c>
      <c r="D423" s="134">
        <v>150132247</v>
      </c>
      <c r="E423" s="134">
        <v>5058561612</v>
      </c>
      <c r="F423" s="122" t="s">
        <v>48</v>
      </c>
      <c r="G423" s="126">
        <v>34937</v>
      </c>
      <c r="H423" s="127">
        <f t="shared" ca="1" si="6"/>
        <v>18</v>
      </c>
      <c r="I423" s="128" t="s">
        <v>72</v>
      </c>
      <c r="J423" s="129">
        <v>56292</v>
      </c>
      <c r="K423" s="130">
        <v>3</v>
      </c>
      <c r="L423" s="122"/>
    </row>
    <row r="424" spans="1:12" s="131" customFormat="1" x14ac:dyDescent="0.3">
      <c r="A424" s="122" t="s">
        <v>500</v>
      </c>
      <c r="B424" s="124" t="s">
        <v>76</v>
      </c>
      <c r="C424" s="122" t="s">
        <v>494</v>
      </c>
      <c r="D424" s="134">
        <v>959568761</v>
      </c>
      <c r="E424" s="134">
        <v>5054744493</v>
      </c>
      <c r="F424" s="122" t="s">
        <v>48</v>
      </c>
      <c r="G424" s="126">
        <v>34513</v>
      </c>
      <c r="H424" s="127">
        <f t="shared" ca="1" si="6"/>
        <v>20</v>
      </c>
      <c r="I424" s="128" t="s">
        <v>49</v>
      </c>
      <c r="J424" s="129">
        <v>73764</v>
      </c>
      <c r="K424" s="130">
        <v>5</v>
      </c>
      <c r="L424" s="122"/>
    </row>
    <row r="425" spans="1:12" s="131" customFormat="1" x14ac:dyDescent="0.3">
      <c r="A425" s="122" t="s">
        <v>501</v>
      </c>
      <c r="B425" s="124" t="s">
        <v>46</v>
      </c>
      <c r="C425" s="122" t="s">
        <v>494</v>
      </c>
      <c r="D425" s="134">
        <v>443238477</v>
      </c>
      <c r="E425" s="134">
        <v>5058624601</v>
      </c>
      <c r="F425" s="122" t="s">
        <v>48</v>
      </c>
      <c r="G425" s="126">
        <v>40734</v>
      </c>
      <c r="H425" s="127">
        <f t="shared" ca="1" si="6"/>
        <v>3</v>
      </c>
      <c r="I425" s="128" t="s">
        <v>64</v>
      </c>
      <c r="J425" s="129">
        <v>96108</v>
      </c>
      <c r="K425" s="130">
        <v>2</v>
      </c>
      <c r="L425" s="122"/>
    </row>
    <row r="426" spans="1:12" s="131" customFormat="1" x14ac:dyDescent="0.3">
      <c r="A426" s="122" t="s">
        <v>502</v>
      </c>
      <c r="B426" s="124" t="s">
        <v>51</v>
      </c>
      <c r="C426" s="122" t="s">
        <v>494</v>
      </c>
      <c r="D426" s="134">
        <v>869524136</v>
      </c>
      <c r="E426" s="134">
        <v>3033640748</v>
      </c>
      <c r="F426" s="122" t="s">
        <v>48</v>
      </c>
      <c r="G426" s="126">
        <v>36395</v>
      </c>
      <c r="H426" s="127">
        <f t="shared" ca="1" si="6"/>
        <v>14</v>
      </c>
      <c r="I426" s="128" t="s">
        <v>64</v>
      </c>
      <c r="J426" s="129">
        <v>52092</v>
      </c>
      <c r="K426" s="130">
        <v>1</v>
      </c>
      <c r="L426" s="122"/>
    </row>
    <row r="427" spans="1:12" s="131" customFormat="1" x14ac:dyDescent="0.3">
      <c r="A427" s="122" t="s">
        <v>503</v>
      </c>
      <c r="B427" s="124" t="s">
        <v>62</v>
      </c>
      <c r="C427" s="122" t="s">
        <v>494</v>
      </c>
      <c r="D427" s="134">
        <v>542214575</v>
      </c>
      <c r="E427" s="134">
        <v>9702172913</v>
      </c>
      <c r="F427" s="122" t="s">
        <v>48</v>
      </c>
      <c r="G427" s="126">
        <v>35758</v>
      </c>
      <c r="H427" s="127">
        <f t="shared" ca="1" si="6"/>
        <v>16</v>
      </c>
      <c r="I427" s="128" t="s">
        <v>60</v>
      </c>
      <c r="J427" s="129">
        <v>104436</v>
      </c>
      <c r="K427" s="130">
        <v>3</v>
      </c>
      <c r="L427" s="122"/>
    </row>
    <row r="428" spans="1:12" s="131" customFormat="1" x14ac:dyDescent="0.3">
      <c r="A428" s="122" t="s">
        <v>504</v>
      </c>
      <c r="B428" s="124" t="s">
        <v>51</v>
      </c>
      <c r="C428" s="122" t="s">
        <v>494</v>
      </c>
      <c r="D428" s="134">
        <v>724193735</v>
      </c>
      <c r="E428" s="134">
        <v>5058627048</v>
      </c>
      <c r="F428" s="122" t="s">
        <v>48</v>
      </c>
      <c r="G428" s="126">
        <v>34676</v>
      </c>
      <c r="H428" s="127">
        <f t="shared" ca="1" si="6"/>
        <v>19</v>
      </c>
      <c r="I428" s="128" t="s">
        <v>64</v>
      </c>
      <c r="J428" s="129">
        <v>51828</v>
      </c>
      <c r="K428" s="130">
        <v>2</v>
      </c>
      <c r="L428" s="122"/>
    </row>
    <row r="429" spans="1:12" s="131" customFormat="1" x14ac:dyDescent="0.3">
      <c r="A429" s="122" t="s">
        <v>505</v>
      </c>
      <c r="B429" s="124" t="s">
        <v>76</v>
      </c>
      <c r="C429" s="122" t="s">
        <v>494</v>
      </c>
      <c r="D429" s="134">
        <v>248820119</v>
      </c>
      <c r="E429" s="134">
        <v>7191711684</v>
      </c>
      <c r="F429" s="122" t="s">
        <v>48</v>
      </c>
      <c r="G429" s="126">
        <v>36959</v>
      </c>
      <c r="H429" s="127">
        <f t="shared" ca="1" si="6"/>
        <v>13</v>
      </c>
      <c r="I429" s="128" t="s">
        <v>60</v>
      </c>
      <c r="J429" s="129">
        <v>82224</v>
      </c>
      <c r="K429" s="130">
        <v>5</v>
      </c>
      <c r="L429" s="122"/>
    </row>
    <row r="430" spans="1:12" s="131" customFormat="1" x14ac:dyDescent="0.3">
      <c r="A430" s="122" t="s">
        <v>506</v>
      </c>
      <c r="B430" s="124" t="s">
        <v>51</v>
      </c>
      <c r="C430" s="122" t="s">
        <v>494</v>
      </c>
      <c r="D430" s="134">
        <v>847051774</v>
      </c>
      <c r="E430" s="134">
        <v>5052881600</v>
      </c>
      <c r="F430" s="122" t="s">
        <v>48</v>
      </c>
      <c r="G430" s="126">
        <v>40713</v>
      </c>
      <c r="H430" s="127">
        <f t="shared" ca="1" si="6"/>
        <v>3</v>
      </c>
      <c r="I430" s="128" t="s">
        <v>72</v>
      </c>
      <c r="J430" s="129">
        <v>97056</v>
      </c>
      <c r="K430" s="130">
        <v>1</v>
      </c>
      <c r="L430" s="122"/>
    </row>
    <row r="431" spans="1:12" s="131" customFormat="1" x14ac:dyDescent="0.3">
      <c r="A431" s="122" t="s">
        <v>507</v>
      </c>
      <c r="B431" s="124" t="s">
        <v>55</v>
      </c>
      <c r="C431" s="122" t="s">
        <v>494</v>
      </c>
      <c r="D431" s="134">
        <v>761337848</v>
      </c>
      <c r="E431" s="134">
        <v>3033967339</v>
      </c>
      <c r="F431" s="122" t="s">
        <v>58</v>
      </c>
      <c r="G431" s="126">
        <v>35558</v>
      </c>
      <c r="H431" s="127">
        <f t="shared" ca="1" si="6"/>
        <v>17</v>
      </c>
      <c r="I431" s="128"/>
      <c r="J431" s="129">
        <v>80052</v>
      </c>
      <c r="K431" s="130">
        <v>2</v>
      </c>
      <c r="L431" s="122"/>
    </row>
    <row r="432" spans="1:12" s="131" customFormat="1" x14ac:dyDescent="0.3">
      <c r="A432" s="122" t="s">
        <v>508</v>
      </c>
      <c r="B432" s="124" t="s">
        <v>76</v>
      </c>
      <c r="C432" s="122" t="s">
        <v>494</v>
      </c>
      <c r="D432" s="134">
        <v>555718765</v>
      </c>
      <c r="E432" s="134">
        <v>5054618773</v>
      </c>
      <c r="F432" s="122" t="s">
        <v>48</v>
      </c>
      <c r="G432" s="126">
        <v>35793</v>
      </c>
      <c r="H432" s="127">
        <f t="shared" ca="1" si="6"/>
        <v>16</v>
      </c>
      <c r="I432" s="128" t="s">
        <v>60</v>
      </c>
      <c r="J432" s="129">
        <v>106620</v>
      </c>
      <c r="K432" s="130">
        <v>3</v>
      </c>
      <c r="L432" s="122"/>
    </row>
    <row r="433" spans="1:12" s="131" customFormat="1" x14ac:dyDescent="0.3">
      <c r="A433" s="122" t="s">
        <v>509</v>
      </c>
      <c r="B433" s="124" t="s">
        <v>66</v>
      </c>
      <c r="C433" s="122" t="s">
        <v>494</v>
      </c>
      <c r="D433" s="134">
        <v>948252103</v>
      </c>
      <c r="E433" s="134">
        <v>5057430732</v>
      </c>
      <c r="F433" s="122" t="s">
        <v>56</v>
      </c>
      <c r="G433" s="126">
        <v>37385</v>
      </c>
      <c r="H433" s="127">
        <f t="shared" ca="1" si="6"/>
        <v>12</v>
      </c>
      <c r="I433" s="128"/>
      <c r="J433" s="129">
        <v>47717</v>
      </c>
      <c r="K433" s="130">
        <v>1</v>
      </c>
      <c r="L433" s="122"/>
    </row>
    <row r="434" spans="1:12" s="131" customFormat="1" x14ac:dyDescent="0.3">
      <c r="A434" s="122" t="s">
        <v>510</v>
      </c>
      <c r="B434" s="124" t="s">
        <v>62</v>
      </c>
      <c r="C434" s="122" t="s">
        <v>494</v>
      </c>
      <c r="D434" s="134">
        <v>577239513</v>
      </c>
      <c r="E434" s="134">
        <v>7193199265</v>
      </c>
      <c r="F434" s="122" t="s">
        <v>48</v>
      </c>
      <c r="G434" s="126">
        <v>36189</v>
      </c>
      <c r="H434" s="127">
        <f t="shared" ca="1" si="6"/>
        <v>15</v>
      </c>
      <c r="I434" s="128" t="s">
        <v>64</v>
      </c>
      <c r="J434" s="129">
        <v>75696</v>
      </c>
      <c r="K434" s="130">
        <v>5</v>
      </c>
      <c r="L434" s="122"/>
    </row>
    <row r="435" spans="1:12" s="131" customFormat="1" x14ac:dyDescent="0.3">
      <c r="A435" s="122" t="s">
        <v>511</v>
      </c>
      <c r="B435" s="124" t="s">
        <v>76</v>
      </c>
      <c r="C435" s="122" t="s">
        <v>494</v>
      </c>
      <c r="D435" s="134">
        <v>210173249</v>
      </c>
      <c r="E435" s="134">
        <v>9705780571</v>
      </c>
      <c r="F435" s="122" t="s">
        <v>58</v>
      </c>
      <c r="G435" s="126">
        <v>34867</v>
      </c>
      <c r="H435" s="127">
        <f t="shared" ca="1" si="6"/>
        <v>19</v>
      </c>
      <c r="I435" s="128"/>
      <c r="J435" s="129">
        <v>39180</v>
      </c>
      <c r="K435" s="130">
        <v>1</v>
      </c>
      <c r="L435" s="122"/>
    </row>
    <row r="436" spans="1:12" s="131" customFormat="1" x14ac:dyDescent="0.3">
      <c r="A436" s="122" t="s">
        <v>512</v>
      </c>
      <c r="B436" s="124" t="s">
        <v>66</v>
      </c>
      <c r="C436" s="122" t="s">
        <v>494</v>
      </c>
      <c r="D436" s="134">
        <v>972086665</v>
      </c>
      <c r="E436" s="134">
        <v>9706007063</v>
      </c>
      <c r="F436" s="122" t="s">
        <v>48</v>
      </c>
      <c r="G436" s="126">
        <v>39283</v>
      </c>
      <c r="H436" s="127">
        <f t="shared" ca="1" si="6"/>
        <v>6</v>
      </c>
      <c r="I436" s="128" t="s">
        <v>64</v>
      </c>
      <c r="J436" s="129">
        <v>103440</v>
      </c>
      <c r="K436" s="130">
        <v>3</v>
      </c>
      <c r="L436" s="122"/>
    </row>
    <row r="437" spans="1:12" s="131" customFormat="1" x14ac:dyDescent="0.3">
      <c r="A437" s="122" t="s">
        <v>513</v>
      </c>
      <c r="B437" s="124" t="s">
        <v>66</v>
      </c>
      <c r="C437" s="122" t="s">
        <v>494</v>
      </c>
      <c r="D437" s="134">
        <v>931977751</v>
      </c>
      <c r="E437" s="134">
        <v>3034471952</v>
      </c>
      <c r="F437" s="122" t="s">
        <v>48</v>
      </c>
      <c r="G437" s="126">
        <v>35957</v>
      </c>
      <c r="H437" s="127">
        <f t="shared" ca="1" si="6"/>
        <v>16</v>
      </c>
      <c r="I437" s="128" t="s">
        <v>60</v>
      </c>
      <c r="J437" s="129">
        <v>30996</v>
      </c>
      <c r="K437" s="130">
        <v>5</v>
      </c>
      <c r="L437" s="122"/>
    </row>
    <row r="438" spans="1:12" s="131" customFormat="1" x14ac:dyDescent="0.3">
      <c r="A438" s="122" t="s">
        <v>514</v>
      </c>
      <c r="B438" s="124" t="s">
        <v>66</v>
      </c>
      <c r="C438" s="122" t="s">
        <v>494</v>
      </c>
      <c r="D438" s="134">
        <v>272714784</v>
      </c>
      <c r="E438" s="134">
        <v>9701162663</v>
      </c>
      <c r="F438" s="122" t="s">
        <v>56</v>
      </c>
      <c r="G438" s="126">
        <v>38767</v>
      </c>
      <c r="H438" s="127">
        <f t="shared" ca="1" si="6"/>
        <v>8</v>
      </c>
      <c r="I438" s="128"/>
      <c r="J438" s="129">
        <v>25978</v>
      </c>
      <c r="K438" s="130">
        <v>2</v>
      </c>
      <c r="L438" s="122"/>
    </row>
    <row r="439" spans="1:12" s="131" customFormat="1" x14ac:dyDescent="0.3">
      <c r="A439" s="122" t="s">
        <v>515</v>
      </c>
      <c r="B439" s="124" t="s">
        <v>51</v>
      </c>
      <c r="C439" s="122" t="s">
        <v>494</v>
      </c>
      <c r="D439" s="134">
        <v>972791650</v>
      </c>
      <c r="E439" s="134">
        <v>7195236892</v>
      </c>
      <c r="F439" s="122" t="s">
        <v>52</v>
      </c>
      <c r="G439" s="126">
        <v>38526</v>
      </c>
      <c r="H439" s="127">
        <f t="shared" ca="1" si="6"/>
        <v>9</v>
      </c>
      <c r="I439" s="128" t="s">
        <v>60</v>
      </c>
      <c r="J439" s="129">
        <v>40572</v>
      </c>
      <c r="K439" s="130">
        <v>5</v>
      </c>
      <c r="L439" s="122"/>
    </row>
    <row r="440" spans="1:12" s="131" customFormat="1" x14ac:dyDescent="0.3">
      <c r="A440" s="122" t="s">
        <v>516</v>
      </c>
      <c r="B440" s="124" t="s">
        <v>76</v>
      </c>
      <c r="C440" s="122" t="s">
        <v>494</v>
      </c>
      <c r="D440" s="134">
        <v>145240921</v>
      </c>
      <c r="E440" s="134">
        <v>7195227751</v>
      </c>
      <c r="F440" s="122" t="s">
        <v>48</v>
      </c>
      <c r="G440" s="126">
        <v>40460</v>
      </c>
      <c r="H440" s="127">
        <f t="shared" ca="1" si="6"/>
        <v>3</v>
      </c>
      <c r="I440" s="128" t="s">
        <v>49</v>
      </c>
      <c r="J440" s="129">
        <v>61188</v>
      </c>
      <c r="K440" s="130">
        <v>4</v>
      </c>
      <c r="L440" s="122"/>
    </row>
    <row r="441" spans="1:12" s="131" customFormat="1" x14ac:dyDescent="0.3">
      <c r="A441" s="122" t="s">
        <v>517</v>
      </c>
      <c r="B441" s="124" t="s">
        <v>66</v>
      </c>
      <c r="C441" s="122" t="s">
        <v>494</v>
      </c>
      <c r="D441" s="134">
        <v>816607187</v>
      </c>
      <c r="E441" s="134">
        <v>9705520461</v>
      </c>
      <c r="F441" s="122" t="s">
        <v>56</v>
      </c>
      <c r="G441" s="126">
        <v>41508</v>
      </c>
      <c r="H441" s="127">
        <f t="shared" ca="1" si="6"/>
        <v>0</v>
      </c>
      <c r="I441" s="128"/>
      <c r="J441" s="129">
        <v>11016</v>
      </c>
      <c r="K441" s="130">
        <v>3</v>
      </c>
      <c r="L441" s="122"/>
    </row>
    <row r="442" spans="1:12" s="131" customFormat="1" x14ac:dyDescent="0.3">
      <c r="A442" s="122" t="s">
        <v>518</v>
      </c>
      <c r="B442" s="124" t="s">
        <v>51</v>
      </c>
      <c r="C442" s="122" t="s">
        <v>494</v>
      </c>
      <c r="D442" s="134">
        <v>623823805</v>
      </c>
      <c r="E442" s="134">
        <v>9702602559</v>
      </c>
      <c r="F442" s="122" t="s">
        <v>56</v>
      </c>
      <c r="G442" s="126">
        <v>41459</v>
      </c>
      <c r="H442" s="127">
        <f t="shared" ca="1" si="6"/>
        <v>1</v>
      </c>
      <c r="I442" s="128"/>
      <c r="J442" s="129">
        <v>18067</v>
      </c>
      <c r="K442" s="130">
        <v>5</v>
      </c>
      <c r="L442" s="122"/>
    </row>
    <row r="443" spans="1:12" s="131" customFormat="1" x14ac:dyDescent="0.3">
      <c r="A443" s="122" t="s">
        <v>519</v>
      </c>
      <c r="B443" s="124" t="s">
        <v>46</v>
      </c>
      <c r="C443" s="122" t="s">
        <v>494</v>
      </c>
      <c r="D443" s="134">
        <v>297806507</v>
      </c>
      <c r="E443" s="134">
        <v>3037312659</v>
      </c>
      <c r="F443" s="122" t="s">
        <v>48</v>
      </c>
      <c r="G443" s="126">
        <v>35796</v>
      </c>
      <c r="H443" s="127">
        <f t="shared" ca="1" si="6"/>
        <v>16</v>
      </c>
      <c r="I443" s="128" t="s">
        <v>49</v>
      </c>
      <c r="J443" s="129">
        <v>93408</v>
      </c>
      <c r="K443" s="130">
        <v>2</v>
      </c>
      <c r="L443" s="122"/>
    </row>
    <row r="444" spans="1:12" s="131" customFormat="1" x14ac:dyDescent="0.3">
      <c r="A444" s="122" t="s">
        <v>520</v>
      </c>
      <c r="B444" s="124" t="s">
        <v>76</v>
      </c>
      <c r="C444" s="122" t="s">
        <v>494</v>
      </c>
      <c r="D444" s="134">
        <v>619465100</v>
      </c>
      <c r="E444" s="134">
        <v>3034629606</v>
      </c>
      <c r="F444" s="122" t="s">
        <v>48</v>
      </c>
      <c r="G444" s="126">
        <v>39972</v>
      </c>
      <c r="H444" s="127">
        <f t="shared" ca="1" si="6"/>
        <v>5</v>
      </c>
      <c r="I444" s="128" t="s">
        <v>53</v>
      </c>
      <c r="J444" s="129">
        <v>33072</v>
      </c>
      <c r="K444" s="130">
        <v>2</v>
      </c>
      <c r="L444" s="122"/>
    </row>
    <row r="445" spans="1:12" s="131" customFormat="1" x14ac:dyDescent="0.3">
      <c r="A445" s="122" t="s">
        <v>521</v>
      </c>
      <c r="B445" s="124" t="s">
        <v>55</v>
      </c>
      <c r="C445" s="122" t="s">
        <v>494</v>
      </c>
      <c r="D445" s="134">
        <v>719165738</v>
      </c>
      <c r="E445" s="134">
        <v>5055750692</v>
      </c>
      <c r="F445" s="122" t="s">
        <v>58</v>
      </c>
      <c r="G445" s="126">
        <v>41524</v>
      </c>
      <c r="H445" s="127">
        <f t="shared" ca="1" si="6"/>
        <v>0</v>
      </c>
      <c r="I445" s="128"/>
      <c r="J445" s="129">
        <v>47328</v>
      </c>
      <c r="K445" s="130">
        <v>4</v>
      </c>
      <c r="L445" s="122"/>
    </row>
    <row r="446" spans="1:12" s="131" customFormat="1" x14ac:dyDescent="0.3">
      <c r="A446" s="122" t="s">
        <v>522</v>
      </c>
      <c r="B446" s="124" t="s">
        <v>66</v>
      </c>
      <c r="C446" s="122" t="s">
        <v>494</v>
      </c>
      <c r="D446" s="134">
        <v>960967007</v>
      </c>
      <c r="E446" s="134">
        <v>9704694995</v>
      </c>
      <c r="F446" s="122" t="s">
        <v>58</v>
      </c>
      <c r="G446" s="126">
        <v>37679</v>
      </c>
      <c r="H446" s="127">
        <f t="shared" ca="1" si="6"/>
        <v>11</v>
      </c>
      <c r="I446" s="128"/>
      <c r="J446" s="129">
        <v>36360</v>
      </c>
      <c r="K446" s="130">
        <v>1</v>
      </c>
      <c r="L446" s="122"/>
    </row>
    <row r="447" spans="1:12" s="131" customFormat="1" x14ac:dyDescent="0.3">
      <c r="A447" s="122" t="s">
        <v>523</v>
      </c>
      <c r="B447" s="124" t="s">
        <v>46</v>
      </c>
      <c r="C447" s="122" t="s">
        <v>494</v>
      </c>
      <c r="D447" s="134">
        <v>851400058</v>
      </c>
      <c r="E447" s="134">
        <v>5056012031</v>
      </c>
      <c r="F447" s="122" t="s">
        <v>52</v>
      </c>
      <c r="G447" s="126">
        <v>41449</v>
      </c>
      <c r="H447" s="127">
        <f t="shared" ca="1" si="6"/>
        <v>1</v>
      </c>
      <c r="I447" s="128" t="s">
        <v>60</v>
      </c>
      <c r="J447" s="129">
        <v>20310</v>
      </c>
      <c r="K447" s="130">
        <v>1</v>
      </c>
      <c r="L447" s="122"/>
    </row>
    <row r="448" spans="1:12" s="131" customFormat="1" x14ac:dyDescent="0.3">
      <c r="A448" s="122" t="s">
        <v>524</v>
      </c>
      <c r="B448" s="124" t="s">
        <v>76</v>
      </c>
      <c r="C448" s="122" t="s">
        <v>494</v>
      </c>
      <c r="D448" s="134">
        <v>881242432</v>
      </c>
      <c r="E448" s="134">
        <v>7193957018</v>
      </c>
      <c r="F448" s="122" t="s">
        <v>48</v>
      </c>
      <c r="G448" s="126">
        <v>34984</v>
      </c>
      <c r="H448" s="127">
        <f t="shared" ca="1" si="6"/>
        <v>18</v>
      </c>
      <c r="I448" s="128" t="s">
        <v>53</v>
      </c>
      <c r="J448" s="129">
        <v>81612</v>
      </c>
      <c r="K448" s="130">
        <v>1</v>
      </c>
      <c r="L448" s="122"/>
    </row>
    <row r="449" spans="1:12" s="131" customFormat="1" x14ac:dyDescent="0.3">
      <c r="A449" s="122" t="s">
        <v>525</v>
      </c>
      <c r="B449" s="124" t="s">
        <v>55</v>
      </c>
      <c r="C449" s="122" t="s">
        <v>494</v>
      </c>
      <c r="D449" s="134">
        <v>120479503</v>
      </c>
      <c r="E449" s="134">
        <v>9706069116</v>
      </c>
      <c r="F449" s="122" t="s">
        <v>52</v>
      </c>
      <c r="G449" s="126">
        <v>40355</v>
      </c>
      <c r="H449" s="127">
        <f t="shared" ca="1" si="6"/>
        <v>4</v>
      </c>
      <c r="I449" s="128" t="s">
        <v>72</v>
      </c>
      <c r="J449" s="129">
        <v>57312</v>
      </c>
      <c r="K449" s="130">
        <v>3</v>
      </c>
      <c r="L449" s="122"/>
    </row>
    <row r="450" spans="1:12" s="131" customFormat="1" x14ac:dyDescent="0.3">
      <c r="A450" s="122" t="s">
        <v>526</v>
      </c>
      <c r="B450" s="124" t="s">
        <v>76</v>
      </c>
      <c r="C450" s="122" t="s">
        <v>494</v>
      </c>
      <c r="D450" s="134">
        <v>842774592</v>
      </c>
      <c r="E450" s="134">
        <v>3037345539</v>
      </c>
      <c r="F450" s="122" t="s">
        <v>56</v>
      </c>
      <c r="G450" s="126">
        <v>39200</v>
      </c>
      <c r="H450" s="127">
        <f t="shared" ref="H450:H513" ca="1" si="7">DATEDIF(G450,TODAY(),"Y")</f>
        <v>7</v>
      </c>
      <c r="I450" s="128"/>
      <c r="J450" s="129">
        <v>40214</v>
      </c>
      <c r="K450" s="130">
        <v>4</v>
      </c>
      <c r="L450" s="122"/>
    </row>
    <row r="451" spans="1:12" s="131" customFormat="1" x14ac:dyDescent="0.3">
      <c r="A451" s="122" t="s">
        <v>527</v>
      </c>
      <c r="B451" s="124" t="s">
        <v>66</v>
      </c>
      <c r="C451" s="122" t="s">
        <v>494</v>
      </c>
      <c r="D451" s="134">
        <v>290385638</v>
      </c>
      <c r="E451" s="134">
        <v>9704518022</v>
      </c>
      <c r="F451" s="122" t="s">
        <v>52</v>
      </c>
      <c r="G451" s="126">
        <v>34558</v>
      </c>
      <c r="H451" s="127">
        <f t="shared" ca="1" si="7"/>
        <v>19</v>
      </c>
      <c r="I451" s="128" t="s">
        <v>53</v>
      </c>
      <c r="J451" s="129">
        <v>42054</v>
      </c>
      <c r="K451" s="130">
        <v>4</v>
      </c>
      <c r="L451" s="122"/>
    </row>
    <row r="452" spans="1:12" s="131" customFormat="1" x14ac:dyDescent="0.3">
      <c r="A452" s="122" t="s">
        <v>528</v>
      </c>
      <c r="B452" s="124" t="s">
        <v>76</v>
      </c>
      <c r="C452" s="122" t="s">
        <v>494</v>
      </c>
      <c r="D452" s="134">
        <v>365499498</v>
      </c>
      <c r="E452" s="134">
        <v>7193575849</v>
      </c>
      <c r="F452" s="122" t="s">
        <v>48</v>
      </c>
      <c r="G452" s="126">
        <v>39863</v>
      </c>
      <c r="H452" s="127">
        <f t="shared" ca="1" si="7"/>
        <v>5</v>
      </c>
      <c r="I452" s="128" t="s">
        <v>60</v>
      </c>
      <c r="J452" s="129">
        <v>56472</v>
      </c>
      <c r="K452" s="130">
        <v>4</v>
      </c>
      <c r="L452" s="122"/>
    </row>
    <row r="453" spans="1:12" s="131" customFormat="1" x14ac:dyDescent="0.3">
      <c r="A453" s="122" t="s">
        <v>529</v>
      </c>
      <c r="B453" s="124" t="s">
        <v>76</v>
      </c>
      <c r="C453" s="122" t="s">
        <v>494</v>
      </c>
      <c r="D453" s="134">
        <v>474117484</v>
      </c>
      <c r="E453" s="134">
        <v>5056132408</v>
      </c>
      <c r="F453" s="122" t="s">
        <v>48</v>
      </c>
      <c r="G453" s="126">
        <v>34698</v>
      </c>
      <c r="H453" s="127">
        <f t="shared" ca="1" si="7"/>
        <v>19</v>
      </c>
      <c r="I453" s="128" t="s">
        <v>60</v>
      </c>
      <c r="J453" s="129">
        <v>95724</v>
      </c>
      <c r="K453" s="130">
        <v>4</v>
      </c>
      <c r="L453" s="122"/>
    </row>
    <row r="454" spans="1:12" s="131" customFormat="1" x14ac:dyDescent="0.3">
      <c r="A454" s="122" t="s">
        <v>530</v>
      </c>
      <c r="B454" s="124" t="s">
        <v>55</v>
      </c>
      <c r="C454" s="122" t="s">
        <v>494</v>
      </c>
      <c r="D454" s="134">
        <v>711445298</v>
      </c>
      <c r="E454" s="134">
        <v>5058359862</v>
      </c>
      <c r="F454" s="122" t="s">
        <v>58</v>
      </c>
      <c r="G454" s="126">
        <v>41676</v>
      </c>
      <c r="H454" s="127">
        <f t="shared" ca="1" si="7"/>
        <v>0</v>
      </c>
      <c r="I454" s="128"/>
      <c r="J454" s="129">
        <v>101160</v>
      </c>
      <c r="K454" s="130">
        <v>1</v>
      </c>
      <c r="L454" s="122"/>
    </row>
    <row r="455" spans="1:12" s="131" customFormat="1" x14ac:dyDescent="0.3">
      <c r="A455" s="122" t="s">
        <v>531</v>
      </c>
      <c r="B455" s="124" t="s">
        <v>76</v>
      </c>
      <c r="C455" s="122" t="s">
        <v>494</v>
      </c>
      <c r="D455" s="134">
        <v>868128171</v>
      </c>
      <c r="E455" s="134">
        <v>7195048978</v>
      </c>
      <c r="F455" s="122" t="s">
        <v>48</v>
      </c>
      <c r="G455" s="126">
        <v>34934</v>
      </c>
      <c r="H455" s="127">
        <f t="shared" ca="1" si="7"/>
        <v>18</v>
      </c>
      <c r="I455" s="128" t="s">
        <v>72</v>
      </c>
      <c r="J455" s="129">
        <v>90444</v>
      </c>
      <c r="K455" s="130">
        <v>2</v>
      </c>
      <c r="L455" s="122"/>
    </row>
    <row r="456" spans="1:12" s="131" customFormat="1" x14ac:dyDescent="0.3">
      <c r="A456" s="122" t="s">
        <v>532</v>
      </c>
      <c r="B456" s="124" t="s">
        <v>62</v>
      </c>
      <c r="C456" s="122" t="s">
        <v>494</v>
      </c>
      <c r="D456" s="134">
        <v>291803431</v>
      </c>
      <c r="E456" s="134">
        <v>9705866679</v>
      </c>
      <c r="F456" s="122" t="s">
        <v>58</v>
      </c>
      <c r="G456" s="126">
        <v>40839</v>
      </c>
      <c r="H456" s="127">
        <f t="shared" ca="1" si="7"/>
        <v>2</v>
      </c>
      <c r="I456" s="128"/>
      <c r="J456" s="129">
        <v>64800</v>
      </c>
      <c r="K456" s="130">
        <v>3</v>
      </c>
      <c r="L456" s="122"/>
    </row>
    <row r="457" spans="1:12" s="131" customFormat="1" x14ac:dyDescent="0.3">
      <c r="A457" s="122" t="s">
        <v>533</v>
      </c>
      <c r="B457" s="124" t="s">
        <v>66</v>
      </c>
      <c r="C457" s="122" t="s">
        <v>494</v>
      </c>
      <c r="D457" s="134">
        <v>839899522</v>
      </c>
      <c r="E457" s="134">
        <v>5055512521</v>
      </c>
      <c r="F457" s="122" t="s">
        <v>48</v>
      </c>
      <c r="G457" s="126">
        <v>37025</v>
      </c>
      <c r="H457" s="127">
        <f t="shared" ca="1" si="7"/>
        <v>13</v>
      </c>
      <c r="I457" s="128" t="s">
        <v>60</v>
      </c>
      <c r="J457" s="129">
        <v>89436</v>
      </c>
      <c r="K457" s="130">
        <v>5</v>
      </c>
      <c r="L457" s="122"/>
    </row>
    <row r="458" spans="1:12" s="131" customFormat="1" x14ac:dyDescent="0.3">
      <c r="A458" s="122" t="s">
        <v>534</v>
      </c>
      <c r="B458" s="124" t="s">
        <v>76</v>
      </c>
      <c r="C458" s="122" t="s">
        <v>494</v>
      </c>
      <c r="D458" s="134">
        <v>489013842</v>
      </c>
      <c r="E458" s="134">
        <v>5051658481</v>
      </c>
      <c r="F458" s="122" t="s">
        <v>52</v>
      </c>
      <c r="G458" s="126">
        <v>37751</v>
      </c>
      <c r="H458" s="127">
        <f t="shared" ca="1" si="7"/>
        <v>11</v>
      </c>
      <c r="I458" s="128" t="s">
        <v>64</v>
      </c>
      <c r="J458" s="129">
        <v>34806</v>
      </c>
      <c r="K458" s="130">
        <v>1</v>
      </c>
      <c r="L458" s="122"/>
    </row>
    <row r="459" spans="1:12" s="131" customFormat="1" x14ac:dyDescent="0.3">
      <c r="A459" s="122" t="s">
        <v>535</v>
      </c>
      <c r="B459" s="124" t="s">
        <v>66</v>
      </c>
      <c r="C459" s="122" t="s">
        <v>494</v>
      </c>
      <c r="D459" s="134">
        <v>934447306</v>
      </c>
      <c r="E459" s="134">
        <v>7195981242</v>
      </c>
      <c r="F459" s="122" t="s">
        <v>48</v>
      </c>
      <c r="G459" s="126">
        <v>35167</v>
      </c>
      <c r="H459" s="127">
        <f t="shared" ca="1" si="7"/>
        <v>18</v>
      </c>
      <c r="I459" s="128" t="s">
        <v>64</v>
      </c>
      <c r="J459" s="129">
        <v>87636</v>
      </c>
      <c r="K459" s="130">
        <v>5</v>
      </c>
      <c r="L459" s="122"/>
    </row>
    <row r="460" spans="1:12" s="131" customFormat="1" x14ac:dyDescent="0.3">
      <c r="A460" s="122" t="s">
        <v>536</v>
      </c>
      <c r="B460" s="124" t="s">
        <v>66</v>
      </c>
      <c r="C460" s="122" t="s">
        <v>494</v>
      </c>
      <c r="D460" s="134">
        <v>803776506</v>
      </c>
      <c r="E460" s="134">
        <v>9706920236</v>
      </c>
      <c r="F460" s="122" t="s">
        <v>48</v>
      </c>
      <c r="G460" s="126">
        <v>36468</v>
      </c>
      <c r="H460" s="127">
        <f t="shared" ca="1" si="7"/>
        <v>14</v>
      </c>
      <c r="I460" s="128" t="s">
        <v>53</v>
      </c>
      <c r="J460" s="129">
        <v>93540</v>
      </c>
      <c r="K460" s="130">
        <v>4</v>
      </c>
      <c r="L460" s="122"/>
    </row>
    <row r="461" spans="1:12" s="131" customFormat="1" x14ac:dyDescent="0.3">
      <c r="A461" s="122" t="s">
        <v>537</v>
      </c>
      <c r="B461" s="124" t="s">
        <v>76</v>
      </c>
      <c r="C461" s="122" t="s">
        <v>494</v>
      </c>
      <c r="D461" s="134">
        <v>824046378</v>
      </c>
      <c r="E461" s="134">
        <v>5056335284</v>
      </c>
      <c r="F461" s="122" t="s">
        <v>48</v>
      </c>
      <c r="G461" s="126">
        <v>36435</v>
      </c>
      <c r="H461" s="127">
        <f t="shared" ca="1" si="7"/>
        <v>14</v>
      </c>
      <c r="I461" s="128" t="s">
        <v>72</v>
      </c>
      <c r="J461" s="129">
        <v>80676</v>
      </c>
      <c r="K461" s="130">
        <v>4</v>
      </c>
      <c r="L461" s="122"/>
    </row>
    <row r="462" spans="1:12" s="131" customFormat="1" x14ac:dyDescent="0.3">
      <c r="A462" s="122" t="s">
        <v>538</v>
      </c>
      <c r="B462" s="124" t="s">
        <v>76</v>
      </c>
      <c r="C462" s="122" t="s">
        <v>539</v>
      </c>
      <c r="D462" s="134">
        <v>174483231</v>
      </c>
      <c r="E462" s="134">
        <v>5056733291</v>
      </c>
      <c r="F462" s="122" t="s">
        <v>48</v>
      </c>
      <c r="G462" s="126">
        <v>34242</v>
      </c>
      <c r="H462" s="127">
        <f t="shared" ca="1" si="7"/>
        <v>20</v>
      </c>
      <c r="I462" s="128" t="s">
        <v>60</v>
      </c>
      <c r="J462" s="129">
        <v>49128</v>
      </c>
      <c r="K462" s="130">
        <v>3</v>
      </c>
      <c r="L462" s="122"/>
    </row>
    <row r="463" spans="1:12" s="131" customFormat="1" x14ac:dyDescent="0.3">
      <c r="A463" s="122" t="s">
        <v>540</v>
      </c>
      <c r="B463" s="124" t="s">
        <v>51</v>
      </c>
      <c r="C463" s="122" t="s">
        <v>539</v>
      </c>
      <c r="D463" s="134">
        <v>360904659</v>
      </c>
      <c r="E463" s="134">
        <v>5053766803</v>
      </c>
      <c r="F463" s="122" t="s">
        <v>48</v>
      </c>
      <c r="G463" s="126">
        <v>34644</v>
      </c>
      <c r="H463" s="127">
        <f t="shared" ca="1" si="7"/>
        <v>19</v>
      </c>
      <c r="I463" s="128" t="s">
        <v>64</v>
      </c>
      <c r="J463" s="129">
        <v>53544</v>
      </c>
      <c r="K463" s="130">
        <v>5</v>
      </c>
      <c r="L463" s="122"/>
    </row>
    <row r="464" spans="1:12" s="131" customFormat="1" x14ac:dyDescent="0.3">
      <c r="A464" s="122" t="s">
        <v>541</v>
      </c>
      <c r="B464" s="124" t="s">
        <v>66</v>
      </c>
      <c r="C464" s="122" t="s">
        <v>539</v>
      </c>
      <c r="D464" s="134">
        <v>904790184</v>
      </c>
      <c r="E464" s="134">
        <v>3031876990</v>
      </c>
      <c r="F464" s="122" t="s">
        <v>48</v>
      </c>
      <c r="G464" s="126">
        <v>34516</v>
      </c>
      <c r="H464" s="127">
        <f t="shared" ca="1" si="7"/>
        <v>20</v>
      </c>
      <c r="I464" s="128" t="s">
        <v>64</v>
      </c>
      <c r="J464" s="129">
        <v>93264</v>
      </c>
      <c r="K464" s="130">
        <v>3</v>
      </c>
      <c r="L464" s="122"/>
    </row>
    <row r="465" spans="1:12" s="131" customFormat="1" x14ac:dyDescent="0.3">
      <c r="A465" s="122" t="s">
        <v>542</v>
      </c>
      <c r="B465" s="124" t="s">
        <v>66</v>
      </c>
      <c r="C465" s="122" t="s">
        <v>539</v>
      </c>
      <c r="D465" s="134">
        <v>763518183</v>
      </c>
      <c r="E465" s="134">
        <v>7192581491</v>
      </c>
      <c r="F465" s="122" t="s">
        <v>48</v>
      </c>
      <c r="G465" s="126">
        <v>34496</v>
      </c>
      <c r="H465" s="127">
        <f t="shared" ca="1" si="7"/>
        <v>20</v>
      </c>
      <c r="I465" s="128" t="s">
        <v>60</v>
      </c>
      <c r="J465" s="129">
        <v>83280</v>
      </c>
      <c r="K465" s="130">
        <v>5</v>
      </c>
      <c r="L465" s="122"/>
    </row>
    <row r="466" spans="1:12" s="131" customFormat="1" x14ac:dyDescent="0.3">
      <c r="A466" s="122" t="s">
        <v>543</v>
      </c>
      <c r="B466" s="124" t="s">
        <v>76</v>
      </c>
      <c r="C466" s="122" t="s">
        <v>539</v>
      </c>
      <c r="D466" s="134">
        <v>285295419</v>
      </c>
      <c r="E466" s="134">
        <v>5057904981</v>
      </c>
      <c r="F466" s="122" t="s">
        <v>56</v>
      </c>
      <c r="G466" s="126">
        <v>34214</v>
      </c>
      <c r="H466" s="127">
        <f t="shared" ca="1" si="7"/>
        <v>20</v>
      </c>
      <c r="I466" s="128"/>
      <c r="J466" s="129">
        <v>39878</v>
      </c>
      <c r="K466" s="130">
        <v>4</v>
      </c>
      <c r="L466" s="122"/>
    </row>
    <row r="467" spans="1:12" s="131" customFormat="1" x14ac:dyDescent="0.3">
      <c r="A467" s="122" t="s">
        <v>544</v>
      </c>
      <c r="B467" s="124" t="s">
        <v>66</v>
      </c>
      <c r="C467" s="122" t="s">
        <v>539</v>
      </c>
      <c r="D467" s="134">
        <v>967826310</v>
      </c>
      <c r="E467" s="134">
        <v>3036100410</v>
      </c>
      <c r="F467" s="122" t="s">
        <v>48</v>
      </c>
      <c r="G467" s="126">
        <v>34376</v>
      </c>
      <c r="H467" s="127">
        <f t="shared" ca="1" si="7"/>
        <v>20</v>
      </c>
      <c r="I467" s="128" t="s">
        <v>72</v>
      </c>
      <c r="J467" s="129">
        <v>42384</v>
      </c>
      <c r="K467" s="130">
        <v>3</v>
      </c>
      <c r="L467" s="122"/>
    </row>
    <row r="468" spans="1:12" s="131" customFormat="1" x14ac:dyDescent="0.3">
      <c r="A468" s="122" t="s">
        <v>545</v>
      </c>
      <c r="B468" s="124" t="s">
        <v>66</v>
      </c>
      <c r="C468" s="122" t="s">
        <v>539</v>
      </c>
      <c r="D468" s="134">
        <v>444159297</v>
      </c>
      <c r="E468" s="134">
        <v>3032456406</v>
      </c>
      <c r="F468" s="122" t="s">
        <v>48</v>
      </c>
      <c r="G468" s="126">
        <v>34592</v>
      </c>
      <c r="H468" s="127">
        <f t="shared" ca="1" si="7"/>
        <v>19</v>
      </c>
      <c r="I468" s="128" t="s">
        <v>60</v>
      </c>
      <c r="J468" s="129">
        <v>97836</v>
      </c>
      <c r="K468" s="130">
        <v>5</v>
      </c>
      <c r="L468" s="122"/>
    </row>
    <row r="469" spans="1:12" s="131" customFormat="1" x14ac:dyDescent="0.3">
      <c r="A469" s="122" t="s">
        <v>546</v>
      </c>
      <c r="B469" s="124" t="s">
        <v>51</v>
      </c>
      <c r="C469" s="122" t="s">
        <v>539</v>
      </c>
      <c r="D469" s="134">
        <v>671360508</v>
      </c>
      <c r="E469" s="134">
        <v>9708385730</v>
      </c>
      <c r="F469" s="122" t="s">
        <v>52</v>
      </c>
      <c r="G469" s="126">
        <v>34216</v>
      </c>
      <c r="H469" s="127">
        <f t="shared" ca="1" si="7"/>
        <v>20</v>
      </c>
      <c r="I469" s="128" t="s">
        <v>53</v>
      </c>
      <c r="J469" s="129">
        <v>47544</v>
      </c>
      <c r="K469" s="130">
        <v>5</v>
      </c>
      <c r="L469" s="122"/>
    </row>
    <row r="470" spans="1:12" s="131" customFormat="1" x14ac:dyDescent="0.3">
      <c r="A470" s="122" t="s">
        <v>547</v>
      </c>
      <c r="B470" s="124" t="s">
        <v>76</v>
      </c>
      <c r="C470" s="122" t="s">
        <v>539</v>
      </c>
      <c r="D470" s="134">
        <v>852430023</v>
      </c>
      <c r="E470" s="134">
        <v>9705506190</v>
      </c>
      <c r="F470" s="122" t="s">
        <v>52</v>
      </c>
      <c r="G470" s="126">
        <v>34168</v>
      </c>
      <c r="H470" s="127">
        <f t="shared" ca="1" si="7"/>
        <v>20</v>
      </c>
      <c r="I470" s="128" t="s">
        <v>49</v>
      </c>
      <c r="J470" s="129">
        <v>29778</v>
      </c>
      <c r="K470" s="130">
        <v>1</v>
      </c>
      <c r="L470" s="122"/>
    </row>
    <row r="471" spans="1:12" s="131" customFormat="1" x14ac:dyDescent="0.3">
      <c r="A471" s="122" t="s">
        <v>548</v>
      </c>
      <c r="B471" s="124" t="s">
        <v>46</v>
      </c>
      <c r="C471" s="122" t="s">
        <v>539</v>
      </c>
      <c r="D471" s="134">
        <v>710460589</v>
      </c>
      <c r="E471" s="134">
        <v>5056104400</v>
      </c>
      <c r="F471" s="122" t="s">
        <v>48</v>
      </c>
      <c r="G471" s="126">
        <v>34235</v>
      </c>
      <c r="H471" s="127">
        <f t="shared" ca="1" si="7"/>
        <v>20</v>
      </c>
      <c r="I471" s="128" t="s">
        <v>64</v>
      </c>
      <c r="J471" s="129">
        <v>51732</v>
      </c>
      <c r="K471" s="130">
        <v>2</v>
      </c>
      <c r="L471" s="122"/>
    </row>
    <row r="472" spans="1:12" s="131" customFormat="1" x14ac:dyDescent="0.3">
      <c r="A472" s="122" t="s">
        <v>549</v>
      </c>
      <c r="B472" s="124" t="s">
        <v>46</v>
      </c>
      <c r="C472" s="122" t="s">
        <v>539</v>
      </c>
      <c r="D472" s="134">
        <v>834061135</v>
      </c>
      <c r="E472" s="134">
        <v>9708472270</v>
      </c>
      <c r="F472" s="122" t="s">
        <v>48</v>
      </c>
      <c r="G472" s="126">
        <v>34569</v>
      </c>
      <c r="H472" s="127">
        <f t="shared" ca="1" si="7"/>
        <v>19</v>
      </c>
      <c r="I472" s="128" t="s">
        <v>49</v>
      </c>
      <c r="J472" s="129">
        <v>53472</v>
      </c>
      <c r="K472" s="130">
        <v>2</v>
      </c>
      <c r="L472" s="122"/>
    </row>
    <row r="473" spans="1:12" s="131" customFormat="1" x14ac:dyDescent="0.3">
      <c r="A473" s="122" t="s">
        <v>550</v>
      </c>
      <c r="B473" s="124" t="s">
        <v>55</v>
      </c>
      <c r="C473" s="122" t="s">
        <v>539</v>
      </c>
      <c r="D473" s="134">
        <v>264960848</v>
      </c>
      <c r="E473" s="134">
        <v>7195012757</v>
      </c>
      <c r="F473" s="122" t="s">
        <v>58</v>
      </c>
      <c r="G473" s="126">
        <v>34342</v>
      </c>
      <c r="H473" s="127">
        <f t="shared" ca="1" si="7"/>
        <v>20</v>
      </c>
      <c r="I473" s="128"/>
      <c r="J473" s="129">
        <v>58884</v>
      </c>
      <c r="K473" s="130">
        <v>3</v>
      </c>
      <c r="L473" s="122"/>
    </row>
    <row r="474" spans="1:12" s="131" customFormat="1" x14ac:dyDescent="0.3">
      <c r="A474" s="122" t="s">
        <v>551</v>
      </c>
      <c r="B474" s="124" t="s">
        <v>76</v>
      </c>
      <c r="C474" s="122" t="s">
        <v>539</v>
      </c>
      <c r="D474" s="134">
        <v>219740602</v>
      </c>
      <c r="E474" s="134">
        <v>5057429525</v>
      </c>
      <c r="F474" s="122" t="s">
        <v>52</v>
      </c>
      <c r="G474" s="126">
        <v>34405</v>
      </c>
      <c r="H474" s="127">
        <f t="shared" ca="1" si="7"/>
        <v>20</v>
      </c>
      <c r="I474" s="128" t="s">
        <v>72</v>
      </c>
      <c r="J474" s="129">
        <v>19218</v>
      </c>
      <c r="K474" s="130">
        <v>3</v>
      </c>
      <c r="L474" s="122"/>
    </row>
    <row r="475" spans="1:12" s="131" customFormat="1" x14ac:dyDescent="0.3">
      <c r="A475" s="122" t="s">
        <v>552</v>
      </c>
      <c r="B475" s="124" t="s">
        <v>66</v>
      </c>
      <c r="C475" s="122" t="s">
        <v>539</v>
      </c>
      <c r="D475" s="134">
        <v>134557291</v>
      </c>
      <c r="E475" s="134">
        <v>9705536623</v>
      </c>
      <c r="F475" s="122" t="s">
        <v>48</v>
      </c>
      <c r="G475" s="126">
        <v>34169</v>
      </c>
      <c r="H475" s="127">
        <f t="shared" ca="1" si="7"/>
        <v>20</v>
      </c>
      <c r="I475" s="128" t="s">
        <v>60</v>
      </c>
      <c r="J475" s="129">
        <v>39120</v>
      </c>
      <c r="K475" s="130">
        <v>5</v>
      </c>
      <c r="L475" s="122"/>
    </row>
    <row r="476" spans="1:12" s="131" customFormat="1" x14ac:dyDescent="0.3">
      <c r="A476" s="122" t="s">
        <v>553</v>
      </c>
      <c r="B476" s="124" t="s">
        <v>76</v>
      </c>
      <c r="C476" s="122" t="s">
        <v>539</v>
      </c>
      <c r="D476" s="134">
        <v>292693795</v>
      </c>
      <c r="E476" s="134">
        <v>3035990139</v>
      </c>
      <c r="F476" s="122" t="s">
        <v>48</v>
      </c>
      <c r="G476" s="126">
        <v>34336</v>
      </c>
      <c r="H476" s="127">
        <f t="shared" ca="1" si="7"/>
        <v>20</v>
      </c>
      <c r="I476" s="128" t="s">
        <v>60</v>
      </c>
      <c r="J476" s="129">
        <v>105540</v>
      </c>
      <c r="K476" s="130">
        <v>4</v>
      </c>
      <c r="L476" s="122"/>
    </row>
    <row r="477" spans="1:12" s="131" customFormat="1" x14ac:dyDescent="0.3">
      <c r="A477" s="122" t="s">
        <v>554</v>
      </c>
      <c r="B477" s="124" t="s">
        <v>76</v>
      </c>
      <c r="C477" s="122" t="s">
        <v>539</v>
      </c>
      <c r="D477" s="134">
        <v>198564686</v>
      </c>
      <c r="E477" s="134">
        <v>5053355100</v>
      </c>
      <c r="F477" s="122" t="s">
        <v>48</v>
      </c>
      <c r="G477" s="126">
        <v>34302</v>
      </c>
      <c r="H477" s="127">
        <f t="shared" ca="1" si="7"/>
        <v>20</v>
      </c>
      <c r="I477" s="128" t="s">
        <v>60</v>
      </c>
      <c r="J477" s="129">
        <v>86076</v>
      </c>
      <c r="K477" s="130">
        <v>1</v>
      </c>
      <c r="L477" s="122"/>
    </row>
    <row r="478" spans="1:12" s="131" customFormat="1" x14ac:dyDescent="0.3">
      <c r="A478" s="122" t="s">
        <v>555</v>
      </c>
      <c r="B478" s="124" t="s">
        <v>46</v>
      </c>
      <c r="C478" s="122" t="s">
        <v>556</v>
      </c>
      <c r="D478" s="134">
        <v>546159785</v>
      </c>
      <c r="E478" s="134">
        <v>7192924678</v>
      </c>
      <c r="F478" s="122" t="s">
        <v>48</v>
      </c>
      <c r="G478" s="126">
        <v>39479</v>
      </c>
      <c r="H478" s="127">
        <f t="shared" ca="1" si="7"/>
        <v>6</v>
      </c>
      <c r="I478" s="128" t="s">
        <v>72</v>
      </c>
      <c r="J478" s="129">
        <v>73596</v>
      </c>
      <c r="K478" s="130">
        <v>2</v>
      </c>
      <c r="L478" s="122"/>
    </row>
    <row r="479" spans="1:12" s="131" customFormat="1" x14ac:dyDescent="0.3">
      <c r="A479" s="122" t="s">
        <v>557</v>
      </c>
      <c r="B479" s="124" t="s">
        <v>76</v>
      </c>
      <c r="C479" s="122" t="s">
        <v>556</v>
      </c>
      <c r="D479" s="134">
        <v>528258211</v>
      </c>
      <c r="E479" s="134">
        <v>3034727385</v>
      </c>
      <c r="F479" s="122" t="s">
        <v>48</v>
      </c>
      <c r="G479" s="126">
        <v>34184</v>
      </c>
      <c r="H479" s="127">
        <f t="shared" ca="1" si="7"/>
        <v>20</v>
      </c>
      <c r="I479" s="128" t="s">
        <v>49</v>
      </c>
      <c r="J479" s="129">
        <v>55332</v>
      </c>
      <c r="K479" s="130">
        <v>4</v>
      </c>
      <c r="L479" s="122"/>
    </row>
    <row r="480" spans="1:12" x14ac:dyDescent="0.3">
      <c r="A480" s="122" t="s">
        <v>558</v>
      </c>
      <c r="B480" s="124" t="s">
        <v>76</v>
      </c>
      <c r="C480" s="122" t="s">
        <v>556</v>
      </c>
      <c r="D480" s="134">
        <v>394876677</v>
      </c>
      <c r="E480" s="134">
        <v>9702551469</v>
      </c>
      <c r="F480" s="122" t="s">
        <v>48</v>
      </c>
      <c r="G480" s="126">
        <v>36672</v>
      </c>
      <c r="H480" s="127">
        <f t="shared" ca="1" si="7"/>
        <v>14</v>
      </c>
      <c r="I480" s="128" t="s">
        <v>64</v>
      </c>
      <c r="J480" s="129">
        <v>40872</v>
      </c>
      <c r="K480" s="130">
        <v>2</v>
      </c>
    </row>
    <row r="481" spans="1:12" x14ac:dyDescent="0.3">
      <c r="A481" s="122" t="s">
        <v>559</v>
      </c>
      <c r="B481" s="124" t="s">
        <v>66</v>
      </c>
      <c r="C481" s="122" t="s">
        <v>556</v>
      </c>
      <c r="D481" s="134">
        <v>978154935</v>
      </c>
      <c r="E481" s="134">
        <v>9701384592</v>
      </c>
      <c r="F481" s="122" t="s">
        <v>48</v>
      </c>
      <c r="G481" s="126">
        <v>37251</v>
      </c>
      <c r="H481" s="127">
        <f t="shared" ca="1" si="7"/>
        <v>12</v>
      </c>
      <c r="I481" s="128" t="s">
        <v>49</v>
      </c>
      <c r="J481" s="129">
        <v>55632</v>
      </c>
      <c r="K481" s="130">
        <v>5</v>
      </c>
    </row>
    <row r="482" spans="1:12" x14ac:dyDescent="0.3">
      <c r="A482" s="122" t="s">
        <v>560</v>
      </c>
      <c r="B482" s="124" t="s">
        <v>76</v>
      </c>
      <c r="C482" s="122" t="s">
        <v>556</v>
      </c>
      <c r="D482" s="134">
        <v>933883118</v>
      </c>
      <c r="E482" s="134">
        <v>3033294956</v>
      </c>
      <c r="F482" s="122" t="s">
        <v>58</v>
      </c>
      <c r="G482" s="126">
        <v>35714</v>
      </c>
      <c r="H482" s="127">
        <f t="shared" ca="1" si="7"/>
        <v>16</v>
      </c>
      <c r="I482" s="128"/>
      <c r="J482" s="129">
        <v>103176</v>
      </c>
      <c r="K482" s="130">
        <v>2</v>
      </c>
    </row>
    <row r="483" spans="1:12" x14ac:dyDescent="0.3">
      <c r="A483" s="122" t="s">
        <v>561</v>
      </c>
      <c r="B483" s="124" t="s">
        <v>76</v>
      </c>
      <c r="C483" s="122" t="s">
        <v>556</v>
      </c>
      <c r="D483" s="134">
        <v>569882669</v>
      </c>
      <c r="E483" s="134">
        <v>9703122083</v>
      </c>
      <c r="F483" s="122" t="s">
        <v>48</v>
      </c>
      <c r="G483" s="126">
        <v>38624</v>
      </c>
      <c r="H483" s="127">
        <f t="shared" ca="1" si="7"/>
        <v>8</v>
      </c>
      <c r="I483" s="128" t="s">
        <v>53</v>
      </c>
      <c r="J483" s="129">
        <v>54120</v>
      </c>
      <c r="K483" s="130">
        <v>2</v>
      </c>
    </row>
    <row r="484" spans="1:12" x14ac:dyDescent="0.3">
      <c r="A484" s="122" t="s">
        <v>562</v>
      </c>
      <c r="B484" s="124" t="s">
        <v>76</v>
      </c>
      <c r="C484" s="122" t="s">
        <v>556</v>
      </c>
      <c r="D484" s="134">
        <v>449987941</v>
      </c>
      <c r="E484" s="134">
        <v>5058742282</v>
      </c>
      <c r="F484" s="122" t="s">
        <v>48</v>
      </c>
      <c r="G484" s="126">
        <v>41533</v>
      </c>
      <c r="H484" s="127">
        <f t="shared" ca="1" si="7"/>
        <v>0</v>
      </c>
      <c r="I484" s="128" t="s">
        <v>49</v>
      </c>
      <c r="J484" s="129">
        <v>75847</v>
      </c>
      <c r="K484" s="130">
        <v>1</v>
      </c>
    </row>
    <row r="485" spans="1:12" x14ac:dyDescent="0.3">
      <c r="A485" s="122" t="s">
        <v>563</v>
      </c>
      <c r="B485" s="124" t="s">
        <v>62</v>
      </c>
      <c r="C485" s="122" t="s">
        <v>556</v>
      </c>
      <c r="D485" s="134">
        <v>486016972</v>
      </c>
      <c r="E485" s="134">
        <v>7194532398</v>
      </c>
      <c r="F485" s="122" t="s">
        <v>52</v>
      </c>
      <c r="G485" s="126">
        <v>40784</v>
      </c>
      <c r="H485" s="127">
        <f t="shared" ca="1" si="7"/>
        <v>2</v>
      </c>
      <c r="I485" s="128" t="s">
        <v>60</v>
      </c>
      <c r="J485" s="129">
        <v>54678</v>
      </c>
      <c r="K485" s="130">
        <v>1</v>
      </c>
    </row>
    <row r="486" spans="1:12" x14ac:dyDescent="0.3">
      <c r="A486" s="122" t="s">
        <v>564</v>
      </c>
      <c r="B486" s="124" t="s">
        <v>76</v>
      </c>
      <c r="C486" s="122" t="s">
        <v>556</v>
      </c>
      <c r="D486" s="134">
        <v>699386024</v>
      </c>
      <c r="E486" s="134">
        <v>7195842116</v>
      </c>
      <c r="F486" s="122" t="s">
        <v>56</v>
      </c>
      <c r="G486" s="126">
        <v>37084</v>
      </c>
      <c r="H486" s="127">
        <f t="shared" ca="1" si="7"/>
        <v>12</v>
      </c>
      <c r="I486" s="128"/>
      <c r="J486" s="129">
        <v>20026</v>
      </c>
      <c r="K486" s="130">
        <v>3</v>
      </c>
    </row>
    <row r="487" spans="1:12" x14ac:dyDescent="0.3">
      <c r="A487" s="122" t="s">
        <v>565</v>
      </c>
      <c r="B487" s="124" t="s">
        <v>51</v>
      </c>
      <c r="C487" s="122" t="s">
        <v>556</v>
      </c>
      <c r="D487" s="134">
        <v>828715080</v>
      </c>
      <c r="E487" s="134">
        <v>3033613559</v>
      </c>
      <c r="F487" s="122" t="s">
        <v>48</v>
      </c>
      <c r="G487" s="126">
        <v>36150</v>
      </c>
      <c r="H487" s="127">
        <f t="shared" ca="1" si="7"/>
        <v>15</v>
      </c>
      <c r="I487" s="128" t="s">
        <v>53</v>
      </c>
      <c r="J487" s="129">
        <v>73378</v>
      </c>
      <c r="K487" s="130">
        <v>2</v>
      </c>
    </row>
    <row r="488" spans="1:12" x14ac:dyDescent="0.3">
      <c r="A488" s="122" t="s">
        <v>566</v>
      </c>
      <c r="B488" s="124" t="s">
        <v>66</v>
      </c>
      <c r="C488" s="122" t="s">
        <v>556</v>
      </c>
      <c r="D488" s="134">
        <v>558903229</v>
      </c>
      <c r="E488" s="134">
        <v>5055699651</v>
      </c>
      <c r="F488" s="122" t="s">
        <v>48</v>
      </c>
      <c r="G488" s="126">
        <v>35117</v>
      </c>
      <c r="H488" s="127">
        <f t="shared" ca="1" si="7"/>
        <v>18</v>
      </c>
      <c r="I488" s="128" t="s">
        <v>60</v>
      </c>
      <c r="J488" s="129">
        <v>27984</v>
      </c>
      <c r="K488" s="130">
        <v>4</v>
      </c>
    </row>
    <row r="489" spans="1:12" x14ac:dyDescent="0.3">
      <c r="A489" s="122" t="s">
        <v>567</v>
      </c>
      <c r="B489" s="124" t="s">
        <v>76</v>
      </c>
      <c r="C489" s="122" t="s">
        <v>556</v>
      </c>
      <c r="D489" s="134">
        <v>475671127</v>
      </c>
      <c r="E489" s="134">
        <v>5056650531</v>
      </c>
      <c r="F489" s="122" t="s">
        <v>48</v>
      </c>
      <c r="G489" s="126">
        <v>37014</v>
      </c>
      <c r="H489" s="127">
        <f t="shared" ca="1" si="7"/>
        <v>13</v>
      </c>
      <c r="I489" s="128" t="s">
        <v>64</v>
      </c>
      <c r="J489" s="129">
        <v>73704</v>
      </c>
      <c r="K489" s="130">
        <v>4</v>
      </c>
      <c r="L489" s="133"/>
    </row>
    <row r="490" spans="1:12" x14ac:dyDescent="0.3">
      <c r="A490" s="122" t="s">
        <v>568</v>
      </c>
      <c r="B490" s="124" t="s">
        <v>46</v>
      </c>
      <c r="C490" s="122" t="s">
        <v>556</v>
      </c>
      <c r="D490" s="134">
        <v>239847790</v>
      </c>
      <c r="E490" s="134">
        <v>9704045531</v>
      </c>
      <c r="F490" s="122" t="s">
        <v>58</v>
      </c>
      <c r="G490" s="126">
        <v>37431</v>
      </c>
      <c r="H490" s="127">
        <f t="shared" ca="1" si="7"/>
        <v>12</v>
      </c>
      <c r="I490" s="128"/>
      <c r="J490" s="129">
        <v>85560</v>
      </c>
      <c r="K490" s="130">
        <v>5</v>
      </c>
    </row>
    <row r="491" spans="1:12" x14ac:dyDescent="0.3">
      <c r="A491" s="122" t="s">
        <v>569</v>
      </c>
      <c r="B491" s="124" t="s">
        <v>66</v>
      </c>
      <c r="C491" s="122" t="s">
        <v>556</v>
      </c>
      <c r="D491" s="134">
        <v>313358310</v>
      </c>
      <c r="E491" s="134">
        <v>3035442791</v>
      </c>
      <c r="F491" s="122" t="s">
        <v>48</v>
      </c>
      <c r="G491" s="126">
        <v>35278</v>
      </c>
      <c r="H491" s="127">
        <f t="shared" ca="1" si="7"/>
        <v>17</v>
      </c>
      <c r="I491" s="128" t="s">
        <v>60</v>
      </c>
      <c r="J491" s="129">
        <v>75226</v>
      </c>
      <c r="K491" s="130">
        <v>2</v>
      </c>
    </row>
    <row r="492" spans="1:12" x14ac:dyDescent="0.3">
      <c r="A492" s="122" t="s">
        <v>570</v>
      </c>
      <c r="B492" s="124" t="s">
        <v>66</v>
      </c>
      <c r="C492" s="122" t="s">
        <v>556</v>
      </c>
      <c r="D492" s="134">
        <v>358017400</v>
      </c>
      <c r="E492" s="134">
        <v>3033265407</v>
      </c>
      <c r="F492" s="122" t="s">
        <v>56</v>
      </c>
      <c r="G492" s="126">
        <v>37436</v>
      </c>
      <c r="H492" s="127">
        <f t="shared" ca="1" si="7"/>
        <v>12</v>
      </c>
      <c r="I492" s="128"/>
      <c r="J492" s="129">
        <v>43262</v>
      </c>
      <c r="K492" s="130">
        <v>5</v>
      </c>
    </row>
    <row r="493" spans="1:12" x14ac:dyDescent="0.3">
      <c r="A493" s="122" t="s">
        <v>571</v>
      </c>
      <c r="B493" s="124" t="s">
        <v>76</v>
      </c>
      <c r="C493" s="122" t="s">
        <v>556</v>
      </c>
      <c r="D493" s="134">
        <v>963000861</v>
      </c>
      <c r="E493" s="134">
        <v>7192792063</v>
      </c>
      <c r="F493" s="122" t="s">
        <v>58</v>
      </c>
      <c r="G493" s="126">
        <v>36202</v>
      </c>
      <c r="H493" s="127">
        <f t="shared" ca="1" si="7"/>
        <v>15</v>
      </c>
      <c r="I493" s="128"/>
      <c r="J493" s="129">
        <v>87828</v>
      </c>
      <c r="K493" s="130">
        <v>1</v>
      </c>
    </row>
    <row r="494" spans="1:12" x14ac:dyDescent="0.3">
      <c r="A494" s="122" t="s">
        <v>572</v>
      </c>
      <c r="B494" s="124" t="s">
        <v>55</v>
      </c>
      <c r="C494" s="122" t="s">
        <v>556</v>
      </c>
      <c r="D494" s="134">
        <v>343185481</v>
      </c>
      <c r="E494" s="134">
        <v>3036446519</v>
      </c>
      <c r="F494" s="122" t="s">
        <v>48</v>
      </c>
      <c r="G494" s="126">
        <v>36974</v>
      </c>
      <c r="H494" s="127">
        <f t="shared" ca="1" si="7"/>
        <v>13</v>
      </c>
      <c r="I494" s="128" t="s">
        <v>53</v>
      </c>
      <c r="J494" s="129">
        <v>88488</v>
      </c>
      <c r="K494" s="130">
        <v>4</v>
      </c>
    </row>
    <row r="495" spans="1:12" x14ac:dyDescent="0.3">
      <c r="A495" s="122" t="s">
        <v>573</v>
      </c>
      <c r="B495" s="124" t="s">
        <v>51</v>
      </c>
      <c r="C495" s="122" t="s">
        <v>556</v>
      </c>
      <c r="D495" s="134">
        <v>106686151</v>
      </c>
      <c r="E495" s="134">
        <v>7191246633</v>
      </c>
      <c r="F495" s="122" t="s">
        <v>58</v>
      </c>
      <c r="G495" s="126">
        <v>37142</v>
      </c>
      <c r="H495" s="127">
        <f t="shared" ca="1" si="7"/>
        <v>12</v>
      </c>
      <c r="I495" s="128"/>
      <c r="J495" s="129">
        <v>57024</v>
      </c>
      <c r="K495" s="130">
        <v>1</v>
      </c>
    </row>
    <row r="496" spans="1:12" x14ac:dyDescent="0.3">
      <c r="A496" s="122" t="s">
        <v>574</v>
      </c>
      <c r="B496" s="124" t="s">
        <v>66</v>
      </c>
      <c r="C496" s="122" t="s">
        <v>556</v>
      </c>
      <c r="D496" s="134">
        <v>379340654</v>
      </c>
      <c r="E496" s="134">
        <v>9708642893</v>
      </c>
      <c r="F496" s="122" t="s">
        <v>48</v>
      </c>
      <c r="G496" s="126">
        <v>37046</v>
      </c>
      <c r="H496" s="127">
        <f t="shared" ca="1" si="7"/>
        <v>13</v>
      </c>
      <c r="I496" s="128" t="s">
        <v>72</v>
      </c>
      <c r="J496" s="129">
        <v>44268</v>
      </c>
      <c r="K496" s="130">
        <v>1</v>
      </c>
    </row>
    <row r="497" spans="1:12" x14ac:dyDescent="0.3">
      <c r="A497" s="122" t="s">
        <v>575</v>
      </c>
      <c r="B497" s="124" t="s">
        <v>51</v>
      </c>
      <c r="C497" s="122" t="s">
        <v>556</v>
      </c>
      <c r="D497" s="134">
        <v>525699951</v>
      </c>
      <c r="E497" s="134">
        <v>5058400261</v>
      </c>
      <c r="F497" s="122" t="s">
        <v>56</v>
      </c>
      <c r="G497" s="126">
        <v>37002</v>
      </c>
      <c r="H497" s="127">
        <f t="shared" ca="1" si="7"/>
        <v>13</v>
      </c>
      <c r="I497" s="128"/>
      <c r="J497" s="129">
        <v>17198</v>
      </c>
      <c r="K497" s="130">
        <v>5</v>
      </c>
    </row>
    <row r="498" spans="1:12" x14ac:dyDescent="0.3">
      <c r="A498" s="122" t="s">
        <v>576</v>
      </c>
      <c r="B498" s="124" t="s">
        <v>51</v>
      </c>
      <c r="C498" s="122" t="s">
        <v>556</v>
      </c>
      <c r="D498" s="134">
        <v>151277827</v>
      </c>
      <c r="E498" s="134">
        <v>9707179128</v>
      </c>
      <c r="F498" s="122" t="s">
        <v>48</v>
      </c>
      <c r="G498" s="126">
        <v>40955</v>
      </c>
      <c r="H498" s="127">
        <f t="shared" ca="1" si="7"/>
        <v>2</v>
      </c>
      <c r="I498" s="128" t="s">
        <v>60</v>
      </c>
      <c r="J498" s="129">
        <v>29748</v>
      </c>
      <c r="K498" s="130">
        <v>3</v>
      </c>
      <c r="L498" s="133"/>
    </row>
    <row r="499" spans="1:12" x14ac:dyDescent="0.3">
      <c r="A499" s="122" t="s">
        <v>577</v>
      </c>
      <c r="B499" s="124" t="s">
        <v>62</v>
      </c>
      <c r="C499" s="122" t="s">
        <v>556</v>
      </c>
      <c r="D499" s="134">
        <v>445693854</v>
      </c>
      <c r="E499" s="134">
        <v>9702891217</v>
      </c>
      <c r="F499" s="122" t="s">
        <v>58</v>
      </c>
      <c r="G499" s="126">
        <v>35971</v>
      </c>
      <c r="H499" s="127">
        <f t="shared" ca="1" si="7"/>
        <v>16</v>
      </c>
      <c r="I499" s="128"/>
      <c r="J499" s="129">
        <v>92244</v>
      </c>
      <c r="K499" s="130">
        <v>5</v>
      </c>
    </row>
    <row r="500" spans="1:12" x14ac:dyDescent="0.3">
      <c r="A500" s="122" t="s">
        <v>578</v>
      </c>
      <c r="B500" s="124" t="s">
        <v>66</v>
      </c>
      <c r="C500" s="122" t="s">
        <v>556</v>
      </c>
      <c r="D500" s="134">
        <v>548283920</v>
      </c>
      <c r="E500" s="134">
        <v>7194160215</v>
      </c>
      <c r="F500" s="122" t="s">
        <v>58</v>
      </c>
      <c r="G500" s="126">
        <v>37353</v>
      </c>
      <c r="H500" s="127">
        <f t="shared" ca="1" si="7"/>
        <v>12</v>
      </c>
      <c r="I500" s="128"/>
      <c r="J500" s="129">
        <v>69588</v>
      </c>
      <c r="K500" s="130">
        <v>5</v>
      </c>
    </row>
    <row r="501" spans="1:12" x14ac:dyDescent="0.3">
      <c r="A501" s="122" t="s">
        <v>579</v>
      </c>
      <c r="B501" s="124" t="s">
        <v>66</v>
      </c>
      <c r="C501" s="122" t="s">
        <v>556</v>
      </c>
      <c r="D501" s="134">
        <v>113252240</v>
      </c>
      <c r="E501" s="134">
        <v>5056712695</v>
      </c>
      <c r="F501" s="122" t="s">
        <v>48</v>
      </c>
      <c r="G501" s="126">
        <v>37592</v>
      </c>
      <c r="H501" s="127">
        <f t="shared" ca="1" si="7"/>
        <v>11</v>
      </c>
      <c r="I501" s="128" t="s">
        <v>60</v>
      </c>
      <c r="J501" s="129">
        <v>74880</v>
      </c>
      <c r="K501" s="130">
        <v>4</v>
      </c>
    </row>
    <row r="502" spans="1:12" x14ac:dyDescent="0.3">
      <c r="A502" s="122" t="s">
        <v>580</v>
      </c>
      <c r="B502" s="124" t="s">
        <v>51</v>
      </c>
      <c r="C502" s="122" t="s">
        <v>556</v>
      </c>
      <c r="D502" s="134">
        <v>433314045</v>
      </c>
      <c r="E502" s="134">
        <v>7192543210</v>
      </c>
      <c r="F502" s="122" t="s">
        <v>58</v>
      </c>
      <c r="G502" s="126">
        <v>34694</v>
      </c>
      <c r="H502" s="127">
        <f t="shared" ca="1" si="7"/>
        <v>19</v>
      </c>
      <c r="I502" s="128"/>
      <c r="J502" s="129">
        <v>57108</v>
      </c>
      <c r="K502" s="130">
        <v>3</v>
      </c>
    </row>
    <row r="503" spans="1:12" x14ac:dyDescent="0.3">
      <c r="A503" s="122" t="s">
        <v>581</v>
      </c>
      <c r="B503" s="124" t="s">
        <v>66</v>
      </c>
      <c r="C503" s="122" t="s">
        <v>556</v>
      </c>
      <c r="D503" s="134">
        <v>330879921</v>
      </c>
      <c r="E503" s="134">
        <v>7195691314</v>
      </c>
      <c r="F503" s="122" t="s">
        <v>48</v>
      </c>
      <c r="G503" s="126">
        <v>37144</v>
      </c>
      <c r="H503" s="127">
        <f t="shared" ca="1" si="7"/>
        <v>12</v>
      </c>
      <c r="I503" s="128" t="s">
        <v>49</v>
      </c>
      <c r="J503" s="129">
        <v>65496</v>
      </c>
      <c r="K503" s="130">
        <v>4</v>
      </c>
    </row>
    <row r="504" spans="1:12" x14ac:dyDescent="0.3">
      <c r="A504" s="122" t="s">
        <v>582</v>
      </c>
      <c r="B504" s="124" t="s">
        <v>66</v>
      </c>
      <c r="C504" s="122" t="s">
        <v>556</v>
      </c>
      <c r="D504" s="134">
        <v>503036433</v>
      </c>
      <c r="E504" s="134">
        <v>5052453666</v>
      </c>
      <c r="F504" s="122" t="s">
        <v>48</v>
      </c>
      <c r="G504" s="126">
        <v>34516</v>
      </c>
      <c r="H504" s="127">
        <f t="shared" ca="1" si="7"/>
        <v>20</v>
      </c>
      <c r="I504" s="128" t="s">
        <v>49</v>
      </c>
      <c r="J504" s="129">
        <v>93288</v>
      </c>
      <c r="K504" s="130">
        <v>1</v>
      </c>
    </row>
    <row r="505" spans="1:12" x14ac:dyDescent="0.3">
      <c r="A505" s="122" t="s">
        <v>583</v>
      </c>
      <c r="B505" s="124" t="s">
        <v>76</v>
      </c>
      <c r="C505" s="122" t="s">
        <v>556</v>
      </c>
      <c r="D505" s="134">
        <v>302170290</v>
      </c>
      <c r="E505" s="134">
        <v>5051971988</v>
      </c>
      <c r="F505" s="122" t="s">
        <v>48</v>
      </c>
      <c r="G505" s="126">
        <v>36584</v>
      </c>
      <c r="H505" s="127">
        <f t="shared" ca="1" si="7"/>
        <v>14</v>
      </c>
      <c r="I505" s="128" t="s">
        <v>60</v>
      </c>
      <c r="J505" s="129">
        <v>75924</v>
      </c>
      <c r="K505" s="130">
        <v>1</v>
      </c>
    </row>
    <row r="506" spans="1:12" x14ac:dyDescent="0.3">
      <c r="A506" s="122" t="s">
        <v>584</v>
      </c>
      <c r="B506" s="124" t="s">
        <v>66</v>
      </c>
      <c r="C506" s="122" t="s">
        <v>556</v>
      </c>
      <c r="D506" s="134">
        <v>209846975</v>
      </c>
      <c r="E506" s="134">
        <v>3032639452</v>
      </c>
      <c r="F506" s="122" t="s">
        <v>52</v>
      </c>
      <c r="G506" s="126">
        <v>38305</v>
      </c>
      <c r="H506" s="127">
        <f t="shared" ca="1" si="7"/>
        <v>9</v>
      </c>
      <c r="I506" s="128" t="s">
        <v>72</v>
      </c>
      <c r="J506" s="129">
        <v>15054</v>
      </c>
      <c r="K506" s="130">
        <v>4</v>
      </c>
    </row>
    <row r="507" spans="1:12" x14ac:dyDescent="0.3">
      <c r="A507" s="122" t="s">
        <v>585</v>
      </c>
      <c r="B507" s="124" t="s">
        <v>76</v>
      </c>
      <c r="C507" s="122" t="s">
        <v>556</v>
      </c>
      <c r="D507" s="134">
        <v>765512793</v>
      </c>
      <c r="E507" s="134">
        <v>3037686976</v>
      </c>
      <c r="F507" s="122" t="s">
        <v>48</v>
      </c>
      <c r="G507" s="126">
        <v>40920</v>
      </c>
      <c r="H507" s="127">
        <f t="shared" ca="1" si="7"/>
        <v>2</v>
      </c>
      <c r="I507" s="128" t="s">
        <v>60</v>
      </c>
      <c r="J507" s="129">
        <v>77184</v>
      </c>
      <c r="K507" s="130">
        <v>5</v>
      </c>
    </row>
    <row r="508" spans="1:12" x14ac:dyDescent="0.3">
      <c r="A508" s="122" t="s">
        <v>586</v>
      </c>
      <c r="B508" s="124" t="s">
        <v>66</v>
      </c>
      <c r="C508" s="122" t="s">
        <v>556</v>
      </c>
      <c r="D508" s="134">
        <v>191359642</v>
      </c>
      <c r="E508" s="134">
        <v>7198687353</v>
      </c>
      <c r="F508" s="122" t="s">
        <v>48</v>
      </c>
      <c r="G508" s="126">
        <v>34417</v>
      </c>
      <c r="H508" s="127">
        <f t="shared" ca="1" si="7"/>
        <v>20</v>
      </c>
      <c r="I508" s="128" t="s">
        <v>60</v>
      </c>
      <c r="J508" s="129">
        <v>28908</v>
      </c>
      <c r="K508" s="130">
        <v>4</v>
      </c>
    </row>
    <row r="509" spans="1:12" x14ac:dyDescent="0.3">
      <c r="A509" s="122" t="s">
        <v>587</v>
      </c>
      <c r="B509" s="124" t="s">
        <v>76</v>
      </c>
      <c r="C509" s="122" t="s">
        <v>556</v>
      </c>
      <c r="D509" s="134">
        <v>115404531</v>
      </c>
      <c r="E509" s="134">
        <v>7192636321</v>
      </c>
      <c r="F509" s="122" t="s">
        <v>52</v>
      </c>
      <c r="G509" s="126">
        <v>39229</v>
      </c>
      <c r="H509" s="127">
        <f t="shared" ca="1" si="7"/>
        <v>7</v>
      </c>
      <c r="I509" s="128" t="s">
        <v>64</v>
      </c>
      <c r="J509" s="129">
        <v>39480</v>
      </c>
      <c r="K509" s="130">
        <v>2</v>
      </c>
    </row>
    <row r="510" spans="1:12" x14ac:dyDescent="0.3">
      <c r="A510" s="122" t="s">
        <v>588</v>
      </c>
      <c r="B510" s="124" t="s">
        <v>51</v>
      </c>
      <c r="C510" s="122" t="s">
        <v>556</v>
      </c>
      <c r="D510" s="134">
        <v>378882665</v>
      </c>
      <c r="E510" s="134">
        <v>5056079829</v>
      </c>
      <c r="F510" s="122" t="s">
        <v>52</v>
      </c>
      <c r="G510" s="126">
        <v>34727</v>
      </c>
      <c r="H510" s="127">
        <f t="shared" ca="1" si="7"/>
        <v>19</v>
      </c>
      <c r="I510" s="128" t="s">
        <v>60</v>
      </c>
      <c r="J510" s="129">
        <v>55656</v>
      </c>
      <c r="K510" s="130">
        <v>3</v>
      </c>
    </row>
    <row r="511" spans="1:12" x14ac:dyDescent="0.3">
      <c r="A511" s="122" t="s">
        <v>589</v>
      </c>
      <c r="B511" s="124" t="s">
        <v>66</v>
      </c>
      <c r="C511" s="122" t="s">
        <v>556</v>
      </c>
      <c r="D511" s="134">
        <v>505680981</v>
      </c>
      <c r="E511" s="134">
        <v>3037557761</v>
      </c>
      <c r="F511" s="122" t="s">
        <v>48</v>
      </c>
      <c r="G511" s="126">
        <v>38194</v>
      </c>
      <c r="H511" s="127">
        <f t="shared" ca="1" si="7"/>
        <v>9</v>
      </c>
      <c r="I511" s="128" t="s">
        <v>60</v>
      </c>
      <c r="J511" s="129">
        <v>34956</v>
      </c>
      <c r="K511" s="130">
        <v>1</v>
      </c>
    </row>
    <row r="512" spans="1:12" s="131" customFormat="1" x14ac:dyDescent="0.3">
      <c r="A512" s="122" t="s">
        <v>590</v>
      </c>
      <c r="B512" s="124" t="s">
        <v>66</v>
      </c>
      <c r="C512" s="122" t="s">
        <v>556</v>
      </c>
      <c r="D512" s="134">
        <v>456809622</v>
      </c>
      <c r="E512" s="134">
        <v>3033046338</v>
      </c>
      <c r="F512" s="122" t="s">
        <v>48</v>
      </c>
      <c r="G512" s="126">
        <v>34154</v>
      </c>
      <c r="H512" s="127">
        <f t="shared" ca="1" si="7"/>
        <v>21</v>
      </c>
      <c r="I512" s="128" t="s">
        <v>60</v>
      </c>
      <c r="J512" s="129">
        <v>57696</v>
      </c>
      <c r="K512" s="130">
        <v>2</v>
      </c>
      <c r="L512" s="122"/>
    </row>
    <row r="513" spans="1:12" s="131" customFormat="1" x14ac:dyDescent="0.3">
      <c r="A513" s="122" t="s">
        <v>591</v>
      </c>
      <c r="B513" s="124" t="s">
        <v>51</v>
      </c>
      <c r="C513" s="122" t="s">
        <v>556</v>
      </c>
      <c r="D513" s="134">
        <v>991221095</v>
      </c>
      <c r="E513" s="134">
        <v>7194630903</v>
      </c>
      <c r="F513" s="122" t="s">
        <v>48</v>
      </c>
      <c r="G513" s="126">
        <v>36207</v>
      </c>
      <c r="H513" s="127">
        <f t="shared" ca="1" si="7"/>
        <v>15</v>
      </c>
      <c r="I513" s="128" t="s">
        <v>72</v>
      </c>
      <c r="J513" s="129">
        <v>35712</v>
      </c>
      <c r="K513" s="130">
        <v>2</v>
      </c>
      <c r="L513" s="122"/>
    </row>
    <row r="514" spans="1:12" s="131" customFormat="1" x14ac:dyDescent="0.3">
      <c r="A514" s="122" t="s">
        <v>592</v>
      </c>
      <c r="B514" s="124" t="s">
        <v>66</v>
      </c>
      <c r="C514" s="122" t="s">
        <v>556</v>
      </c>
      <c r="D514" s="134">
        <v>990843236</v>
      </c>
      <c r="E514" s="134">
        <v>5056245634</v>
      </c>
      <c r="F514" s="122" t="s">
        <v>48</v>
      </c>
      <c r="G514" s="126">
        <v>40103</v>
      </c>
      <c r="H514" s="127">
        <f t="shared" ref="H514:H577" ca="1" si="8">DATEDIF(G514,TODAY(),"Y")</f>
        <v>4</v>
      </c>
      <c r="I514" s="128" t="s">
        <v>64</v>
      </c>
      <c r="J514" s="129">
        <v>79056</v>
      </c>
      <c r="K514" s="130">
        <v>5</v>
      </c>
      <c r="L514" s="122"/>
    </row>
    <row r="515" spans="1:12" s="131" customFormat="1" x14ac:dyDescent="0.3">
      <c r="A515" s="122" t="s">
        <v>593</v>
      </c>
      <c r="B515" s="124" t="s">
        <v>62</v>
      </c>
      <c r="C515" s="122" t="s">
        <v>556</v>
      </c>
      <c r="D515" s="134">
        <v>422463024</v>
      </c>
      <c r="E515" s="134">
        <v>9703876146</v>
      </c>
      <c r="F515" s="122" t="s">
        <v>48</v>
      </c>
      <c r="G515" s="126">
        <v>35749</v>
      </c>
      <c r="H515" s="127">
        <f t="shared" ca="1" si="8"/>
        <v>16</v>
      </c>
      <c r="I515" s="128" t="s">
        <v>53</v>
      </c>
      <c r="J515" s="129">
        <v>106584</v>
      </c>
      <c r="K515" s="130">
        <v>2</v>
      </c>
      <c r="L515" s="122"/>
    </row>
    <row r="516" spans="1:12" s="131" customFormat="1" x14ac:dyDescent="0.3">
      <c r="A516" s="122" t="s">
        <v>594</v>
      </c>
      <c r="B516" s="124" t="s">
        <v>55</v>
      </c>
      <c r="C516" s="122" t="s">
        <v>556</v>
      </c>
      <c r="D516" s="134">
        <v>698472533</v>
      </c>
      <c r="E516" s="134">
        <v>7192917217</v>
      </c>
      <c r="F516" s="122" t="s">
        <v>58</v>
      </c>
      <c r="G516" s="126">
        <v>36755</v>
      </c>
      <c r="H516" s="127">
        <f t="shared" ca="1" si="8"/>
        <v>13</v>
      </c>
      <c r="I516" s="128"/>
      <c r="J516" s="129">
        <v>43476</v>
      </c>
      <c r="K516" s="130">
        <v>2</v>
      </c>
      <c r="L516" s="122"/>
    </row>
    <row r="517" spans="1:12" s="131" customFormat="1" x14ac:dyDescent="0.3">
      <c r="A517" s="122" t="s">
        <v>595</v>
      </c>
      <c r="B517" s="124" t="s">
        <v>66</v>
      </c>
      <c r="C517" s="122" t="s">
        <v>556</v>
      </c>
      <c r="D517" s="134">
        <v>880747384</v>
      </c>
      <c r="E517" s="134">
        <v>3035220001</v>
      </c>
      <c r="F517" s="122" t="s">
        <v>48</v>
      </c>
      <c r="G517" s="126">
        <v>34582</v>
      </c>
      <c r="H517" s="127">
        <f t="shared" ca="1" si="8"/>
        <v>19</v>
      </c>
      <c r="I517" s="128" t="s">
        <v>49</v>
      </c>
      <c r="J517" s="129">
        <v>95280</v>
      </c>
      <c r="K517" s="130">
        <v>4</v>
      </c>
      <c r="L517" s="122"/>
    </row>
    <row r="518" spans="1:12" s="131" customFormat="1" x14ac:dyDescent="0.3">
      <c r="A518" s="122" t="s">
        <v>596</v>
      </c>
      <c r="B518" s="124" t="s">
        <v>66</v>
      </c>
      <c r="C518" s="122" t="s">
        <v>556</v>
      </c>
      <c r="D518" s="134">
        <v>278129861</v>
      </c>
      <c r="E518" s="134">
        <v>7198561246</v>
      </c>
      <c r="F518" s="122" t="s">
        <v>58</v>
      </c>
      <c r="G518" s="126">
        <v>41460</v>
      </c>
      <c r="H518" s="127">
        <f t="shared" ca="1" si="8"/>
        <v>1</v>
      </c>
      <c r="I518" s="128"/>
      <c r="J518" s="129">
        <v>47460</v>
      </c>
      <c r="K518" s="130">
        <v>5</v>
      </c>
      <c r="L518" s="122"/>
    </row>
    <row r="519" spans="1:12" s="131" customFormat="1" x14ac:dyDescent="0.3">
      <c r="A519" s="122" t="s">
        <v>597</v>
      </c>
      <c r="B519" s="124" t="s">
        <v>46</v>
      </c>
      <c r="C519" s="122" t="s">
        <v>556</v>
      </c>
      <c r="D519" s="134">
        <v>920265140</v>
      </c>
      <c r="E519" s="134">
        <v>9704078104</v>
      </c>
      <c r="F519" s="122" t="s">
        <v>48</v>
      </c>
      <c r="G519" s="126">
        <v>39846</v>
      </c>
      <c r="H519" s="127">
        <f t="shared" ca="1" si="8"/>
        <v>5</v>
      </c>
      <c r="I519" s="128" t="s">
        <v>53</v>
      </c>
      <c r="J519" s="129">
        <v>75226</v>
      </c>
      <c r="K519" s="130">
        <v>3</v>
      </c>
      <c r="L519" s="122"/>
    </row>
    <row r="520" spans="1:12" s="131" customFormat="1" x14ac:dyDescent="0.3">
      <c r="A520" s="122" t="s">
        <v>598</v>
      </c>
      <c r="B520" s="124" t="s">
        <v>76</v>
      </c>
      <c r="C520" s="122" t="s">
        <v>556</v>
      </c>
      <c r="D520" s="134">
        <v>967035612</v>
      </c>
      <c r="E520" s="134">
        <v>3038842613</v>
      </c>
      <c r="F520" s="122" t="s">
        <v>48</v>
      </c>
      <c r="G520" s="126">
        <v>35205</v>
      </c>
      <c r="H520" s="127">
        <f t="shared" ca="1" si="8"/>
        <v>18</v>
      </c>
      <c r="I520" s="128" t="s">
        <v>72</v>
      </c>
      <c r="J520" s="129">
        <v>76128</v>
      </c>
      <c r="K520" s="130">
        <v>3</v>
      </c>
      <c r="L520" s="122"/>
    </row>
    <row r="521" spans="1:12" s="131" customFormat="1" x14ac:dyDescent="0.3">
      <c r="A521" s="122" t="s">
        <v>599</v>
      </c>
      <c r="B521" s="124" t="s">
        <v>51</v>
      </c>
      <c r="C521" s="122" t="s">
        <v>556</v>
      </c>
      <c r="D521" s="134">
        <v>570756015</v>
      </c>
      <c r="E521" s="134">
        <v>7192238535</v>
      </c>
      <c r="F521" s="122" t="s">
        <v>52</v>
      </c>
      <c r="G521" s="126">
        <v>41477</v>
      </c>
      <c r="H521" s="127">
        <f t="shared" ca="1" si="8"/>
        <v>0</v>
      </c>
      <c r="I521" s="128" t="s">
        <v>53</v>
      </c>
      <c r="J521" s="129">
        <v>59226</v>
      </c>
      <c r="K521" s="130">
        <v>5</v>
      </c>
      <c r="L521" s="122"/>
    </row>
    <row r="522" spans="1:12" s="131" customFormat="1" x14ac:dyDescent="0.3">
      <c r="A522" s="122" t="s">
        <v>600</v>
      </c>
      <c r="B522" s="124" t="s">
        <v>51</v>
      </c>
      <c r="C522" s="122" t="s">
        <v>556</v>
      </c>
      <c r="D522" s="134">
        <v>160184934</v>
      </c>
      <c r="E522" s="134">
        <v>9701191599</v>
      </c>
      <c r="F522" s="122" t="s">
        <v>52</v>
      </c>
      <c r="G522" s="126">
        <v>35849</v>
      </c>
      <c r="H522" s="127">
        <f t="shared" ca="1" si="8"/>
        <v>16</v>
      </c>
      <c r="I522" s="128" t="s">
        <v>64</v>
      </c>
      <c r="J522" s="129">
        <v>12840</v>
      </c>
      <c r="K522" s="130">
        <v>4</v>
      </c>
      <c r="L522" s="122"/>
    </row>
    <row r="523" spans="1:12" s="131" customFormat="1" x14ac:dyDescent="0.3">
      <c r="A523" s="122" t="s">
        <v>601</v>
      </c>
      <c r="B523" s="124" t="s">
        <v>66</v>
      </c>
      <c r="C523" s="122" t="s">
        <v>556</v>
      </c>
      <c r="D523" s="134">
        <v>214291610</v>
      </c>
      <c r="E523" s="134">
        <v>9703858464</v>
      </c>
      <c r="F523" s="122" t="s">
        <v>48</v>
      </c>
      <c r="G523" s="126">
        <v>36275</v>
      </c>
      <c r="H523" s="127">
        <f t="shared" ca="1" si="8"/>
        <v>15</v>
      </c>
      <c r="I523" s="128" t="s">
        <v>60</v>
      </c>
      <c r="J523" s="129">
        <v>56808</v>
      </c>
      <c r="K523" s="130">
        <v>2</v>
      </c>
      <c r="L523" s="122"/>
    </row>
    <row r="524" spans="1:12" s="131" customFormat="1" x14ac:dyDescent="0.3">
      <c r="A524" s="122" t="s">
        <v>602</v>
      </c>
      <c r="B524" s="124" t="s">
        <v>46</v>
      </c>
      <c r="C524" s="122" t="s">
        <v>556</v>
      </c>
      <c r="D524" s="134">
        <v>289103201</v>
      </c>
      <c r="E524" s="134">
        <v>5052921836</v>
      </c>
      <c r="F524" s="122" t="s">
        <v>48</v>
      </c>
      <c r="G524" s="126">
        <v>40273</v>
      </c>
      <c r="H524" s="127">
        <f t="shared" ca="1" si="8"/>
        <v>4</v>
      </c>
      <c r="I524" s="128" t="s">
        <v>60</v>
      </c>
      <c r="J524" s="129">
        <v>88596</v>
      </c>
      <c r="K524" s="130">
        <v>2</v>
      </c>
      <c r="L524" s="122"/>
    </row>
    <row r="525" spans="1:12" s="131" customFormat="1" x14ac:dyDescent="0.3">
      <c r="A525" s="122" t="s">
        <v>603</v>
      </c>
      <c r="B525" s="124" t="s">
        <v>66</v>
      </c>
      <c r="C525" s="122" t="s">
        <v>556</v>
      </c>
      <c r="D525" s="134">
        <v>462650472</v>
      </c>
      <c r="E525" s="134">
        <v>7191276517</v>
      </c>
      <c r="F525" s="122" t="s">
        <v>58</v>
      </c>
      <c r="G525" s="126">
        <v>34458</v>
      </c>
      <c r="H525" s="127">
        <f t="shared" ca="1" si="8"/>
        <v>20</v>
      </c>
      <c r="I525" s="128"/>
      <c r="J525" s="129">
        <v>95256</v>
      </c>
      <c r="K525" s="130">
        <v>1</v>
      </c>
      <c r="L525" s="122"/>
    </row>
    <row r="526" spans="1:12" s="131" customFormat="1" x14ac:dyDescent="0.3">
      <c r="A526" s="122" t="s">
        <v>604</v>
      </c>
      <c r="B526" s="124" t="s">
        <v>76</v>
      </c>
      <c r="C526" s="122" t="s">
        <v>556</v>
      </c>
      <c r="D526" s="134">
        <v>965916299</v>
      </c>
      <c r="E526" s="134">
        <v>7193552027</v>
      </c>
      <c r="F526" s="122" t="s">
        <v>48</v>
      </c>
      <c r="G526" s="126">
        <v>36749</v>
      </c>
      <c r="H526" s="127">
        <f t="shared" ca="1" si="8"/>
        <v>13</v>
      </c>
      <c r="I526" s="128" t="s">
        <v>53</v>
      </c>
      <c r="J526" s="129">
        <v>29208</v>
      </c>
      <c r="K526" s="130">
        <v>4</v>
      </c>
      <c r="L526" s="122"/>
    </row>
    <row r="527" spans="1:12" s="131" customFormat="1" x14ac:dyDescent="0.3">
      <c r="A527" s="122" t="s">
        <v>605</v>
      </c>
      <c r="B527" s="124" t="s">
        <v>62</v>
      </c>
      <c r="C527" s="122" t="s">
        <v>556</v>
      </c>
      <c r="D527" s="134">
        <v>451159170</v>
      </c>
      <c r="E527" s="134">
        <v>3032604602</v>
      </c>
      <c r="F527" s="122" t="s">
        <v>52</v>
      </c>
      <c r="G527" s="126">
        <v>36882</v>
      </c>
      <c r="H527" s="127">
        <f t="shared" ca="1" si="8"/>
        <v>13</v>
      </c>
      <c r="I527" s="128" t="s">
        <v>60</v>
      </c>
      <c r="J527" s="129">
        <v>37446</v>
      </c>
      <c r="K527" s="130">
        <v>2</v>
      </c>
      <c r="L527" s="122"/>
    </row>
    <row r="528" spans="1:12" s="131" customFormat="1" x14ac:dyDescent="0.3">
      <c r="A528" s="122" t="s">
        <v>606</v>
      </c>
      <c r="B528" s="124" t="s">
        <v>76</v>
      </c>
      <c r="C528" s="122" t="s">
        <v>556</v>
      </c>
      <c r="D528" s="134">
        <v>592519945</v>
      </c>
      <c r="E528" s="134">
        <v>7195990200</v>
      </c>
      <c r="F528" s="122" t="s">
        <v>48</v>
      </c>
      <c r="G528" s="126">
        <v>40502</v>
      </c>
      <c r="H528" s="127">
        <f t="shared" ca="1" si="8"/>
        <v>3</v>
      </c>
      <c r="I528" s="128" t="s">
        <v>60</v>
      </c>
      <c r="J528" s="129">
        <v>53580</v>
      </c>
      <c r="K528" s="130">
        <v>1</v>
      </c>
      <c r="L528" s="122"/>
    </row>
    <row r="529" spans="1:12" s="131" customFormat="1" x14ac:dyDescent="0.3">
      <c r="A529" s="122" t="s">
        <v>607</v>
      </c>
      <c r="B529" s="124" t="s">
        <v>62</v>
      </c>
      <c r="C529" s="122" t="s">
        <v>556</v>
      </c>
      <c r="D529" s="134">
        <v>886332647</v>
      </c>
      <c r="E529" s="134">
        <v>5056698101</v>
      </c>
      <c r="F529" s="122" t="s">
        <v>48</v>
      </c>
      <c r="G529" s="126">
        <v>38904</v>
      </c>
      <c r="H529" s="127">
        <f t="shared" ca="1" si="8"/>
        <v>8</v>
      </c>
      <c r="I529" s="128" t="s">
        <v>53</v>
      </c>
      <c r="J529" s="129">
        <v>92292</v>
      </c>
      <c r="K529" s="130">
        <v>2</v>
      </c>
      <c r="L529" s="122"/>
    </row>
    <row r="530" spans="1:12" s="131" customFormat="1" x14ac:dyDescent="0.3">
      <c r="A530" s="122" t="s">
        <v>608</v>
      </c>
      <c r="B530" s="124" t="s">
        <v>51</v>
      </c>
      <c r="C530" s="122" t="s">
        <v>556</v>
      </c>
      <c r="D530" s="134">
        <v>174159111</v>
      </c>
      <c r="E530" s="134">
        <v>9701675237</v>
      </c>
      <c r="F530" s="122" t="s">
        <v>48</v>
      </c>
      <c r="G530" s="126">
        <v>36342</v>
      </c>
      <c r="H530" s="127">
        <f t="shared" ca="1" si="8"/>
        <v>15</v>
      </c>
      <c r="I530" s="128" t="s">
        <v>53</v>
      </c>
      <c r="J530" s="129">
        <v>87240</v>
      </c>
      <c r="K530" s="130">
        <v>5</v>
      </c>
      <c r="L530" s="122"/>
    </row>
    <row r="531" spans="1:12" s="131" customFormat="1" x14ac:dyDescent="0.3">
      <c r="A531" s="122" t="s">
        <v>609</v>
      </c>
      <c r="B531" s="124" t="s">
        <v>46</v>
      </c>
      <c r="C531" s="122" t="s">
        <v>556</v>
      </c>
      <c r="D531" s="134">
        <v>868364739</v>
      </c>
      <c r="E531" s="134">
        <v>5055255121</v>
      </c>
      <c r="F531" s="122" t="s">
        <v>52</v>
      </c>
      <c r="G531" s="126">
        <v>41349</v>
      </c>
      <c r="H531" s="127">
        <f t="shared" ca="1" si="8"/>
        <v>1</v>
      </c>
      <c r="I531" s="128" t="s">
        <v>60</v>
      </c>
      <c r="J531" s="129">
        <v>14172</v>
      </c>
      <c r="K531" s="130">
        <v>1</v>
      </c>
      <c r="L531" s="122"/>
    </row>
    <row r="532" spans="1:12" s="131" customFormat="1" x14ac:dyDescent="0.3">
      <c r="A532" s="122" t="s">
        <v>610</v>
      </c>
      <c r="B532" s="124" t="s">
        <v>66</v>
      </c>
      <c r="C532" s="122" t="s">
        <v>556</v>
      </c>
      <c r="D532" s="134">
        <v>867100310</v>
      </c>
      <c r="E532" s="134">
        <v>9701376854</v>
      </c>
      <c r="F532" s="122" t="s">
        <v>48</v>
      </c>
      <c r="G532" s="126">
        <v>37449</v>
      </c>
      <c r="H532" s="127">
        <f t="shared" ca="1" si="8"/>
        <v>11</v>
      </c>
      <c r="I532" s="128" t="s">
        <v>64</v>
      </c>
      <c r="J532" s="129">
        <v>79092</v>
      </c>
      <c r="K532" s="130">
        <v>5</v>
      </c>
      <c r="L532" s="122"/>
    </row>
    <row r="533" spans="1:12" s="131" customFormat="1" x14ac:dyDescent="0.3">
      <c r="A533" s="122" t="s">
        <v>611</v>
      </c>
      <c r="B533" s="124" t="s">
        <v>76</v>
      </c>
      <c r="C533" s="122" t="s">
        <v>556</v>
      </c>
      <c r="D533" s="134">
        <v>945160038</v>
      </c>
      <c r="E533" s="134">
        <v>5057909707</v>
      </c>
      <c r="F533" s="122" t="s">
        <v>48</v>
      </c>
      <c r="G533" s="126">
        <v>38757</v>
      </c>
      <c r="H533" s="127">
        <f t="shared" ca="1" si="8"/>
        <v>8</v>
      </c>
      <c r="I533" s="128" t="s">
        <v>53</v>
      </c>
      <c r="J533" s="129">
        <v>28272</v>
      </c>
      <c r="K533" s="130">
        <v>3</v>
      </c>
      <c r="L533" s="122"/>
    </row>
    <row r="534" spans="1:12" s="131" customFormat="1" x14ac:dyDescent="0.3">
      <c r="A534" s="122" t="s">
        <v>612</v>
      </c>
      <c r="B534" s="124" t="s">
        <v>55</v>
      </c>
      <c r="C534" s="122" t="s">
        <v>556</v>
      </c>
      <c r="D534" s="134">
        <v>265323292</v>
      </c>
      <c r="E534" s="134">
        <v>3032939413</v>
      </c>
      <c r="F534" s="122" t="s">
        <v>48</v>
      </c>
      <c r="G534" s="126">
        <v>37192</v>
      </c>
      <c r="H534" s="127">
        <f t="shared" ca="1" si="8"/>
        <v>12</v>
      </c>
      <c r="I534" s="128" t="s">
        <v>64</v>
      </c>
      <c r="J534" s="129">
        <v>54000</v>
      </c>
      <c r="K534" s="130">
        <v>4</v>
      </c>
      <c r="L534" s="122"/>
    </row>
    <row r="535" spans="1:12" s="131" customFormat="1" x14ac:dyDescent="0.3">
      <c r="A535" s="122" t="s">
        <v>613</v>
      </c>
      <c r="B535" s="124" t="s">
        <v>66</v>
      </c>
      <c r="C535" s="122" t="s">
        <v>556</v>
      </c>
      <c r="D535" s="134">
        <v>924942231</v>
      </c>
      <c r="E535" s="134">
        <v>7193279828</v>
      </c>
      <c r="F535" s="122" t="s">
        <v>52</v>
      </c>
      <c r="G535" s="126">
        <v>41222</v>
      </c>
      <c r="H535" s="127">
        <f t="shared" ca="1" si="8"/>
        <v>1</v>
      </c>
      <c r="I535" s="128" t="s">
        <v>72</v>
      </c>
      <c r="J535" s="129">
        <v>30294</v>
      </c>
      <c r="K535" s="130">
        <v>5</v>
      </c>
      <c r="L535" s="122"/>
    </row>
    <row r="536" spans="1:12" s="131" customFormat="1" x14ac:dyDescent="0.3">
      <c r="A536" s="122" t="s">
        <v>614</v>
      </c>
      <c r="B536" s="124" t="s">
        <v>76</v>
      </c>
      <c r="C536" s="122" t="s">
        <v>556</v>
      </c>
      <c r="D536" s="134">
        <v>349174221</v>
      </c>
      <c r="E536" s="134">
        <v>3031220758</v>
      </c>
      <c r="F536" s="122" t="s">
        <v>52</v>
      </c>
      <c r="G536" s="126">
        <v>37140</v>
      </c>
      <c r="H536" s="127">
        <f t="shared" ca="1" si="8"/>
        <v>12</v>
      </c>
      <c r="I536" s="128" t="s">
        <v>53</v>
      </c>
      <c r="J536" s="129">
        <v>54900</v>
      </c>
      <c r="K536" s="130">
        <v>5</v>
      </c>
      <c r="L536" s="122"/>
    </row>
    <row r="537" spans="1:12" s="131" customFormat="1" x14ac:dyDescent="0.3">
      <c r="A537" s="122" t="s">
        <v>615</v>
      </c>
      <c r="B537" s="124" t="s">
        <v>66</v>
      </c>
      <c r="C537" s="122" t="s">
        <v>556</v>
      </c>
      <c r="D537" s="134">
        <v>494754997</v>
      </c>
      <c r="E537" s="134">
        <v>7195617115</v>
      </c>
      <c r="F537" s="122" t="s">
        <v>58</v>
      </c>
      <c r="G537" s="126">
        <v>35782</v>
      </c>
      <c r="H537" s="127">
        <f t="shared" ca="1" si="8"/>
        <v>16</v>
      </c>
      <c r="I537" s="128"/>
      <c r="J537" s="129">
        <v>39744</v>
      </c>
      <c r="K537" s="130">
        <v>2</v>
      </c>
      <c r="L537" s="122"/>
    </row>
    <row r="538" spans="1:12" s="131" customFormat="1" x14ac:dyDescent="0.3">
      <c r="A538" s="122" t="s">
        <v>616</v>
      </c>
      <c r="B538" s="124" t="s">
        <v>51</v>
      </c>
      <c r="C538" s="122" t="s">
        <v>556</v>
      </c>
      <c r="D538" s="134">
        <v>217968415</v>
      </c>
      <c r="E538" s="134">
        <v>5052814530</v>
      </c>
      <c r="F538" s="122" t="s">
        <v>48</v>
      </c>
      <c r="G538" s="126">
        <v>36877</v>
      </c>
      <c r="H538" s="127">
        <f t="shared" ca="1" si="8"/>
        <v>13</v>
      </c>
      <c r="I538" s="128" t="s">
        <v>49</v>
      </c>
      <c r="J538" s="129">
        <v>27444</v>
      </c>
      <c r="K538" s="130">
        <v>3</v>
      </c>
      <c r="L538" s="122"/>
    </row>
    <row r="539" spans="1:12" s="131" customFormat="1" x14ac:dyDescent="0.3">
      <c r="A539" s="122" t="s">
        <v>617</v>
      </c>
      <c r="B539" s="124" t="s">
        <v>76</v>
      </c>
      <c r="C539" s="122" t="s">
        <v>556</v>
      </c>
      <c r="D539" s="134">
        <v>552528553</v>
      </c>
      <c r="E539" s="134">
        <v>3034310812</v>
      </c>
      <c r="F539" s="122" t="s">
        <v>56</v>
      </c>
      <c r="G539" s="126">
        <v>37396</v>
      </c>
      <c r="H539" s="127">
        <f t="shared" ca="1" si="8"/>
        <v>12</v>
      </c>
      <c r="I539" s="128"/>
      <c r="J539" s="129">
        <v>44419</v>
      </c>
      <c r="K539" s="130">
        <v>4</v>
      </c>
      <c r="L539" s="122"/>
    </row>
    <row r="540" spans="1:12" s="131" customFormat="1" x14ac:dyDescent="0.3">
      <c r="A540" s="122" t="s">
        <v>618</v>
      </c>
      <c r="B540" s="124" t="s">
        <v>66</v>
      </c>
      <c r="C540" s="122" t="s">
        <v>556</v>
      </c>
      <c r="D540" s="134">
        <v>317193890</v>
      </c>
      <c r="E540" s="134">
        <v>7192350434</v>
      </c>
      <c r="F540" s="122" t="s">
        <v>48</v>
      </c>
      <c r="G540" s="126">
        <v>35225</v>
      </c>
      <c r="H540" s="127">
        <f t="shared" ca="1" si="8"/>
        <v>18</v>
      </c>
      <c r="I540" s="128" t="s">
        <v>49</v>
      </c>
      <c r="J540" s="129">
        <v>83304</v>
      </c>
      <c r="K540" s="130">
        <v>2</v>
      </c>
      <c r="L540" s="122"/>
    </row>
    <row r="541" spans="1:12" s="131" customFormat="1" x14ac:dyDescent="0.3">
      <c r="A541" s="122" t="s">
        <v>619</v>
      </c>
      <c r="B541" s="124" t="s">
        <v>66</v>
      </c>
      <c r="C541" s="122" t="s">
        <v>556</v>
      </c>
      <c r="D541" s="134">
        <v>339488599</v>
      </c>
      <c r="E541" s="134">
        <v>5051267946</v>
      </c>
      <c r="F541" s="122" t="s">
        <v>58</v>
      </c>
      <c r="G541" s="126">
        <v>38460</v>
      </c>
      <c r="H541" s="127">
        <f t="shared" ca="1" si="8"/>
        <v>9</v>
      </c>
      <c r="I541" s="128"/>
      <c r="J541" s="129">
        <v>72084</v>
      </c>
      <c r="K541" s="130">
        <v>3</v>
      </c>
      <c r="L541" s="122"/>
    </row>
    <row r="542" spans="1:12" s="131" customFormat="1" x14ac:dyDescent="0.3">
      <c r="A542" s="122" t="s">
        <v>620</v>
      </c>
      <c r="B542" s="124" t="s">
        <v>66</v>
      </c>
      <c r="C542" s="122" t="s">
        <v>556</v>
      </c>
      <c r="D542" s="134">
        <v>959750235</v>
      </c>
      <c r="E542" s="134">
        <v>7198488350</v>
      </c>
      <c r="F542" s="122" t="s">
        <v>48</v>
      </c>
      <c r="G542" s="126">
        <v>41193</v>
      </c>
      <c r="H542" s="127">
        <f t="shared" ca="1" si="8"/>
        <v>1</v>
      </c>
      <c r="I542" s="128" t="s">
        <v>60</v>
      </c>
      <c r="J542" s="129">
        <v>65028</v>
      </c>
      <c r="K542" s="130">
        <v>4</v>
      </c>
      <c r="L542" s="122"/>
    </row>
    <row r="543" spans="1:12" s="131" customFormat="1" x14ac:dyDescent="0.3">
      <c r="A543" s="122" t="s">
        <v>621</v>
      </c>
      <c r="B543" s="124" t="s">
        <v>66</v>
      </c>
      <c r="C543" s="122" t="s">
        <v>556</v>
      </c>
      <c r="D543" s="134">
        <v>728567428</v>
      </c>
      <c r="E543" s="134">
        <v>9701957923</v>
      </c>
      <c r="F543" s="122" t="s">
        <v>48</v>
      </c>
      <c r="G543" s="126">
        <v>41680</v>
      </c>
      <c r="H543" s="127">
        <f t="shared" ca="1" si="8"/>
        <v>0</v>
      </c>
      <c r="I543" s="128" t="s">
        <v>72</v>
      </c>
      <c r="J543" s="129">
        <v>103800</v>
      </c>
      <c r="K543" s="130">
        <v>1</v>
      </c>
      <c r="L543" s="122"/>
    </row>
    <row r="544" spans="1:12" x14ac:dyDescent="0.3">
      <c r="A544" s="122" t="s">
        <v>622</v>
      </c>
      <c r="B544" s="124" t="s">
        <v>76</v>
      </c>
      <c r="C544" s="122" t="s">
        <v>556</v>
      </c>
      <c r="D544" s="134">
        <v>953109212</v>
      </c>
      <c r="E544" s="134">
        <v>9701664940</v>
      </c>
      <c r="F544" s="122" t="s">
        <v>48</v>
      </c>
      <c r="G544" s="126">
        <v>41494</v>
      </c>
      <c r="H544" s="127">
        <f t="shared" ca="1" si="8"/>
        <v>0</v>
      </c>
      <c r="I544" s="128" t="s">
        <v>49</v>
      </c>
      <c r="J544" s="129">
        <v>70980</v>
      </c>
      <c r="K544" s="130">
        <v>4</v>
      </c>
    </row>
    <row r="545" spans="1:12" x14ac:dyDescent="0.3">
      <c r="A545" s="122" t="s">
        <v>623</v>
      </c>
      <c r="B545" s="124" t="s">
        <v>76</v>
      </c>
      <c r="C545" s="122" t="s">
        <v>556</v>
      </c>
      <c r="D545" s="134">
        <v>556327593</v>
      </c>
      <c r="E545" s="134">
        <v>3033324762</v>
      </c>
      <c r="F545" s="122" t="s">
        <v>58</v>
      </c>
      <c r="G545" s="126">
        <v>36357</v>
      </c>
      <c r="H545" s="127">
        <f t="shared" ca="1" si="8"/>
        <v>14</v>
      </c>
      <c r="I545" s="128"/>
      <c r="J545" s="129">
        <v>72084</v>
      </c>
      <c r="K545" s="130">
        <v>2</v>
      </c>
    </row>
    <row r="546" spans="1:12" x14ac:dyDescent="0.3">
      <c r="A546" s="122" t="s">
        <v>624</v>
      </c>
      <c r="B546" s="124" t="s">
        <v>55</v>
      </c>
      <c r="C546" s="122" t="s">
        <v>556</v>
      </c>
      <c r="D546" s="134">
        <v>618775364</v>
      </c>
      <c r="E546" s="134">
        <v>5053182167</v>
      </c>
      <c r="F546" s="122" t="s">
        <v>52</v>
      </c>
      <c r="G546" s="126">
        <v>41310</v>
      </c>
      <c r="H546" s="127">
        <f t="shared" ca="1" si="8"/>
        <v>1</v>
      </c>
      <c r="I546" s="128" t="s">
        <v>64</v>
      </c>
      <c r="J546" s="129">
        <v>58440</v>
      </c>
      <c r="K546" s="130">
        <v>3</v>
      </c>
    </row>
    <row r="547" spans="1:12" x14ac:dyDescent="0.3">
      <c r="A547" s="122" t="s">
        <v>625</v>
      </c>
      <c r="B547" s="124" t="s">
        <v>66</v>
      </c>
      <c r="C547" s="122" t="s">
        <v>556</v>
      </c>
      <c r="D547" s="134">
        <v>561530671</v>
      </c>
      <c r="E547" s="134">
        <v>9702999652</v>
      </c>
      <c r="F547" s="122" t="s">
        <v>48</v>
      </c>
      <c r="G547" s="126">
        <v>34566</v>
      </c>
      <c r="H547" s="127">
        <f t="shared" ca="1" si="8"/>
        <v>19</v>
      </c>
      <c r="I547" s="128" t="s">
        <v>53</v>
      </c>
      <c r="J547" s="129">
        <v>65400</v>
      </c>
      <c r="K547" s="130">
        <v>5</v>
      </c>
    </row>
    <row r="548" spans="1:12" x14ac:dyDescent="0.3">
      <c r="A548" s="122" t="s">
        <v>626</v>
      </c>
      <c r="B548" s="124" t="s">
        <v>76</v>
      </c>
      <c r="C548" s="122" t="s">
        <v>556</v>
      </c>
      <c r="D548" s="134">
        <v>468234190</v>
      </c>
      <c r="E548" s="134">
        <v>5051569304</v>
      </c>
      <c r="F548" s="122" t="s">
        <v>48</v>
      </c>
      <c r="G548" s="126">
        <v>36225</v>
      </c>
      <c r="H548" s="127">
        <f t="shared" ca="1" si="8"/>
        <v>15</v>
      </c>
      <c r="I548" s="128" t="s">
        <v>72</v>
      </c>
      <c r="J548" s="129">
        <v>87168</v>
      </c>
      <c r="K548" s="130">
        <v>3</v>
      </c>
    </row>
    <row r="549" spans="1:12" x14ac:dyDescent="0.3">
      <c r="A549" s="122" t="s">
        <v>627</v>
      </c>
      <c r="B549" s="124" t="s">
        <v>51</v>
      </c>
      <c r="C549" s="122" t="s">
        <v>556</v>
      </c>
      <c r="D549" s="134">
        <v>484442635</v>
      </c>
      <c r="E549" s="134">
        <v>7197194901</v>
      </c>
      <c r="F549" s="122" t="s">
        <v>58</v>
      </c>
      <c r="G549" s="126">
        <v>34223</v>
      </c>
      <c r="H549" s="127">
        <f t="shared" ca="1" si="8"/>
        <v>20</v>
      </c>
      <c r="I549" s="128"/>
      <c r="J549" s="129">
        <v>27624</v>
      </c>
      <c r="K549" s="130">
        <v>4</v>
      </c>
    </row>
    <row r="550" spans="1:12" x14ac:dyDescent="0.3">
      <c r="A550" s="122" t="s">
        <v>628</v>
      </c>
      <c r="B550" s="124" t="s">
        <v>76</v>
      </c>
      <c r="C550" s="122" t="s">
        <v>556</v>
      </c>
      <c r="D550" s="134">
        <v>161439267</v>
      </c>
      <c r="E550" s="134">
        <v>7197600603</v>
      </c>
      <c r="F550" s="122" t="s">
        <v>48</v>
      </c>
      <c r="G550" s="126">
        <v>40418</v>
      </c>
      <c r="H550" s="127">
        <f t="shared" ca="1" si="8"/>
        <v>3</v>
      </c>
      <c r="I550" s="128" t="s">
        <v>53</v>
      </c>
      <c r="J550" s="129">
        <v>50424</v>
      </c>
      <c r="K550" s="130">
        <v>5</v>
      </c>
    </row>
    <row r="551" spans="1:12" x14ac:dyDescent="0.3">
      <c r="A551" s="122" t="s">
        <v>629</v>
      </c>
      <c r="B551" s="124" t="s">
        <v>76</v>
      </c>
      <c r="C551" s="122" t="s">
        <v>556</v>
      </c>
      <c r="D551" s="134">
        <v>938723321</v>
      </c>
      <c r="E551" s="134">
        <v>9706456972</v>
      </c>
      <c r="F551" s="122" t="s">
        <v>58</v>
      </c>
      <c r="G551" s="126">
        <v>37843</v>
      </c>
      <c r="H551" s="127">
        <f t="shared" ca="1" si="8"/>
        <v>10</v>
      </c>
      <c r="I551" s="128"/>
      <c r="J551" s="129">
        <v>107568</v>
      </c>
      <c r="K551" s="130">
        <v>4</v>
      </c>
    </row>
    <row r="552" spans="1:12" x14ac:dyDescent="0.3">
      <c r="A552" s="122" t="s">
        <v>630</v>
      </c>
      <c r="B552" s="124" t="s">
        <v>66</v>
      </c>
      <c r="C552" s="122" t="s">
        <v>556</v>
      </c>
      <c r="D552" s="134">
        <v>737152868</v>
      </c>
      <c r="E552" s="134">
        <v>3031124357</v>
      </c>
      <c r="F552" s="122" t="s">
        <v>48</v>
      </c>
      <c r="G552" s="126">
        <v>37729</v>
      </c>
      <c r="H552" s="127">
        <f t="shared" ca="1" si="8"/>
        <v>11</v>
      </c>
      <c r="I552" s="128" t="s">
        <v>72</v>
      </c>
      <c r="J552" s="129">
        <v>57996</v>
      </c>
      <c r="K552" s="130">
        <v>1</v>
      </c>
    </row>
    <row r="553" spans="1:12" x14ac:dyDescent="0.3">
      <c r="A553" s="122" t="s">
        <v>631</v>
      </c>
      <c r="B553" s="124" t="s">
        <v>46</v>
      </c>
      <c r="C553" s="122" t="s">
        <v>556</v>
      </c>
      <c r="D553" s="134">
        <v>437460422</v>
      </c>
      <c r="E553" s="134">
        <v>9708439277</v>
      </c>
      <c r="F553" s="122" t="s">
        <v>52</v>
      </c>
      <c r="G553" s="126">
        <v>39779</v>
      </c>
      <c r="H553" s="127">
        <f t="shared" ca="1" si="8"/>
        <v>5</v>
      </c>
      <c r="I553" s="128" t="s">
        <v>64</v>
      </c>
      <c r="J553" s="129">
        <v>12756</v>
      </c>
      <c r="K553" s="130">
        <v>3</v>
      </c>
    </row>
    <row r="554" spans="1:12" x14ac:dyDescent="0.3">
      <c r="A554" s="122" t="s">
        <v>632</v>
      </c>
      <c r="B554" s="124" t="s">
        <v>66</v>
      </c>
      <c r="C554" s="122" t="s">
        <v>556</v>
      </c>
      <c r="D554" s="134">
        <v>387131597</v>
      </c>
      <c r="E554" s="134">
        <v>9701963194</v>
      </c>
      <c r="F554" s="122" t="s">
        <v>58</v>
      </c>
      <c r="G554" s="126">
        <v>34571</v>
      </c>
      <c r="H554" s="127">
        <f t="shared" ca="1" si="8"/>
        <v>19</v>
      </c>
      <c r="I554" s="128"/>
      <c r="J554" s="129">
        <v>63300</v>
      </c>
      <c r="K554" s="130">
        <v>1</v>
      </c>
    </row>
    <row r="555" spans="1:12" x14ac:dyDescent="0.3">
      <c r="A555" s="122" t="s">
        <v>633</v>
      </c>
      <c r="B555" s="124" t="s">
        <v>66</v>
      </c>
      <c r="C555" s="122" t="s">
        <v>556</v>
      </c>
      <c r="D555" s="134">
        <v>336025451</v>
      </c>
      <c r="E555" s="134">
        <v>7192344526</v>
      </c>
      <c r="F555" s="122" t="s">
        <v>58</v>
      </c>
      <c r="G555" s="126">
        <v>35534</v>
      </c>
      <c r="H555" s="127">
        <f t="shared" ca="1" si="8"/>
        <v>17</v>
      </c>
      <c r="I555" s="128"/>
      <c r="J555" s="129">
        <v>67980</v>
      </c>
      <c r="K555" s="130">
        <v>1</v>
      </c>
      <c r="L555" s="133"/>
    </row>
    <row r="556" spans="1:12" x14ac:dyDescent="0.3">
      <c r="A556" s="122" t="s">
        <v>634</v>
      </c>
      <c r="B556" s="124" t="s">
        <v>62</v>
      </c>
      <c r="C556" s="122" t="s">
        <v>556</v>
      </c>
      <c r="D556" s="134">
        <v>369210573</v>
      </c>
      <c r="E556" s="134">
        <v>9706555049</v>
      </c>
      <c r="F556" s="122" t="s">
        <v>52</v>
      </c>
      <c r="G556" s="126">
        <v>37273</v>
      </c>
      <c r="H556" s="127">
        <f t="shared" ca="1" si="8"/>
        <v>12</v>
      </c>
      <c r="I556" s="128" t="s">
        <v>64</v>
      </c>
      <c r="J556" s="129">
        <v>26970</v>
      </c>
      <c r="K556" s="130">
        <v>4</v>
      </c>
    </row>
    <row r="557" spans="1:12" x14ac:dyDescent="0.3">
      <c r="A557" s="122" t="s">
        <v>635</v>
      </c>
      <c r="B557" s="124" t="s">
        <v>76</v>
      </c>
      <c r="C557" s="122" t="s">
        <v>556</v>
      </c>
      <c r="D557" s="134">
        <v>828395582</v>
      </c>
      <c r="E557" s="134">
        <v>3038591986</v>
      </c>
      <c r="F557" s="122" t="s">
        <v>48</v>
      </c>
      <c r="G557" s="126">
        <v>34629</v>
      </c>
      <c r="H557" s="127">
        <f t="shared" ca="1" si="8"/>
        <v>19</v>
      </c>
      <c r="I557" s="128" t="s">
        <v>72</v>
      </c>
      <c r="J557" s="129">
        <v>86016</v>
      </c>
      <c r="K557" s="130">
        <v>4</v>
      </c>
    </row>
    <row r="558" spans="1:12" x14ac:dyDescent="0.3">
      <c r="A558" s="122" t="s">
        <v>636</v>
      </c>
      <c r="B558" s="124" t="s">
        <v>66</v>
      </c>
      <c r="C558" s="122" t="s">
        <v>556</v>
      </c>
      <c r="D558" s="134">
        <v>638495756</v>
      </c>
      <c r="E558" s="134">
        <v>7198922252</v>
      </c>
      <c r="F558" s="122" t="s">
        <v>58</v>
      </c>
      <c r="G558" s="126">
        <v>35005</v>
      </c>
      <c r="H558" s="127">
        <f t="shared" ca="1" si="8"/>
        <v>18</v>
      </c>
      <c r="I558" s="128"/>
      <c r="J558" s="129">
        <v>53664</v>
      </c>
      <c r="K558" s="130">
        <v>2</v>
      </c>
      <c r="L558" s="133"/>
    </row>
    <row r="559" spans="1:12" x14ac:dyDescent="0.3">
      <c r="A559" s="122" t="s">
        <v>637</v>
      </c>
      <c r="B559" s="124" t="s">
        <v>76</v>
      </c>
      <c r="C559" s="122" t="s">
        <v>556</v>
      </c>
      <c r="D559" s="134">
        <v>160662505</v>
      </c>
      <c r="E559" s="134">
        <v>5056427045</v>
      </c>
      <c r="F559" s="122" t="s">
        <v>58</v>
      </c>
      <c r="G559" s="126">
        <v>38582</v>
      </c>
      <c r="H559" s="127">
        <f t="shared" ca="1" si="8"/>
        <v>8</v>
      </c>
      <c r="I559" s="128"/>
      <c r="J559" s="129">
        <v>73896</v>
      </c>
      <c r="K559" s="130">
        <v>3</v>
      </c>
    </row>
    <row r="560" spans="1:12" x14ac:dyDescent="0.3">
      <c r="A560" s="122" t="s">
        <v>638</v>
      </c>
      <c r="B560" s="124" t="s">
        <v>51</v>
      </c>
      <c r="C560" s="122" t="s">
        <v>556</v>
      </c>
      <c r="D560" s="134">
        <v>808012612</v>
      </c>
      <c r="E560" s="134">
        <v>5053717553</v>
      </c>
      <c r="F560" s="122" t="s">
        <v>58</v>
      </c>
      <c r="G560" s="126">
        <v>34714</v>
      </c>
      <c r="H560" s="127">
        <f t="shared" ca="1" si="8"/>
        <v>19</v>
      </c>
      <c r="I560" s="128"/>
      <c r="J560" s="129">
        <v>72660</v>
      </c>
      <c r="K560" s="130">
        <v>2</v>
      </c>
      <c r="L560" s="133"/>
    </row>
    <row r="561" spans="1:12" x14ac:dyDescent="0.3">
      <c r="A561" s="122" t="s">
        <v>639</v>
      </c>
      <c r="B561" s="124" t="s">
        <v>66</v>
      </c>
      <c r="C561" s="122" t="s">
        <v>556</v>
      </c>
      <c r="D561" s="134">
        <v>554029540</v>
      </c>
      <c r="E561" s="134">
        <v>5051544288</v>
      </c>
      <c r="F561" s="122" t="s">
        <v>58</v>
      </c>
      <c r="G561" s="126">
        <v>34290</v>
      </c>
      <c r="H561" s="127">
        <f t="shared" ca="1" si="8"/>
        <v>20</v>
      </c>
      <c r="I561" s="128"/>
      <c r="J561" s="129">
        <v>70380</v>
      </c>
      <c r="K561" s="130">
        <v>4</v>
      </c>
    </row>
    <row r="562" spans="1:12" x14ac:dyDescent="0.3">
      <c r="A562" s="122" t="s">
        <v>640</v>
      </c>
      <c r="B562" s="124" t="s">
        <v>51</v>
      </c>
      <c r="C562" s="122" t="s">
        <v>556</v>
      </c>
      <c r="D562" s="134">
        <v>476243591</v>
      </c>
      <c r="E562" s="134">
        <v>3037188067</v>
      </c>
      <c r="F562" s="122" t="s">
        <v>48</v>
      </c>
      <c r="G562" s="126">
        <v>36045</v>
      </c>
      <c r="H562" s="127">
        <f t="shared" ca="1" si="8"/>
        <v>15</v>
      </c>
      <c r="I562" s="128" t="s">
        <v>60</v>
      </c>
      <c r="J562" s="129">
        <v>60684</v>
      </c>
      <c r="K562" s="130">
        <v>4</v>
      </c>
    </row>
    <row r="563" spans="1:12" x14ac:dyDescent="0.3">
      <c r="A563" s="122" t="s">
        <v>641</v>
      </c>
      <c r="B563" s="124" t="s">
        <v>51</v>
      </c>
      <c r="C563" s="122" t="s">
        <v>556</v>
      </c>
      <c r="D563" s="134">
        <v>452255054</v>
      </c>
      <c r="E563" s="134">
        <v>3036114005</v>
      </c>
      <c r="F563" s="122" t="s">
        <v>58</v>
      </c>
      <c r="G563" s="126">
        <v>34634</v>
      </c>
      <c r="H563" s="127">
        <f t="shared" ca="1" si="8"/>
        <v>19</v>
      </c>
      <c r="I563" s="128"/>
      <c r="J563" s="129">
        <v>61008</v>
      </c>
      <c r="K563" s="130">
        <v>4</v>
      </c>
    </row>
    <row r="564" spans="1:12" x14ac:dyDescent="0.3">
      <c r="A564" s="122" t="s">
        <v>642</v>
      </c>
      <c r="B564" s="124" t="s">
        <v>51</v>
      </c>
      <c r="C564" s="122" t="s">
        <v>556</v>
      </c>
      <c r="D564" s="134">
        <v>502200672</v>
      </c>
      <c r="E564" s="134">
        <v>3037925201</v>
      </c>
      <c r="F564" s="122" t="s">
        <v>58</v>
      </c>
      <c r="G564" s="126">
        <v>41466</v>
      </c>
      <c r="H564" s="127">
        <f t="shared" ca="1" si="8"/>
        <v>0</v>
      </c>
      <c r="I564" s="128"/>
      <c r="J564" s="129">
        <v>69216</v>
      </c>
      <c r="K564" s="130">
        <v>4</v>
      </c>
    </row>
    <row r="565" spans="1:12" x14ac:dyDescent="0.3">
      <c r="A565" s="122" t="s">
        <v>643</v>
      </c>
      <c r="B565" s="124" t="s">
        <v>51</v>
      </c>
      <c r="C565" s="122" t="s">
        <v>556</v>
      </c>
      <c r="D565" s="134">
        <v>643979374</v>
      </c>
      <c r="E565" s="134">
        <v>9701230519</v>
      </c>
      <c r="F565" s="122" t="s">
        <v>58</v>
      </c>
      <c r="G565" s="126">
        <v>36597</v>
      </c>
      <c r="H565" s="127">
        <f t="shared" ca="1" si="8"/>
        <v>14</v>
      </c>
      <c r="I565" s="128"/>
      <c r="J565" s="129">
        <v>59436</v>
      </c>
      <c r="K565" s="130">
        <v>4</v>
      </c>
    </row>
    <row r="566" spans="1:12" x14ac:dyDescent="0.3">
      <c r="A566" s="122" t="s">
        <v>644</v>
      </c>
      <c r="B566" s="124" t="s">
        <v>66</v>
      </c>
      <c r="C566" s="122" t="s">
        <v>645</v>
      </c>
      <c r="D566" s="134">
        <v>975857784</v>
      </c>
      <c r="E566" s="134">
        <v>3032390604</v>
      </c>
      <c r="F566" s="122" t="s">
        <v>58</v>
      </c>
      <c r="G566" s="126">
        <v>37698</v>
      </c>
      <c r="H566" s="127">
        <f t="shared" ca="1" si="8"/>
        <v>11</v>
      </c>
      <c r="I566" s="128"/>
      <c r="J566" s="129">
        <v>93312</v>
      </c>
      <c r="K566" s="130">
        <v>3</v>
      </c>
    </row>
    <row r="567" spans="1:12" x14ac:dyDescent="0.3">
      <c r="A567" s="122" t="s">
        <v>646</v>
      </c>
      <c r="B567" s="124" t="s">
        <v>76</v>
      </c>
      <c r="C567" s="122" t="s">
        <v>645</v>
      </c>
      <c r="D567" s="134">
        <v>323701315</v>
      </c>
      <c r="E567" s="134">
        <v>3034479196</v>
      </c>
      <c r="F567" s="122" t="s">
        <v>48</v>
      </c>
      <c r="G567" s="126">
        <v>41637</v>
      </c>
      <c r="H567" s="127">
        <f t="shared" ca="1" si="8"/>
        <v>0</v>
      </c>
      <c r="I567" s="128" t="s">
        <v>49</v>
      </c>
      <c r="J567" s="129">
        <v>96312</v>
      </c>
      <c r="K567" s="130">
        <v>3</v>
      </c>
    </row>
    <row r="568" spans="1:12" x14ac:dyDescent="0.3">
      <c r="A568" s="122" t="s">
        <v>647</v>
      </c>
      <c r="B568" s="124" t="s">
        <v>76</v>
      </c>
      <c r="C568" s="122" t="s">
        <v>645</v>
      </c>
      <c r="D568" s="134">
        <v>331251341</v>
      </c>
      <c r="E568" s="134">
        <v>3038678875</v>
      </c>
      <c r="F568" s="122" t="s">
        <v>48</v>
      </c>
      <c r="G568" s="126">
        <v>36952</v>
      </c>
      <c r="H568" s="127">
        <f t="shared" ca="1" si="8"/>
        <v>13</v>
      </c>
      <c r="I568" s="128" t="s">
        <v>64</v>
      </c>
      <c r="J568" s="129">
        <v>84336</v>
      </c>
      <c r="K568" s="130">
        <v>3</v>
      </c>
    </row>
    <row r="569" spans="1:12" x14ac:dyDescent="0.3">
      <c r="A569" s="122" t="s">
        <v>648</v>
      </c>
      <c r="B569" s="124" t="s">
        <v>51</v>
      </c>
      <c r="C569" s="122" t="s">
        <v>645</v>
      </c>
      <c r="D569" s="134">
        <v>426014550</v>
      </c>
      <c r="E569" s="134">
        <v>9702889182</v>
      </c>
      <c r="F569" s="122" t="s">
        <v>48</v>
      </c>
      <c r="G569" s="126">
        <v>36507</v>
      </c>
      <c r="H569" s="127">
        <f t="shared" ca="1" si="8"/>
        <v>14</v>
      </c>
      <c r="I569" s="128" t="s">
        <v>72</v>
      </c>
      <c r="J569" s="129">
        <v>75558</v>
      </c>
      <c r="K569" s="130">
        <v>1</v>
      </c>
    </row>
    <row r="570" spans="1:12" x14ac:dyDescent="0.3">
      <c r="A570" s="122" t="s">
        <v>649</v>
      </c>
      <c r="B570" s="124" t="s">
        <v>55</v>
      </c>
      <c r="C570" s="122" t="s">
        <v>645</v>
      </c>
      <c r="D570" s="134">
        <v>462461365</v>
      </c>
      <c r="E570" s="134">
        <v>9707126482</v>
      </c>
      <c r="F570" s="122" t="s">
        <v>48</v>
      </c>
      <c r="G570" s="126">
        <v>35077</v>
      </c>
      <c r="H570" s="127">
        <f t="shared" ca="1" si="8"/>
        <v>18</v>
      </c>
      <c r="I570" s="128" t="s">
        <v>64</v>
      </c>
      <c r="J570" s="129">
        <v>54132</v>
      </c>
      <c r="K570" s="130">
        <v>2</v>
      </c>
    </row>
    <row r="571" spans="1:12" x14ac:dyDescent="0.3">
      <c r="A571" s="122" t="s">
        <v>650</v>
      </c>
      <c r="B571" s="124" t="s">
        <v>76</v>
      </c>
      <c r="C571" s="122" t="s">
        <v>645</v>
      </c>
      <c r="D571" s="134">
        <v>393973492</v>
      </c>
      <c r="E571" s="134">
        <v>5052869792</v>
      </c>
      <c r="F571" s="122" t="s">
        <v>52</v>
      </c>
      <c r="G571" s="126">
        <v>37479</v>
      </c>
      <c r="H571" s="127">
        <f t="shared" ca="1" si="8"/>
        <v>11</v>
      </c>
      <c r="I571" s="128" t="s">
        <v>72</v>
      </c>
      <c r="J571" s="129">
        <v>56820</v>
      </c>
      <c r="K571" s="130">
        <v>1</v>
      </c>
      <c r="L571" s="133"/>
    </row>
    <row r="572" spans="1:12" x14ac:dyDescent="0.3">
      <c r="A572" s="122" t="s">
        <v>651</v>
      </c>
      <c r="B572" s="124" t="s">
        <v>46</v>
      </c>
      <c r="C572" s="122" t="s">
        <v>645</v>
      </c>
      <c r="D572" s="134">
        <v>889210902</v>
      </c>
      <c r="E572" s="134">
        <v>3037422559</v>
      </c>
      <c r="F572" s="122" t="s">
        <v>48</v>
      </c>
      <c r="G572" s="126">
        <v>37570</v>
      </c>
      <c r="H572" s="127">
        <f t="shared" ca="1" si="8"/>
        <v>11</v>
      </c>
      <c r="I572" s="128" t="s">
        <v>64</v>
      </c>
      <c r="J572" s="129">
        <v>57900</v>
      </c>
      <c r="K572" s="130">
        <v>3</v>
      </c>
    </row>
    <row r="573" spans="1:12" x14ac:dyDescent="0.3">
      <c r="A573" s="122" t="s">
        <v>652</v>
      </c>
      <c r="B573" s="124" t="s">
        <v>62</v>
      </c>
      <c r="C573" s="122" t="s">
        <v>645</v>
      </c>
      <c r="D573" s="134">
        <v>614562070</v>
      </c>
      <c r="E573" s="134">
        <v>9702485673</v>
      </c>
      <c r="F573" s="122" t="s">
        <v>52</v>
      </c>
      <c r="G573" s="126">
        <v>38871</v>
      </c>
      <c r="H573" s="127">
        <f t="shared" ca="1" si="8"/>
        <v>8</v>
      </c>
      <c r="I573" s="128" t="s">
        <v>60</v>
      </c>
      <c r="J573" s="129">
        <v>58488</v>
      </c>
      <c r="K573" s="130">
        <v>1</v>
      </c>
    </row>
    <row r="574" spans="1:12" x14ac:dyDescent="0.3">
      <c r="A574" s="122" t="s">
        <v>653</v>
      </c>
      <c r="B574" s="124" t="s">
        <v>51</v>
      </c>
      <c r="C574" s="122" t="s">
        <v>645</v>
      </c>
      <c r="D574" s="134">
        <v>186821354</v>
      </c>
      <c r="E574" s="134">
        <v>5058527032</v>
      </c>
      <c r="F574" s="122" t="s">
        <v>48</v>
      </c>
      <c r="G574" s="126">
        <v>35066</v>
      </c>
      <c r="H574" s="127">
        <f t="shared" ca="1" si="8"/>
        <v>18</v>
      </c>
      <c r="I574" s="128" t="s">
        <v>60</v>
      </c>
      <c r="J574" s="129">
        <v>65124</v>
      </c>
      <c r="K574" s="130">
        <v>3</v>
      </c>
    </row>
    <row r="575" spans="1:12" x14ac:dyDescent="0.3">
      <c r="A575" s="122" t="s">
        <v>654</v>
      </c>
      <c r="B575" s="124" t="s">
        <v>66</v>
      </c>
      <c r="C575" s="122" t="s">
        <v>645</v>
      </c>
      <c r="D575" s="134">
        <v>277925508</v>
      </c>
      <c r="E575" s="134">
        <v>5056584511</v>
      </c>
      <c r="F575" s="122" t="s">
        <v>48</v>
      </c>
      <c r="G575" s="126">
        <v>36429</v>
      </c>
      <c r="H575" s="127">
        <f t="shared" ca="1" si="8"/>
        <v>14</v>
      </c>
      <c r="I575" s="128" t="s">
        <v>64</v>
      </c>
      <c r="J575" s="129">
        <v>79728</v>
      </c>
      <c r="K575" s="130">
        <v>3</v>
      </c>
    </row>
    <row r="576" spans="1:12" s="131" customFormat="1" x14ac:dyDescent="0.3">
      <c r="A576" s="122" t="s">
        <v>655</v>
      </c>
      <c r="B576" s="124" t="s">
        <v>66</v>
      </c>
      <c r="C576" s="122" t="s">
        <v>645</v>
      </c>
      <c r="D576" s="134">
        <v>863736129</v>
      </c>
      <c r="E576" s="134">
        <v>7192778445</v>
      </c>
      <c r="F576" s="122" t="s">
        <v>52</v>
      </c>
      <c r="G576" s="126">
        <v>36744</v>
      </c>
      <c r="H576" s="127">
        <f t="shared" ca="1" si="8"/>
        <v>13</v>
      </c>
      <c r="I576" s="128" t="s">
        <v>64</v>
      </c>
      <c r="J576" s="129">
        <v>51288</v>
      </c>
      <c r="K576" s="130">
        <v>2</v>
      </c>
      <c r="L576" s="122"/>
    </row>
    <row r="577" spans="1:12" s="131" customFormat="1" x14ac:dyDescent="0.3">
      <c r="A577" s="122" t="s">
        <v>656</v>
      </c>
      <c r="B577" s="124" t="s">
        <v>76</v>
      </c>
      <c r="C577" s="122" t="s">
        <v>645</v>
      </c>
      <c r="D577" s="134">
        <v>489667166</v>
      </c>
      <c r="E577" s="134">
        <v>5052238881</v>
      </c>
      <c r="F577" s="122" t="s">
        <v>48</v>
      </c>
      <c r="G577" s="126">
        <v>37463</v>
      </c>
      <c r="H577" s="127">
        <f t="shared" ca="1" si="8"/>
        <v>11</v>
      </c>
      <c r="I577" s="128" t="s">
        <v>53</v>
      </c>
      <c r="J577" s="129">
        <v>55056</v>
      </c>
      <c r="K577" s="130">
        <v>5</v>
      </c>
      <c r="L577" s="122"/>
    </row>
    <row r="578" spans="1:12" s="131" customFormat="1" x14ac:dyDescent="0.3">
      <c r="A578" s="122" t="s">
        <v>657</v>
      </c>
      <c r="B578" s="124" t="s">
        <v>51</v>
      </c>
      <c r="C578" s="122" t="s">
        <v>645</v>
      </c>
      <c r="D578" s="134">
        <v>352371400</v>
      </c>
      <c r="E578" s="134">
        <v>7195441252</v>
      </c>
      <c r="F578" s="122" t="s">
        <v>56</v>
      </c>
      <c r="G578" s="126">
        <v>34312</v>
      </c>
      <c r="H578" s="127">
        <f t="shared" ref="H578:H641" ca="1" si="9">DATEDIF(G578,TODAY(),"Y")</f>
        <v>20</v>
      </c>
      <c r="I578" s="128"/>
      <c r="J578" s="129">
        <v>36562</v>
      </c>
      <c r="K578" s="130">
        <v>2</v>
      </c>
      <c r="L578" s="122"/>
    </row>
    <row r="579" spans="1:12" s="131" customFormat="1" x14ac:dyDescent="0.3">
      <c r="A579" s="122" t="s">
        <v>658</v>
      </c>
      <c r="B579" s="124" t="s">
        <v>76</v>
      </c>
      <c r="C579" s="122" t="s">
        <v>645</v>
      </c>
      <c r="D579" s="134">
        <v>100703382</v>
      </c>
      <c r="E579" s="134">
        <v>5055157047</v>
      </c>
      <c r="F579" s="122" t="s">
        <v>48</v>
      </c>
      <c r="G579" s="126">
        <v>35216</v>
      </c>
      <c r="H579" s="127">
        <f t="shared" ca="1" si="9"/>
        <v>18</v>
      </c>
      <c r="I579" s="128" t="s">
        <v>60</v>
      </c>
      <c r="J579" s="129">
        <v>65040</v>
      </c>
      <c r="K579" s="130">
        <v>4</v>
      </c>
      <c r="L579" s="122"/>
    </row>
    <row r="580" spans="1:12" s="131" customFormat="1" x14ac:dyDescent="0.3">
      <c r="A580" s="122" t="s">
        <v>659</v>
      </c>
      <c r="B580" s="124" t="s">
        <v>66</v>
      </c>
      <c r="C580" s="122" t="s">
        <v>645</v>
      </c>
      <c r="D580" s="134">
        <v>705186668</v>
      </c>
      <c r="E580" s="134">
        <v>9703922813</v>
      </c>
      <c r="F580" s="122" t="s">
        <v>56</v>
      </c>
      <c r="G580" s="126">
        <v>35236</v>
      </c>
      <c r="H580" s="127">
        <f t="shared" ca="1" si="9"/>
        <v>18</v>
      </c>
      <c r="I580" s="128"/>
      <c r="J580" s="129">
        <v>31781</v>
      </c>
      <c r="K580" s="130">
        <v>5</v>
      </c>
      <c r="L580" s="122"/>
    </row>
    <row r="581" spans="1:12" s="131" customFormat="1" x14ac:dyDescent="0.3">
      <c r="A581" s="122" t="s">
        <v>660</v>
      </c>
      <c r="B581" s="124" t="s">
        <v>46</v>
      </c>
      <c r="C581" s="122" t="s">
        <v>645</v>
      </c>
      <c r="D581" s="134">
        <v>313648228</v>
      </c>
      <c r="E581" s="134">
        <v>9704998145</v>
      </c>
      <c r="F581" s="122" t="s">
        <v>48</v>
      </c>
      <c r="G581" s="126">
        <v>38681</v>
      </c>
      <c r="H581" s="127">
        <f t="shared" ca="1" si="9"/>
        <v>8</v>
      </c>
      <c r="I581" s="128" t="s">
        <v>64</v>
      </c>
      <c r="J581" s="129">
        <v>98988</v>
      </c>
      <c r="K581" s="130">
        <v>5</v>
      </c>
      <c r="L581" s="122"/>
    </row>
    <row r="582" spans="1:12" s="131" customFormat="1" x14ac:dyDescent="0.3">
      <c r="A582" s="122" t="s">
        <v>661</v>
      </c>
      <c r="B582" s="124" t="s">
        <v>76</v>
      </c>
      <c r="C582" s="122" t="s">
        <v>645</v>
      </c>
      <c r="D582" s="134">
        <v>984881714</v>
      </c>
      <c r="E582" s="134">
        <v>9706973131</v>
      </c>
      <c r="F582" s="122" t="s">
        <v>48</v>
      </c>
      <c r="G582" s="126">
        <v>36464</v>
      </c>
      <c r="H582" s="127">
        <f t="shared" ca="1" si="9"/>
        <v>14</v>
      </c>
      <c r="I582" s="128" t="s">
        <v>64</v>
      </c>
      <c r="J582" s="129">
        <v>41196</v>
      </c>
      <c r="K582" s="130">
        <v>3</v>
      </c>
      <c r="L582" s="122"/>
    </row>
    <row r="583" spans="1:12" s="131" customFormat="1" x14ac:dyDescent="0.3">
      <c r="A583" s="122" t="s">
        <v>662</v>
      </c>
      <c r="B583" s="124" t="s">
        <v>46</v>
      </c>
      <c r="C583" s="122" t="s">
        <v>645</v>
      </c>
      <c r="D583" s="134">
        <v>733881041</v>
      </c>
      <c r="E583" s="134">
        <v>3034072342</v>
      </c>
      <c r="F583" s="122" t="s">
        <v>56</v>
      </c>
      <c r="G583" s="126">
        <v>37613</v>
      </c>
      <c r="H583" s="127">
        <f t="shared" ca="1" si="9"/>
        <v>11</v>
      </c>
      <c r="I583" s="128"/>
      <c r="J583" s="129">
        <v>18662</v>
      </c>
      <c r="K583" s="130">
        <v>4</v>
      </c>
      <c r="L583" s="122"/>
    </row>
    <row r="584" spans="1:12" s="131" customFormat="1" x14ac:dyDescent="0.3">
      <c r="A584" s="122" t="s">
        <v>663</v>
      </c>
      <c r="B584" s="124" t="s">
        <v>76</v>
      </c>
      <c r="C584" s="122" t="s">
        <v>645</v>
      </c>
      <c r="D584" s="134">
        <v>647131956</v>
      </c>
      <c r="E584" s="134">
        <v>7191240785</v>
      </c>
      <c r="F584" s="122" t="s">
        <v>48</v>
      </c>
      <c r="G584" s="126">
        <v>39958</v>
      </c>
      <c r="H584" s="127">
        <f t="shared" ca="1" si="9"/>
        <v>5</v>
      </c>
      <c r="I584" s="128" t="s">
        <v>60</v>
      </c>
      <c r="J584" s="129">
        <v>88272</v>
      </c>
      <c r="K584" s="130">
        <v>3</v>
      </c>
      <c r="L584" s="122"/>
    </row>
    <row r="585" spans="1:12" s="131" customFormat="1" x14ac:dyDescent="0.3">
      <c r="A585" s="122" t="s">
        <v>664</v>
      </c>
      <c r="B585" s="124" t="s">
        <v>62</v>
      </c>
      <c r="C585" s="122" t="s">
        <v>645</v>
      </c>
      <c r="D585" s="134">
        <v>269873478</v>
      </c>
      <c r="E585" s="134">
        <v>7198244224</v>
      </c>
      <c r="F585" s="122" t="s">
        <v>48</v>
      </c>
      <c r="G585" s="126">
        <v>36771</v>
      </c>
      <c r="H585" s="127">
        <f t="shared" ca="1" si="9"/>
        <v>13</v>
      </c>
      <c r="I585" s="128" t="s">
        <v>64</v>
      </c>
      <c r="J585" s="129">
        <v>38544</v>
      </c>
      <c r="K585" s="130">
        <v>1</v>
      </c>
      <c r="L585" s="122"/>
    </row>
    <row r="586" spans="1:12" s="131" customFormat="1" x14ac:dyDescent="0.3">
      <c r="A586" s="122" t="s">
        <v>665</v>
      </c>
      <c r="B586" s="124" t="s">
        <v>76</v>
      </c>
      <c r="C586" s="122" t="s">
        <v>645</v>
      </c>
      <c r="D586" s="134">
        <v>337411408</v>
      </c>
      <c r="E586" s="134">
        <v>3034729409</v>
      </c>
      <c r="F586" s="122" t="s">
        <v>48</v>
      </c>
      <c r="G586" s="126">
        <v>37582</v>
      </c>
      <c r="H586" s="127">
        <f t="shared" ca="1" si="9"/>
        <v>11</v>
      </c>
      <c r="I586" s="128" t="s">
        <v>60</v>
      </c>
      <c r="J586" s="129">
        <v>35112</v>
      </c>
      <c r="K586" s="130">
        <v>4</v>
      </c>
      <c r="L586" s="122"/>
    </row>
    <row r="587" spans="1:12" s="131" customFormat="1" x14ac:dyDescent="0.3">
      <c r="A587" s="122" t="s">
        <v>666</v>
      </c>
      <c r="B587" s="124" t="s">
        <v>66</v>
      </c>
      <c r="C587" s="122" t="s">
        <v>645</v>
      </c>
      <c r="D587" s="134">
        <v>627977314</v>
      </c>
      <c r="E587" s="134">
        <v>5051525844</v>
      </c>
      <c r="F587" s="122" t="s">
        <v>48</v>
      </c>
      <c r="G587" s="126">
        <v>34908</v>
      </c>
      <c r="H587" s="127">
        <f t="shared" ca="1" si="9"/>
        <v>18</v>
      </c>
      <c r="I587" s="128" t="s">
        <v>72</v>
      </c>
      <c r="J587" s="129">
        <v>103488</v>
      </c>
      <c r="K587" s="130">
        <v>1</v>
      </c>
      <c r="L587" s="122"/>
    </row>
    <row r="588" spans="1:12" s="131" customFormat="1" x14ac:dyDescent="0.3">
      <c r="A588" s="122" t="s">
        <v>667</v>
      </c>
      <c r="B588" s="124" t="s">
        <v>66</v>
      </c>
      <c r="C588" s="122" t="s">
        <v>645</v>
      </c>
      <c r="D588" s="134">
        <v>272659955</v>
      </c>
      <c r="E588" s="134">
        <v>7194127875</v>
      </c>
      <c r="F588" s="122" t="s">
        <v>48</v>
      </c>
      <c r="G588" s="126">
        <v>35341</v>
      </c>
      <c r="H588" s="127">
        <f t="shared" ca="1" si="9"/>
        <v>17</v>
      </c>
      <c r="I588" s="128" t="s">
        <v>49</v>
      </c>
      <c r="J588" s="129">
        <v>58188</v>
      </c>
      <c r="K588" s="130">
        <v>2</v>
      </c>
      <c r="L588" s="122"/>
    </row>
    <row r="589" spans="1:12" s="131" customFormat="1" x14ac:dyDescent="0.3">
      <c r="A589" s="122" t="s">
        <v>668</v>
      </c>
      <c r="B589" s="124" t="s">
        <v>55</v>
      </c>
      <c r="C589" s="122" t="s">
        <v>645</v>
      </c>
      <c r="D589" s="134">
        <v>626501093</v>
      </c>
      <c r="E589" s="134">
        <v>3032822520</v>
      </c>
      <c r="F589" s="122" t="s">
        <v>58</v>
      </c>
      <c r="G589" s="126">
        <v>39083</v>
      </c>
      <c r="H589" s="127">
        <f t="shared" ca="1" si="9"/>
        <v>7</v>
      </c>
      <c r="I589" s="128"/>
      <c r="J589" s="129">
        <v>77508</v>
      </c>
      <c r="K589" s="130">
        <v>1</v>
      </c>
      <c r="L589" s="122"/>
    </row>
    <row r="590" spans="1:12" s="131" customFormat="1" x14ac:dyDescent="0.3">
      <c r="A590" s="122" t="s">
        <v>669</v>
      </c>
      <c r="B590" s="124" t="s">
        <v>76</v>
      </c>
      <c r="C590" s="122" t="s">
        <v>645</v>
      </c>
      <c r="D590" s="134">
        <v>693965055</v>
      </c>
      <c r="E590" s="134">
        <v>3037853314</v>
      </c>
      <c r="F590" s="122" t="s">
        <v>48</v>
      </c>
      <c r="G590" s="126">
        <v>34767</v>
      </c>
      <c r="H590" s="127">
        <f t="shared" ca="1" si="9"/>
        <v>19</v>
      </c>
      <c r="I590" s="128" t="s">
        <v>60</v>
      </c>
      <c r="J590" s="129">
        <v>82164</v>
      </c>
      <c r="K590" s="130">
        <v>4</v>
      </c>
      <c r="L590" s="122"/>
    </row>
    <row r="591" spans="1:12" s="131" customFormat="1" x14ac:dyDescent="0.3">
      <c r="A591" s="122" t="s">
        <v>670</v>
      </c>
      <c r="B591" s="124" t="s">
        <v>66</v>
      </c>
      <c r="C591" s="122" t="s">
        <v>645</v>
      </c>
      <c r="D591" s="134">
        <v>304024314</v>
      </c>
      <c r="E591" s="134">
        <v>3032244880</v>
      </c>
      <c r="F591" s="122" t="s">
        <v>58</v>
      </c>
      <c r="G591" s="126">
        <v>34477</v>
      </c>
      <c r="H591" s="127">
        <f t="shared" ca="1" si="9"/>
        <v>20</v>
      </c>
      <c r="I591" s="128"/>
      <c r="J591" s="129">
        <v>55980</v>
      </c>
      <c r="K591" s="130">
        <v>2</v>
      </c>
      <c r="L591" s="122"/>
    </row>
    <row r="592" spans="1:12" s="131" customFormat="1" x14ac:dyDescent="0.3">
      <c r="A592" s="122" t="s">
        <v>671</v>
      </c>
      <c r="B592" s="124" t="s">
        <v>51</v>
      </c>
      <c r="C592" s="122" t="s">
        <v>645</v>
      </c>
      <c r="D592" s="134">
        <v>649292883</v>
      </c>
      <c r="E592" s="134">
        <v>5058413896</v>
      </c>
      <c r="F592" s="122" t="s">
        <v>48</v>
      </c>
      <c r="G592" s="126">
        <v>39293</v>
      </c>
      <c r="H592" s="127">
        <f t="shared" ca="1" si="9"/>
        <v>6</v>
      </c>
      <c r="I592" s="128" t="s">
        <v>64</v>
      </c>
      <c r="J592" s="129">
        <v>38292</v>
      </c>
      <c r="K592" s="130">
        <v>5</v>
      </c>
      <c r="L592" s="122"/>
    </row>
    <row r="593" spans="1:12" s="131" customFormat="1" x14ac:dyDescent="0.3">
      <c r="A593" s="122" t="s">
        <v>672</v>
      </c>
      <c r="B593" s="124" t="s">
        <v>76</v>
      </c>
      <c r="C593" s="122" t="s">
        <v>645</v>
      </c>
      <c r="D593" s="134">
        <v>125540405</v>
      </c>
      <c r="E593" s="134">
        <v>3034589262</v>
      </c>
      <c r="F593" s="122" t="s">
        <v>48</v>
      </c>
      <c r="G593" s="126">
        <v>37301</v>
      </c>
      <c r="H593" s="127">
        <f t="shared" ca="1" si="9"/>
        <v>12</v>
      </c>
      <c r="I593" s="128" t="s">
        <v>60</v>
      </c>
      <c r="J593" s="129">
        <v>70092</v>
      </c>
      <c r="K593" s="130">
        <v>5</v>
      </c>
      <c r="L593" s="122"/>
    </row>
    <row r="594" spans="1:12" s="131" customFormat="1" x14ac:dyDescent="0.3">
      <c r="A594" s="122" t="s">
        <v>673</v>
      </c>
      <c r="B594" s="124" t="s">
        <v>76</v>
      </c>
      <c r="C594" s="122" t="s">
        <v>645</v>
      </c>
      <c r="D594" s="134">
        <v>420739404</v>
      </c>
      <c r="E594" s="134">
        <v>3037785583</v>
      </c>
      <c r="F594" s="122" t="s">
        <v>48</v>
      </c>
      <c r="G594" s="126">
        <v>34325</v>
      </c>
      <c r="H594" s="127">
        <f t="shared" ca="1" si="9"/>
        <v>20</v>
      </c>
      <c r="I594" s="128" t="s">
        <v>64</v>
      </c>
      <c r="J594" s="129">
        <v>29808</v>
      </c>
      <c r="K594" s="130">
        <v>1</v>
      </c>
      <c r="L594" s="122"/>
    </row>
    <row r="595" spans="1:12" s="131" customFormat="1" x14ac:dyDescent="0.3">
      <c r="A595" s="122" t="s">
        <v>674</v>
      </c>
      <c r="B595" s="124" t="s">
        <v>62</v>
      </c>
      <c r="C595" s="122" t="s">
        <v>645</v>
      </c>
      <c r="D595" s="134">
        <v>531654742</v>
      </c>
      <c r="E595" s="134">
        <v>5055770085</v>
      </c>
      <c r="F595" s="122" t="s">
        <v>48</v>
      </c>
      <c r="G595" s="126">
        <v>38849</v>
      </c>
      <c r="H595" s="127">
        <f t="shared" ca="1" si="9"/>
        <v>8</v>
      </c>
      <c r="I595" s="128" t="s">
        <v>60</v>
      </c>
      <c r="J595" s="129">
        <v>35052</v>
      </c>
      <c r="K595" s="130">
        <v>5</v>
      </c>
      <c r="L595" s="122"/>
    </row>
    <row r="596" spans="1:12" s="131" customFormat="1" x14ac:dyDescent="0.3">
      <c r="A596" s="122" t="s">
        <v>675</v>
      </c>
      <c r="B596" s="124" t="s">
        <v>66</v>
      </c>
      <c r="C596" s="122" t="s">
        <v>645</v>
      </c>
      <c r="D596" s="134">
        <v>404589373</v>
      </c>
      <c r="E596" s="134">
        <v>9708407416</v>
      </c>
      <c r="F596" s="122" t="s">
        <v>48</v>
      </c>
      <c r="G596" s="126">
        <v>35084</v>
      </c>
      <c r="H596" s="127">
        <f t="shared" ca="1" si="9"/>
        <v>18</v>
      </c>
      <c r="I596" s="128" t="s">
        <v>64</v>
      </c>
      <c r="J596" s="129">
        <v>80189</v>
      </c>
      <c r="K596" s="130">
        <v>2</v>
      </c>
      <c r="L596" s="122"/>
    </row>
    <row r="597" spans="1:12" s="131" customFormat="1" x14ac:dyDescent="0.3">
      <c r="A597" s="122" t="s">
        <v>676</v>
      </c>
      <c r="B597" s="124" t="s">
        <v>76</v>
      </c>
      <c r="C597" s="122" t="s">
        <v>645</v>
      </c>
      <c r="D597" s="134">
        <v>110726520</v>
      </c>
      <c r="E597" s="134">
        <v>5057963782</v>
      </c>
      <c r="F597" s="122" t="s">
        <v>48</v>
      </c>
      <c r="G597" s="126">
        <v>36553</v>
      </c>
      <c r="H597" s="127">
        <f t="shared" ca="1" si="9"/>
        <v>14</v>
      </c>
      <c r="I597" s="128" t="s">
        <v>60</v>
      </c>
      <c r="J597" s="129">
        <v>94452</v>
      </c>
      <c r="K597" s="130">
        <v>4</v>
      </c>
      <c r="L597" s="122"/>
    </row>
    <row r="598" spans="1:12" s="131" customFormat="1" x14ac:dyDescent="0.3">
      <c r="A598" s="122" t="s">
        <v>677</v>
      </c>
      <c r="B598" s="124" t="s">
        <v>76</v>
      </c>
      <c r="C598" s="122" t="s">
        <v>645</v>
      </c>
      <c r="D598" s="134">
        <v>983047016</v>
      </c>
      <c r="E598" s="134">
        <v>7198451642</v>
      </c>
      <c r="F598" s="122" t="s">
        <v>58</v>
      </c>
      <c r="G598" s="126">
        <v>39849</v>
      </c>
      <c r="H598" s="127">
        <f t="shared" ca="1" si="9"/>
        <v>5</v>
      </c>
      <c r="I598" s="128"/>
      <c r="J598" s="129">
        <v>103116</v>
      </c>
      <c r="K598" s="130">
        <v>2</v>
      </c>
      <c r="L598" s="122"/>
    </row>
    <row r="599" spans="1:12" s="131" customFormat="1" x14ac:dyDescent="0.3">
      <c r="A599" s="122" t="s">
        <v>678</v>
      </c>
      <c r="B599" s="124" t="s">
        <v>66</v>
      </c>
      <c r="C599" s="122" t="s">
        <v>645</v>
      </c>
      <c r="D599" s="134">
        <v>102159909</v>
      </c>
      <c r="E599" s="134">
        <v>9701868104</v>
      </c>
      <c r="F599" s="122" t="s">
        <v>56</v>
      </c>
      <c r="G599" s="126">
        <v>35401</v>
      </c>
      <c r="H599" s="127">
        <f t="shared" ca="1" si="9"/>
        <v>17</v>
      </c>
      <c r="I599" s="128"/>
      <c r="J599" s="129">
        <v>44146</v>
      </c>
      <c r="K599" s="130">
        <v>4</v>
      </c>
      <c r="L599" s="122"/>
    </row>
    <row r="600" spans="1:12" s="131" customFormat="1" x14ac:dyDescent="0.3">
      <c r="A600" s="122" t="s">
        <v>679</v>
      </c>
      <c r="B600" s="124" t="s">
        <v>76</v>
      </c>
      <c r="C600" s="122" t="s">
        <v>645</v>
      </c>
      <c r="D600" s="134">
        <v>351003584</v>
      </c>
      <c r="E600" s="134">
        <v>9704269081</v>
      </c>
      <c r="F600" s="122" t="s">
        <v>58</v>
      </c>
      <c r="G600" s="126">
        <v>37270</v>
      </c>
      <c r="H600" s="127">
        <f t="shared" ca="1" si="9"/>
        <v>12</v>
      </c>
      <c r="I600" s="128"/>
      <c r="J600" s="129">
        <v>63972</v>
      </c>
      <c r="K600" s="130">
        <v>5</v>
      </c>
      <c r="L600" s="122"/>
    </row>
    <row r="601" spans="1:12" s="131" customFormat="1" x14ac:dyDescent="0.3">
      <c r="A601" s="122" t="s">
        <v>680</v>
      </c>
      <c r="B601" s="124" t="s">
        <v>46</v>
      </c>
      <c r="C601" s="122" t="s">
        <v>645</v>
      </c>
      <c r="D601" s="134">
        <v>687623890</v>
      </c>
      <c r="E601" s="134">
        <v>9702447501</v>
      </c>
      <c r="F601" s="122" t="s">
        <v>56</v>
      </c>
      <c r="G601" s="126">
        <v>36090</v>
      </c>
      <c r="H601" s="127">
        <f t="shared" ca="1" si="9"/>
        <v>15</v>
      </c>
      <c r="I601" s="128"/>
      <c r="J601" s="129">
        <v>28430</v>
      </c>
      <c r="K601" s="130">
        <v>4</v>
      </c>
      <c r="L601" s="122"/>
    </row>
    <row r="602" spans="1:12" s="131" customFormat="1" x14ac:dyDescent="0.3">
      <c r="A602" s="122" t="s">
        <v>681</v>
      </c>
      <c r="B602" s="124" t="s">
        <v>76</v>
      </c>
      <c r="C602" s="122" t="s">
        <v>645</v>
      </c>
      <c r="D602" s="134">
        <v>622200296</v>
      </c>
      <c r="E602" s="134">
        <v>5056306545</v>
      </c>
      <c r="F602" s="122" t="s">
        <v>48</v>
      </c>
      <c r="G602" s="126">
        <v>34741</v>
      </c>
      <c r="H602" s="127">
        <f t="shared" ca="1" si="9"/>
        <v>19</v>
      </c>
      <c r="I602" s="128" t="s">
        <v>60</v>
      </c>
      <c r="J602" s="129">
        <v>78685</v>
      </c>
      <c r="K602" s="130">
        <v>3</v>
      </c>
      <c r="L602" s="122"/>
    </row>
    <row r="603" spans="1:12" s="131" customFormat="1" x14ac:dyDescent="0.3">
      <c r="A603" s="122" t="s">
        <v>682</v>
      </c>
      <c r="B603" s="124" t="s">
        <v>62</v>
      </c>
      <c r="C603" s="122" t="s">
        <v>645</v>
      </c>
      <c r="D603" s="134">
        <v>491830893</v>
      </c>
      <c r="E603" s="134">
        <v>3034713634</v>
      </c>
      <c r="F603" s="122" t="s">
        <v>48</v>
      </c>
      <c r="G603" s="126">
        <v>41134</v>
      </c>
      <c r="H603" s="127">
        <f t="shared" ca="1" si="9"/>
        <v>1</v>
      </c>
      <c r="I603" s="128" t="s">
        <v>64</v>
      </c>
      <c r="J603" s="129">
        <v>27828</v>
      </c>
      <c r="K603" s="130">
        <v>5</v>
      </c>
      <c r="L603" s="122"/>
    </row>
    <row r="604" spans="1:12" s="131" customFormat="1" x14ac:dyDescent="0.3">
      <c r="A604" s="122" t="s">
        <v>683</v>
      </c>
      <c r="B604" s="124" t="s">
        <v>66</v>
      </c>
      <c r="C604" s="122" t="s">
        <v>645</v>
      </c>
      <c r="D604" s="134">
        <v>709234421</v>
      </c>
      <c r="E604" s="134">
        <v>7193838954</v>
      </c>
      <c r="F604" s="122" t="s">
        <v>48</v>
      </c>
      <c r="G604" s="126">
        <v>35810</v>
      </c>
      <c r="H604" s="127">
        <f t="shared" ca="1" si="9"/>
        <v>16</v>
      </c>
      <c r="I604" s="128" t="s">
        <v>60</v>
      </c>
      <c r="J604" s="129">
        <v>46800</v>
      </c>
      <c r="K604" s="130">
        <v>5</v>
      </c>
      <c r="L604" s="122"/>
    </row>
    <row r="605" spans="1:12" s="131" customFormat="1" x14ac:dyDescent="0.3">
      <c r="A605" s="122" t="s">
        <v>684</v>
      </c>
      <c r="B605" s="124" t="s">
        <v>66</v>
      </c>
      <c r="C605" s="122" t="s">
        <v>645</v>
      </c>
      <c r="D605" s="134">
        <v>180832423</v>
      </c>
      <c r="E605" s="134">
        <v>9708097539</v>
      </c>
      <c r="F605" s="122" t="s">
        <v>48</v>
      </c>
      <c r="G605" s="126">
        <v>37134</v>
      </c>
      <c r="H605" s="127">
        <f t="shared" ca="1" si="9"/>
        <v>12</v>
      </c>
      <c r="I605" s="128" t="s">
        <v>72</v>
      </c>
      <c r="J605" s="129">
        <v>95532</v>
      </c>
      <c r="K605" s="130">
        <v>2</v>
      </c>
      <c r="L605" s="122"/>
    </row>
    <row r="606" spans="1:12" s="131" customFormat="1" x14ac:dyDescent="0.3">
      <c r="A606" s="122" t="s">
        <v>685</v>
      </c>
      <c r="B606" s="124" t="s">
        <v>62</v>
      </c>
      <c r="C606" s="122" t="s">
        <v>645</v>
      </c>
      <c r="D606" s="134">
        <v>666194498</v>
      </c>
      <c r="E606" s="134">
        <v>3036593848</v>
      </c>
      <c r="F606" s="122" t="s">
        <v>48</v>
      </c>
      <c r="G606" s="126">
        <v>39409</v>
      </c>
      <c r="H606" s="127">
        <f t="shared" ca="1" si="9"/>
        <v>6</v>
      </c>
      <c r="I606" s="128" t="s">
        <v>64</v>
      </c>
      <c r="J606" s="129">
        <v>100452</v>
      </c>
      <c r="K606" s="130">
        <v>3</v>
      </c>
      <c r="L606" s="122"/>
    </row>
    <row r="607" spans="1:12" s="131" customFormat="1" x14ac:dyDescent="0.3">
      <c r="A607" s="122" t="s">
        <v>686</v>
      </c>
      <c r="B607" s="124" t="s">
        <v>66</v>
      </c>
      <c r="C607" s="122" t="s">
        <v>645</v>
      </c>
      <c r="D607" s="134">
        <v>836953739</v>
      </c>
      <c r="E607" s="134">
        <v>9706443692</v>
      </c>
      <c r="F607" s="122" t="s">
        <v>52</v>
      </c>
      <c r="G607" s="126">
        <v>37587</v>
      </c>
      <c r="H607" s="127">
        <f t="shared" ca="1" si="9"/>
        <v>11</v>
      </c>
      <c r="I607" s="128" t="s">
        <v>49</v>
      </c>
      <c r="J607" s="129">
        <v>25188</v>
      </c>
      <c r="K607" s="130">
        <v>4</v>
      </c>
      <c r="L607" s="122"/>
    </row>
    <row r="608" spans="1:12" s="131" customFormat="1" x14ac:dyDescent="0.3">
      <c r="A608" s="122" t="s">
        <v>687</v>
      </c>
      <c r="B608" s="124" t="s">
        <v>76</v>
      </c>
      <c r="C608" s="122" t="s">
        <v>645</v>
      </c>
      <c r="D608" s="134">
        <v>693055639</v>
      </c>
      <c r="E608" s="134">
        <v>9705866887</v>
      </c>
      <c r="F608" s="122" t="s">
        <v>48</v>
      </c>
      <c r="G608" s="126">
        <v>34278</v>
      </c>
      <c r="H608" s="127">
        <f t="shared" ca="1" si="9"/>
        <v>20</v>
      </c>
      <c r="I608" s="128" t="s">
        <v>60</v>
      </c>
      <c r="J608" s="129">
        <v>64680</v>
      </c>
      <c r="K608" s="130">
        <v>5</v>
      </c>
      <c r="L608" s="122"/>
    </row>
    <row r="609" spans="1:12" s="131" customFormat="1" x14ac:dyDescent="0.3">
      <c r="A609" s="122" t="s">
        <v>688</v>
      </c>
      <c r="B609" s="124" t="s">
        <v>51</v>
      </c>
      <c r="C609" s="122" t="s">
        <v>645</v>
      </c>
      <c r="D609" s="134">
        <v>855135948</v>
      </c>
      <c r="E609" s="134">
        <v>3036408497</v>
      </c>
      <c r="F609" s="122" t="s">
        <v>48</v>
      </c>
      <c r="G609" s="126">
        <v>40871</v>
      </c>
      <c r="H609" s="127">
        <f t="shared" ca="1" si="9"/>
        <v>2</v>
      </c>
      <c r="I609" s="128" t="s">
        <v>64</v>
      </c>
      <c r="J609" s="129">
        <v>86472</v>
      </c>
      <c r="K609" s="130">
        <v>2</v>
      </c>
      <c r="L609" s="122"/>
    </row>
    <row r="610" spans="1:12" s="131" customFormat="1" x14ac:dyDescent="0.3">
      <c r="A610" s="122" t="s">
        <v>689</v>
      </c>
      <c r="B610" s="124" t="s">
        <v>51</v>
      </c>
      <c r="C610" s="122" t="s">
        <v>645</v>
      </c>
      <c r="D610" s="134">
        <v>765836666</v>
      </c>
      <c r="E610" s="134">
        <v>5055013435</v>
      </c>
      <c r="F610" s="122" t="s">
        <v>48</v>
      </c>
      <c r="G610" s="126">
        <v>40209</v>
      </c>
      <c r="H610" s="127">
        <f t="shared" ca="1" si="9"/>
        <v>4</v>
      </c>
      <c r="I610" s="128" t="s">
        <v>64</v>
      </c>
      <c r="J610" s="129">
        <v>52320</v>
      </c>
      <c r="K610" s="130">
        <v>5</v>
      </c>
      <c r="L610" s="122"/>
    </row>
    <row r="611" spans="1:12" s="131" customFormat="1" x14ac:dyDescent="0.3">
      <c r="A611" s="122" t="s">
        <v>690</v>
      </c>
      <c r="B611" s="124" t="s">
        <v>51</v>
      </c>
      <c r="C611" s="122" t="s">
        <v>645</v>
      </c>
      <c r="D611" s="134">
        <v>357568979</v>
      </c>
      <c r="E611" s="134">
        <v>9704316324</v>
      </c>
      <c r="F611" s="122" t="s">
        <v>52</v>
      </c>
      <c r="G611" s="126">
        <v>38831</v>
      </c>
      <c r="H611" s="127">
        <f t="shared" ca="1" si="9"/>
        <v>8</v>
      </c>
      <c r="I611" s="128" t="s">
        <v>53</v>
      </c>
      <c r="J611" s="129">
        <v>34230</v>
      </c>
      <c r="K611" s="130">
        <v>4</v>
      </c>
      <c r="L611" s="122"/>
    </row>
    <row r="612" spans="1:12" s="131" customFormat="1" x14ac:dyDescent="0.3">
      <c r="A612" s="122" t="s">
        <v>691</v>
      </c>
      <c r="B612" s="124" t="s">
        <v>46</v>
      </c>
      <c r="C612" s="122" t="s">
        <v>645</v>
      </c>
      <c r="D612" s="134">
        <v>781472289</v>
      </c>
      <c r="E612" s="134">
        <v>7198502926</v>
      </c>
      <c r="F612" s="122" t="s">
        <v>48</v>
      </c>
      <c r="G612" s="126">
        <v>34604</v>
      </c>
      <c r="H612" s="127">
        <f t="shared" ca="1" si="9"/>
        <v>19</v>
      </c>
      <c r="I612" s="128" t="s">
        <v>64</v>
      </c>
      <c r="J612" s="129">
        <v>75660</v>
      </c>
      <c r="K612" s="130">
        <v>3</v>
      </c>
      <c r="L612" s="122"/>
    </row>
    <row r="613" spans="1:12" s="131" customFormat="1" x14ac:dyDescent="0.3">
      <c r="A613" s="122" t="s">
        <v>692</v>
      </c>
      <c r="B613" s="124" t="s">
        <v>76</v>
      </c>
      <c r="C613" s="122" t="s">
        <v>645</v>
      </c>
      <c r="D613" s="134">
        <v>826508763</v>
      </c>
      <c r="E613" s="134">
        <v>7196801348</v>
      </c>
      <c r="F613" s="122" t="s">
        <v>48</v>
      </c>
      <c r="G613" s="126">
        <v>40801</v>
      </c>
      <c r="H613" s="127">
        <f t="shared" ca="1" si="9"/>
        <v>2</v>
      </c>
      <c r="I613" s="128" t="s">
        <v>64</v>
      </c>
      <c r="J613" s="129">
        <v>35196</v>
      </c>
      <c r="K613" s="130">
        <v>5</v>
      </c>
      <c r="L613" s="122"/>
    </row>
    <row r="614" spans="1:12" s="131" customFormat="1" x14ac:dyDescent="0.3">
      <c r="A614" s="122" t="s">
        <v>693</v>
      </c>
      <c r="B614" s="124" t="s">
        <v>76</v>
      </c>
      <c r="C614" s="122" t="s">
        <v>645</v>
      </c>
      <c r="D614" s="134">
        <v>784064156</v>
      </c>
      <c r="E614" s="134">
        <v>7193355152</v>
      </c>
      <c r="F614" s="122" t="s">
        <v>48</v>
      </c>
      <c r="G614" s="126">
        <v>34660</v>
      </c>
      <c r="H614" s="127">
        <f t="shared" ca="1" si="9"/>
        <v>19</v>
      </c>
      <c r="I614" s="128" t="s">
        <v>60</v>
      </c>
      <c r="J614" s="129">
        <v>65796</v>
      </c>
      <c r="K614" s="130">
        <v>1</v>
      </c>
      <c r="L614" s="122"/>
    </row>
    <row r="615" spans="1:12" s="131" customFormat="1" x14ac:dyDescent="0.3">
      <c r="A615" s="122" t="s">
        <v>694</v>
      </c>
      <c r="B615" s="124" t="s">
        <v>55</v>
      </c>
      <c r="C615" s="122" t="s">
        <v>645</v>
      </c>
      <c r="D615" s="134">
        <v>593584018</v>
      </c>
      <c r="E615" s="134">
        <v>3034626281</v>
      </c>
      <c r="F615" s="122" t="s">
        <v>48</v>
      </c>
      <c r="G615" s="126">
        <v>34510</v>
      </c>
      <c r="H615" s="127">
        <f t="shared" ca="1" si="9"/>
        <v>20</v>
      </c>
      <c r="I615" s="128" t="s">
        <v>60</v>
      </c>
      <c r="J615" s="129">
        <v>81504</v>
      </c>
      <c r="K615" s="130">
        <v>4</v>
      </c>
      <c r="L615" s="122"/>
    </row>
    <row r="616" spans="1:12" s="131" customFormat="1" x14ac:dyDescent="0.3">
      <c r="A616" s="122" t="s">
        <v>695</v>
      </c>
      <c r="B616" s="124" t="s">
        <v>55</v>
      </c>
      <c r="C616" s="122" t="s">
        <v>645</v>
      </c>
      <c r="D616" s="134">
        <v>265993407</v>
      </c>
      <c r="E616" s="134">
        <v>3033558443</v>
      </c>
      <c r="F616" s="122" t="s">
        <v>58</v>
      </c>
      <c r="G616" s="126">
        <v>34338</v>
      </c>
      <c r="H616" s="127">
        <f t="shared" ca="1" si="9"/>
        <v>20</v>
      </c>
      <c r="I616" s="128"/>
      <c r="J616" s="129">
        <v>107340</v>
      </c>
      <c r="K616" s="130">
        <v>2</v>
      </c>
      <c r="L616" s="122"/>
    </row>
    <row r="617" spans="1:12" s="131" customFormat="1" x14ac:dyDescent="0.3">
      <c r="A617" s="122" t="s">
        <v>696</v>
      </c>
      <c r="B617" s="124" t="s">
        <v>66</v>
      </c>
      <c r="C617" s="122" t="s">
        <v>645</v>
      </c>
      <c r="D617" s="134">
        <v>843632637</v>
      </c>
      <c r="E617" s="134">
        <v>5058545681</v>
      </c>
      <c r="F617" s="122" t="s">
        <v>56</v>
      </c>
      <c r="G617" s="126">
        <v>36917</v>
      </c>
      <c r="H617" s="127">
        <f t="shared" ca="1" si="9"/>
        <v>13</v>
      </c>
      <c r="I617" s="128"/>
      <c r="J617" s="129">
        <v>15403</v>
      </c>
      <c r="K617" s="130">
        <v>5</v>
      </c>
      <c r="L617" s="122"/>
    </row>
    <row r="618" spans="1:12" s="131" customFormat="1" x14ac:dyDescent="0.3">
      <c r="A618" s="122" t="s">
        <v>697</v>
      </c>
      <c r="B618" s="124" t="s">
        <v>51</v>
      </c>
      <c r="C618" s="122" t="s">
        <v>645</v>
      </c>
      <c r="D618" s="134">
        <v>512404764</v>
      </c>
      <c r="E618" s="134">
        <v>5053976775</v>
      </c>
      <c r="F618" s="122" t="s">
        <v>48</v>
      </c>
      <c r="G618" s="126">
        <v>37346</v>
      </c>
      <c r="H618" s="127">
        <f t="shared" ca="1" si="9"/>
        <v>12</v>
      </c>
      <c r="I618" s="128" t="s">
        <v>64</v>
      </c>
      <c r="J618" s="129">
        <v>46800</v>
      </c>
      <c r="K618" s="130">
        <v>3</v>
      </c>
      <c r="L618" s="122"/>
    </row>
    <row r="619" spans="1:12" s="131" customFormat="1" x14ac:dyDescent="0.3">
      <c r="A619" s="122" t="s">
        <v>698</v>
      </c>
      <c r="B619" s="124" t="s">
        <v>76</v>
      </c>
      <c r="C619" s="122" t="s">
        <v>645</v>
      </c>
      <c r="D619" s="134">
        <v>135633006</v>
      </c>
      <c r="E619" s="134">
        <v>9706732103</v>
      </c>
      <c r="F619" s="122" t="s">
        <v>58</v>
      </c>
      <c r="G619" s="126">
        <v>37535</v>
      </c>
      <c r="H619" s="127">
        <f t="shared" ca="1" si="9"/>
        <v>11</v>
      </c>
      <c r="I619" s="128"/>
      <c r="J619" s="129">
        <v>65808</v>
      </c>
      <c r="K619" s="130">
        <v>4</v>
      </c>
      <c r="L619" s="122"/>
    </row>
    <row r="620" spans="1:12" s="131" customFormat="1" x14ac:dyDescent="0.3">
      <c r="A620" s="122" t="s">
        <v>699</v>
      </c>
      <c r="B620" s="124" t="s">
        <v>51</v>
      </c>
      <c r="C620" s="122" t="s">
        <v>645</v>
      </c>
      <c r="D620" s="134">
        <v>288741910</v>
      </c>
      <c r="E620" s="134">
        <v>9702842668</v>
      </c>
      <c r="F620" s="122" t="s">
        <v>48</v>
      </c>
      <c r="G620" s="126">
        <v>37416</v>
      </c>
      <c r="H620" s="127">
        <f t="shared" ca="1" si="9"/>
        <v>12</v>
      </c>
      <c r="I620" s="128" t="s">
        <v>64</v>
      </c>
      <c r="J620" s="129">
        <v>80424</v>
      </c>
      <c r="K620" s="130">
        <v>1</v>
      </c>
      <c r="L620" s="122"/>
    </row>
    <row r="621" spans="1:12" s="131" customFormat="1" x14ac:dyDescent="0.3">
      <c r="A621" s="122" t="s">
        <v>700</v>
      </c>
      <c r="B621" s="124" t="s">
        <v>76</v>
      </c>
      <c r="C621" s="122" t="s">
        <v>645</v>
      </c>
      <c r="D621" s="134">
        <v>708082156</v>
      </c>
      <c r="E621" s="134">
        <v>3034919822</v>
      </c>
      <c r="F621" s="122" t="s">
        <v>48</v>
      </c>
      <c r="G621" s="126">
        <v>37368</v>
      </c>
      <c r="H621" s="127">
        <f t="shared" ca="1" si="9"/>
        <v>12</v>
      </c>
      <c r="I621" s="128" t="s">
        <v>60</v>
      </c>
      <c r="J621" s="129">
        <v>83040</v>
      </c>
      <c r="K621" s="130">
        <v>4</v>
      </c>
      <c r="L621" s="122"/>
    </row>
    <row r="622" spans="1:12" s="131" customFormat="1" x14ac:dyDescent="0.3">
      <c r="A622" s="122" t="s">
        <v>701</v>
      </c>
      <c r="B622" s="124" t="s">
        <v>66</v>
      </c>
      <c r="C622" s="122" t="s">
        <v>645</v>
      </c>
      <c r="D622" s="134">
        <v>750581894</v>
      </c>
      <c r="E622" s="134">
        <v>7198433766</v>
      </c>
      <c r="F622" s="122" t="s">
        <v>58</v>
      </c>
      <c r="G622" s="126">
        <v>41406</v>
      </c>
      <c r="H622" s="127">
        <f t="shared" ca="1" si="9"/>
        <v>1</v>
      </c>
      <c r="I622" s="128"/>
      <c r="J622" s="129">
        <v>25896</v>
      </c>
      <c r="K622" s="130">
        <v>3</v>
      </c>
      <c r="L622" s="122"/>
    </row>
    <row r="623" spans="1:12" s="131" customFormat="1" x14ac:dyDescent="0.3">
      <c r="A623" s="122" t="s">
        <v>702</v>
      </c>
      <c r="B623" s="124" t="s">
        <v>51</v>
      </c>
      <c r="C623" s="122" t="s">
        <v>645</v>
      </c>
      <c r="D623" s="134">
        <v>518009092</v>
      </c>
      <c r="E623" s="134">
        <v>3038792521</v>
      </c>
      <c r="F623" s="122" t="s">
        <v>56</v>
      </c>
      <c r="G623" s="126">
        <v>36925</v>
      </c>
      <c r="H623" s="127">
        <f t="shared" ca="1" si="9"/>
        <v>13</v>
      </c>
      <c r="I623" s="128"/>
      <c r="J623" s="129">
        <v>21494</v>
      </c>
      <c r="K623" s="130">
        <v>5</v>
      </c>
      <c r="L623" s="122"/>
    </row>
    <row r="624" spans="1:12" s="131" customFormat="1" x14ac:dyDescent="0.3">
      <c r="A624" s="122" t="s">
        <v>703</v>
      </c>
      <c r="B624" s="124" t="s">
        <v>62</v>
      </c>
      <c r="C624" s="122" t="s">
        <v>645</v>
      </c>
      <c r="D624" s="134">
        <v>619456809</v>
      </c>
      <c r="E624" s="134">
        <v>9706865606</v>
      </c>
      <c r="F624" s="122" t="s">
        <v>52</v>
      </c>
      <c r="G624" s="126">
        <v>36898</v>
      </c>
      <c r="H624" s="127">
        <f t="shared" ca="1" si="9"/>
        <v>13</v>
      </c>
      <c r="I624" s="128" t="s">
        <v>49</v>
      </c>
      <c r="J624" s="129">
        <v>47436</v>
      </c>
      <c r="K624" s="130">
        <v>5</v>
      </c>
      <c r="L624" s="122"/>
    </row>
    <row r="625" spans="1:12" s="131" customFormat="1" x14ac:dyDescent="0.3">
      <c r="A625" s="122" t="s">
        <v>704</v>
      </c>
      <c r="B625" s="124" t="s">
        <v>76</v>
      </c>
      <c r="C625" s="122" t="s">
        <v>645</v>
      </c>
      <c r="D625" s="134">
        <v>932553359</v>
      </c>
      <c r="E625" s="134">
        <v>3032376215</v>
      </c>
      <c r="F625" s="122" t="s">
        <v>58</v>
      </c>
      <c r="G625" s="126">
        <v>40776</v>
      </c>
      <c r="H625" s="127">
        <f t="shared" ca="1" si="9"/>
        <v>2</v>
      </c>
      <c r="I625" s="128"/>
      <c r="J625" s="129">
        <v>51984</v>
      </c>
      <c r="K625" s="130">
        <v>5</v>
      </c>
      <c r="L625" s="122"/>
    </row>
    <row r="626" spans="1:12" s="131" customFormat="1" x14ac:dyDescent="0.3">
      <c r="A626" s="122" t="s">
        <v>705</v>
      </c>
      <c r="B626" s="124" t="s">
        <v>66</v>
      </c>
      <c r="C626" s="122" t="s">
        <v>645</v>
      </c>
      <c r="D626" s="134">
        <v>548704405</v>
      </c>
      <c r="E626" s="134">
        <v>7196458440</v>
      </c>
      <c r="F626" s="122" t="s">
        <v>58</v>
      </c>
      <c r="G626" s="126">
        <v>37462</v>
      </c>
      <c r="H626" s="127">
        <f t="shared" ca="1" si="9"/>
        <v>11</v>
      </c>
      <c r="I626" s="128"/>
      <c r="J626" s="129">
        <v>72960</v>
      </c>
      <c r="K626" s="130">
        <v>4</v>
      </c>
      <c r="L626" s="122"/>
    </row>
    <row r="627" spans="1:12" s="131" customFormat="1" x14ac:dyDescent="0.3">
      <c r="A627" s="122" t="s">
        <v>706</v>
      </c>
      <c r="B627" s="124" t="s">
        <v>76</v>
      </c>
      <c r="C627" s="122" t="s">
        <v>645</v>
      </c>
      <c r="D627" s="134">
        <v>744830329</v>
      </c>
      <c r="E627" s="134">
        <v>3036098293</v>
      </c>
      <c r="F627" s="122" t="s">
        <v>48</v>
      </c>
      <c r="G627" s="126">
        <v>35856</v>
      </c>
      <c r="H627" s="127">
        <f t="shared" ca="1" si="9"/>
        <v>16</v>
      </c>
      <c r="I627" s="128" t="s">
        <v>53</v>
      </c>
      <c r="J627" s="129">
        <v>99240</v>
      </c>
      <c r="K627" s="130">
        <v>3</v>
      </c>
      <c r="L627" s="122"/>
    </row>
    <row r="628" spans="1:12" s="131" customFormat="1" x14ac:dyDescent="0.3">
      <c r="A628" s="122" t="s">
        <v>707</v>
      </c>
      <c r="B628" s="124" t="s">
        <v>76</v>
      </c>
      <c r="C628" s="122" t="s">
        <v>645</v>
      </c>
      <c r="D628" s="134">
        <v>750722934</v>
      </c>
      <c r="E628" s="134">
        <v>5053631883</v>
      </c>
      <c r="F628" s="122" t="s">
        <v>48</v>
      </c>
      <c r="G628" s="126">
        <v>36625</v>
      </c>
      <c r="H628" s="127">
        <f t="shared" ca="1" si="9"/>
        <v>14</v>
      </c>
      <c r="I628" s="128" t="s">
        <v>64</v>
      </c>
      <c r="J628" s="129">
        <v>45324</v>
      </c>
      <c r="K628" s="130">
        <v>5</v>
      </c>
      <c r="L628" s="122"/>
    </row>
    <row r="629" spans="1:12" s="131" customFormat="1" x14ac:dyDescent="0.3">
      <c r="A629" s="122" t="s">
        <v>708</v>
      </c>
      <c r="B629" s="124" t="s">
        <v>66</v>
      </c>
      <c r="C629" s="122" t="s">
        <v>645</v>
      </c>
      <c r="D629" s="134">
        <v>644489557</v>
      </c>
      <c r="E629" s="134">
        <v>3036532463</v>
      </c>
      <c r="F629" s="122" t="s">
        <v>48</v>
      </c>
      <c r="G629" s="126">
        <v>37068</v>
      </c>
      <c r="H629" s="127">
        <f t="shared" ca="1" si="9"/>
        <v>13</v>
      </c>
      <c r="I629" s="128" t="s">
        <v>53</v>
      </c>
      <c r="J629" s="129">
        <v>94740</v>
      </c>
      <c r="K629" s="130">
        <v>1</v>
      </c>
      <c r="L629" s="122"/>
    </row>
    <row r="630" spans="1:12" s="131" customFormat="1" x14ac:dyDescent="0.3">
      <c r="A630" s="122" t="s">
        <v>709</v>
      </c>
      <c r="B630" s="124" t="s">
        <v>51</v>
      </c>
      <c r="C630" s="122" t="s">
        <v>645</v>
      </c>
      <c r="D630" s="134">
        <v>221347766</v>
      </c>
      <c r="E630" s="134">
        <v>9706853122</v>
      </c>
      <c r="F630" s="122" t="s">
        <v>58</v>
      </c>
      <c r="G630" s="126">
        <v>37126</v>
      </c>
      <c r="H630" s="127">
        <f t="shared" ca="1" si="9"/>
        <v>12</v>
      </c>
      <c r="I630" s="128"/>
      <c r="J630" s="129">
        <v>70860</v>
      </c>
      <c r="K630" s="130">
        <v>4</v>
      </c>
      <c r="L630" s="122"/>
    </row>
    <row r="631" spans="1:12" s="131" customFormat="1" x14ac:dyDescent="0.3">
      <c r="A631" s="122" t="s">
        <v>710</v>
      </c>
      <c r="B631" s="124" t="s">
        <v>66</v>
      </c>
      <c r="C631" s="122" t="s">
        <v>645</v>
      </c>
      <c r="D631" s="134">
        <v>562497973</v>
      </c>
      <c r="E631" s="134">
        <v>3034111882</v>
      </c>
      <c r="F631" s="122" t="s">
        <v>48</v>
      </c>
      <c r="G631" s="126">
        <v>36412</v>
      </c>
      <c r="H631" s="127">
        <f t="shared" ca="1" si="9"/>
        <v>14</v>
      </c>
      <c r="I631" s="128" t="s">
        <v>53</v>
      </c>
      <c r="J631" s="129">
        <v>75636</v>
      </c>
      <c r="K631" s="130">
        <v>1</v>
      </c>
      <c r="L631" s="122"/>
    </row>
    <row r="632" spans="1:12" s="131" customFormat="1" x14ac:dyDescent="0.3">
      <c r="A632" s="122" t="s">
        <v>711</v>
      </c>
      <c r="B632" s="124" t="s">
        <v>66</v>
      </c>
      <c r="C632" s="122" t="s">
        <v>645</v>
      </c>
      <c r="D632" s="134">
        <v>412159105</v>
      </c>
      <c r="E632" s="134">
        <v>7198252392</v>
      </c>
      <c r="F632" s="122" t="s">
        <v>56</v>
      </c>
      <c r="G632" s="126">
        <v>36458</v>
      </c>
      <c r="H632" s="127">
        <f t="shared" ca="1" si="9"/>
        <v>14</v>
      </c>
      <c r="I632" s="128"/>
      <c r="J632" s="129">
        <v>40210</v>
      </c>
      <c r="K632" s="130">
        <v>4</v>
      </c>
      <c r="L632" s="122"/>
    </row>
    <row r="633" spans="1:12" s="131" customFormat="1" x14ac:dyDescent="0.3">
      <c r="A633" s="122" t="s">
        <v>712</v>
      </c>
      <c r="B633" s="124" t="s">
        <v>66</v>
      </c>
      <c r="C633" s="122" t="s">
        <v>645</v>
      </c>
      <c r="D633" s="134">
        <v>668708287</v>
      </c>
      <c r="E633" s="134">
        <v>3031952821</v>
      </c>
      <c r="F633" s="122" t="s">
        <v>58</v>
      </c>
      <c r="G633" s="126">
        <v>36862</v>
      </c>
      <c r="H633" s="127">
        <f t="shared" ca="1" si="9"/>
        <v>13</v>
      </c>
      <c r="I633" s="128"/>
      <c r="J633" s="129">
        <v>103320</v>
      </c>
      <c r="K633" s="130">
        <v>4</v>
      </c>
      <c r="L633" s="122"/>
    </row>
    <row r="634" spans="1:12" s="131" customFormat="1" x14ac:dyDescent="0.3">
      <c r="A634" s="122" t="s">
        <v>713</v>
      </c>
      <c r="B634" s="124" t="s">
        <v>76</v>
      </c>
      <c r="C634" s="122" t="s">
        <v>645</v>
      </c>
      <c r="D634" s="134">
        <v>195772503</v>
      </c>
      <c r="E634" s="134">
        <v>9703123940</v>
      </c>
      <c r="F634" s="122" t="s">
        <v>58</v>
      </c>
      <c r="G634" s="126">
        <v>34970</v>
      </c>
      <c r="H634" s="127">
        <f t="shared" ca="1" si="9"/>
        <v>18</v>
      </c>
      <c r="I634" s="128"/>
      <c r="J634" s="129">
        <v>66828</v>
      </c>
      <c r="K634" s="130">
        <v>2</v>
      </c>
      <c r="L634" s="122"/>
    </row>
    <row r="635" spans="1:12" s="131" customFormat="1" x14ac:dyDescent="0.3">
      <c r="A635" s="122" t="s">
        <v>714</v>
      </c>
      <c r="B635" s="124" t="s">
        <v>51</v>
      </c>
      <c r="C635" s="122" t="s">
        <v>645</v>
      </c>
      <c r="D635" s="134">
        <v>291274360</v>
      </c>
      <c r="E635" s="134">
        <v>9704563177</v>
      </c>
      <c r="F635" s="122" t="s">
        <v>48</v>
      </c>
      <c r="G635" s="126">
        <v>37137</v>
      </c>
      <c r="H635" s="127">
        <f t="shared" ca="1" si="9"/>
        <v>12</v>
      </c>
      <c r="I635" s="128" t="s">
        <v>64</v>
      </c>
      <c r="J635" s="129">
        <v>80888</v>
      </c>
      <c r="K635" s="130">
        <v>5</v>
      </c>
      <c r="L635" s="122"/>
    </row>
    <row r="636" spans="1:12" s="131" customFormat="1" x14ac:dyDescent="0.3">
      <c r="A636" s="122" t="s">
        <v>715</v>
      </c>
      <c r="B636" s="124" t="s">
        <v>66</v>
      </c>
      <c r="C636" s="122" t="s">
        <v>645</v>
      </c>
      <c r="D636" s="134">
        <v>718930584</v>
      </c>
      <c r="E636" s="134">
        <v>7195804771</v>
      </c>
      <c r="F636" s="122" t="s">
        <v>52</v>
      </c>
      <c r="G636" s="126">
        <v>37252</v>
      </c>
      <c r="H636" s="127">
        <f t="shared" ca="1" si="9"/>
        <v>12</v>
      </c>
      <c r="I636" s="128" t="s">
        <v>60</v>
      </c>
      <c r="J636" s="129">
        <v>41976</v>
      </c>
      <c r="K636" s="130">
        <v>2</v>
      </c>
      <c r="L636" s="122"/>
    </row>
    <row r="637" spans="1:12" s="131" customFormat="1" x14ac:dyDescent="0.3">
      <c r="A637" s="122" t="s">
        <v>716</v>
      </c>
      <c r="B637" s="124" t="s">
        <v>55</v>
      </c>
      <c r="C637" s="122" t="s">
        <v>645</v>
      </c>
      <c r="D637" s="134">
        <v>368385341</v>
      </c>
      <c r="E637" s="134">
        <v>5055526537</v>
      </c>
      <c r="F637" s="122" t="s">
        <v>58</v>
      </c>
      <c r="G637" s="126">
        <v>38138</v>
      </c>
      <c r="H637" s="127">
        <f t="shared" ca="1" si="9"/>
        <v>10</v>
      </c>
      <c r="I637" s="128"/>
      <c r="J637" s="129">
        <v>56136</v>
      </c>
      <c r="K637" s="130">
        <v>2</v>
      </c>
      <c r="L637" s="122"/>
    </row>
    <row r="638" spans="1:12" s="131" customFormat="1" x14ac:dyDescent="0.3">
      <c r="A638" s="122" t="s">
        <v>717</v>
      </c>
      <c r="B638" s="124" t="s">
        <v>46</v>
      </c>
      <c r="C638" s="122" t="s">
        <v>645</v>
      </c>
      <c r="D638" s="134">
        <v>878902154</v>
      </c>
      <c r="E638" s="134">
        <v>3031155509</v>
      </c>
      <c r="F638" s="122" t="s">
        <v>52</v>
      </c>
      <c r="G638" s="126">
        <v>34946</v>
      </c>
      <c r="H638" s="127">
        <f t="shared" ca="1" si="9"/>
        <v>18</v>
      </c>
      <c r="I638" s="128" t="s">
        <v>64</v>
      </c>
      <c r="J638" s="129">
        <v>31062</v>
      </c>
      <c r="K638" s="130">
        <v>5</v>
      </c>
      <c r="L638" s="122"/>
    </row>
    <row r="639" spans="1:12" s="131" customFormat="1" x14ac:dyDescent="0.3">
      <c r="A639" s="122" t="s">
        <v>718</v>
      </c>
      <c r="B639" s="124" t="s">
        <v>66</v>
      </c>
      <c r="C639" s="122" t="s">
        <v>719</v>
      </c>
      <c r="D639" s="134">
        <v>111616346</v>
      </c>
      <c r="E639" s="134">
        <v>3035717431</v>
      </c>
      <c r="F639" s="122" t="s">
        <v>58</v>
      </c>
      <c r="G639" s="126">
        <v>34562</v>
      </c>
      <c r="H639" s="127">
        <f t="shared" ca="1" si="9"/>
        <v>19</v>
      </c>
      <c r="I639" s="128"/>
      <c r="J639" s="129">
        <v>73361</v>
      </c>
      <c r="K639" s="130">
        <v>4</v>
      </c>
      <c r="L639" s="122"/>
    </row>
    <row r="640" spans="1:12" s="131" customFormat="1" x14ac:dyDescent="0.3">
      <c r="A640" s="122" t="s">
        <v>720</v>
      </c>
      <c r="B640" s="124" t="s">
        <v>76</v>
      </c>
      <c r="C640" s="122" t="s">
        <v>719</v>
      </c>
      <c r="D640" s="134">
        <v>458734969</v>
      </c>
      <c r="E640" s="134">
        <v>3036354278</v>
      </c>
      <c r="F640" s="122" t="s">
        <v>48</v>
      </c>
      <c r="G640" s="126">
        <v>40784</v>
      </c>
      <c r="H640" s="127">
        <f t="shared" ca="1" si="9"/>
        <v>2</v>
      </c>
      <c r="I640" s="128" t="s">
        <v>60</v>
      </c>
      <c r="J640" s="129">
        <v>98844</v>
      </c>
      <c r="K640" s="130">
        <v>5</v>
      </c>
      <c r="L640" s="122"/>
    </row>
    <row r="641" spans="1:12" s="131" customFormat="1" x14ac:dyDescent="0.3">
      <c r="A641" s="122" t="s">
        <v>721</v>
      </c>
      <c r="B641" s="124" t="s">
        <v>55</v>
      </c>
      <c r="C641" s="122" t="s">
        <v>719</v>
      </c>
      <c r="D641" s="134">
        <v>995590510</v>
      </c>
      <c r="E641" s="134">
        <v>9701838930</v>
      </c>
      <c r="F641" s="122" t="s">
        <v>58</v>
      </c>
      <c r="G641" s="126">
        <v>41694</v>
      </c>
      <c r="H641" s="127">
        <f t="shared" ca="1" si="9"/>
        <v>0</v>
      </c>
      <c r="I641" s="128"/>
      <c r="J641" s="129">
        <v>51588</v>
      </c>
      <c r="K641" s="130">
        <v>4</v>
      </c>
      <c r="L641" s="122"/>
    </row>
    <row r="642" spans="1:12" s="131" customFormat="1" x14ac:dyDescent="0.3">
      <c r="A642" s="122" t="s">
        <v>722</v>
      </c>
      <c r="B642" s="124" t="s">
        <v>62</v>
      </c>
      <c r="C642" s="122" t="s">
        <v>719</v>
      </c>
      <c r="D642" s="134">
        <v>749768847</v>
      </c>
      <c r="E642" s="134">
        <v>5058552110</v>
      </c>
      <c r="F642" s="122" t="s">
        <v>58</v>
      </c>
      <c r="G642" s="126">
        <v>36336</v>
      </c>
      <c r="H642" s="127">
        <f t="shared" ref="H642:H705" ca="1" si="10">DATEDIF(G642,TODAY(),"Y")</f>
        <v>15</v>
      </c>
      <c r="I642" s="128"/>
      <c r="J642" s="129">
        <v>50124</v>
      </c>
      <c r="K642" s="130">
        <v>5</v>
      </c>
      <c r="L642" s="122"/>
    </row>
    <row r="643" spans="1:12" s="131" customFormat="1" x14ac:dyDescent="0.3">
      <c r="A643" s="122" t="s">
        <v>723</v>
      </c>
      <c r="B643" s="124" t="s">
        <v>76</v>
      </c>
      <c r="C643" s="122" t="s">
        <v>719</v>
      </c>
      <c r="D643" s="134">
        <v>380304349</v>
      </c>
      <c r="E643" s="134">
        <v>7196129939</v>
      </c>
      <c r="F643" s="122" t="s">
        <v>48</v>
      </c>
      <c r="G643" s="126">
        <v>37605</v>
      </c>
      <c r="H643" s="127">
        <f t="shared" ca="1" si="10"/>
        <v>11</v>
      </c>
      <c r="I643" s="128" t="s">
        <v>64</v>
      </c>
      <c r="J643" s="129">
        <v>42552</v>
      </c>
      <c r="K643" s="130">
        <v>1</v>
      </c>
      <c r="L643" s="122"/>
    </row>
    <row r="644" spans="1:12" s="131" customFormat="1" x14ac:dyDescent="0.3">
      <c r="A644" s="122" t="s">
        <v>724</v>
      </c>
      <c r="B644" s="124" t="s">
        <v>76</v>
      </c>
      <c r="C644" s="122" t="s">
        <v>719</v>
      </c>
      <c r="D644" s="134">
        <v>249416723</v>
      </c>
      <c r="E644" s="134">
        <v>3031628807</v>
      </c>
      <c r="F644" s="122" t="s">
        <v>48</v>
      </c>
      <c r="G644" s="126">
        <v>37081</v>
      </c>
      <c r="H644" s="127">
        <f t="shared" ca="1" si="10"/>
        <v>13</v>
      </c>
      <c r="I644" s="128" t="s">
        <v>53</v>
      </c>
      <c r="J644" s="129">
        <v>77364</v>
      </c>
      <c r="K644" s="130">
        <v>5</v>
      </c>
      <c r="L644" s="122"/>
    </row>
    <row r="645" spans="1:12" s="131" customFormat="1" x14ac:dyDescent="0.3">
      <c r="A645" s="122" t="s">
        <v>725</v>
      </c>
      <c r="B645" s="124" t="s">
        <v>62</v>
      </c>
      <c r="C645" s="122" t="s">
        <v>719</v>
      </c>
      <c r="D645" s="134">
        <v>733358713</v>
      </c>
      <c r="E645" s="134">
        <v>9706648050</v>
      </c>
      <c r="F645" s="122" t="s">
        <v>58</v>
      </c>
      <c r="G645" s="126">
        <v>36394</v>
      </c>
      <c r="H645" s="127">
        <f t="shared" ca="1" si="10"/>
        <v>14</v>
      </c>
      <c r="I645" s="128"/>
      <c r="J645" s="129">
        <v>105396</v>
      </c>
      <c r="K645" s="130">
        <v>2</v>
      </c>
      <c r="L645" s="122"/>
    </row>
    <row r="646" spans="1:12" s="131" customFormat="1" x14ac:dyDescent="0.3">
      <c r="A646" s="122" t="s">
        <v>726</v>
      </c>
      <c r="B646" s="124" t="s">
        <v>66</v>
      </c>
      <c r="C646" s="122" t="s">
        <v>719</v>
      </c>
      <c r="D646" s="134">
        <v>693214759</v>
      </c>
      <c r="E646" s="134">
        <v>7192683895</v>
      </c>
      <c r="F646" s="122" t="s">
        <v>48</v>
      </c>
      <c r="G646" s="126">
        <v>34862</v>
      </c>
      <c r="H646" s="127">
        <f t="shared" ca="1" si="10"/>
        <v>19</v>
      </c>
      <c r="I646" s="128" t="s">
        <v>53</v>
      </c>
      <c r="J646" s="129">
        <v>75336</v>
      </c>
      <c r="K646" s="130">
        <v>3</v>
      </c>
      <c r="L646" s="122"/>
    </row>
    <row r="647" spans="1:12" s="131" customFormat="1" x14ac:dyDescent="0.3">
      <c r="A647" s="122" t="s">
        <v>727</v>
      </c>
      <c r="B647" s="124" t="s">
        <v>66</v>
      </c>
      <c r="C647" s="122" t="s">
        <v>719</v>
      </c>
      <c r="D647" s="134">
        <v>318723704</v>
      </c>
      <c r="E647" s="134">
        <v>3036526117</v>
      </c>
      <c r="F647" s="122" t="s">
        <v>48</v>
      </c>
      <c r="G647" s="126">
        <v>35481</v>
      </c>
      <c r="H647" s="127">
        <f t="shared" ca="1" si="10"/>
        <v>17</v>
      </c>
      <c r="I647" s="128" t="s">
        <v>64</v>
      </c>
      <c r="J647" s="129">
        <v>88620</v>
      </c>
      <c r="K647" s="130">
        <v>2</v>
      </c>
      <c r="L647" s="122"/>
    </row>
    <row r="648" spans="1:12" s="131" customFormat="1" x14ac:dyDescent="0.3">
      <c r="A648" s="122" t="s">
        <v>728</v>
      </c>
      <c r="B648" s="124" t="s">
        <v>55</v>
      </c>
      <c r="C648" s="122" t="s">
        <v>719</v>
      </c>
      <c r="D648" s="134">
        <v>688769770</v>
      </c>
      <c r="E648" s="134">
        <v>7192416398</v>
      </c>
      <c r="F648" s="122" t="s">
        <v>48</v>
      </c>
      <c r="G648" s="126">
        <v>39682</v>
      </c>
      <c r="H648" s="127">
        <f t="shared" ca="1" si="10"/>
        <v>5</v>
      </c>
      <c r="I648" s="128" t="s">
        <v>60</v>
      </c>
      <c r="J648" s="129">
        <v>53436</v>
      </c>
      <c r="K648" s="130">
        <v>2</v>
      </c>
      <c r="L648" s="122"/>
    </row>
    <row r="649" spans="1:12" s="131" customFormat="1" x14ac:dyDescent="0.3">
      <c r="A649" s="122" t="s">
        <v>729</v>
      </c>
      <c r="B649" s="124" t="s">
        <v>76</v>
      </c>
      <c r="C649" s="122" t="s">
        <v>719</v>
      </c>
      <c r="D649" s="134">
        <v>800685434</v>
      </c>
      <c r="E649" s="134">
        <v>3035821616</v>
      </c>
      <c r="F649" s="122" t="s">
        <v>48</v>
      </c>
      <c r="G649" s="126">
        <v>38012</v>
      </c>
      <c r="H649" s="127">
        <f t="shared" ca="1" si="10"/>
        <v>10</v>
      </c>
      <c r="I649" s="128" t="s">
        <v>72</v>
      </c>
      <c r="J649" s="129">
        <v>59916</v>
      </c>
      <c r="K649" s="130">
        <v>1</v>
      </c>
      <c r="L649" s="122"/>
    </row>
    <row r="650" spans="1:12" s="131" customFormat="1" x14ac:dyDescent="0.3">
      <c r="A650" s="122" t="s">
        <v>730</v>
      </c>
      <c r="B650" s="124" t="s">
        <v>62</v>
      </c>
      <c r="C650" s="122" t="s">
        <v>719</v>
      </c>
      <c r="D650" s="134">
        <v>311309049</v>
      </c>
      <c r="E650" s="134">
        <v>7197560634</v>
      </c>
      <c r="F650" s="122" t="s">
        <v>48</v>
      </c>
      <c r="G650" s="126">
        <v>37299</v>
      </c>
      <c r="H650" s="127">
        <f t="shared" ca="1" si="10"/>
        <v>12</v>
      </c>
      <c r="I650" s="128" t="s">
        <v>72</v>
      </c>
      <c r="J650" s="129">
        <v>93216</v>
      </c>
      <c r="K650" s="130">
        <v>3</v>
      </c>
      <c r="L650" s="122"/>
    </row>
    <row r="651" spans="1:12" s="131" customFormat="1" x14ac:dyDescent="0.3">
      <c r="A651" s="122" t="s">
        <v>731</v>
      </c>
      <c r="B651" s="124" t="s">
        <v>62</v>
      </c>
      <c r="C651" s="122" t="s">
        <v>719</v>
      </c>
      <c r="D651" s="134">
        <v>230192897</v>
      </c>
      <c r="E651" s="134">
        <v>5055261239</v>
      </c>
      <c r="F651" s="122" t="s">
        <v>48</v>
      </c>
      <c r="G651" s="126">
        <v>40497</v>
      </c>
      <c r="H651" s="127">
        <f t="shared" ca="1" si="10"/>
        <v>3</v>
      </c>
      <c r="I651" s="128" t="s">
        <v>53</v>
      </c>
      <c r="J651" s="129">
        <v>82632</v>
      </c>
      <c r="K651" s="130">
        <v>2</v>
      </c>
      <c r="L651" s="122"/>
    </row>
    <row r="652" spans="1:12" s="131" customFormat="1" x14ac:dyDescent="0.3">
      <c r="A652" s="122" t="s">
        <v>732</v>
      </c>
      <c r="B652" s="124" t="s">
        <v>76</v>
      </c>
      <c r="C652" s="122" t="s">
        <v>719</v>
      </c>
      <c r="D652" s="134">
        <v>240241467</v>
      </c>
      <c r="E652" s="134">
        <v>7194914916</v>
      </c>
      <c r="F652" s="122" t="s">
        <v>56</v>
      </c>
      <c r="G652" s="126">
        <v>36632</v>
      </c>
      <c r="H652" s="127">
        <f t="shared" ca="1" si="10"/>
        <v>14</v>
      </c>
      <c r="I652" s="128"/>
      <c r="J652" s="129">
        <v>34522</v>
      </c>
      <c r="K652" s="130">
        <v>3</v>
      </c>
      <c r="L652" s="122"/>
    </row>
    <row r="653" spans="1:12" s="131" customFormat="1" x14ac:dyDescent="0.3">
      <c r="A653" s="122" t="s">
        <v>733</v>
      </c>
      <c r="B653" s="124" t="s">
        <v>55</v>
      </c>
      <c r="C653" s="122" t="s">
        <v>719</v>
      </c>
      <c r="D653" s="134">
        <v>332494481</v>
      </c>
      <c r="E653" s="134">
        <v>7192094386</v>
      </c>
      <c r="F653" s="122" t="s">
        <v>48</v>
      </c>
      <c r="G653" s="126">
        <v>37136</v>
      </c>
      <c r="H653" s="127">
        <f t="shared" ca="1" si="10"/>
        <v>12</v>
      </c>
      <c r="I653" s="128" t="s">
        <v>64</v>
      </c>
      <c r="J653" s="129">
        <v>58092</v>
      </c>
      <c r="K653" s="130">
        <v>5</v>
      </c>
      <c r="L653" s="122"/>
    </row>
    <row r="654" spans="1:12" s="131" customFormat="1" x14ac:dyDescent="0.3">
      <c r="A654" s="122" t="s">
        <v>734</v>
      </c>
      <c r="B654" s="124" t="s">
        <v>55</v>
      </c>
      <c r="C654" s="122" t="s">
        <v>719</v>
      </c>
      <c r="D654" s="134">
        <v>120361975</v>
      </c>
      <c r="E654" s="134">
        <v>5051789943</v>
      </c>
      <c r="F654" s="122" t="s">
        <v>48</v>
      </c>
      <c r="G654" s="126">
        <v>38551</v>
      </c>
      <c r="H654" s="127">
        <f t="shared" ca="1" si="10"/>
        <v>8</v>
      </c>
      <c r="I654" s="128" t="s">
        <v>72</v>
      </c>
      <c r="J654" s="129">
        <v>72360</v>
      </c>
      <c r="K654" s="130">
        <v>2</v>
      </c>
      <c r="L654" s="122"/>
    </row>
    <row r="655" spans="1:12" s="131" customFormat="1" x14ac:dyDescent="0.3">
      <c r="A655" s="122" t="s">
        <v>735</v>
      </c>
      <c r="B655" s="124" t="s">
        <v>46</v>
      </c>
      <c r="C655" s="122" t="s">
        <v>719</v>
      </c>
      <c r="D655" s="134">
        <v>929694686</v>
      </c>
      <c r="E655" s="134">
        <v>3034483888</v>
      </c>
      <c r="F655" s="122" t="s">
        <v>48</v>
      </c>
      <c r="G655" s="126">
        <v>41592</v>
      </c>
      <c r="H655" s="127">
        <f t="shared" ca="1" si="10"/>
        <v>0</v>
      </c>
      <c r="I655" s="128" t="s">
        <v>64</v>
      </c>
      <c r="J655" s="129">
        <v>84876</v>
      </c>
      <c r="K655" s="130">
        <v>1</v>
      </c>
      <c r="L655" s="122"/>
    </row>
    <row r="656" spans="1:12" s="131" customFormat="1" x14ac:dyDescent="0.3">
      <c r="A656" s="122" t="s">
        <v>736</v>
      </c>
      <c r="B656" s="124" t="s">
        <v>76</v>
      </c>
      <c r="C656" s="122" t="s">
        <v>719</v>
      </c>
      <c r="D656" s="134">
        <v>656572514</v>
      </c>
      <c r="E656" s="134">
        <v>3033679666</v>
      </c>
      <c r="F656" s="122" t="s">
        <v>58</v>
      </c>
      <c r="G656" s="126">
        <v>35030</v>
      </c>
      <c r="H656" s="127">
        <f t="shared" ca="1" si="10"/>
        <v>18</v>
      </c>
      <c r="I656" s="128"/>
      <c r="J656" s="129">
        <v>84180</v>
      </c>
      <c r="K656" s="130">
        <v>2</v>
      </c>
      <c r="L656" s="122"/>
    </row>
    <row r="657" spans="1:12" s="131" customFormat="1" x14ac:dyDescent="0.3">
      <c r="A657" s="122" t="s">
        <v>737</v>
      </c>
      <c r="B657" s="124" t="s">
        <v>76</v>
      </c>
      <c r="C657" s="122" t="s">
        <v>719</v>
      </c>
      <c r="D657" s="134">
        <v>695198896</v>
      </c>
      <c r="E657" s="134">
        <v>9703533906</v>
      </c>
      <c r="F657" s="122" t="s">
        <v>58</v>
      </c>
      <c r="G657" s="126">
        <v>36882</v>
      </c>
      <c r="H657" s="127">
        <f t="shared" ca="1" si="10"/>
        <v>13</v>
      </c>
      <c r="I657" s="128"/>
      <c r="J657" s="129">
        <v>54036</v>
      </c>
      <c r="K657" s="130">
        <v>3</v>
      </c>
      <c r="L657" s="122"/>
    </row>
    <row r="658" spans="1:12" s="131" customFormat="1" x14ac:dyDescent="0.3">
      <c r="A658" s="122" t="s">
        <v>738</v>
      </c>
      <c r="B658" s="124" t="s">
        <v>46</v>
      </c>
      <c r="C658" s="122" t="s">
        <v>719</v>
      </c>
      <c r="D658" s="134">
        <v>941937371</v>
      </c>
      <c r="E658" s="134">
        <v>5055060466</v>
      </c>
      <c r="F658" s="122" t="s">
        <v>48</v>
      </c>
      <c r="G658" s="126">
        <v>36832</v>
      </c>
      <c r="H658" s="127">
        <f t="shared" ca="1" si="10"/>
        <v>13</v>
      </c>
      <c r="I658" s="128" t="s">
        <v>60</v>
      </c>
      <c r="J658" s="129">
        <v>103584</v>
      </c>
      <c r="K658" s="130">
        <v>4</v>
      </c>
      <c r="L658" s="122"/>
    </row>
    <row r="659" spans="1:12" s="131" customFormat="1" x14ac:dyDescent="0.3">
      <c r="A659" s="122" t="s">
        <v>739</v>
      </c>
      <c r="B659" s="124" t="s">
        <v>46</v>
      </c>
      <c r="C659" s="122" t="s">
        <v>719</v>
      </c>
      <c r="D659" s="134">
        <v>120224342</v>
      </c>
      <c r="E659" s="134">
        <v>5058986390</v>
      </c>
      <c r="F659" s="122" t="s">
        <v>56</v>
      </c>
      <c r="G659" s="126">
        <v>37514</v>
      </c>
      <c r="H659" s="127">
        <f t="shared" ca="1" si="10"/>
        <v>11</v>
      </c>
      <c r="I659" s="128"/>
      <c r="J659" s="129">
        <v>39043</v>
      </c>
      <c r="K659" s="130">
        <v>2</v>
      </c>
      <c r="L659" s="122"/>
    </row>
    <row r="660" spans="1:12" s="131" customFormat="1" x14ac:dyDescent="0.3">
      <c r="A660" s="122" t="s">
        <v>740</v>
      </c>
      <c r="B660" s="124" t="s">
        <v>76</v>
      </c>
      <c r="C660" s="122" t="s">
        <v>719</v>
      </c>
      <c r="D660" s="134">
        <v>892040187</v>
      </c>
      <c r="E660" s="134">
        <v>7194877123</v>
      </c>
      <c r="F660" s="122" t="s">
        <v>48</v>
      </c>
      <c r="G660" s="126">
        <v>35342</v>
      </c>
      <c r="H660" s="127">
        <f t="shared" ca="1" si="10"/>
        <v>17</v>
      </c>
      <c r="I660" s="128" t="s">
        <v>64</v>
      </c>
      <c r="J660" s="129">
        <v>104664</v>
      </c>
      <c r="K660" s="130">
        <v>1</v>
      </c>
      <c r="L660" s="122"/>
    </row>
    <row r="661" spans="1:12" s="131" customFormat="1" x14ac:dyDescent="0.3">
      <c r="A661" s="122" t="s">
        <v>741</v>
      </c>
      <c r="B661" s="124" t="s">
        <v>62</v>
      </c>
      <c r="C661" s="122" t="s">
        <v>719</v>
      </c>
      <c r="D661" s="134">
        <v>276873359</v>
      </c>
      <c r="E661" s="134">
        <v>3032304625</v>
      </c>
      <c r="F661" s="122" t="s">
        <v>48</v>
      </c>
      <c r="G661" s="126">
        <v>40227</v>
      </c>
      <c r="H661" s="127">
        <f t="shared" ca="1" si="10"/>
        <v>4</v>
      </c>
      <c r="I661" s="128" t="s">
        <v>49</v>
      </c>
      <c r="J661" s="129">
        <v>30828</v>
      </c>
      <c r="K661" s="130">
        <v>2</v>
      </c>
      <c r="L661" s="122"/>
    </row>
    <row r="662" spans="1:12" s="131" customFormat="1" x14ac:dyDescent="0.3">
      <c r="A662" s="122" t="s">
        <v>742</v>
      </c>
      <c r="B662" s="124" t="s">
        <v>76</v>
      </c>
      <c r="C662" s="122" t="s">
        <v>719</v>
      </c>
      <c r="D662" s="134">
        <v>283476654</v>
      </c>
      <c r="E662" s="134">
        <v>5057049910</v>
      </c>
      <c r="F662" s="122" t="s">
        <v>48</v>
      </c>
      <c r="G662" s="126">
        <v>34737</v>
      </c>
      <c r="H662" s="127">
        <f t="shared" ca="1" si="10"/>
        <v>19</v>
      </c>
      <c r="I662" s="128" t="s">
        <v>53</v>
      </c>
      <c r="J662" s="129">
        <v>55860</v>
      </c>
      <c r="K662" s="130">
        <v>4</v>
      </c>
      <c r="L662" s="122"/>
    </row>
    <row r="663" spans="1:12" s="131" customFormat="1" x14ac:dyDescent="0.3">
      <c r="A663" s="122" t="s">
        <v>743</v>
      </c>
      <c r="B663" s="124" t="s">
        <v>62</v>
      </c>
      <c r="C663" s="122" t="s">
        <v>719</v>
      </c>
      <c r="D663" s="134">
        <v>658842625</v>
      </c>
      <c r="E663" s="134">
        <v>7193788281</v>
      </c>
      <c r="F663" s="122" t="s">
        <v>52</v>
      </c>
      <c r="G663" s="126">
        <v>37109</v>
      </c>
      <c r="H663" s="127">
        <f t="shared" ca="1" si="10"/>
        <v>12</v>
      </c>
      <c r="I663" s="128" t="s">
        <v>72</v>
      </c>
      <c r="J663" s="129">
        <v>55326</v>
      </c>
      <c r="K663" s="130">
        <v>5</v>
      </c>
      <c r="L663" s="122"/>
    </row>
    <row r="664" spans="1:12" s="131" customFormat="1" x14ac:dyDescent="0.3">
      <c r="A664" s="122" t="s">
        <v>744</v>
      </c>
      <c r="B664" s="124" t="s">
        <v>66</v>
      </c>
      <c r="C664" s="122" t="s">
        <v>719</v>
      </c>
      <c r="D664" s="134">
        <v>750006979</v>
      </c>
      <c r="E664" s="134">
        <v>5058444054</v>
      </c>
      <c r="F664" s="122" t="s">
        <v>52</v>
      </c>
      <c r="G664" s="126">
        <v>35098</v>
      </c>
      <c r="H664" s="127">
        <f t="shared" ca="1" si="10"/>
        <v>18</v>
      </c>
      <c r="I664" s="128" t="s">
        <v>49</v>
      </c>
      <c r="J664" s="129">
        <v>33252</v>
      </c>
      <c r="K664" s="130">
        <v>3</v>
      </c>
      <c r="L664" s="122"/>
    </row>
    <row r="665" spans="1:12" s="131" customFormat="1" x14ac:dyDescent="0.3">
      <c r="A665" s="122" t="s">
        <v>745</v>
      </c>
      <c r="B665" s="124" t="s">
        <v>46</v>
      </c>
      <c r="C665" s="122" t="s">
        <v>719</v>
      </c>
      <c r="D665" s="134">
        <v>758001890</v>
      </c>
      <c r="E665" s="134">
        <v>7191202348</v>
      </c>
      <c r="F665" s="122" t="s">
        <v>52</v>
      </c>
      <c r="G665" s="126">
        <v>36353</v>
      </c>
      <c r="H665" s="127">
        <f t="shared" ca="1" si="10"/>
        <v>14</v>
      </c>
      <c r="I665" s="128" t="s">
        <v>64</v>
      </c>
      <c r="J665" s="129">
        <v>45726</v>
      </c>
      <c r="K665" s="130">
        <v>2</v>
      </c>
      <c r="L665" s="122"/>
    </row>
    <row r="666" spans="1:12" s="131" customFormat="1" x14ac:dyDescent="0.3">
      <c r="A666" s="122" t="s">
        <v>746</v>
      </c>
      <c r="B666" s="124" t="s">
        <v>66</v>
      </c>
      <c r="C666" s="122" t="s">
        <v>719</v>
      </c>
      <c r="D666" s="134">
        <v>308317457</v>
      </c>
      <c r="E666" s="134">
        <v>5052729524</v>
      </c>
      <c r="F666" s="122" t="s">
        <v>48</v>
      </c>
      <c r="G666" s="126">
        <v>41736</v>
      </c>
      <c r="H666" s="127">
        <f t="shared" ca="1" si="10"/>
        <v>0</v>
      </c>
      <c r="I666" s="128" t="s">
        <v>60</v>
      </c>
      <c r="J666" s="129">
        <v>27636</v>
      </c>
      <c r="K666" s="130">
        <v>4</v>
      </c>
      <c r="L666" s="122"/>
    </row>
    <row r="667" spans="1:12" s="131" customFormat="1" x14ac:dyDescent="0.3">
      <c r="A667" s="122" t="s">
        <v>747</v>
      </c>
      <c r="B667" s="124" t="s">
        <v>76</v>
      </c>
      <c r="C667" s="122" t="s">
        <v>719</v>
      </c>
      <c r="D667" s="134">
        <v>163350417</v>
      </c>
      <c r="E667" s="134">
        <v>9706466230</v>
      </c>
      <c r="F667" s="122" t="s">
        <v>48</v>
      </c>
      <c r="G667" s="126">
        <v>37728</v>
      </c>
      <c r="H667" s="127">
        <f t="shared" ca="1" si="10"/>
        <v>11</v>
      </c>
      <c r="I667" s="128" t="s">
        <v>53</v>
      </c>
      <c r="J667" s="129">
        <v>78384</v>
      </c>
      <c r="K667" s="130">
        <v>5</v>
      </c>
      <c r="L667" s="122"/>
    </row>
    <row r="668" spans="1:12" s="131" customFormat="1" x14ac:dyDescent="0.3">
      <c r="A668" s="122" t="s">
        <v>748</v>
      </c>
      <c r="B668" s="124" t="s">
        <v>62</v>
      </c>
      <c r="C668" s="122" t="s">
        <v>719</v>
      </c>
      <c r="D668" s="134">
        <v>643984096</v>
      </c>
      <c r="E668" s="134">
        <v>9701630739</v>
      </c>
      <c r="F668" s="122" t="s">
        <v>58</v>
      </c>
      <c r="G668" s="126">
        <v>34469</v>
      </c>
      <c r="H668" s="127">
        <f t="shared" ca="1" si="10"/>
        <v>20</v>
      </c>
      <c r="I668" s="128"/>
      <c r="J668" s="129">
        <v>31224</v>
      </c>
      <c r="K668" s="130">
        <v>5</v>
      </c>
      <c r="L668" s="122"/>
    </row>
    <row r="669" spans="1:12" s="131" customFormat="1" x14ac:dyDescent="0.3">
      <c r="A669" s="122" t="s">
        <v>749</v>
      </c>
      <c r="B669" s="124" t="s">
        <v>66</v>
      </c>
      <c r="C669" s="122" t="s">
        <v>719</v>
      </c>
      <c r="D669" s="134">
        <v>159594851</v>
      </c>
      <c r="E669" s="134">
        <v>5054084456</v>
      </c>
      <c r="F669" s="122" t="s">
        <v>48</v>
      </c>
      <c r="G669" s="126">
        <v>41736</v>
      </c>
      <c r="H669" s="127">
        <f t="shared" ca="1" si="10"/>
        <v>0</v>
      </c>
      <c r="I669" s="128" t="s">
        <v>72</v>
      </c>
      <c r="J669" s="129">
        <v>48312</v>
      </c>
      <c r="K669" s="130">
        <v>5</v>
      </c>
      <c r="L669" s="122"/>
    </row>
    <row r="670" spans="1:12" s="131" customFormat="1" x14ac:dyDescent="0.3">
      <c r="A670" s="122" t="s">
        <v>750</v>
      </c>
      <c r="B670" s="124" t="s">
        <v>76</v>
      </c>
      <c r="C670" s="122" t="s">
        <v>719</v>
      </c>
      <c r="D670" s="134">
        <v>904497673</v>
      </c>
      <c r="E670" s="134">
        <v>9701277028</v>
      </c>
      <c r="F670" s="122" t="s">
        <v>58</v>
      </c>
      <c r="G670" s="126">
        <v>34200</v>
      </c>
      <c r="H670" s="127">
        <f t="shared" ca="1" si="10"/>
        <v>20</v>
      </c>
      <c r="I670" s="128"/>
      <c r="J670" s="129">
        <v>28008</v>
      </c>
      <c r="K670" s="130">
        <v>4</v>
      </c>
      <c r="L670" s="122"/>
    </row>
    <row r="671" spans="1:12" s="131" customFormat="1" x14ac:dyDescent="0.3">
      <c r="A671" s="122" t="s">
        <v>751</v>
      </c>
      <c r="B671" s="124" t="s">
        <v>76</v>
      </c>
      <c r="C671" s="122" t="s">
        <v>719</v>
      </c>
      <c r="D671" s="134">
        <v>296641985</v>
      </c>
      <c r="E671" s="134">
        <v>3038217409</v>
      </c>
      <c r="F671" s="122" t="s">
        <v>48</v>
      </c>
      <c r="G671" s="126">
        <v>36683</v>
      </c>
      <c r="H671" s="127">
        <f t="shared" ca="1" si="10"/>
        <v>14</v>
      </c>
      <c r="I671" s="128" t="s">
        <v>64</v>
      </c>
      <c r="J671" s="129">
        <v>49656</v>
      </c>
      <c r="K671" s="130">
        <v>2</v>
      </c>
      <c r="L671" s="122"/>
    </row>
    <row r="672" spans="1:12" s="131" customFormat="1" x14ac:dyDescent="0.3">
      <c r="A672" s="122" t="s">
        <v>752</v>
      </c>
      <c r="B672" s="124" t="s">
        <v>76</v>
      </c>
      <c r="C672" s="122" t="s">
        <v>719</v>
      </c>
      <c r="D672" s="134">
        <v>771110153</v>
      </c>
      <c r="E672" s="134">
        <v>3036799516</v>
      </c>
      <c r="F672" s="122" t="s">
        <v>48</v>
      </c>
      <c r="G672" s="126">
        <v>40339</v>
      </c>
      <c r="H672" s="127">
        <f t="shared" ca="1" si="10"/>
        <v>4</v>
      </c>
      <c r="I672" s="128" t="s">
        <v>60</v>
      </c>
      <c r="J672" s="129">
        <v>29976</v>
      </c>
      <c r="K672" s="130">
        <v>3</v>
      </c>
      <c r="L672" s="122"/>
    </row>
    <row r="673" spans="1:12" s="131" customFormat="1" x14ac:dyDescent="0.3">
      <c r="A673" s="122" t="s">
        <v>753</v>
      </c>
      <c r="B673" s="124" t="s">
        <v>51</v>
      </c>
      <c r="C673" s="122" t="s">
        <v>719</v>
      </c>
      <c r="D673" s="134">
        <v>145495793</v>
      </c>
      <c r="E673" s="134">
        <v>7191603964</v>
      </c>
      <c r="F673" s="122" t="s">
        <v>52</v>
      </c>
      <c r="G673" s="126">
        <v>36016</v>
      </c>
      <c r="H673" s="127">
        <f t="shared" ca="1" si="10"/>
        <v>15</v>
      </c>
      <c r="I673" s="128" t="s">
        <v>72</v>
      </c>
      <c r="J673" s="129">
        <v>27600</v>
      </c>
      <c r="K673" s="130">
        <v>4</v>
      </c>
      <c r="L673" s="122"/>
    </row>
    <row r="674" spans="1:12" s="131" customFormat="1" x14ac:dyDescent="0.3">
      <c r="A674" s="122" t="s">
        <v>754</v>
      </c>
      <c r="B674" s="124" t="s">
        <v>62</v>
      </c>
      <c r="C674" s="122" t="s">
        <v>719</v>
      </c>
      <c r="D674" s="134">
        <v>723066626</v>
      </c>
      <c r="E674" s="134">
        <v>3035399385</v>
      </c>
      <c r="F674" s="122" t="s">
        <v>58</v>
      </c>
      <c r="G674" s="126">
        <v>39494</v>
      </c>
      <c r="H674" s="127">
        <f t="shared" ca="1" si="10"/>
        <v>6</v>
      </c>
      <c r="I674" s="128"/>
      <c r="J674" s="129">
        <v>39456</v>
      </c>
      <c r="K674" s="130">
        <v>3</v>
      </c>
      <c r="L674" s="122"/>
    </row>
    <row r="675" spans="1:12" s="131" customFormat="1" x14ac:dyDescent="0.3">
      <c r="A675" s="122" t="s">
        <v>755</v>
      </c>
      <c r="B675" s="124" t="s">
        <v>62</v>
      </c>
      <c r="C675" s="122" t="s">
        <v>719</v>
      </c>
      <c r="D675" s="134">
        <v>641962645</v>
      </c>
      <c r="E675" s="134">
        <v>5056965088</v>
      </c>
      <c r="F675" s="122" t="s">
        <v>58</v>
      </c>
      <c r="G675" s="126">
        <v>35191</v>
      </c>
      <c r="H675" s="127">
        <f t="shared" ca="1" si="10"/>
        <v>18</v>
      </c>
      <c r="I675" s="128"/>
      <c r="J675" s="129">
        <v>94308</v>
      </c>
      <c r="K675" s="130">
        <v>1</v>
      </c>
      <c r="L675" s="122"/>
    </row>
    <row r="676" spans="1:12" s="131" customFormat="1" x14ac:dyDescent="0.3">
      <c r="A676" s="122" t="s">
        <v>756</v>
      </c>
      <c r="B676" s="124" t="s">
        <v>66</v>
      </c>
      <c r="C676" s="122" t="s">
        <v>719</v>
      </c>
      <c r="D676" s="134">
        <v>876082195</v>
      </c>
      <c r="E676" s="134">
        <v>9706049607</v>
      </c>
      <c r="F676" s="122" t="s">
        <v>48</v>
      </c>
      <c r="G676" s="126">
        <v>37386</v>
      </c>
      <c r="H676" s="127">
        <f t="shared" ca="1" si="10"/>
        <v>12</v>
      </c>
      <c r="I676" s="128" t="s">
        <v>72</v>
      </c>
      <c r="J676" s="129">
        <v>74220</v>
      </c>
      <c r="K676" s="130">
        <v>2</v>
      </c>
      <c r="L676" s="122"/>
    </row>
    <row r="677" spans="1:12" s="131" customFormat="1" x14ac:dyDescent="0.3">
      <c r="A677" s="122" t="s">
        <v>757</v>
      </c>
      <c r="B677" s="124" t="s">
        <v>76</v>
      </c>
      <c r="C677" s="122" t="s">
        <v>719</v>
      </c>
      <c r="D677" s="134">
        <v>862698919</v>
      </c>
      <c r="E677" s="134">
        <v>7192780847</v>
      </c>
      <c r="F677" s="122" t="s">
        <v>48</v>
      </c>
      <c r="G677" s="126">
        <v>39384</v>
      </c>
      <c r="H677" s="127">
        <f t="shared" ca="1" si="10"/>
        <v>6</v>
      </c>
      <c r="I677" s="128" t="s">
        <v>53</v>
      </c>
      <c r="J677" s="129">
        <v>57936</v>
      </c>
      <c r="K677" s="130">
        <v>4</v>
      </c>
      <c r="L677" s="122"/>
    </row>
    <row r="678" spans="1:12" s="131" customFormat="1" x14ac:dyDescent="0.3">
      <c r="A678" s="122" t="s">
        <v>758</v>
      </c>
      <c r="B678" s="124" t="s">
        <v>76</v>
      </c>
      <c r="C678" s="122" t="s">
        <v>719</v>
      </c>
      <c r="D678" s="134">
        <v>794814501</v>
      </c>
      <c r="E678" s="134">
        <v>9705604891</v>
      </c>
      <c r="F678" s="122" t="s">
        <v>58</v>
      </c>
      <c r="G678" s="126">
        <v>41291</v>
      </c>
      <c r="H678" s="127">
        <f t="shared" ca="1" si="10"/>
        <v>1</v>
      </c>
      <c r="I678" s="128"/>
      <c r="J678" s="129">
        <v>96875</v>
      </c>
      <c r="K678" s="130">
        <v>3</v>
      </c>
      <c r="L678" s="122"/>
    </row>
    <row r="679" spans="1:12" s="131" customFormat="1" x14ac:dyDescent="0.3">
      <c r="A679" s="122" t="s">
        <v>759</v>
      </c>
      <c r="B679" s="124" t="s">
        <v>46</v>
      </c>
      <c r="C679" s="122" t="s">
        <v>719</v>
      </c>
      <c r="D679" s="134">
        <v>616055292</v>
      </c>
      <c r="E679" s="134">
        <v>7192913490</v>
      </c>
      <c r="F679" s="122" t="s">
        <v>48</v>
      </c>
      <c r="G679" s="126">
        <v>34977</v>
      </c>
      <c r="H679" s="127">
        <f t="shared" ca="1" si="10"/>
        <v>18</v>
      </c>
      <c r="I679" s="128" t="s">
        <v>49</v>
      </c>
      <c r="J679" s="129">
        <v>38592</v>
      </c>
      <c r="K679" s="130">
        <v>3</v>
      </c>
      <c r="L679" s="122"/>
    </row>
    <row r="680" spans="1:12" s="131" customFormat="1" x14ac:dyDescent="0.3">
      <c r="A680" s="122" t="s">
        <v>760</v>
      </c>
      <c r="B680" s="124" t="s">
        <v>76</v>
      </c>
      <c r="C680" s="122" t="s">
        <v>719</v>
      </c>
      <c r="D680" s="134">
        <v>287476507</v>
      </c>
      <c r="E680" s="134">
        <v>3031509619</v>
      </c>
      <c r="F680" s="122" t="s">
        <v>52</v>
      </c>
      <c r="G680" s="126">
        <v>35061</v>
      </c>
      <c r="H680" s="127">
        <f t="shared" ca="1" si="10"/>
        <v>18</v>
      </c>
      <c r="I680" s="128" t="s">
        <v>60</v>
      </c>
      <c r="J680" s="129">
        <v>23922</v>
      </c>
      <c r="K680" s="130">
        <v>1</v>
      </c>
      <c r="L680" s="122"/>
    </row>
    <row r="681" spans="1:12" s="131" customFormat="1" x14ac:dyDescent="0.3">
      <c r="A681" s="122" t="s">
        <v>761</v>
      </c>
      <c r="B681" s="124" t="s">
        <v>66</v>
      </c>
      <c r="C681" s="122" t="s">
        <v>719</v>
      </c>
      <c r="D681" s="134">
        <v>793256568</v>
      </c>
      <c r="E681" s="134">
        <v>3036999991</v>
      </c>
      <c r="F681" s="122" t="s">
        <v>48</v>
      </c>
      <c r="G681" s="126">
        <v>36420</v>
      </c>
      <c r="H681" s="127">
        <f t="shared" ca="1" si="10"/>
        <v>14</v>
      </c>
      <c r="I681" s="128" t="s">
        <v>60</v>
      </c>
      <c r="J681" s="129">
        <v>32556</v>
      </c>
      <c r="K681" s="130">
        <v>5</v>
      </c>
      <c r="L681" s="122"/>
    </row>
    <row r="682" spans="1:12" s="131" customFormat="1" x14ac:dyDescent="0.3">
      <c r="A682" s="122" t="s">
        <v>762</v>
      </c>
      <c r="B682" s="124" t="s">
        <v>66</v>
      </c>
      <c r="C682" s="122" t="s">
        <v>719</v>
      </c>
      <c r="D682" s="134">
        <v>657835603</v>
      </c>
      <c r="E682" s="134">
        <v>9706609693</v>
      </c>
      <c r="F682" s="122" t="s">
        <v>48</v>
      </c>
      <c r="G682" s="126">
        <v>34335</v>
      </c>
      <c r="H682" s="127">
        <f t="shared" ca="1" si="10"/>
        <v>20</v>
      </c>
      <c r="I682" s="128" t="s">
        <v>60</v>
      </c>
      <c r="J682" s="129">
        <v>29040</v>
      </c>
      <c r="K682" s="130">
        <v>5</v>
      </c>
      <c r="L682" s="122"/>
    </row>
    <row r="683" spans="1:12" s="131" customFormat="1" x14ac:dyDescent="0.3">
      <c r="A683" s="122" t="s">
        <v>763</v>
      </c>
      <c r="B683" s="124" t="s">
        <v>66</v>
      </c>
      <c r="C683" s="122" t="s">
        <v>719</v>
      </c>
      <c r="D683" s="134">
        <v>964255290</v>
      </c>
      <c r="E683" s="134">
        <v>5057446192</v>
      </c>
      <c r="F683" s="122" t="s">
        <v>48</v>
      </c>
      <c r="G683" s="126">
        <v>41074</v>
      </c>
      <c r="H683" s="127">
        <f t="shared" ca="1" si="10"/>
        <v>2</v>
      </c>
      <c r="I683" s="128" t="s">
        <v>64</v>
      </c>
      <c r="J683" s="129">
        <v>41988</v>
      </c>
      <c r="K683" s="130">
        <v>3</v>
      </c>
      <c r="L683" s="122"/>
    </row>
    <row r="684" spans="1:12" s="131" customFormat="1" x14ac:dyDescent="0.3">
      <c r="A684" s="122" t="s">
        <v>764</v>
      </c>
      <c r="B684" s="124" t="s">
        <v>76</v>
      </c>
      <c r="C684" s="122" t="s">
        <v>719</v>
      </c>
      <c r="D684" s="134">
        <v>151532569</v>
      </c>
      <c r="E684" s="134">
        <v>9705202015</v>
      </c>
      <c r="F684" s="122" t="s">
        <v>58</v>
      </c>
      <c r="G684" s="126">
        <v>41619</v>
      </c>
      <c r="H684" s="127">
        <f t="shared" ca="1" si="10"/>
        <v>0</v>
      </c>
      <c r="I684" s="128"/>
      <c r="J684" s="129">
        <v>66612</v>
      </c>
      <c r="K684" s="130">
        <v>3</v>
      </c>
      <c r="L684" s="122"/>
    </row>
    <row r="685" spans="1:12" s="131" customFormat="1" x14ac:dyDescent="0.3">
      <c r="A685" s="122" t="s">
        <v>765</v>
      </c>
      <c r="B685" s="124" t="s">
        <v>46</v>
      </c>
      <c r="C685" s="122" t="s">
        <v>719</v>
      </c>
      <c r="D685" s="134">
        <v>592709648</v>
      </c>
      <c r="E685" s="134">
        <v>5051797370</v>
      </c>
      <c r="F685" s="122" t="s">
        <v>58</v>
      </c>
      <c r="G685" s="126">
        <v>38121</v>
      </c>
      <c r="H685" s="127">
        <f t="shared" ca="1" si="10"/>
        <v>10</v>
      </c>
      <c r="I685" s="128"/>
      <c r="J685" s="129">
        <v>92563</v>
      </c>
      <c r="K685" s="130">
        <v>5</v>
      </c>
      <c r="L685" s="122"/>
    </row>
    <row r="686" spans="1:12" s="131" customFormat="1" x14ac:dyDescent="0.3">
      <c r="A686" s="122" t="s">
        <v>766</v>
      </c>
      <c r="B686" s="124" t="s">
        <v>46</v>
      </c>
      <c r="C686" s="122" t="s">
        <v>719</v>
      </c>
      <c r="D686" s="134">
        <v>971128623</v>
      </c>
      <c r="E686" s="134">
        <v>3034375399</v>
      </c>
      <c r="F686" s="122" t="s">
        <v>58</v>
      </c>
      <c r="G686" s="126">
        <v>38197</v>
      </c>
      <c r="H686" s="127">
        <f t="shared" ca="1" si="10"/>
        <v>9</v>
      </c>
      <c r="I686" s="128"/>
      <c r="J686" s="129">
        <v>30636</v>
      </c>
      <c r="K686" s="130">
        <v>3</v>
      </c>
      <c r="L686" s="122"/>
    </row>
    <row r="687" spans="1:12" s="131" customFormat="1" x14ac:dyDescent="0.3">
      <c r="A687" s="122" t="s">
        <v>767</v>
      </c>
      <c r="B687" s="124" t="s">
        <v>76</v>
      </c>
      <c r="C687" s="122" t="s">
        <v>719</v>
      </c>
      <c r="D687" s="134">
        <v>212558012</v>
      </c>
      <c r="E687" s="134">
        <v>5056860208</v>
      </c>
      <c r="F687" s="122" t="s">
        <v>48</v>
      </c>
      <c r="G687" s="126">
        <v>38023</v>
      </c>
      <c r="H687" s="127">
        <f t="shared" ca="1" si="10"/>
        <v>10</v>
      </c>
      <c r="I687" s="128" t="s">
        <v>60</v>
      </c>
      <c r="J687" s="129">
        <v>75672</v>
      </c>
      <c r="K687" s="130">
        <v>4</v>
      </c>
      <c r="L687" s="122"/>
    </row>
    <row r="688" spans="1:12" s="131" customFormat="1" x14ac:dyDescent="0.3">
      <c r="A688" s="122" t="s">
        <v>768</v>
      </c>
      <c r="B688" s="124" t="s">
        <v>76</v>
      </c>
      <c r="C688" s="122" t="s">
        <v>719</v>
      </c>
      <c r="D688" s="134">
        <v>277423593</v>
      </c>
      <c r="E688" s="134">
        <v>9705790921</v>
      </c>
      <c r="F688" s="122" t="s">
        <v>52</v>
      </c>
      <c r="G688" s="126">
        <v>34447</v>
      </c>
      <c r="H688" s="127">
        <f t="shared" ca="1" si="10"/>
        <v>20</v>
      </c>
      <c r="I688" s="128" t="s">
        <v>64</v>
      </c>
      <c r="J688" s="129">
        <v>16146</v>
      </c>
      <c r="K688" s="130">
        <v>2</v>
      </c>
      <c r="L688" s="122"/>
    </row>
    <row r="689" spans="1:12" s="131" customFormat="1" x14ac:dyDescent="0.3">
      <c r="A689" s="122" t="s">
        <v>769</v>
      </c>
      <c r="B689" s="124" t="s">
        <v>55</v>
      </c>
      <c r="C689" s="122" t="s">
        <v>719</v>
      </c>
      <c r="D689" s="134">
        <v>799754905</v>
      </c>
      <c r="E689" s="134">
        <v>9706757210</v>
      </c>
      <c r="F689" s="122" t="s">
        <v>48</v>
      </c>
      <c r="G689" s="126">
        <v>36363</v>
      </c>
      <c r="H689" s="127">
        <f t="shared" ca="1" si="10"/>
        <v>14</v>
      </c>
      <c r="I689" s="128" t="s">
        <v>60</v>
      </c>
      <c r="J689" s="129">
        <v>38028</v>
      </c>
      <c r="K689" s="130">
        <v>4</v>
      </c>
      <c r="L689" s="122"/>
    </row>
    <row r="690" spans="1:12" s="131" customFormat="1" x14ac:dyDescent="0.3">
      <c r="A690" s="122" t="s">
        <v>770</v>
      </c>
      <c r="B690" s="124" t="s">
        <v>66</v>
      </c>
      <c r="C690" s="122" t="s">
        <v>719</v>
      </c>
      <c r="D690" s="134">
        <v>855663308</v>
      </c>
      <c r="E690" s="134">
        <v>5055797109</v>
      </c>
      <c r="F690" s="122" t="s">
        <v>48</v>
      </c>
      <c r="G690" s="126">
        <v>35726</v>
      </c>
      <c r="H690" s="127">
        <f t="shared" ca="1" si="10"/>
        <v>16</v>
      </c>
      <c r="I690" s="128" t="s">
        <v>60</v>
      </c>
      <c r="J690" s="129">
        <v>83412</v>
      </c>
      <c r="K690" s="130">
        <v>5</v>
      </c>
      <c r="L690" s="122"/>
    </row>
    <row r="691" spans="1:12" s="131" customFormat="1" x14ac:dyDescent="0.3">
      <c r="A691" s="122" t="s">
        <v>771</v>
      </c>
      <c r="B691" s="124" t="s">
        <v>51</v>
      </c>
      <c r="C691" s="122" t="s">
        <v>719</v>
      </c>
      <c r="D691" s="134">
        <v>741258203</v>
      </c>
      <c r="E691" s="134">
        <v>3035157707</v>
      </c>
      <c r="F691" s="122" t="s">
        <v>58</v>
      </c>
      <c r="G691" s="126">
        <v>34845</v>
      </c>
      <c r="H691" s="127">
        <f t="shared" ca="1" si="10"/>
        <v>19</v>
      </c>
      <c r="I691" s="128"/>
      <c r="J691" s="129">
        <v>70954</v>
      </c>
      <c r="K691" s="130">
        <v>4</v>
      </c>
      <c r="L691" s="122"/>
    </row>
    <row r="692" spans="1:12" s="131" customFormat="1" x14ac:dyDescent="0.3">
      <c r="A692" s="122" t="s">
        <v>772</v>
      </c>
      <c r="B692" s="124" t="s">
        <v>76</v>
      </c>
      <c r="C692" s="122" t="s">
        <v>719</v>
      </c>
      <c r="D692" s="134">
        <v>763182349</v>
      </c>
      <c r="E692" s="134">
        <v>5057780776</v>
      </c>
      <c r="F692" s="122" t="s">
        <v>58</v>
      </c>
      <c r="G692" s="126">
        <v>35182</v>
      </c>
      <c r="H692" s="127">
        <f t="shared" ca="1" si="10"/>
        <v>18</v>
      </c>
      <c r="I692" s="128"/>
      <c r="J692" s="129">
        <v>90660</v>
      </c>
      <c r="K692" s="130">
        <v>3</v>
      </c>
      <c r="L692" s="122"/>
    </row>
    <row r="693" spans="1:12" s="131" customFormat="1" x14ac:dyDescent="0.3">
      <c r="A693" s="122" t="s">
        <v>773</v>
      </c>
      <c r="B693" s="124" t="s">
        <v>76</v>
      </c>
      <c r="C693" s="122" t="s">
        <v>719</v>
      </c>
      <c r="D693" s="134">
        <v>101829876</v>
      </c>
      <c r="E693" s="134">
        <v>7192552565</v>
      </c>
      <c r="F693" s="122" t="s">
        <v>56</v>
      </c>
      <c r="G693" s="126">
        <v>36303</v>
      </c>
      <c r="H693" s="127">
        <f t="shared" ca="1" si="10"/>
        <v>15</v>
      </c>
      <c r="I693" s="128"/>
      <c r="J693" s="129">
        <v>40502</v>
      </c>
      <c r="K693" s="130">
        <v>3</v>
      </c>
      <c r="L693" s="122"/>
    </row>
    <row r="694" spans="1:12" s="131" customFormat="1" x14ac:dyDescent="0.3">
      <c r="A694" s="122" t="s">
        <v>774</v>
      </c>
      <c r="B694" s="124" t="s">
        <v>51</v>
      </c>
      <c r="C694" s="122" t="s">
        <v>719</v>
      </c>
      <c r="D694" s="134">
        <v>502580266</v>
      </c>
      <c r="E694" s="134">
        <v>7197103200</v>
      </c>
      <c r="F694" s="122" t="s">
        <v>56</v>
      </c>
      <c r="G694" s="126">
        <v>39702</v>
      </c>
      <c r="H694" s="127">
        <f t="shared" ca="1" si="10"/>
        <v>5</v>
      </c>
      <c r="I694" s="128"/>
      <c r="J694" s="129">
        <v>44813</v>
      </c>
      <c r="K694" s="130">
        <v>2</v>
      </c>
      <c r="L694" s="122"/>
    </row>
    <row r="695" spans="1:12" s="131" customFormat="1" x14ac:dyDescent="0.3">
      <c r="A695" s="122" t="s">
        <v>775</v>
      </c>
      <c r="B695" s="124" t="s">
        <v>51</v>
      </c>
      <c r="C695" s="122" t="s">
        <v>719</v>
      </c>
      <c r="D695" s="134">
        <v>210491464</v>
      </c>
      <c r="E695" s="134">
        <v>9708405552</v>
      </c>
      <c r="F695" s="122" t="s">
        <v>48</v>
      </c>
      <c r="G695" s="126">
        <v>40658</v>
      </c>
      <c r="H695" s="127">
        <f t="shared" ca="1" si="10"/>
        <v>3</v>
      </c>
      <c r="I695" s="128" t="s">
        <v>60</v>
      </c>
      <c r="J695" s="129">
        <v>95256</v>
      </c>
      <c r="K695" s="130">
        <v>5</v>
      </c>
      <c r="L695" s="122"/>
    </row>
    <row r="696" spans="1:12" s="131" customFormat="1" x14ac:dyDescent="0.3">
      <c r="A696" s="122" t="s">
        <v>776</v>
      </c>
      <c r="B696" s="124" t="s">
        <v>46</v>
      </c>
      <c r="C696" s="122" t="s">
        <v>719</v>
      </c>
      <c r="D696" s="134">
        <v>147683641</v>
      </c>
      <c r="E696" s="134">
        <v>7191657646</v>
      </c>
      <c r="F696" s="122" t="s">
        <v>58</v>
      </c>
      <c r="G696" s="126">
        <v>41390</v>
      </c>
      <c r="H696" s="127">
        <f t="shared" ca="1" si="10"/>
        <v>1</v>
      </c>
      <c r="I696" s="128"/>
      <c r="J696" s="129">
        <v>56736</v>
      </c>
      <c r="K696" s="130">
        <v>1</v>
      </c>
      <c r="L696" s="122"/>
    </row>
    <row r="697" spans="1:12" s="131" customFormat="1" x14ac:dyDescent="0.3">
      <c r="A697" s="122" t="s">
        <v>777</v>
      </c>
      <c r="B697" s="124" t="s">
        <v>66</v>
      </c>
      <c r="C697" s="122" t="s">
        <v>719</v>
      </c>
      <c r="D697" s="134">
        <v>595022550</v>
      </c>
      <c r="E697" s="134">
        <v>3035621928</v>
      </c>
      <c r="F697" s="122" t="s">
        <v>48</v>
      </c>
      <c r="G697" s="126">
        <v>35013</v>
      </c>
      <c r="H697" s="127">
        <f t="shared" ca="1" si="10"/>
        <v>18</v>
      </c>
      <c r="I697" s="128" t="s">
        <v>53</v>
      </c>
      <c r="J697" s="129">
        <v>71388</v>
      </c>
      <c r="K697" s="130">
        <v>3</v>
      </c>
      <c r="L697" s="122"/>
    </row>
    <row r="698" spans="1:12" s="131" customFormat="1" x14ac:dyDescent="0.3">
      <c r="A698" s="122" t="s">
        <v>778</v>
      </c>
      <c r="B698" s="124" t="s">
        <v>55</v>
      </c>
      <c r="C698" s="122" t="s">
        <v>719</v>
      </c>
      <c r="D698" s="134">
        <v>759471070</v>
      </c>
      <c r="E698" s="134">
        <v>5055402828</v>
      </c>
      <c r="F698" s="122" t="s">
        <v>48</v>
      </c>
      <c r="G698" s="126">
        <v>38065</v>
      </c>
      <c r="H698" s="127">
        <f t="shared" ca="1" si="10"/>
        <v>10</v>
      </c>
      <c r="I698" s="128" t="s">
        <v>64</v>
      </c>
      <c r="J698" s="129">
        <v>94452</v>
      </c>
      <c r="K698" s="130">
        <v>2</v>
      </c>
      <c r="L698" s="122"/>
    </row>
    <row r="699" spans="1:12" s="131" customFormat="1" x14ac:dyDescent="0.3">
      <c r="A699" s="122" t="s">
        <v>779</v>
      </c>
      <c r="B699" s="124" t="s">
        <v>76</v>
      </c>
      <c r="C699" s="122" t="s">
        <v>719</v>
      </c>
      <c r="D699" s="134">
        <v>970466937</v>
      </c>
      <c r="E699" s="134">
        <v>7192042331</v>
      </c>
      <c r="F699" s="122" t="s">
        <v>58</v>
      </c>
      <c r="G699" s="126">
        <v>34551</v>
      </c>
      <c r="H699" s="127">
        <f t="shared" ca="1" si="10"/>
        <v>19</v>
      </c>
      <c r="I699" s="128"/>
      <c r="J699" s="129">
        <v>74976</v>
      </c>
      <c r="K699" s="130">
        <v>5</v>
      </c>
      <c r="L699" s="122"/>
    </row>
    <row r="700" spans="1:12" s="131" customFormat="1" x14ac:dyDescent="0.3">
      <c r="A700" s="122" t="s">
        <v>780</v>
      </c>
      <c r="B700" s="124" t="s">
        <v>51</v>
      </c>
      <c r="C700" s="122" t="s">
        <v>719</v>
      </c>
      <c r="D700" s="134">
        <v>247422007</v>
      </c>
      <c r="E700" s="134">
        <v>9708012440</v>
      </c>
      <c r="F700" s="122" t="s">
        <v>58</v>
      </c>
      <c r="G700" s="126">
        <v>37249</v>
      </c>
      <c r="H700" s="127">
        <f t="shared" ca="1" si="10"/>
        <v>12</v>
      </c>
      <c r="I700" s="128"/>
      <c r="J700" s="129">
        <v>69900</v>
      </c>
      <c r="K700" s="130">
        <v>2</v>
      </c>
      <c r="L700" s="122"/>
    </row>
    <row r="701" spans="1:12" s="131" customFormat="1" x14ac:dyDescent="0.3">
      <c r="A701" s="122" t="s">
        <v>781</v>
      </c>
      <c r="B701" s="124" t="s">
        <v>62</v>
      </c>
      <c r="C701" s="122" t="s">
        <v>719</v>
      </c>
      <c r="D701" s="134">
        <v>843299208</v>
      </c>
      <c r="E701" s="134">
        <v>7198631557</v>
      </c>
      <c r="F701" s="122" t="s">
        <v>52</v>
      </c>
      <c r="G701" s="126">
        <v>40591</v>
      </c>
      <c r="H701" s="127">
        <f t="shared" ca="1" si="10"/>
        <v>3</v>
      </c>
      <c r="I701" s="128" t="s">
        <v>72</v>
      </c>
      <c r="J701" s="129">
        <v>58896</v>
      </c>
      <c r="K701" s="130">
        <v>5</v>
      </c>
      <c r="L701" s="122"/>
    </row>
    <row r="702" spans="1:12" s="131" customFormat="1" x14ac:dyDescent="0.3">
      <c r="A702" s="122" t="s">
        <v>782</v>
      </c>
      <c r="B702" s="124" t="s">
        <v>46</v>
      </c>
      <c r="C702" s="122" t="s">
        <v>719</v>
      </c>
      <c r="D702" s="134">
        <v>626648632</v>
      </c>
      <c r="E702" s="134">
        <v>9706412482</v>
      </c>
      <c r="F702" s="122" t="s">
        <v>58</v>
      </c>
      <c r="G702" s="126">
        <v>38509</v>
      </c>
      <c r="H702" s="127">
        <f t="shared" ca="1" si="10"/>
        <v>9</v>
      </c>
      <c r="I702" s="128"/>
      <c r="J702" s="129">
        <v>58908</v>
      </c>
      <c r="K702" s="130">
        <v>4</v>
      </c>
      <c r="L702" s="122"/>
    </row>
    <row r="703" spans="1:12" s="131" customFormat="1" x14ac:dyDescent="0.3">
      <c r="A703" s="122" t="s">
        <v>783</v>
      </c>
      <c r="B703" s="124" t="s">
        <v>51</v>
      </c>
      <c r="C703" s="122" t="s">
        <v>719</v>
      </c>
      <c r="D703" s="134">
        <v>877574472</v>
      </c>
      <c r="E703" s="134">
        <v>9704100997</v>
      </c>
      <c r="F703" s="122" t="s">
        <v>58</v>
      </c>
      <c r="G703" s="126">
        <v>34457</v>
      </c>
      <c r="H703" s="127">
        <f t="shared" ca="1" si="10"/>
        <v>20</v>
      </c>
      <c r="I703" s="128"/>
      <c r="J703" s="129">
        <v>41616</v>
      </c>
      <c r="K703" s="130">
        <v>5</v>
      </c>
      <c r="L703" s="122"/>
    </row>
    <row r="704" spans="1:12" s="131" customFormat="1" x14ac:dyDescent="0.3">
      <c r="A704" s="122" t="s">
        <v>784</v>
      </c>
      <c r="B704" s="124" t="s">
        <v>62</v>
      </c>
      <c r="C704" s="122" t="s">
        <v>719</v>
      </c>
      <c r="D704" s="134">
        <v>426812736</v>
      </c>
      <c r="E704" s="134">
        <v>5058399625</v>
      </c>
      <c r="F704" s="122" t="s">
        <v>58</v>
      </c>
      <c r="G704" s="126">
        <v>35215</v>
      </c>
      <c r="H704" s="127">
        <f t="shared" ca="1" si="10"/>
        <v>18</v>
      </c>
      <c r="I704" s="128"/>
      <c r="J704" s="129">
        <v>42288</v>
      </c>
      <c r="K704" s="130">
        <v>3</v>
      </c>
      <c r="L704" s="122"/>
    </row>
    <row r="705" spans="1:12" s="131" customFormat="1" x14ac:dyDescent="0.3">
      <c r="A705" s="122" t="s">
        <v>785</v>
      </c>
      <c r="B705" s="124" t="s">
        <v>76</v>
      </c>
      <c r="C705" s="122" t="s">
        <v>719</v>
      </c>
      <c r="D705" s="134">
        <v>324069262</v>
      </c>
      <c r="E705" s="134">
        <v>3035459665</v>
      </c>
      <c r="F705" s="122" t="s">
        <v>58</v>
      </c>
      <c r="G705" s="126">
        <v>35590</v>
      </c>
      <c r="H705" s="127">
        <f t="shared" ca="1" si="10"/>
        <v>17</v>
      </c>
      <c r="I705" s="128"/>
      <c r="J705" s="129">
        <v>54126</v>
      </c>
      <c r="K705" s="130">
        <v>1</v>
      </c>
      <c r="L705" s="122"/>
    </row>
    <row r="706" spans="1:12" s="131" customFormat="1" x14ac:dyDescent="0.3">
      <c r="A706" s="122" t="s">
        <v>786</v>
      </c>
      <c r="B706" s="124" t="s">
        <v>55</v>
      </c>
      <c r="C706" s="122" t="s">
        <v>719</v>
      </c>
      <c r="D706" s="134">
        <v>900160539</v>
      </c>
      <c r="E706" s="134">
        <v>3032749909</v>
      </c>
      <c r="F706" s="122" t="s">
        <v>52</v>
      </c>
      <c r="G706" s="126">
        <v>37421</v>
      </c>
      <c r="H706" s="127">
        <f t="shared" ref="H706:H742" ca="1" si="11">DATEDIF(G706,TODAY(),"Y")</f>
        <v>12</v>
      </c>
      <c r="I706" s="128" t="s">
        <v>49</v>
      </c>
      <c r="J706" s="129">
        <v>23790</v>
      </c>
      <c r="K706" s="130">
        <v>2</v>
      </c>
      <c r="L706" s="122"/>
    </row>
    <row r="707" spans="1:12" s="131" customFormat="1" x14ac:dyDescent="0.3">
      <c r="A707" s="122" t="s">
        <v>787</v>
      </c>
      <c r="B707" s="124" t="s">
        <v>55</v>
      </c>
      <c r="C707" s="122" t="s">
        <v>719</v>
      </c>
      <c r="D707" s="134">
        <v>635240617</v>
      </c>
      <c r="E707" s="134">
        <v>7192259651</v>
      </c>
      <c r="F707" s="122" t="s">
        <v>48</v>
      </c>
      <c r="G707" s="126">
        <v>37899</v>
      </c>
      <c r="H707" s="127">
        <f t="shared" ca="1" si="11"/>
        <v>10</v>
      </c>
      <c r="I707" s="128" t="s">
        <v>64</v>
      </c>
      <c r="J707" s="129">
        <v>57156</v>
      </c>
      <c r="K707" s="130">
        <v>3</v>
      </c>
      <c r="L707" s="122"/>
    </row>
    <row r="708" spans="1:12" s="131" customFormat="1" x14ac:dyDescent="0.3">
      <c r="A708" s="122" t="s">
        <v>788</v>
      </c>
      <c r="B708" s="124" t="s">
        <v>62</v>
      </c>
      <c r="C708" s="122" t="s">
        <v>719</v>
      </c>
      <c r="D708" s="134">
        <v>651999482</v>
      </c>
      <c r="E708" s="134">
        <v>3033014821</v>
      </c>
      <c r="F708" s="122" t="s">
        <v>48</v>
      </c>
      <c r="G708" s="126">
        <v>40735</v>
      </c>
      <c r="H708" s="127">
        <f t="shared" ca="1" si="11"/>
        <v>2</v>
      </c>
      <c r="I708" s="128" t="s">
        <v>60</v>
      </c>
      <c r="J708" s="129">
        <v>27384</v>
      </c>
      <c r="K708" s="130">
        <v>5</v>
      </c>
      <c r="L708" s="122"/>
    </row>
    <row r="709" spans="1:12" s="131" customFormat="1" x14ac:dyDescent="0.3">
      <c r="A709" s="122" t="s">
        <v>789</v>
      </c>
      <c r="B709" s="124" t="s">
        <v>51</v>
      </c>
      <c r="C709" s="122" t="s">
        <v>719</v>
      </c>
      <c r="D709" s="134">
        <v>262585858</v>
      </c>
      <c r="E709" s="134">
        <v>5058566597</v>
      </c>
      <c r="F709" s="122" t="s">
        <v>52</v>
      </c>
      <c r="G709" s="126">
        <v>36574</v>
      </c>
      <c r="H709" s="127">
        <f t="shared" ca="1" si="11"/>
        <v>14</v>
      </c>
      <c r="I709" s="128" t="s">
        <v>53</v>
      </c>
      <c r="J709" s="129">
        <v>16428</v>
      </c>
      <c r="K709" s="130">
        <v>5</v>
      </c>
      <c r="L709" s="122"/>
    </row>
    <row r="710" spans="1:12" s="131" customFormat="1" x14ac:dyDescent="0.3">
      <c r="A710" s="122" t="s">
        <v>790</v>
      </c>
      <c r="B710" s="124" t="s">
        <v>62</v>
      </c>
      <c r="C710" s="122" t="s">
        <v>719</v>
      </c>
      <c r="D710" s="134">
        <v>364525917</v>
      </c>
      <c r="E710" s="134">
        <v>7192787318</v>
      </c>
      <c r="F710" s="122" t="s">
        <v>48</v>
      </c>
      <c r="G710" s="126">
        <v>35034</v>
      </c>
      <c r="H710" s="127">
        <f t="shared" ca="1" si="11"/>
        <v>18</v>
      </c>
      <c r="I710" s="128" t="s">
        <v>64</v>
      </c>
      <c r="J710" s="129">
        <v>55692</v>
      </c>
      <c r="K710" s="130">
        <v>2</v>
      </c>
      <c r="L710" s="122"/>
    </row>
    <row r="711" spans="1:12" s="131" customFormat="1" x14ac:dyDescent="0.3">
      <c r="A711" s="122" t="s">
        <v>791</v>
      </c>
      <c r="B711" s="124" t="s">
        <v>66</v>
      </c>
      <c r="C711" s="122" t="s">
        <v>719</v>
      </c>
      <c r="D711" s="134">
        <v>671823263</v>
      </c>
      <c r="E711" s="134">
        <v>3036718651</v>
      </c>
      <c r="F711" s="122" t="s">
        <v>48</v>
      </c>
      <c r="G711" s="126">
        <v>41693</v>
      </c>
      <c r="H711" s="127">
        <f t="shared" ca="1" si="11"/>
        <v>0</v>
      </c>
      <c r="I711" s="128" t="s">
        <v>60</v>
      </c>
      <c r="J711" s="129">
        <v>103968</v>
      </c>
      <c r="K711" s="130">
        <v>3</v>
      </c>
      <c r="L711" s="122"/>
    </row>
    <row r="712" spans="1:12" s="131" customFormat="1" x14ac:dyDescent="0.3">
      <c r="A712" s="122" t="s">
        <v>792</v>
      </c>
      <c r="B712" s="124" t="s">
        <v>51</v>
      </c>
      <c r="C712" s="122" t="s">
        <v>719</v>
      </c>
      <c r="D712" s="134">
        <v>610340294</v>
      </c>
      <c r="E712" s="134">
        <v>7198443818</v>
      </c>
      <c r="F712" s="122" t="s">
        <v>58</v>
      </c>
      <c r="G712" s="126">
        <v>34876</v>
      </c>
      <c r="H712" s="127">
        <f t="shared" ca="1" si="11"/>
        <v>19</v>
      </c>
      <c r="I712" s="128"/>
      <c r="J712" s="129">
        <v>84360</v>
      </c>
      <c r="K712" s="130">
        <v>3</v>
      </c>
      <c r="L712" s="122"/>
    </row>
    <row r="713" spans="1:12" s="131" customFormat="1" x14ac:dyDescent="0.3">
      <c r="A713" s="122" t="s">
        <v>793</v>
      </c>
      <c r="B713" s="124" t="s">
        <v>76</v>
      </c>
      <c r="C713" s="122" t="s">
        <v>719</v>
      </c>
      <c r="D713" s="134">
        <v>144722757</v>
      </c>
      <c r="E713" s="134">
        <v>3036060038</v>
      </c>
      <c r="F713" s="122" t="s">
        <v>58</v>
      </c>
      <c r="G713" s="126">
        <v>34618</v>
      </c>
      <c r="H713" s="127">
        <f t="shared" ca="1" si="11"/>
        <v>19</v>
      </c>
      <c r="I713" s="128"/>
      <c r="J713" s="129">
        <v>69000</v>
      </c>
      <c r="K713" s="130">
        <v>1</v>
      </c>
      <c r="L713" s="122"/>
    </row>
    <row r="714" spans="1:12" s="131" customFormat="1" x14ac:dyDescent="0.3">
      <c r="A714" s="122" t="s">
        <v>794</v>
      </c>
      <c r="B714" s="124" t="s">
        <v>76</v>
      </c>
      <c r="C714" s="122" t="s">
        <v>719</v>
      </c>
      <c r="D714" s="134">
        <v>894855096</v>
      </c>
      <c r="E714" s="134">
        <v>7193936198</v>
      </c>
      <c r="F714" s="122" t="s">
        <v>52</v>
      </c>
      <c r="G714" s="126">
        <v>36522</v>
      </c>
      <c r="H714" s="127">
        <f t="shared" ca="1" si="11"/>
        <v>14</v>
      </c>
      <c r="I714" s="128" t="s">
        <v>53</v>
      </c>
      <c r="J714" s="129">
        <v>45192</v>
      </c>
      <c r="K714" s="130">
        <v>4</v>
      </c>
      <c r="L714" s="122"/>
    </row>
    <row r="715" spans="1:12" s="131" customFormat="1" x14ac:dyDescent="0.3">
      <c r="A715" s="122" t="s">
        <v>795</v>
      </c>
      <c r="B715" s="124" t="s">
        <v>66</v>
      </c>
      <c r="C715" s="122" t="s">
        <v>719</v>
      </c>
      <c r="D715" s="134">
        <v>375875723</v>
      </c>
      <c r="E715" s="134">
        <v>7196026842</v>
      </c>
      <c r="F715" s="122" t="s">
        <v>58</v>
      </c>
      <c r="G715" s="126">
        <v>35779</v>
      </c>
      <c r="H715" s="127">
        <f t="shared" ca="1" si="11"/>
        <v>16</v>
      </c>
      <c r="I715" s="128"/>
      <c r="J715" s="129">
        <v>77116</v>
      </c>
      <c r="K715" s="130">
        <v>3</v>
      </c>
      <c r="L715" s="122"/>
    </row>
    <row r="716" spans="1:12" s="131" customFormat="1" x14ac:dyDescent="0.3">
      <c r="A716" s="122" t="s">
        <v>796</v>
      </c>
      <c r="B716" s="124" t="s">
        <v>66</v>
      </c>
      <c r="C716" s="122" t="s">
        <v>719</v>
      </c>
      <c r="D716" s="134">
        <v>418701946</v>
      </c>
      <c r="E716" s="134">
        <v>9704141191</v>
      </c>
      <c r="F716" s="122" t="s">
        <v>52</v>
      </c>
      <c r="G716" s="126">
        <v>35210</v>
      </c>
      <c r="H716" s="127">
        <f t="shared" ca="1" si="11"/>
        <v>18</v>
      </c>
      <c r="I716" s="128" t="s">
        <v>60</v>
      </c>
      <c r="J716" s="129">
        <v>59454</v>
      </c>
      <c r="K716" s="130">
        <v>2</v>
      </c>
      <c r="L716" s="122"/>
    </row>
    <row r="717" spans="1:12" s="131" customFormat="1" x14ac:dyDescent="0.3">
      <c r="A717" s="122" t="s">
        <v>797</v>
      </c>
      <c r="B717" s="124" t="s">
        <v>76</v>
      </c>
      <c r="C717" s="122" t="s">
        <v>719</v>
      </c>
      <c r="D717" s="134">
        <v>879114558</v>
      </c>
      <c r="E717" s="134">
        <v>3034557504</v>
      </c>
      <c r="F717" s="122" t="s">
        <v>52</v>
      </c>
      <c r="G717" s="126">
        <v>37974</v>
      </c>
      <c r="H717" s="127">
        <f t="shared" ca="1" si="11"/>
        <v>10</v>
      </c>
      <c r="I717" s="128" t="s">
        <v>60</v>
      </c>
      <c r="J717" s="129">
        <v>20646</v>
      </c>
      <c r="K717" s="130">
        <v>5</v>
      </c>
      <c r="L717" s="122"/>
    </row>
    <row r="718" spans="1:12" s="131" customFormat="1" x14ac:dyDescent="0.3">
      <c r="A718" s="122" t="s">
        <v>798</v>
      </c>
      <c r="B718" s="124" t="s">
        <v>66</v>
      </c>
      <c r="C718" s="122" t="s">
        <v>719</v>
      </c>
      <c r="D718" s="134">
        <v>317749924</v>
      </c>
      <c r="E718" s="134">
        <v>5053441810</v>
      </c>
      <c r="F718" s="122" t="s">
        <v>58</v>
      </c>
      <c r="G718" s="126">
        <v>35033</v>
      </c>
      <c r="H718" s="127">
        <f t="shared" ca="1" si="11"/>
        <v>18</v>
      </c>
      <c r="I718" s="128"/>
      <c r="J718" s="129">
        <v>75948</v>
      </c>
      <c r="K718" s="130">
        <v>5</v>
      </c>
      <c r="L718" s="122"/>
    </row>
    <row r="719" spans="1:12" s="131" customFormat="1" x14ac:dyDescent="0.3">
      <c r="A719" s="122" t="s">
        <v>799</v>
      </c>
      <c r="B719" s="124" t="s">
        <v>76</v>
      </c>
      <c r="C719" s="122" t="s">
        <v>719</v>
      </c>
      <c r="D719" s="134">
        <v>891224981</v>
      </c>
      <c r="E719" s="134">
        <v>9706391402</v>
      </c>
      <c r="F719" s="122" t="s">
        <v>52</v>
      </c>
      <c r="G719" s="126">
        <v>35196</v>
      </c>
      <c r="H719" s="127">
        <f t="shared" ca="1" si="11"/>
        <v>18</v>
      </c>
      <c r="I719" s="128" t="s">
        <v>72</v>
      </c>
      <c r="J719" s="129">
        <v>13476</v>
      </c>
      <c r="K719" s="130">
        <v>4</v>
      </c>
      <c r="L719" s="122"/>
    </row>
    <row r="720" spans="1:12" s="131" customFormat="1" x14ac:dyDescent="0.3">
      <c r="A720" s="122" t="s">
        <v>800</v>
      </c>
      <c r="B720" s="124" t="s">
        <v>66</v>
      </c>
      <c r="C720" s="122" t="s">
        <v>719</v>
      </c>
      <c r="D720" s="134">
        <v>916944119</v>
      </c>
      <c r="E720" s="134">
        <v>7194907564</v>
      </c>
      <c r="F720" s="122" t="s">
        <v>58</v>
      </c>
      <c r="G720" s="126">
        <v>38155</v>
      </c>
      <c r="H720" s="127">
        <f t="shared" ca="1" si="11"/>
        <v>10</v>
      </c>
      <c r="I720" s="128"/>
      <c r="J720" s="129">
        <v>33924</v>
      </c>
      <c r="K720" s="130">
        <v>5</v>
      </c>
      <c r="L720" s="122"/>
    </row>
    <row r="721" spans="1:12" s="131" customFormat="1" x14ac:dyDescent="0.3">
      <c r="A721" s="122" t="s">
        <v>801</v>
      </c>
      <c r="B721" s="124" t="s">
        <v>51</v>
      </c>
      <c r="C721" s="122" t="s">
        <v>719</v>
      </c>
      <c r="D721" s="134">
        <v>683670378</v>
      </c>
      <c r="E721" s="134">
        <v>7196259106</v>
      </c>
      <c r="F721" s="122" t="s">
        <v>48</v>
      </c>
      <c r="G721" s="126">
        <v>39403</v>
      </c>
      <c r="H721" s="127">
        <f t="shared" ca="1" si="11"/>
        <v>6</v>
      </c>
      <c r="I721" s="128" t="s">
        <v>64</v>
      </c>
      <c r="J721" s="129">
        <v>97608</v>
      </c>
      <c r="K721" s="130">
        <v>2</v>
      </c>
      <c r="L721" s="122"/>
    </row>
    <row r="722" spans="1:12" s="131" customFormat="1" x14ac:dyDescent="0.3">
      <c r="A722" s="122" t="s">
        <v>802</v>
      </c>
      <c r="B722" s="124" t="s">
        <v>76</v>
      </c>
      <c r="C722" s="122" t="s">
        <v>719</v>
      </c>
      <c r="D722" s="134">
        <v>177324163</v>
      </c>
      <c r="E722" s="134">
        <v>7197091949</v>
      </c>
      <c r="F722" s="122" t="s">
        <v>48</v>
      </c>
      <c r="G722" s="126">
        <v>38866</v>
      </c>
      <c r="H722" s="127">
        <f t="shared" ca="1" si="11"/>
        <v>8</v>
      </c>
      <c r="I722" s="128" t="s">
        <v>64</v>
      </c>
      <c r="J722" s="129">
        <v>57612</v>
      </c>
      <c r="K722" s="130">
        <v>3</v>
      </c>
      <c r="L722" s="122"/>
    </row>
    <row r="723" spans="1:12" s="131" customFormat="1" x14ac:dyDescent="0.3">
      <c r="A723" s="122" t="s">
        <v>803</v>
      </c>
      <c r="B723" s="124" t="s">
        <v>76</v>
      </c>
      <c r="C723" s="122" t="s">
        <v>719</v>
      </c>
      <c r="D723" s="134">
        <v>186346711</v>
      </c>
      <c r="E723" s="134">
        <v>5054900514</v>
      </c>
      <c r="F723" s="122" t="s">
        <v>48</v>
      </c>
      <c r="G723" s="126">
        <v>37675</v>
      </c>
      <c r="H723" s="127">
        <f t="shared" ca="1" si="11"/>
        <v>11</v>
      </c>
      <c r="I723" s="128" t="s">
        <v>53</v>
      </c>
      <c r="J723" s="129">
        <v>86364</v>
      </c>
      <c r="K723" s="130">
        <v>4</v>
      </c>
      <c r="L723" s="122"/>
    </row>
    <row r="724" spans="1:12" s="131" customFormat="1" x14ac:dyDescent="0.3">
      <c r="A724" s="122" t="s">
        <v>804</v>
      </c>
      <c r="B724" s="124" t="s">
        <v>76</v>
      </c>
      <c r="C724" s="122" t="s">
        <v>719</v>
      </c>
      <c r="D724" s="134">
        <v>483483618</v>
      </c>
      <c r="E724" s="134">
        <v>5056459263</v>
      </c>
      <c r="F724" s="122" t="s">
        <v>48</v>
      </c>
      <c r="G724" s="126">
        <v>36193</v>
      </c>
      <c r="H724" s="127">
        <f t="shared" ca="1" si="11"/>
        <v>15</v>
      </c>
      <c r="I724" s="128" t="s">
        <v>64</v>
      </c>
      <c r="J724" s="129">
        <v>40308</v>
      </c>
      <c r="K724" s="130">
        <v>5</v>
      </c>
      <c r="L724" s="122"/>
    </row>
    <row r="725" spans="1:12" s="131" customFormat="1" x14ac:dyDescent="0.3">
      <c r="A725" s="122" t="s">
        <v>805</v>
      </c>
      <c r="B725" s="124" t="s">
        <v>76</v>
      </c>
      <c r="C725" s="122" t="s">
        <v>719</v>
      </c>
      <c r="D725" s="134">
        <v>717503282</v>
      </c>
      <c r="E725" s="134">
        <v>7192400087</v>
      </c>
      <c r="F725" s="122" t="s">
        <v>58</v>
      </c>
      <c r="G725" s="126">
        <v>41579</v>
      </c>
      <c r="H725" s="127">
        <f t="shared" ca="1" si="11"/>
        <v>0</v>
      </c>
      <c r="I725" s="128"/>
      <c r="J725" s="129">
        <v>55884</v>
      </c>
      <c r="K725" s="130">
        <v>4</v>
      </c>
      <c r="L725" s="122"/>
    </row>
    <row r="726" spans="1:12" s="131" customFormat="1" x14ac:dyDescent="0.3">
      <c r="A726" s="122" t="s">
        <v>806</v>
      </c>
      <c r="B726" s="124" t="s">
        <v>76</v>
      </c>
      <c r="C726" s="122" t="s">
        <v>719</v>
      </c>
      <c r="D726" s="134">
        <v>121173068</v>
      </c>
      <c r="E726" s="134">
        <v>3036778600</v>
      </c>
      <c r="F726" s="122" t="s">
        <v>48</v>
      </c>
      <c r="G726" s="126">
        <v>41624</v>
      </c>
      <c r="H726" s="127">
        <f t="shared" ca="1" si="11"/>
        <v>0</v>
      </c>
      <c r="I726" s="128" t="s">
        <v>60</v>
      </c>
      <c r="J726" s="129">
        <v>55668</v>
      </c>
      <c r="K726" s="130">
        <v>5</v>
      </c>
      <c r="L726" s="122"/>
    </row>
    <row r="727" spans="1:12" s="131" customFormat="1" x14ac:dyDescent="0.3">
      <c r="A727" s="122" t="s">
        <v>807</v>
      </c>
      <c r="B727" s="124" t="s">
        <v>76</v>
      </c>
      <c r="C727" s="122" t="s">
        <v>719</v>
      </c>
      <c r="D727" s="134">
        <v>627494412</v>
      </c>
      <c r="E727" s="134">
        <v>3038249735</v>
      </c>
      <c r="F727" s="122" t="s">
        <v>48</v>
      </c>
      <c r="G727" s="126">
        <v>36332</v>
      </c>
      <c r="H727" s="127">
        <f t="shared" ca="1" si="11"/>
        <v>15</v>
      </c>
      <c r="I727" s="128" t="s">
        <v>60</v>
      </c>
      <c r="J727" s="129">
        <v>70044</v>
      </c>
      <c r="K727" s="130">
        <v>5</v>
      </c>
      <c r="L727" s="122"/>
    </row>
    <row r="728" spans="1:12" s="131" customFormat="1" x14ac:dyDescent="0.3">
      <c r="A728" s="122" t="s">
        <v>808</v>
      </c>
      <c r="B728" s="124" t="s">
        <v>76</v>
      </c>
      <c r="C728" s="122" t="s">
        <v>719</v>
      </c>
      <c r="D728" s="134">
        <v>546546374</v>
      </c>
      <c r="E728" s="134">
        <v>3032727944</v>
      </c>
      <c r="F728" s="122" t="s">
        <v>52</v>
      </c>
      <c r="G728" s="126">
        <v>37518</v>
      </c>
      <c r="H728" s="127">
        <f t="shared" ca="1" si="11"/>
        <v>11</v>
      </c>
      <c r="I728" s="128" t="s">
        <v>64</v>
      </c>
      <c r="J728" s="129">
        <v>31422</v>
      </c>
      <c r="K728" s="130">
        <v>5</v>
      </c>
      <c r="L728" s="122"/>
    </row>
    <row r="729" spans="1:12" s="131" customFormat="1" x14ac:dyDescent="0.3">
      <c r="A729" s="122" t="s">
        <v>809</v>
      </c>
      <c r="B729" s="124" t="s">
        <v>66</v>
      </c>
      <c r="C729" s="122" t="s">
        <v>719</v>
      </c>
      <c r="D729" s="134">
        <v>918436287</v>
      </c>
      <c r="E729" s="134">
        <v>5058238755</v>
      </c>
      <c r="F729" s="122" t="s">
        <v>58</v>
      </c>
      <c r="G729" s="126">
        <v>34249</v>
      </c>
      <c r="H729" s="127">
        <f t="shared" ca="1" si="11"/>
        <v>20</v>
      </c>
      <c r="I729" s="128"/>
      <c r="J729" s="129">
        <v>76332</v>
      </c>
      <c r="K729" s="130">
        <v>5</v>
      </c>
      <c r="L729" s="122"/>
    </row>
    <row r="730" spans="1:12" s="131" customFormat="1" x14ac:dyDescent="0.3">
      <c r="A730" s="122" t="s">
        <v>810</v>
      </c>
      <c r="B730" s="124" t="s">
        <v>76</v>
      </c>
      <c r="C730" s="122" t="s">
        <v>719</v>
      </c>
      <c r="D730" s="134">
        <v>992674973</v>
      </c>
      <c r="E730" s="134">
        <v>7196088101</v>
      </c>
      <c r="F730" s="122" t="s">
        <v>48</v>
      </c>
      <c r="G730" s="126">
        <v>36108</v>
      </c>
      <c r="H730" s="127">
        <f t="shared" ca="1" si="11"/>
        <v>15</v>
      </c>
      <c r="I730" s="128" t="s">
        <v>49</v>
      </c>
      <c r="J730" s="129">
        <v>77736</v>
      </c>
      <c r="K730" s="130">
        <v>5</v>
      </c>
      <c r="L730" s="122"/>
    </row>
    <row r="731" spans="1:12" s="131" customFormat="1" x14ac:dyDescent="0.3">
      <c r="A731" s="122" t="s">
        <v>811</v>
      </c>
      <c r="B731" s="124" t="s">
        <v>76</v>
      </c>
      <c r="C731" s="122" t="s">
        <v>719</v>
      </c>
      <c r="D731" s="134">
        <v>471064761</v>
      </c>
      <c r="E731" s="134">
        <v>5051800673</v>
      </c>
      <c r="F731" s="122" t="s">
        <v>56</v>
      </c>
      <c r="G731" s="126">
        <v>35881</v>
      </c>
      <c r="H731" s="127">
        <f t="shared" ca="1" si="11"/>
        <v>16</v>
      </c>
      <c r="I731" s="128"/>
      <c r="J731" s="129">
        <v>32333</v>
      </c>
      <c r="K731" s="130">
        <v>4</v>
      </c>
      <c r="L731" s="122"/>
    </row>
    <row r="732" spans="1:12" s="131" customFormat="1" x14ac:dyDescent="0.3">
      <c r="A732" s="122" t="s">
        <v>812</v>
      </c>
      <c r="B732" s="124" t="s">
        <v>51</v>
      </c>
      <c r="C732" s="122" t="s">
        <v>719</v>
      </c>
      <c r="D732" s="134">
        <v>667745362</v>
      </c>
      <c r="E732" s="134">
        <v>5052952173</v>
      </c>
      <c r="F732" s="122" t="s">
        <v>58</v>
      </c>
      <c r="G732" s="126">
        <v>40784</v>
      </c>
      <c r="H732" s="127">
        <f t="shared" ca="1" si="11"/>
        <v>2</v>
      </c>
      <c r="I732" s="128"/>
      <c r="J732" s="129">
        <v>103248</v>
      </c>
      <c r="K732" s="130">
        <v>5</v>
      </c>
      <c r="L732" s="122"/>
    </row>
    <row r="733" spans="1:12" s="131" customFormat="1" x14ac:dyDescent="0.3">
      <c r="A733" s="122" t="s">
        <v>813</v>
      </c>
      <c r="B733" s="124" t="s">
        <v>51</v>
      </c>
      <c r="C733" s="122" t="s">
        <v>814</v>
      </c>
      <c r="D733" s="134">
        <v>776823797</v>
      </c>
      <c r="E733" s="134">
        <v>7193482736</v>
      </c>
      <c r="F733" s="122" t="s">
        <v>58</v>
      </c>
      <c r="G733" s="126">
        <v>34443</v>
      </c>
      <c r="H733" s="127">
        <f t="shared" ca="1" si="11"/>
        <v>20</v>
      </c>
      <c r="I733" s="128"/>
      <c r="J733" s="129">
        <v>102612</v>
      </c>
      <c r="K733" s="130">
        <v>4</v>
      </c>
      <c r="L733" s="122"/>
    </row>
    <row r="734" spans="1:12" s="131" customFormat="1" x14ac:dyDescent="0.3">
      <c r="A734" s="122" t="s">
        <v>815</v>
      </c>
      <c r="B734" s="124" t="s">
        <v>66</v>
      </c>
      <c r="C734" s="122" t="s">
        <v>814</v>
      </c>
      <c r="D734" s="134">
        <v>510700395</v>
      </c>
      <c r="E734" s="134">
        <v>3036690862</v>
      </c>
      <c r="F734" s="122" t="s">
        <v>48</v>
      </c>
      <c r="G734" s="126">
        <v>38047</v>
      </c>
      <c r="H734" s="127">
        <f t="shared" ca="1" si="11"/>
        <v>10</v>
      </c>
      <c r="I734" s="128" t="s">
        <v>60</v>
      </c>
      <c r="J734" s="129">
        <v>76404</v>
      </c>
      <c r="K734" s="130">
        <v>5</v>
      </c>
      <c r="L734" s="122"/>
    </row>
    <row r="735" spans="1:12" s="131" customFormat="1" x14ac:dyDescent="0.3">
      <c r="A735" s="122" t="s">
        <v>816</v>
      </c>
      <c r="B735" s="124" t="s">
        <v>66</v>
      </c>
      <c r="C735" s="122" t="s">
        <v>814</v>
      </c>
      <c r="D735" s="134">
        <v>106099892</v>
      </c>
      <c r="E735" s="134">
        <v>5054436681</v>
      </c>
      <c r="F735" s="122" t="s">
        <v>58</v>
      </c>
      <c r="G735" s="126">
        <v>41775</v>
      </c>
      <c r="H735" s="127">
        <f t="shared" ca="1" si="11"/>
        <v>0</v>
      </c>
      <c r="I735" s="128"/>
      <c r="J735" s="129">
        <v>79358</v>
      </c>
      <c r="K735" s="130">
        <v>4</v>
      </c>
      <c r="L735" s="122"/>
    </row>
    <row r="736" spans="1:12" x14ac:dyDescent="0.3">
      <c r="A736" s="122" t="s">
        <v>817</v>
      </c>
      <c r="B736" s="124" t="s">
        <v>46</v>
      </c>
      <c r="C736" s="122" t="s">
        <v>814</v>
      </c>
      <c r="D736" s="134">
        <v>443926890</v>
      </c>
      <c r="E736" s="134">
        <v>5054411859</v>
      </c>
      <c r="F736" s="122" t="s">
        <v>48</v>
      </c>
      <c r="G736" s="126">
        <v>38740</v>
      </c>
      <c r="H736" s="127">
        <f t="shared" ca="1" si="11"/>
        <v>8</v>
      </c>
      <c r="I736" s="128" t="s">
        <v>64</v>
      </c>
      <c r="J736" s="129">
        <v>51360</v>
      </c>
      <c r="K736" s="130">
        <v>5</v>
      </c>
    </row>
    <row r="737" spans="1:11" x14ac:dyDescent="0.3">
      <c r="A737" s="122" t="s">
        <v>818</v>
      </c>
      <c r="B737" s="124" t="s">
        <v>51</v>
      </c>
      <c r="C737" s="122" t="s">
        <v>814</v>
      </c>
      <c r="D737" s="134">
        <v>797985708</v>
      </c>
      <c r="E737" s="134">
        <v>5053578185</v>
      </c>
      <c r="F737" s="122" t="s">
        <v>48</v>
      </c>
      <c r="G737" s="126">
        <v>38129</v>
      </c>
      <c r="H737" s="127">
        <f t="shared" ca="1" si="11"/>
        <v>10</v>
      </c>
      <c r="I737" s="128" t="s">
        <v>72</v>
      </c>
      <c r="J737" s="129">
        <v>48816</v>
      </c>
      <c r="K737" s="130">
        <v>5</v>
      </c>
    </row>
    <row r="738" spans="1:11" x14ac:dyDescent="0.3">
      <c r="A738" s="122" t="s">
        <v>819</v>
      </c>
      <c r="B738" s="124" t="s">
        <v>55</v>
      </c>
      <c r="C738" s="122" t="s">
        <v>820</v>
      </c>
      <c r="D738" s="134">
        <v>383616821</v>
      </c>
      <c r="E738" s="134">
        <v>9704989537</v>
      </c>
      <c r="F738" s="122" t="s">
        <v>48</v>
      </c>
      <c r="G738" s="126">
        <v>41440</v>
      </c>
      <c r="H738" s="127">
        <f t="shared" ca="1" si="11"/>
        <v>1</v>
      </c>
      <c r="I738" s="128" t="s">
        <v>60</v>
      </c>
      <c r="J738" s="129">
        <v>56016</v>
      </c>
      <c r="K738" s="130">
        <v>1</v>
      </c>
    </row>
    <row r="739" spans="1:11" x14ac:dyDescent="0.3">
      <c r="A739" s="122" t="s">
        <v>821</v>
      </c>
      <c r="B739" s="124" t="s">
        <v>76</v>
      </c>
      <c r="C739" s="122" t="s">
        <v>820</v>
      </c>
      <c r="D739" s="134">
        <v>183135788</v>
      </c>
      <c r="E739" s="134">
        <v>7191198851</v>
      </c>
      <c r="F739" s="122" t="s">
        <v>58</v>
      </c>
      <c r="G739" s="126">
        <v>35059</v>
      </c>
      <c r="H739" s="127">
        <f t="shared" ca="1" si="11"/>
        <v>18</v>
      </c>
      <c r="I739" s="128"/>
      <c r="J739" s="129">
        <v>72912</v>
      </c>
      <c r="K739" s="130">
        <v>2</v>
      </c>
    </row>
    <row r="740" spans="1:11" x14ac:dyDescent="0.3">
      <c r="A740" s="122" t="s">
        <v>822</v>
      </c>
      <c r="B740" s="124" t="s">
        <v>76</v>
      </c>
      <c r="C740" s="122" t="s">
        <v>820</v>
      </c>
      <c r="D740" s="134">
        <v>978092408</v>
      </c>
      <c r="E740" s="134">
        <v>7191888279</v>
      </c>
      <c r="F740" s="122" t="s">
        <v>58</v>
      </c>
      <c r="G740" s="126">
        <v>35581</v>
      </c>
      <c r="H740" s="127">
        <f t="shared" ca="1" si="11"/>
        <v>17</v>
      </c>
      <c r="I740" s="128"/>
      <c r="J740" s="129">
        <v>77664</v>
      </c>
      <c r="K740" s="130">
        <v>5</v>
      </c>
    </row>
    <row r="741" spans="1:11" x14ac:dyDescent="0.3">
      <c r="A741" s="122" t="s">
        <v>823</v>
      </c>
      <c r="B741" s="124" t="s">
        <v>46</v>
      </c>
      <c r="C741" s="122" t="s">
        <v>820</v>
      </c>
      <c r="D741" s="134">
        <v>495372474</v>
      </c>
      <c r="E741" s="134">
        <v>5054137278</v>
      </c>
      <c r="F741" s="122" t="s">
        <v>52</v>
      </c>
      <c r="G741" s="126">
        <v>37613</v>
      </c>
      <c r="H741" s="127">
        <f t="shared" ca="1" si="11"/>
        <v>11</v>
      </c>
      <c r="I741" s="128" t="s">
        <v>60</v>
      </c>
      <c r="J741" s="129">
        <v>37500</v>
      </c>
      <c r="K741" s="130">
        <v>2</v>
      </c>
    </row>
    <row r="742" spans="1:11" x14ac:dyDescent="0.3">
      <c r="A742" s="122" t="s">
        <v>824</v>
      </c>
      <c r="B742" s="124" t="s">
        <v>46</v>
      </c>
      <c r="C742" s="122" t="s">
        <v>820</v>
      </c>
      <c r="D742" s="134">
        <v>827277063</v>
      </c>
      <c r="E742" s="134">
        <v>3038873234</v>
      </c>
      <c r="F742" s="122" t="s">
        <v>56</v>
      </c>
      <c r="G742" s="126">
        <v>41599</v>
      </c>
      <c r="H742" s="127">
        <f t="shared" ca="1" si="11"/>
        <v>0</v>
      </c>
      <c r="I742" s="128"/>
      <c r="J742" s="129">
        <v>22853</v>
      </c>
      <c r="K742" s="130">
        <v>1</v>
      </c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NewData</vt:lpstr>
      <vt:lpstr>Salaries</vt:lpstr>
      <vt:lpstr>Employees</vt:lpstr>
      <vt:lpstr>Formulas</vt:lpstr>
      <vt:lpstr>ChartData</vt:lpstr>
      <vt:lpstr>SampleData</vt:lpstr>
      <vt:lpstr>SampleTableData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cp:lastPrinted>2014-05-19T03:21:55Z</cp:lastPrinted>
  <dcterms:created xsi:type="dcterms:W3CDTF">2014-05-18T21:43:32Z</dcterms:created>
  <dcterms:modified xsi:type="dcterms:W3CDTF">2014-07-10T23:02:50Z</dcterms:modified>
</cp:coreProperties>
</file>