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omments1.xml" ContentType="application/vnd.openxmlformats-officedocument.spreadsheetml.comments+xml"/>
  <Override PartName="/xl/drawings/drawing2.xml" ContentType="application/vnd.openxmlformats-officedocument.drawing+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bookViews>
    <workbookView xWindow="0" yWindow="120" windowWidth="19155" windowHeight="8475" tabRatio="776"/>
  </bookViews>
  <sheets>
    <sheet name="Widgets Showcase" sheetId="4" r:id="rId1"/>
    <sheet name="Widget Showcase Calcs" sheetId="5" state="hidden" r:id="rId2"/>
    <sheet name="Example Dashboard Page" sheetId="1" r:id="rId3"/>
    <sheet name="Example Dashboard Conf Page" sheetId="2" r:id="rId4"/>
    <sheet name="Example Dashboard Calculations" sheetId="3" state="hidden" r:id="rId5"/>
    <sheet name="How to Design a Dashboard" sheetId="8" r:id="rId6"/>
    <sheet name="Customizing Colors" sheetId="6" r:id="rId7"/>
    <sheet name="How to Purchase" sheetId="9" r:id="rId8"/>
  </sheets>
  <definedNames>
    <definedName name="_xlnm.Print_Area" localSheetId="3">'Example Dashboard Conf Page'!$A$14:$R$52</definedName>
    <definedName name="_xlnm.Print_Area" localSheetId="2">'Example Dashboard Page'!$A$2:$V$106</definedName>
  </definedNames>
  <calcPr calcId="144525"/>
  <webPublishObjects count="1">
    <webPublishObject id="27365" divId="Dashboard Ver13_27365" destinationFile="D:\Ben\A) Personal\Computer\Dashboard Widgits\Dashboard Ver13.htm"/>
  </webPublishObjects>
</workbook>
</file>

<file path=xl/calcChain.xml><?xml version="1.0" encoding="utf-8"?>
<calcChain xmlns="http://schemas.openxmlformats.org/spreadsheetml/2006/main">
  <c r="C350" i="5" l="1"/>
  <c r="C349" i="5"/>
  <c r="C348" i="5"/>
  <c r="C347" i="5"/>
  <c r="C346" i="5"/>
  <c r="C345" i="5"/>
  <c r="C344" i="5"/>
  <c r="C343" i="5"/>
  <c r="K319" i="4"/>
  <c r="F350" i="5" s="1"/>
  <c r="W344" i="5" s="1"/>
  <c r="K317" i="4"/>
  <c r="F349" i="5" s="1"/>
  <c r="U345" i="5" s="1"/>
  <c r="K315" i="4"/>
  <c r="F348" i="5" s="1"/>
  <c r="S345" i="5" s="1"/>
  <c r="K313" i="4"/>
  <c r="F347" i="5" s="1"/>
  <c r="Q344" i="5" s="1"/>
  <c r="K311" i="4"/>
  <c r="F346" i="5" s="1"/>
  <c r="O344" i="5" s="1"/>
  <c r="K309" i="4"/>
  <c r="F345" i="5" s="1"/>
  <c r="M345" i="5" s="1"/>
  <c r="K307" i="4"/>
  <c r="F344" i="5" s="1"/>
  <c r="K345" i="5" s="1"/>
  <c r="K305" i="4"/>
  <c r="F343" i="5" s="1"/>
  <c r="I344" i="5" s="1"/>
  <c r="W351" i="5" l="1"/>
  <c r="X351" i="5" s="1"/>
  <c r="W352" i="5"/>
  <c r="X352" i="5" s="1"/>
  <c r="W349" i="5"/>
  <c r="X349" i="5" s="1"/>
  <c r="W350" i="5"/>
  <c r="W347" i="5"/>
  <c r="X347" i="5" s="1"/>
  <c r="W348" i="5"/>
  <c r="X348" i="5" s="1"/>
  <c r="W345" i="5"/>
  <c r="X345" i="5" s="1"/>
  <c r="W346" i="5"/>
  <c r="X346" i="5" s="1"/>
  <c r="W343" i="5"/>
  <c r="X343" i="5" s="1"/>
  <c r="X350" i="5"/>
  <c r="X344" i="5"/>
  <c r="U352" i="5"/>
  <c r="V352" i="5" s="1"/>
  <c r="U350" i="5"/>
  <c r="V350" i="5" s="1"/>
  <c r="U351" i="5"/>
  <c r="V351" i="5" s="1"/>
  <c r="U349" i="5"/>
  <c r="V349" i="5" s="1"/>
  <c r="U347" i="5"/>
  <c r="V347" i="5" s="1"/>
  <c r="U348" i="5"/>
  <c r="V348" i="5" s="1"/>
  <c r="U346" i="5"/>
  <c r="V346" i="5" s="1"/>
  <c r="U344" i="5"/>
  <c r="V344" i="5" s="1"/>
  <c r="U343" i="5"/>
  <c r="V343" i="5" s="1"/>
  <c r="V345" i="5"/>
  <c r="S352" i="5"/>
  <c r="S351" i="5"/>
  <c r="S350" i="5"/>
  <c r="T350" i="5" s="1"/>
  <c r="S349" i="5"/>
  <c r="T349" i="5" s="1"/>
  <c r="S348" i="5"/>
  <c r="T348" i="5" s="1"/>
  <c r="S347" i="5"/>
  <c r="T347" i="5" s="1"/>
  <c r="S346" i="5"/>
  <c r="T346" i="5" s="1"/>
  <c r="S344" i="5"/>
  <c r="T344" i="5" s="1"/>
  <c r="S343" i="5"/>
  <c r="T343" i="5" s="1"/>
  <c r="T351" i="5"/>
  <c r="T352" i="5"/>
  <c r="T345" i="5"/>
  <c r="Q352" i="5"/>
  <c r="Q351" i="5"/>
  <c r="R351" i="5" s="1"/>
  <c r="Q350" i="5"/>
  <c r="R350" i="5" s="1"/>
  <c r="Q349" i="5"/>
  <c r="R349" i="5" s="1"/>
  <c r="Q348" i="5"/>
  <c r="R348" i="5" s="1"/>
  <c r="Q347" i="5"/>
  <c r="R347" i="5" s="1"/>
  <c r="Q346" i="5"/>
  <c r="R346" i="5" s="1"/>
  <c r="Q345" i="5"/>
  <c r="R345" i="5" s="1"/>
  <c r="R352" i="5"/>
  <c r="Q343" i="5"/>
  <c r="R343" i="5" s="1"/>
  <c r="R344" i="5"/>
  <c r="O351" i="5"/>
  <c r="P351" i="5" s="1"/>
  <c r="O352" i="5"/>
  <c r="P352" i="5" s="1"/>
  <c r="O349" i="5"/>
  <c r="P349" i="5" s="1"/>
  <c r="O350" i="5"/>
  <c r="O347" i="5"/>
  <c r="P347" i="5" s="1"/>
  <c r="O348" i="5"/>
  <c r="P348" i="5" s="1"/>
  <c r="O345" i="5"/>
  <c r="P345" i="5" s="1"/>
  <c r="O346" i="5"/>
  <c r="P346" i="5" s="1"/>
  <c r="O343" i="5"/>
  <c r="P343" i="5" s="1"/>
  <c r="P350" i="5"/>
  <c r="P344" i="5"/>
  <c r="M352" i="5"/>
  <c r="N352" i="5" s="1"/>
  <c r="M351" i="5"/>
  <c r="M350" i="5"/>
  <c r="M349" i="5"/>
  <c r="N349" i="5" s="1"/>
  <c r="M348" i="5"/>
  <c r="N348" i="5" s="1"/>
  <c r="M347" i="5"/>
  <c r="N347" i="5" s="1"/>
  <c r="M346" i="5"/>
  <c r="N346" i="5" s="1"/>
  <c r="M344" i="5"/>
  <c r="N344" i="5" s="1"/>
  <c r="M343" i="5"/>
  <c r="N343" i="5" s="1"/>
  <c r="N351" i="5"/>
  <c r="N350" i="5"/>
  <c r="N345" i="5"/>
  <c r="K352" i="5"/>
  <c r="L352" i="5" s="1"/>
  <c r="K351" i="5"/>
  <c r="L351" i="5" s="1"/>
  <c r="K350" i="5"/>
  <c r="L350" i="5" s="1"/>
  <c r="K349" i="5"/>
  <c r="L349" i="5" s="1"/>
  <c r="K348" i="5"/>
  <c r="L348" i="5" s="1"/>
  <c r="K347" i="5"/>
  <c r="K346" i="5"/>
  <c r="L346" i="5" s="1"/>
  <c r="K344" i="5"/>
  <c r="L344" i="5" s="1"/>
  <c r="K343" i="5"/>
  <c r="L343" i="5" s="1"/>
  <c r="L347" i="5"/>
  <c r="L345" i="5"/>
  <c r="I346" i="5"/>
  <c r="J346" i="5" s="1"/>
  <c r="I352" i="5"/>
  <c r="J352" i="5" s="1"/>
  <c r="I351" i="5"/>
  <c r="J351" i="5" s="1"/>
  <c r="I349" i="5"/>
  <c r="J349" i="5" s="1"/>
  <c r="I350" i="5"/>
  <c r="J350" i="5" s="1"/>
  <c r="I347" i="5"/>
  <c r="J347" i="5" s="1"/>
  <c r="I348" i="5"/>
  <c r="J348" i="5" s="1"/>
  <c r="I345" i="5"/>
  <c r="J345" i="5" s="1"/>
  <c r="I343" i="5"/>
  <c r="J343" i="5" s="1"/>
  <c r="J344" i="5"/>
  <c r="F183" i="4"/>
  <c r="F185" i="4" s="1"/>
  <c r="E171" i="5" s="1"/>
  <c r="F260" i="4"/>
  <c r="F258" i="4"/>
  <c r="F264" i="4" l="1"/>
  <c r="F276" i="4"/>
  <c r="E302" i="5" s="1"/>
  <c r="F262" i="4"/>
  <c r="F274" i="4"/>
  <c r="E169" i="5"/>
  <c r="E173" i="5" s="1"/>
  <c r="E283" i="5"/>
  <c r="E281" i="5"/>
  <c r="F50" i="4"/>
  <c r="D40" i="5" s="1"/>
  <c r="D41" i="5"/>
  <c r="F34" i="4"/>
  <c r="D28" i="5"/>
  <c r="D221" i="5"/>
  <c r="I283" i="5" l="1"/>
  <c r="F291" i="4"/>
  <c r="E323" i="5" s="1"/>
  <c r="I281" i="5"/>
  <c r="I290" i="5" s="1"/>
  <c r="F289" i="4"/>
  <c r="E321" i="5" s="1"/>
  <c r="I285" i="5"/>
  <c r="I287" i="5" s="1"/>
  <c r="E300" i="5"/>
  <c r="I173" i="5"/>
  <c r="E175" i="5"/>
  <c r="I174" i="5"/>
  <c r="E290" i="5"/>
  <c r="E289" i="5"/>
  <c r="E285" i="5"/>
  <c r="E287" i="5" s="1"/>
  <c r="G40" i="5"/>
  <c r="D42" i="5"/>
  <c r="H40" i="5"/>
  <c r="D27" i="5"/>
  <c r="H27" i="5" s="1"/>
  <c r="G34" i="4"/>
  <c r="E223" i="5"/>
  <c r="D223" i="5"/>
  <c r="D225" i="5"/>
  <c r="E222" i="5"/>
  <c r="D222" i="5"/>
  <c r="G273" i="5"/>
  <c r="G272" i="5"/>
  <c r="G271" i="5"/>
  <c r="G270" i="5"/>
  <c r="G269" i="5"/>
  <c r="G268" i="5"/>
  <c r="G267" i="5"/>
  <c r="G266" i="5"/>
  <c r="G265" i="5"/>
  <c r="G264" i="5"/>
  <c r="G263" i="5"/>
  <c r="G262" i="5"/>
  <c r="G261" i="5"/>
  <c r="G260" i="5"/>
  <c r="G259" i="5"/>
  <c r="G258" i="5"/>
  <c r="G257" i="5"/>
  <c r="G256" i="5"/>
  <c r="G255" i="5"/>
  <c r="G254" i="5"/>
  <c r="G253" i="5"/>
  <c r="G252" i="5"/>
  <c r="G251" i="5"/>
  <c r="G250" i="5"/>
  <c r="G249" i="5"/>
  <c r="G248" i="5"/>
  <c r="G247" i="5"/>
  <c r="G246" i="5"/>
  <c r="G245" i="5"/>
  <c r="G244" i="5"/>
  <c r="G243" i="5"/>
  <c r="G242" i="5"/>
  <c r="G241" i="5"/>
  <c r="G240" i="5"/>
  <c r="G239" i="5"/>
  <c r="G238" i="5"/>
  <c r="G237" i="5"/>
  <c r="G236" i="5"/>
  <c r="D224" i="5" s="1"/>
  <c r="G235" i="5"/>
  <c r="G234" i="5"/>
  <c r="G233" i="5"/>
  <c r="G232" i="5"/>
  <c r="G231" i="5"/>
  <c r="G230" i="5"/>
  <c r="D210" i="4"/>
  <c r="G210" i="4" s="1"/>
  <c r="F191" i="5" s="1"/>
  <c r="D208" i="4"/>
  <c r="G208" i="4" s="1"/>
  <c r="F190" i="5" s="1"/>
  <c r="D206" i="4"/>
  <c r="G206" i="4" s="1"/>
  <c r="F189" i="5" s="1"/>
  <c r="D204" i="4"/>
  <c r="G204" i="4" s="1"/>
  <c r="F188" i="5" s="1"/>
  <c r="D202" i="4"/>
  <c r="D200" i="4"/>
  <c r="G200" i="4" s="1"/>
  <c r="F186" i="5" s="1"/>
  <c r="F163" i="4"/>
  <c r="F165" i="4" s="1"/>
  <c r="E157" i="5" s="1"/>
  <c r="E145" i="5"/>
  <c r="F145" i="5" s="1"/>
  <c r="G145" i="5" s="1"/>
  <c r="H145" i="5" s="1"/>
  <c r="I145" i="5" s="1"/>
  <c r="J145" i="5" s="1"/>
  <c r="K145" i="5" s="1"/>
  <c r="L145" i="5" s="1"/>
  <c r="M145" i="5" s="1"/>
  <c r="N145" i="5" s="1"/>
  <c r="O145" i="5" s="1"/>
  <c r="P145" i="5" s="1"/>
  <c r="Q145" i="5" s="1"/>
  <c r="R145" i="5" s="1"/>
  <c r="S145" i="5" s="1"/>
  <c r="T145" i="5" s="1"/>
  <c r="U145" i="5" s="1"/>
  <c r="V145" i="5" s="1"/>
  <c r="W145" i="5" s="1"/>
  <c r="X145" i="5" s="1"/>
  <c r="Y145" i="5" s="1"/>
  <c r="Z145" i="5" s="1"/>
  <c r="AA145" i="5" s="1"/>
  <c r="AB145" i="5" s="1"/>
  <c r="AC145" i="5" s="1"/>
  <c r="AD145" i="5" s="1"/>
  <c r="AE145" i="5" s="1"/>
  <c r="AF145" i="5" s="1"/>
  <c r="AG145" i="5" s="1"/>
  <c r="AH145" i="5" s="1"/>
  <c r="AI145" i="5" s="1"/>
  <c r="AJ145" i="5" s="1"/>
  <c r="AK145" i="5" s="1"/>
  <c r="AL145" i="5" s="1"/>
  <c r="AM145" i="5" s="1"/>
  <c r="AN145" i="5" s="1"/>
  <c r="AO145" i="5" s="1"/>
  <c r="AP145" i="5" s="1"/>
  <c r="AQ145" i="5" s="1"/>
  <c r="AR145" i="5" s="1"/>
  <c r="AS145" i="5" s="1"/>
  <c r="AT145" i="5" s="1"/>
  <c r="AU145" i="5" s="1"/>
  <c r="AV145" i="5" s="1"/>
  <c r="AW145" i="5" s="1"/>
  <c r="AX145" i="5" s="1"/>
  <c r="AY145" i="5" s="1"/>
  <c r="AZ145" i="5" s="1"/>
  <c r="BA145" i="5" s="1"/>
  <c r="BB145" i="5" s="1"/>
  <c r="BC145" i="5" s="1"/>
  <c r="BD145" i="5" s="1"/>
  <c r="BE145" i="5" s="1"/>
  <c r="BF145" i="5" s="1"/>
  <c r="BG145" i="5" s="1"/>
  <c r="BH145" i="5" s="1"/>
  <c r="BI145" i="5" s="1"/>
  <c r="BJ145" i="5" s="1"/>
  <c r="BK145" i="5" s="1"/>
  <c r="BL145" i="5" s="1"/>
  <c r="BM145" i="5" s="1"/>
  <c r="BN145" i="5" s="1"/>
  <c r="BO145" i="5" s="1"/>
  <c r="E144" i="5"/>
  <c r="F144" i="5" s="1"/>
  <c r="G144" i="5" s="1"/>
  <c r="H144" i="5" s="1"/>
  <c r="I144" i="5" s="1"/>
  <c r="J144" i="5" s="1"/>
  <c r="K144" i="5" s="1"/>
  <c r="L144" i="5" s="1"/>
  <c r="M144" i="5" s="1"/>
  <c r="N144" i="5" s="1"/>
  <c r="O144" i="5" s="1"/>
  <c r="P144" i="5" s="1"/>
  <c r="Q144" i="5" s="1"/>
  <c r="R144" i="5" s="1"/>
  <c r="S144" i="5" s="1"/>
  <c r="T144" i="5" s="1"/>
  <c r="U144" i="5" s="1"/>
  <c r="V144" i="5" s="1"/>
  <c r="W144" i="5" s="1"/>
  <c r="X144" i="5" s="1"/>
  <c r="Y144" i="5" s="1"/>
  <c r="Z144" i="5" s="1"/>
  <c r="AA144" i="5" s="1"/>
  <c r="AB144" i="5" s="1"/>
  <c r="AC144" i="5" s="1"/>
  <c r="AD144" i="5" s="1"/>
  <c r="AE144" i="5" s="1"/>
  <c r="AF144" i="5" s="1"/>
  <c r="AG144" i="5" s="1"/>
  <c r="AH144" i="5" s="1"/>
  <c r="AI144" i="5" s="1"/>
  <c r="AJ144" i="5" s="1"/>
  <c r="AK144" i="5" s="1"/>
  <c r="AL144" i="5" s="1"/>
  <c r="AM144" i="5" s="1"/>
  <c r="AN144" i="5" s="1"/>
  <c r="AO144" i="5" s="1"/>
  <c r="AP144" i="5" s="1"/>
  <c r="AQ144" i="5" s="1"/>
  <c r="AR144" i="5" s="1"/>
  <c r="AS144" i="5" s="1"/>
  <c r="AT144" i="5" s="1"/>
  <c r="AU144" i="5" s="1"/>
  <c r="AV144" i="5" s="1"/>
  <c r="AW144" i="5" s="1"/>
  <c r="AX144" i="5" s="1"/>
  <c r="AY144" i="5" s="1"/>
  <c r="AZ144" i="5" s="1"/>
  <c r="BA144" i="5" s="1"/>
  <c r="BB144" i="5" s="1"/>
  <c r="BC144" i="5" s="1"/>
  <c r="BD144" i="5" s="1"/>
  <c r="BE144" i="5" s="1"/>
  <c r="BF144" i="5" s="1"/>
  <c r="BG144" i="5" s="1"/>
  <c r="BH144" i="5" s="1"/>
  <c r="BI144" i="5" s="1"/>
  <c r="BJ144" i="5" s="1"/>
  <c r="BK144" i="5" s="1"/>
  <c r="BL144" i="5" s="1"/>
  <c r="BM144" i="5" s="1"/>
  <c r="BN144" i="5" s="1"/>
  <c r="BO144" i="5" s="1"/>
  <c r="I289" i="5" l="1"/>
  <c r="E311" i="5"/>
  <c r="E310" i="5"/>
  <c r="E306" i="5"/>
  <c r="E304" i="5"/>
  <c r="E308" i="5" s="1"/>
  <c r="E327" i="5"/>
  <c r="E331" i="5"/>
  <c r="E332" i="5"/>
  <c r="E325" i="5"/>
  <c r="E329" i="5" s="1"/>
  <c r="D29" i="5"/>
  <c r="G27" i="5"/>
  <c r="G202" i="4"/>
  <c r="F187" i="5" s="1"/>
  <c r="E191" i="5"/>
  <c r="I191" i="5" s="1"/>
  <c r="E190" i="5"/>
  <c r="E189" i="5"/>
  <c r="I189" i="5" s="1"/>
  <c r="E188" i="5"/>
  <c r="I188" i="5" s="1"/>
  <c r="E187" i="5"/>
  <c r="I187" i="5" s="1"/>
  <c r="E186" i="5"/>
  <c r="D186" i="5" s="1"/>
  <c r="J190" i="5"/>
  <c r="I190" i="5"/>
  <c r="J191" i="5"/>
  <c r="E155" i="5"/>
  <c r="E159" i="5" s="1"/>
  <c r="F167" i="4"/>
  <c r="M22" i="3"/>
  <c r="M21" i="3"/>
  <c r="D190" i="5" l="1"/>
  <c r="J188" i="5"/>
  <c r="J189" i="5"/>
  <c r="I186" i="5"/>
  <c r="J187" i="5"/>
  <c r="E192" i="5"/>
  <c r="J186" i="5"/>
  <c r="D191" i="5"/>
  <c r="D188" i="5"/>
  <c r="G155" i="5"/>
  <c r="I155" i="5" s="1"/>
  <c r="F130" i="5"/>
  <c r="E130" i="5"/>
  <c r="D130" i="5"/>
  <c r="D187" i="5" l="1"/>
  <c r="D189" i="5"/>
  <c r="F192" i="5"/>
  <c r="K130" i="4"/>
  <c r="F131" i="5" s="1"/>
  <c r="F132" i="5" s="1"/>
  <c r="K128" i="4"/>
  <c r="E131" i="5" s="1"/>
  <c r="E132" i="5" s="1"/>
  <c r="K126" i="4"/>
  <c r="D131" i="5" s="1"/>
  <c r="D192" i="5" l="1"/>
  <c r="D132" i="5"/>
  <c r="F133" i="5"/>
  <c r="F134" i="5" s="1"/>
  <c r="E133" i="5"/>
  <c r="E134" i="5" s="1"/>
  <c r="D133" i="5"/>
  <c r="F218" i="4"/>
  <c r="F220" i="4"/>
  <c r="F222" i="4"/>
  <c r="F96" i="4"/>
  <c r="F98" i="4"/>
  <c r="K98" i="4" s="1"/>
  <c r="F100" i="4"/>
  <c r="K100" i="4" s="1"/>
  <c r="F102" i="4"/>
  <c r="K102" i="4" s="1"/>
  <c r="D134" i="5" l="1"/>
  <c r="D89" i="5"/>
  <c r="N201" i="5" l="1"/>
  <c r="I201" i="5"/>
  <c r="D201" i="5"/>
  <c r="C202" i="5" s="1"/>
  <c r="E202" i="5" s="1"/>
  <c r="D94" i="5"/>
  <c r="D90" i="5"/>
  <c r="D87" i="5"/>
  <c r="D86" i="5"/>
  <c r="E89" i="5" l="1"/>
  <c r="E90" i="5"/>
  <c r="E94" i="5"/>
  <c r="H94" i="5" s="1"/>
  <c r="K94" i="5" s="1"/>
  <c r="D92" i="5"/>
  <c r="E92" i="5" s="1"/>
  <c r="D96" i="5"/>
  <c r="E96" i="5" s="1"/>
  <c r="M211" i="5"/>
  <c r="O211" i="5" s="1"/>
  <c r="M209" i="5"/>
  <c r="O209" i="5" s="1"/>
  <c r="M207" i="5"/>
  <c r="O207" i="5" s="1"/>
  <c r="M205" i="5"/>
  <c r="O205" i="5" s="1"/>
  <c r="M203" i="5"/>
  <c r="O203" i="5" s="1"/>
  <c r="M210" i="5"/>
  <c r="O210" i="5" s="1"/>
  <c r="M208" i="5"/>
  <c r="O208" i="5" s="1"/>
  <c r="M206" i="5"/>
  <c r="O206" i="5" s="1"/>
  <c r="M204" i="5"/>
  <c r="O204" i="5" s="1"/>
  <c r="M202" i="5"/>
  <c r="O202" i="5" s="1"/>
  <c r="H210" i="5"/>
  <c r="J210" i="5" s="1"/>
  <c r="H208" i="5"/>
  <c r="J208" i="5" s="1"/>
  <c r="H206" i="5"/>
  <c r="J206" i="5" s="1"/>
  <c r="H204" i="5"/>
  <c r="J204" i="5" s="1"/>
  <c r="H202" i="5"/>
  <c r="J202" i="5" s="1"/>
  <c r="H211" i="5"/>
  <c r="J211" i="5" s="1"/>
  <c r="H209" i="5"/>
  <c r="J209" i="5" s="1"/>
  <c r="H207" i="5"/>
  <c r="J207" i="5" s="1"/>
  <c r="H205" i="5"/>
  <c r="J205" i="5" s="1"/>
  <c r="H203" i="5"/>
  <c r="J203" i="5" s="1"/>
  <c r="N207" i="5"/>
  <c r="P207" i="5" s="1"/>
  <c r="C211" i="5"/>
  <c r="E211" i="5" s="1"/>
  <c r="C210" i="5"/>
  <c r="E210" i="5" s="1"/>
  <c r="C209" i="5"/>
  <c r="E209" i="5" s="1"/>
  <c r="C208" i="5"/>
  <c r="E208" i="5" s="1"/>
  <c r="C207" i="5"/>
  <c r="E207" i="5" s="1"/>
  <c r="C206" i="5"/>
  <c r="E206" i="5" s="1"/>
  <c r="C205" i="5"/>
  <c r="E205" i="5" s="1"/>
  <c r="C204" i="5"/>
  <c r="E204" i="5" s="1"/>
  <c r="C203" i="5"/>
  <c r="E203" i="5" s="1"/>
  <c r="D202" i="5"/>
  <c r="F202" i="5" s="1"/>
  <c r="H90" i="5"/>
  <c r="K90" i="5" s="1"/>
  <c r="D95" i="5"/>
  <c r="D93" i="5"/>
  <c r="D91" i="5"/>
  <c r="N209" i="5" l="1"/>
  <c r="P209" i="5" s="1"/>
  <c r="N205" i="5"/>
  <c r="P205" i="5" s="1"/>
  <c r="N203" i="5"/>
  <c r="P203" i="5" s="1"/>
  <c r="E95" i="5"/>
  <c r="H95" i="5" s="1"/>
  <c r="K95" i="5" s="1"/>
  <c r="E93" i="5"/>
  <c r="H93" i="5" s="1"/>
  <c r="K93" i="5" s="1"/>
  <c r="E91" i="5"/>
  <c r="H91" i="5" s="1"/>
  <c r="K91" i="5" s="1"/>
  <c r="N211" i="5"/>
  <c r="P211" i="5" s="1"/>
  <c r="H89" i="5"/>
  <c r="K89" i="5" s="1"/>
  <c r="P128" i="5" s="1"/>
  <c r="F89" i="5"/>
  <c r="I210" i="5"/>
  <c r="K210" i="5" s="1"/>
  <c r="D210" i="5"/>
  <c r="F210" i="5" s="1"/>
  <c r="D206" i="5"/>
  <c r="F206" i="5" s="1"/>
  <c r="N210" i="5"/>
  <c r="P210" i="5" s="1"/>
  <c r="D208" i="5"/>
  <c r="F208" i="5" s="1"/>
  <c r="D204" i="5"/>
  <c r="F204" i="5" s="1"/>
  <c r="I206" i="5"/>
  <c r="K206" i="5" s="1"/>
  <c r="N208" i="5"/>
  <c r="P208" i="5" s="1"/>
  <c r="D211" i="5"/>
  <c r="F211" i="5" s="1"/>
  <c r="D209" i="5"/>
  <c r="F209" i="5" s="1"/>
  <c r="D207" i="5"/>
  <c r="F207" i="5" s="1"/>
  <c r="D205" i="5"/>
  <c r="F205" i="5" s="1"/>
  <c r="D203" i="5"/>
  <c r="F203" i="5" s="1"/>
  <c r="I205" i="5"/>
  <c r="K205" i="5" s="1"/>
  <c r="I211" i="5"/>
  <c r="K211" i="5" s="1"/>
  <c r="N206" i="5"/>
  <c r="P206" i="5" s="1"/>
  <c r="I203" i="5"/>
  <c r="K203" i="5" s="1"/>
  <c r="I204" i="5"/>
  <c r="K204" i="5" s="1"/>
  <c r="I209" i="5"/>
  <c r="K209" i="5" s="1"/>
  <c r="I202" i="5"/>
  <c r="K202" i="5" s="1"/>
  <c r="N204" i="5"/>
  <c r="P204" i="5" s="1"/>
  <c r="I207" i="5"/>
  <c r="K207" i="5" s="1"/>
  <c r="N202" i="5"/>
  <c r="P202" i="5" s="1"/>
  <c r="I208" i="5"/>
  <c r="K208" i="5" s="1"/>
  <c r="F90" i="5"/>
  <c r="I90" i="5" s="1"/>
  <c r="G94" i="5"/>
  <c r="J94" i="5" s="1"/>
  <c r="G90" i="5"/>
  <c r="J90" i="5" s="1"/>
  <c r="H96" i="5"/>
  <c r="K96" i="5" s="1"/>
  <c r="G92" i="5"/>
  <c r="J92" i="5" s="1"/>
  <c r="H92" i="5"/>
  <c r="K92" i="5" s="1"/>
  <c r="F96" i="5"/>
  <c r="I96" i="5" s="1"/>
  <c r="G96" i="5"/>
  <c r="J96" i="5" s="1"/>
  <c r="F92" i="5"/>
  <c r="I92" i="5" s="1"/>
  <c r="F94" i="5"/>
  <c r="I94" i="5" s="1"/>
  <c r="G89" i="5"/>
  <c r="J89" i="5" s="1"/>
  <c r="I89" i="5"/>
  <c r="F91" i="5"/>
  <c r="I91" i="5" s="1"/>
  <c r="F116" i="4"/>
  <c r="F114" i="4"/>
  <c r="F112" i="4"/>
  <c r="C111" i="5" s="1"/>
  <c r="F110" i="4"/>
  <c r="C107" i="5" s="1"/>
  <c r="D58" i="5"/>
  <c r="D57" i="5"/>
  <c r="D56" i="5"/>
  <c r="D54" i="5"/>
  <c r="D53" i="5"/>
  <c r="F65" i="4"/>
  <c r="D55" i="5" s="1"/>
  <c r="D70" i="5"/>
  <c r="D69" i="5"/>
  <c r="F79" i="4"/>
  <c r="D71" i="5" s="1"/>
  <c r="G69" i="5" s="1"/>
  <c r="F18" i="4"/>
  <c r="D11" i="5"/>
  <c r="D10" i="5"/>
  <c r="F95" i="5" l="1"/>
  <c r="I95" i="5" s="1"/>
  <c r="G95" i="5"/>
  <c r="J95" i="5" s="1"/>
  <c r="G91" i="5"/>
  <c r="J91" i="5" s="1"/>
  <c r="G93" i="5"/>
  <c r="J93" i="5" s="1"/>
  <c r="F93" i="5"/>
  <c r="I93" i="5" s="1"/>
  <c r="D75" i="5"/>
  <c r="D73" i="5"/>
  <c r="D74" i="5"/>
  <c r="D72" i="5"/>
  <c r="D15" i="5"/>
  <c r="D13" i="5"/>
  <c r="D16" i="5"/>
  <c r="D14" i="5"/>
  <c r="G71" i="5"/>
  <c r="E55" i="5"/>
  <c r="G54" i="5"/>
  <c r="G57" i="5" s="1"/>
  <c r="J55" i="5" s="1"/>
  <c r="H69" i="5" l="1"/>
  <c r="I55" i="5"/>
  <c r="J53" i="5"/>
  <c r="J56" i="5" s="1"/>
  <c r="J54" i="5"/>
  <c r="I54" i="5"/>
  <c r="I53" i="5"/>
  <c r="I56" i="5" s="1"/>
  <c r="D108" i="5" l="1"/>
  <c r="C119" i="5"/>
  <c r="C115" i="5"/>
  <c r="D12" i="5"/>
  <c r="E12" i="5" s="1"/>
  <c r="G108" i="5" l="1"/>
  <c r="D112" i="5"/>
  <c r="D107" i="5"/>
  <c r="G106" i="5" s="1"/>
  <c r="H12" i="5"/>
  <c r="G10" i="5"/>
  <c r="G13" i="5" s="1"/>
  <c r="G12" i="5"/>
  <c r="H10" i="5"/>
  <c r="H13" i="5" s="1"/>
  <c r="G11" i="5"/>
  <c r="H11" i="5"/>
  <c r="D9" i="3"/>
  <c r="D8" i="3"/>
  <c r="D87" i="3"/>
  <c r="M10" i="3" s="1"/>
  <c r="V47" i="3"/>
  <c r="V48" i="3"/>
  <c r="M48" i="3"/>
  <c r="M47" i="3"/>
  <c r="D48" i="3"/>
  <c r="D47" i="3"/>
  <c r="V35" i="3"/>
  <c r="V34" i="3"/>
  <c r="M35" i="3"/>
  <c r="M34" i="3"/>
  <c r="D35" i="3"/>
  <c r="D34" i="3"/>
  <c r="V22" i="3"/>
  <c r="V21" i="3"/>
  <c r="D22" i="3"/>
  <c r="D21" i="3"/>
  <c r="O58" i="2"/>
  <c r="V49" i="3" s="1"/>
  <c r="O46" i="2"/>
  <c r="V36" i="3" s="1"/>
  <c r="O34" i="2"/>
  <c r="V23" i="3" s="1"/>
  <c r="V9" i="3"/>
  <c r="V8" i="3"/>
  <c r="M9" i="3"/>
  <c r="M8" i="3"/>
  <c r="D84" i="3"/>
  <c r="L13" i="2" s="1"/>
  <c r="D83" i="3"/>
  <c r="E91" i="3" s="1"/>
  <c r="X34" i="3"/>
  <c r="X36" i="3" s="1"/>
  <c r="V51" i="3" l="1"/>
  <c r="V25" i="3"/>
  <c r="E90" i="3"/>
  <c r="E161" i="3"/>
  <c r="E126" i="3"/>
  <c r="V12" i="3"/>
  <c r="V38" i="3"/>
  <c r="E158" i="3"/>
  <c r="E94" i="3"/>
  <c r="E129" i="3"/>
  <c r="D138" i="3"/>
  <c r="E97" i="3"/>
  <c r="D172" i="3"/>
  <c r="D100" i="3"/>
  <c r="N10" i="3"/>
  <c r="Q9" i="3" s="1"/>
  <c r="V11" i="3"/>
  <c r="V24" i="3"/>
  <c r="V37" i="3"/>
  <c r="V50" i="3"/>
  <c r="E174" i="3"/>
  <c r="E142" i="3"/>
  <c r="E110" i="3"/>
  <c r="E177" i="3"/>
  <c r="E145" i="3"/>
  <c r="E113" i="3"/>
  <c r="D146" i="3"/>
  <c r="D106" i="3"/>
  <c r="D140" i="3"/>
  <c r="D139" i="3"/>
  <c r="E180" i="3"/>
  <c r="E151" i="3"/>
  <c r="D152" i="3"/>
  <c r="D93" i="3"/>
  <c r="D94" i="3"/>
  <c r="V14" i="3"/>
  <c r="V13" i="3"/>
  <c r="V27" i="3"/>
  <c r="V39" i="3"/>
  <c r="V40" i="3"/>
  <c r="V52" i="3"/>
  <c r="V26" i="3"/>
  <c r="E182" i="3"/>
  <c r="E166" i="3"/>
  <c r="E150" i="3"/>
  <c r="E134" i="3"/>
  <c r="E118" i="3"/>
  <c r="E102" i="3"/>
  <c r="E185" i="3"/>
  <c r="E169" i="3"/>
  <c r="E153" i="3"/>
  <c r="E137" i="3"/>
  <c r="E121" i="3"/>
  <c r="E105" i="3"/>
  <c r="D178" i="3"/>
  <c r="D166" i="3"/>
  <c r="D122" i="3"/>
  <c r="D188" i="3"/>
  <c r="D156" i="3"/>
  <c r="D124" i="3"/>
  <c r="D171" i="3"/>
  <c r="D107" i="3"/>
  <c r="E116" i="3"/>
  <c r="D170" i="3"/>
  <c r="D157" i="3"/>
  <c r="E171" i="3"/>
  <c r="D113" i="3"/>
  <c r="E186" i="3"/>
  <c r="E178" i="3"/>
  <c r="E170" i="3"/>
  <c r="E162" i="3"/>
  <c r="E154" i="3"/>
  <c r="E146" i="3"/>
  <c r="E138" i="3"/>
  <c r="E130" i="3"/>
  <c r="E122" i="3"/>
  <c r="E114" i="3"/>
  <c r="E106" i="3"/>
  <c r="E98" i="3"/>
  <c r="E189" i="3"/>
  <c r="E181" i="3"/>
  <c r="E173" i="3"/>
  <c r="E165" i="3"/>
  <c r="E157" i="3"/>
  <c r="E149" i="3"/>
  <c r="E141" i="3"/>
  <c r="E133" i="3"/>
  <c r="E125" i="3"/>
  <c r="E117" i="3"/>
  <c r="E109" i="3"/>
  <c r="E101" i="3"/>
  <c r="E93" i="3"/>
  <c r="D162" i="3"/>
  <c r="D182" i="3"/>
  <c r="D150" i="3"/>
  <c r="D130" i="3"/>
  <c r="D114" i="3"/>
  <c r="D98" i="3"/>
  <c r="D180" i="3"/>
  <c r="D164" i="3"/>
  <c r="D148" i="3"/>
  <c r="D132" i="3"/>
  <c r="D116" i="3"/>
  <c r="D187" i="3"/>
  <c r="D155" i="3"/>
  <c r="D123" i="3"/>
  <c r="D91" i="3"/>
  <c r="E148" i="3"/>
  <c r="E183" i="3"/>
  <c r="E119" i="3"/>
  <c r="D118" i="3"/>
  <c r="D189" i="3"/>
  <c r="D125" i="3"/>
  <c r="E136" i="3"/>
  <c r="E107" i="3"/>
  <c r="D177" i="3"/>
  <c r="E115" i="3"/>
  <c r="V10" i="3"/>
  <c r="M23" i="3"/>
  <c r="N23" i="3" s="1"/>
  <c r="Q22" i="3" s="1"/>
  <c r="D108" i="3"/>
  <c r="D92" i="3"/>
  <c r="D179" i="3"/>
  <c r="D163" i="3"/>
  <c r="D147" i="3"/>
  <c r="D131" i="3"/>
  <c r="D115" i="3"/>
  <c r="D99" i="3"/>
  <c r="E164" i="3"/>
  <c r="E132" i="3"/>
  <c r="E100" i="3"/>
  <c r="E167" i="3"/>
  <c r="E135" i="3"/>
  <c r="E103" i="3"/>
  <c r="D158" i="3"/>
  <c r="D184" i="3"/>
  <c r="D120" i="3"/>
  <c r="D173" i="3"/>
  <c r="D141" i="3"/>
  <c r="D109" i="3"/>
  <c r="E168" i="3"/>
  <c r="E104" i="3"/>
  <c r="E139" i="3"/>
  <c r="D174" i="3"/>
  <c r="D128" i="3"/>
  <c r="D145" i="3"/>
  <c r="E144" i="3"/>
  <c r="D121" i="3"/>
  <c r="V53" i="3"/>
  <c r="D14" i="3"/>
  <c r="D23" i="3"/>
  <c r="E23" i="3" s="1"/>
  <c r="H23" i="3" s="1"/>
  <c r="M36" i="3"/>
  <c r="N36" i="3" s="1"/>
  <c r="Q35" i="3" s="1"/>
  <c r="D11" i="3"/>
  <c r="G107" i="5"/>
  <c r="D116" i="5"/>
  <c r="G112" i="5"/>
  <c r="D111" i="5"/>
  <c r="G110" i="5" s="1"/>
  <c r="E179" i="3"/>
  <c r="D110" i="3"/>
  <c r="D142" i="3"/>
  <c r="D26" i="3"/>
  <c r="M26" i="3"/>
  <c r="D39" i="3"/>
  <c r="M39" i="3"/>
  <c r="D52" i="3"/>
  <c r="M52" i="3"/>
  <c r="D13" i="3"/>
  <c r="E163" i="3"/>
  <c r="D12" i="3"/>
  <c r="D51" i="3"/>
  <c r="D49" i="3"/>
  <c r="E49" i="3" s="1"/>
  <c r="H47" i="3" s="1"/>
  <c r="H50" i="3" s="1"/>
  <c r="D36" i="3"/>
  <c r="E36" i="3" s="1"/>
  <c r="H36" i="3" s="1"/>
  <c r="D10" i="3"/>
  <c r="E10" i="3" s="1"/>
  <c r="H8" i="3" s="1"/>
  <c r="H11" i="3" s="1"/>
  <c r="M13" i="3"/>
  <c r="D185" i="3"/>
  <c r="E96" i="3"/>
  <c r="D137" i="3"/>
  <c r="D105" i="3"/>
  <c r="D53" i="3"/>
  <c r="M51" i="3"/>
  <c r="M53" i="3"/>
  <c r="M50" i="3"/>
  <c r="D50" i="3"/>
  <c r="M38" i="3"/>
  <c r="M40" i="3"/>
  <c r="M37" i="3"/>
  <c r="D38" i="3"/>
  <c r="D40" i="3"/>
  <c r="D37" i="3"/>
  <c r="M25" i="3"/>
  <c r="M27" i="3"/>
  <c r="M24" i="3"/>
  <c r="D25" i="3"/>
  <c r="D27" i="3"/>
  <c r="D24" i="3"/>
  <c r="D176" i="3"/>
  <c r="M49" i="3"/>
  <c r="X8" i="3"/>
  <c r="Y8" i="3" s="1"/>
  <c r="X47" i="3"/>
  <c r="Y47" i="3" s="1"/>
  <c r="M12" i="3"/>
  <c r="M14" i="3"/>
  <c r="M11" i="3"/>
  <c r="X21" i="3"/>
  <c r="Y34" i="3"/>
  <c r="D183" i="3"/>
  <c r="D175" i="3"/>
  <c r="D167" i="3"/>
  <c r="D159" i="3"/>
  <c r="D151" i="3"/>
  <c r="D143" i="3"/>
  <c r="D135" i="3"/>
  <c r="D127" i="3"/>
  <c r="D119" i="3"/>
  <c r="D111" i="3"/>
  <c r="D103" i="3"/>
  <c r="D95" i="3"/>
  <c r="E188" i="3"/>
  <c r="E172" i="3"/>
  <c r="E156" i="3"/>
  <c r="E140" i="3"/>
  <c r="E124" i="3"/>
  <c r="E108" i="3"/>
  <c r="E92" i="3"/>
  <c r="E175" i="3"/>
  <c r="E159" i="3"/>
  <c r="E143" i="3"/>
  <c r="E127" i="3"/>
  <c r="E111" i="3"/>
  <c r="E95" i="3"/>
  <c r="D90" i="3"/>
  <c r="D134" i="3"/>
  <c r="D102" i="3"/>
  <c r="D168" i="3"/>
  <c r="D136" i="3"/>
  <c r="D104" i="3"/>
  <c r="D181" i="3"/>
  <c r="D165" i="3"/>
  <c r="D149" i="3"/>
  <c r="D133" i="3"/>
  <c r="D117" i="3"/>
  <c r="D101" i="3"/>
  <c r="E184" i="3"/>
  <c r="E152" i="3"/>
  <c r="E120" i="3"/>
  <c r="E187" i="3"/>
  <c r="E155" i="3"/>
  <c r="E123" i="3"/>
  <c r="D186" i="3"/>
  <c r="D126" i="3"/>
  <c r="D160" i="3"/>
  <c r="D96" i="3"/>
  <c r="D161" i="3"/>
  <c r="D129" i="3"/>
  <c r="D97" i="3"/>
  <c r="E176" i="3"/>
  <c r="E112" i="3"/>
  <c r="E147" i="3"/>
  <c r="D154" i="3"/>
  <c r="D144" i="3"/>
  <c r="D153" i="3"/>
  <c r="E160" i="3"/>
  <c r="E131" i="3"/>
  <c r="D112" i="3"/>
  <c r="E128" i="3"/>
  <c r="E99" i="3"/>
  <c r="D169" i="3"/>
  <c r="P9" i="3" l="1"/>
  <c r="P8" i="3"/>
  <c r="P11" i="3" s="1"/>
  <c r="P10" i="3"/>
  <c r="Q10" i="3"/>
  <c r="Q8" i="3"/>
  <c r="Q11" i="3" s="1"/>
  <c r="D120" i="5"/>
  <c r="G116" i="5"/>
  <c r="D115" i="5"/>
  <c r="G114" i="5" s="1"/>
  <c r="G111" i="5"/>
  <c r="G23" i="3"/>
  <c r="H21" i="3"/>
  <c r="H24" i="3" s="1"/>
  <c r="G22" i="3"/>
  <c r="H49" i="3"/>
  <c r="H22" i="3"/>
  <c r="G21" i="3"/>
  <c r="G24" i="3" s="1"/>
  <c r="G48" i="3"/>
  <c r="G49" i="3"/>
  <c r="H48" i="3"/>
  <c r="G47" i="3"/>
  <c r="G50" i="3" s="1"/>
  <c r="G34" i="3"/>
  <c r="G37" i="3" s="1"/>
  <c r="H35" i="3"/>
  <c r="G35" i="3"/>
  <c r="G36" i="3"/>
  <c r="H34" i="3"/>
  <c r="H37" i="3" s="1"/>
  <c r="P22" i="3"/>
  <c r="P23" i="3"/>
  <c r="Q21" i="3"/>
  <c r="Q24" i="3" s="1"/>
  <c r="Q23" i="3"/>
  <c r="P21" i="3"/>
  <c r="P24" i="3" s="1"/>
  <c r="N49" i="3"/>
  <c r="P48" i="3" s="1"/>
  <c r="X10" i="3"/>
  <c r="H9" i="3"/>
  <c r="G8" i="3"/>
  <c r="G11" i="3" s="1"/>
  <c r="H10" i="3"/>
  <c r="G10" i="3"/>
  <c r="G9" i="3"/>
  <c r="D85" i="3"/>
  <c r="X49" i="3"/>
  <c r="Y21" i="3"/>
  <c r="X23" i="3"/>
  <c r="Q34" i="3"/>
  <c r="Q37" i="3" s="1"/>
  <c r="P36" i="3"/>
  <c r="P35" i="3"/>
  <c r="P34" i="3"/>
  <c r="P37" i="3" s="1"/>
  <c r="Q36" i="3"/>
  <c r="G115" i="5" l="1"/>
  <c r="G120" i="5"/>
  <c r="D119" i="5"/>
  <c r="G118" i="5" s="1"/>
  <c r="Q49" i="3"/>
  <c r="Q48" i="3"/>
  <c r="Q47" i="3"/>
  <c r="Q50" i="3" s="1"/>
  <c r="P49" i="3"/>
  <c r="P47" i="3"/>
  <c r="P50" i="3" s="1"/>
  <c r="G119" i="5" l="1"/>
</calcChain>
</file>

<file path=xl/comments1.xml><?xml version="1.0" encoding="utf-8"?>
<comments xmlns="http://schemas.openxmlformats.org/spreadsheetml/2006/main">
  <authors>
    <author>Ben</author>
  </authors>
  <commentList>
    <comment ref="D10" authorId="0">
      <text>
        <r>
          <rPr>
            <b/>
            <sz val="9"/>
            <color indexed="81"/>
            <rFont val="Tahoma"/>
            <family val="2"/>
          </rPr>
          <t>EDW:</t>
        </r>
        <r>
          <rPr>
            <sz val="9"/>
            <color indexed="81"/>
            <rFont val="Tahoma"/>
            <family val="2"/>
          </rPr>
          <t xml:space="preserve">
Link the yellow cells to your "My Configuration Page"</t>
        </r>
      </text>
    </comment>
    <comment ref="D27" authorId="0">
      <text>
        <r>
          <rPr>
            <b/>
            <sz val="9"/>
            <color indexed="81"/>
            <rFont val="Tahoma"/>
            <family val="2"/>
          </rPr>
          <t>EDW:</t>
        </r>
        <r>
          <rPr>
            <sz val="9"/>
            <color indexed="81"/>
            <rFont val="Tahoma"/>
            <family val="2"/>
          </rPr>
          <t xml:space="preserve">
Link the yellow cells to your "My Configuration Page"</t>
        </r>
      </text>
    </comment>
    <comment ref="D40" authorId="0">
      <text>
        <r>
          <rPr>
            <b/>
            <sz val="9"/>
            <color indexed="81"/>
            <rFont val="Tahoma"/>
            <family val="2"/>
          </rPr>
          <t>EDW:</t>
        </r>
        <r>
          <rPr>
            <sz val="9"/>
            <color indexed="81"/>
            <rFont val="Tahoma"/>
            <family val="2"/>
          </rPr>
          <t xml:space="preserve">
Link the yellow cells to your "My Configuration Page"</t>
        </r>
      </text>
    </comment>
    <comment ref="D53" authorId="0">
      <text>
        <r>
          <rPr>
            <b/>
            <sz val="9"/>
            <color indexed="81"/>
            <rFont val="Tahoma"/>
            <family val="2"/>
          </rPr>
          <t xml:space="preserve">EDW:
</t>
        </r>
        <r>
          <rPr>
            <sz val="9"/>
            <color indexed="81"/>
            <rFont val="Tahoma"/>
            <family val="2"/>
          </rPr>
          <t>Link the yellow cells to your "My Configuration Page"</t>
        </r>
      </text>
    </comment>
    <comment ref="D69" authorId="0">
      <text>
        <r>
          <rPr>
            <b/>
            <sz val="9"/>
            <color indexed="81"/>
            <rFont val="Tahoma"/>
            <family val="2"/>
          </rPr>
          <t xml:space="preserve">EDW:
</t>
        </r>
        <r>
          <rPr>
            <sz val="9"/>
            <color indexed="81"/>
            <rFont val="Tahoma"/>
            <family val="2"/>
          </rPr>
          <t xml:space="preserve">Link the yellow cells to your "My Configuration Page"
</t>
        </r>
      </text>
    </comment>
    <comment ref="D86" authorId="0">
      <text>
        <r>
          <rPr>
            <b/>
            <sz val="9"/>
            <color indexed="81"/>
            <rFont val="Tahoma"/>
            <family val="2"/>
          </rPr>
          <t xml:space="preserve">EDW:
</t>
        </r>
        <r>
          <rPr>
            <sz val="9"/>
            <color indexed="81"/>
            <rFont val="Tahoma"/>
            <family val="2"/>
          </rPr>
          <t xml:space="preserve">Link the yellow cells to your "My Configuration Page"
</t>
        </r>
      </text>
    </comment>
    <comment ref="G155" authorId="0">
      <text>
        <r>
          <rPr>
            <b/>
            <sz val="9"/>
            <color indexed="81"/>
            <rFont val="Tahoma"/>
            <family val="2"/>
          </rPr>
          <t>EDW:</t>
        </r>
        <r>
          <rPr>
            <sz val="9"/>
            <color indexed="81"/>
            <rFont val="Tahoma"/>
            <family val="2"/>
          </rPr>
          <t xml:space="preserve">
This cell is an intermidiary step to format the number with a comma.</t>
        </r>
      </text>
    </comment>
    <comment ref="I155" authorId="0">
      <text>
        <r>
          <rPr>
            <b/>
            <sz val="9"/>
            <color indexed="81"/>
            <rFont val="Tahoma"/>
            <family val="2"/>
          </rPr>
          <t>EDW:</t>
        </r>
        <r>
          <rPr>
            <sz val="9"/>
            <color indexed="81"/>
            <rFont val="Tahoma"/>
            <family val="2"/>
          </rPr>
          <t xml:space="preserve">
Here we add a dollar sign to the front of the number. Feel free to add your own currency symbol.</t>
        </r>
      </text>
    </comment>
  </commentList>
</comments>
</file>

<file path=xl/sharedStrings.xml><?xml version="1.0" encoding="utf-8"?>
<sst xmlns="http://schemas.openxmlformats.org/spreadsheetml/2006/main" count="779" uniqueCount="353">
  <si>
    <t>x</t>
  </si>
  <si>
    <t>y</t>
  </si>
  <si>
    <t>Min</t>
  </si>
  <si>
    <t>Max</t>
  </si>
  <si>
    <t>Actual</t>
  </si>
  <si>
    <t>Minimum Value</t>
  </si>
  <si>
    <t>Maximum Value</t>
  </si>
  <si>
    <t>Actual Value</t>
  </si>
  <si>
    <t>Degs</t>
  </si>
  <si>
    <t>Value</t>
  </si>
  <si>
    <t>8th Dashboard Dial Configuration</t>
  </si>
  <si>
    <t>1st Dashboard Dial Configuration</t>
  </si>
  <si>
    <t>2nd Dashboard Dial Configuration</t>
  </si>
  <si>
    <t>3rd Dashboard Dial Configuration</t>
  </si>
  <si>
    <t>4th Dashboard Dial Configuration</t>
  </si>
  <si>
    <t>5th Dashboard Dial Configuration</t>
  </si>
  <si>
    <t>6th Dashboard Dial Configuration</t>
  </si>
  <si>
    <t>7th Dashboard Dial Configuration</t>
  </si>
  <si>
    <t>Key Code Calculations</t>
  </si>
  <si>
    <t>Name:</t>
  </si>
  <si>
    <t>AuthCode:</t>
  </si>
  <si>
    <t>KeyCode:</t>
  </si>
  <si>
    <t>Multiplier:</t>
  </si>
  <si>
    <t>Dial Units</t>
  </si>
  <si>
    <t>Dial Main Title</t>
  </si>
  <si>
    <t>Scale1</t>
  </si>
  <si>
    <t>Scale2</t>
  </si>
  <si>
    <t>Scale3</t>
  </si>
  <si>
    <t>Scale4</t>
  </si>
  <si>
    <t>x 1,000,000 Widgets / Day</t>
  </si>
  <si>
    <t>Daily Widget Demand</t>
  </si>
  <si>
    <t>Daily Widget Production</t>
  </si>
  <si>
    <t>1st Dashboard Themometer Configuration</t>
  </si>
  <si>
    <t>Daily Widget Outlook</t>
  </si>
  <si>
    <t>1st Thermometer Calculations</t>
  </si>
  <si>
    <t>2nd Dashboard Themometer Configuration</t>
  </si>
  <si>
    <t>3rd Dashboard Themometer Configuration</t>
  </si>
  <si>
    <t>4th Dashboard Themometer Configuration</t>
  </si>
  <si>
    <t>2nd Thermometer Calculations</t>
  </si>
  <si>
    <t>3rd Thermometer Calculations</t>
  </si>
  <si>
    <t>4th Thermometer Calculations</t>
  </si>
  <si>
    <t>Note: Press F9 to update!</t>
  </si>
  <si>
    <t>1. This is the free version of the www.ExcelDashboardWidgets.com dashboard template.</t>
  </si>
  <si>
    <t>Enter Registered Email Address Here…</t>
  </si>
  <si>
    <t>4. Please feel free to give your feedback or wishlist for improvement on our user's forum here.</t>
  </si>
  <si>
    <t>2. If you intend to use any part of this template for commercial uses you must purchase a single user license here.</t>
  </si>
  <si>
    <t>AltCode:</t>
  </si>
  <si>
    <t>17CB1FD</t>
  </si>
  <si>
    <t>Correct?</t>
  </si>
  <si>
    <t>THANK YOU FOR DOWNLOADING THE EXCEL DASHBOARD WIDGETS SPREADSHEET</t>
  </si>
  <si>
    <t>x millions USD$</t>
  </si>
  <si>
    <t>ScaleMin</t>
  </si>
  <si>
    <t xml:space="preserve">   Scale2</t>
  </si>
  <si>
    <t xml:space="preserve">   Scale3</t>
  </si>
  <si>
    <t xml:space="preserve">   ScaleMax</t>
  </si>
  <si>
    <t>Sales YTD           (Target: $7.3m)</t>
  </si>
  <si>
    <t>Widget Main Title</t>
  </si>
  <si>
    <t>Widget Units</t>
  </si>
  <si>
    <t>Light #1 Value</t>
  </si>
  <si>
    <t>Light #2 Value</t>
  </si>
  <si>
    <t>Green to Yellow</t>
  </si>
  <si>
    <t>Yellow to Red</t>
  </si>
  <si>
    <t>Light #3 Value</t>
  </si>
  <si>
    <t>Light #4 Value</t>
  </si>
  <si>
    <t>Green to Yellow Value</t>
  </si>
  <si>
    <t>Yellow to Red Value</t>
  </si>
  <si>
    <t>Q1 Target</t>
  </si>
  <si>
    <t xml:space="preserve">   Q1 Actual</t>
  </si>
  <si>
    <t>Q2 Target</t>
  </si>
  <si>
    <t>Q3 Target</t>
  </si>
  <si>
    <t>Q4 Target</t>
  </si>
  <si>
    <t xml:space="preserve">   Q2 Actual</t>
  </si>
  <si>
    <t xml:space="preserve">   Q3 Actual</t>
  </si>
  <si>
    <t xml:space="preserve">   Q4 Actual</t>
  </si>
  <si>
    <t>Percentage #1</t>
  </si>
  <si>
    <t>Percentage #2</t>
  </si>
  <si>
    <t>Percentage #3</t>
  </si>
  <si>
    <t>Staff Retention</t>
  </si>
  <si>
    <t>Quarter?</t>
  </si>
  <si>
    <t>New Angle</t>
  </si>
  <si>
    <t>Weekly Sales             vs Targets</t>
  </si>
  <si>
    <t xml:space="preserve">A) Linear Dial Widget </t>
  </si>
  <si>
    <t>Q1 Actual</t>
  </si>
  <si>
    <t>Q2 Actual</t>
  </si>
  <si>
    <t>Q3 Actual</t>
  </si>
  <si>
    <t>Q4 Actual</t>
  </si>
  <si>
    <t>Green</t>
  </si>
  <si>
    <t>Yellow</t>
  </si>
  <si>
    <t>Red</t>
  </si>
  <si>
    <t>Actual1</t>
  </si>
  <si>
    <t>Actual2</t>
  </si>
  <si>
    <t>Actual3</t>
  </si>
  <si>
    <t>LIGHT COLOR SCHEME</t>
  </si>
  <si>
    <t xml:space="preserve"> DARK COLOR SCHEME</t>
  </si>
  <si>
    <t>Slice #1 Value</t>
  </si>
  <si>
    <t>Slice #2 Value</t>
  </si>
  <si>
    <t>Slice #3 Value</t>
  </si>
  <si>
    <t>Microsoft Excel Dashboard Configuration Panel</t>
  </si>
  <si>
    <t>Link to an external spreadsheet or directly enter data for each of your dashboard widgets here…..</t>
  </si>
  <si>
    <t>Microsoft Excel Dashboard Calculations Page</t>
  </si>
  <si>
    <t>Copy each of these blocks of code as many times as you need for each of your new widgets…</t>
  </si>
  <si>
    <t>Blue Widgets</t>
  </si>
  <si>
    <t>Green Widgets</t>
  </si>
  <si>
    <t>Red Widgets</t>
  </si>
  <si>
    <t>HOW TO CUSTOMIZE THE STYLE AND COLORS OF THE WIDGETS</t>
  </si>
  <si>
    <t>The shapes used to make up the dashboard widgets can be easily customized using the standard Excel commands for Excel shapes.</t>
  </si>
  <si>
    <t>Here is an step-by-step guide of how to reverse the colors and customize the colored markers used in the dials..</t>
  </si>
  <si>
    <t>Step #1</t>
  </si>
  <si>
    <t>Right-click the curved edge of the dashboard widget you want to customize and select ‘group’ followed by ‘ungroup’.</t>
  </si>
  <si>
    <t>You should now see lots of small boxes showing the sub-components that make up the widget. </t>
  </si>
  <si>
    <t>Step #2</t>
  </si>
  <si>
    <t>Here comes the tricky part – the components are arranged as layers on top of each other (the circle is on top of the dial needle, which is on top of the colored dial markers, which are on top of the backgrounds). To edit the colored dial markers we need to move the needle one layer backwards. To do this, click the needle once then right-click the rectangular edge and choose ‘send to back’ followed by ‘send backward’.</t>
  </si>
  <si>
    <t>Step #3</t>
  </si>
  <si>
    <t>Now you'll find that the five colored dial markers are grouped together so we’ll need to ungroup them to change their colors. To do this right-click on the group and choose ‘group’ followed by ‘ungroup’. You should now see five small boxes representing the sub-components of the colored scale.</t>
  </si>
  <si>
    <t>Step #4</t>
  </si>
  <si>
    <t>To format any of these individual colored blocks, right-click and select ‘format shape’. This will give you the normal Excel suite of customization options including fill colors, transparencies, reflections, gradients, 3d bevels, etc. etc.</t>
  </si>
  <si>
    <t>To reverse the scale, the simplest method is not to change the colors directly (as they are custom shades using RGB numbers) but to use the format painter to copy the formats from one dial to another dial. To do this, ungroup the components in two separate widgets that are side-by-side (following the steps 1-3 above). Next, select one of the scale marker blocks with the desired color. Then click the ‘format painter’ (in the ‘home’ section of the top ribbon). You’ll notice the mouse arrow has changed into a small paintbrush. Then paint this format onto the target dial marker. You should end up with something like this with the second dial reversed.</t>
  </si>
  <si>
    <t>Step #5</t>
  </si>
  <si>
    <t>You now finally need to reverse steps 1-4 to tidy up your work...</t>
  </si>
  <si>
    <t>5a) Right-click on one of the colored markers and select ‘group’ followed by ‘group’ in the second menu - to group the markers together into a single component.</t>
  </si>
  <si>
    <t>5b) Send the markers back one layer (to bring the dial needle forward) by right-clicking and selecting ‘send to back’ followed by ‘send backwards’.</t>
  </si>
  <si>
    <t>5c) Finally right-click the curved edge of the dashboard widget and re-group all of the sub-components into a single component (this makes it easier to move the dial around as a single widget).</t>
  </si>
  <si>
    <t>I hope this makes sense and as always, please feel free to ask for clarification on our website forum if you need help.</t>
  </si>
  <si>
    <t>Good luck with your Excel Dashboard project.</t>
  </si>
  <si>
    <t>ExcelDashboard Widgets</t>
  </si>
  <si>
    <t>1st Dial Calculations</t>
  </si>
  <si>
    <t>2nd Dial Calculations</t>
  </si>
  <si>
    <t>3rd Dial Calculations</t>
  </si>
  <si>
    <t>4th Dial Calculations</t>
  </si>
  <si>
    <t>5th Dial Calculations</t>
  </si>
  <si>
    <t>6th Dial Calculations</t>
  </si>
  <si>
    <t>7th Dial Calculations</t>
  </si>
  <si>
    <t>8th Dial Calculations</t>
  </si>
  <si>
    <t xml:space="preserve">              Widget Showcase Calcs page.</t>
  </si>
  <si>
    <t>Note:   The data for this widget can be found in the</t>
  </si>
  <si>
    <t>Widget Value</t>
  </si>
  <si>
    <t>Widget Percent</t>
  </si>
  <si>
    <t>Previous Value</t>
  </si>
  <si>
    <t>Monthly Salary Expenditure</t>
  </si>
  <si>
    <t>0-20</t>
  </si>
  <si>
    <t>20-30</t>
  </si>
  <si>
    <t>30-40</t>
  </si>
  <si>
    <t>40-50</t>
  </si>
  <si>
    <t>50-60</t>
  </si>
  <si>
    <t>60-70</t>
  </si>
  <si>
    <t>Ages</t>
  </si>
  <si>
    <t>Male</t>
  </si>
  <si>
    <t>Female</t>
  </si>
  <si>
    <t>Total</t>
  </si>
  <si>
    <t>ad</t>
  </si>
  <si>
    <t>1. Make a list of the key metrics you want to show on your dashboard. Remember the key dashboarding principle of ‘eloquence through simplicity’. Try where possible to group the metrics into thematic areas. For example a Human Resources dashboard might show the following metrics..</t>
  </si>
  <si>
    <t>Recruitment Metrics</t>
  </si>
  <si>
    <t>Workforce Metrics</t>
  </si>
  <si>
    <t>Retention Metrics</t>
  </si>
  <si>
    <t>2. Decide the most meaningful increment of time each of the dashboard metrics will display (current, hourly, daily, weekly, monthly quarterly or annually). You may want to design your dashboard to give you an instantaneous snapshot of the current situation. You may want to update your dashboard once a month for the monthly management meeting. You may even decide to display and compare the same metric over different time increments (for example the current number of open positions compared to the trend over the last year).</t>
  </si>
  <si>
    <t>3. Decide which dashboard widgets you want to use to display each of your metrics. The following widgets are available (feel free to let us know if you would like us to design more). Try to stick to three or four styles per dashboard.</t>
  </si>
  <si>
    <t>- Linear Dial Widget</t>
  </si>
  <si>
    <t>- Non-Linear Dial Widget</t>
  </si>
  <si>
    <t>- Thermometer Widget</t>
  </si>
  <si>
    <t>- Equalizer Widget</t>
  </si>
  <si>
    <t>- Traffic Light Widget</t>
  </si>
  <si>
    <t>- Pie Widget</t>
  </si>
  <si>
    <t>- Trend Widget</t>
  </si>
  <si>
    <t>- Up/Down Widget</t>
  </si>
  <si>
    <t>- Funnel Widget</t>
  </si>
  <si>
    <t>- Dots Widget</t>
  </si>
  <si>
    <t>4. Choose a layout for you widgets. Generally it is good practice that a dashboard should fit on a single landscape screen or single printed sheet of paper (either landscape, portrait). Users should not have to scroll, turn pages, drill-down or recalculate to find the necessary information. The following are example layouts that fit onto a single A4 sheet of paper.</t>
  </si>
  <si>
    <t>5. Now it’s time to create your dashboard in Excel. Open up a new Excel Dashboard Widgets spreadsheet and set up three new tabs as follows..</t>
  </si>
  <si>
    <t>Tab #1 – rename as ‘My Dashboard’</t>
  </si>
  <si>
    <t>Tab #2 – rename as ‘My Configuration Page’</t>
  </si>
  <si>
    <t>Tab #3 – rename as ‘My Calculations Page’</t>
  </si>
  <si>
    <t>6. Copy and paste the widgets you want to use from the Excel Dashboard Widgets ‘Widgets Showcase’ Tab onto Tab #1 and arrange them into your required dashboard layout. It is good practice to group the widgets into thematic areas and put the most important metrics on the upper left hand side. Use the cell lines to help you line the widgets up neatly.</t>
  </si>
  <si>
    <t>7. Copy and paste the configuration tables from the ‘Widgets Showcase’ onto Tab #2 and arrange them in a similar layout to the dashboard layout.</t>
  </si>
  <si>
    <t>8. Copy and paste the relevant widget calculations tables from the ‘Widget Showcase Calcs’ tab into Tab #3.</t>
  </si>
  <si>
    <t>9. Now comes the difficult part – you need to link these three tabs together in exactly the same way as the widgets are linked together on the ‘Widgets Showcase’. More information on duplicating widgets can be found here..</t>
  </si>
  <si>
    <t>http://www.exceldashboardwidgets.com/phpBB3/viewtopic.php?f=7&amp;t=65</t>
  </si>
  <si>
    <t>10. You may like to configure your own color scheme. More information on duplicating widgets can be found here..</t>
  </si>
  <si>
    <t>If any of this doesn’t make sense – post a message in the forum and we would be delighted to help you with your dashboard project.</t>
  </si>
  <si>
    <t>Grab a coffee, take a deep breath and good luck with your dashboard.</t>
  </si>
  <si>
    <t>DashboardWidgets</t>
  </si>
  <si>
    <t>How to Design an Excel Based Dashboard Using the Dashboard Widgets Spreadsheet</t>
  </si>
  <si>
    <t>  Number of open positions</t>
  </si>
  <si>
    <t>  Average cost per recruitment</t>
  </si>
  <si>
    <t>  Average days per recruitment</t>
  </si>
  <si>
    <t> Workforce breakdown by age</t>
  </si>
  <si>
    <t>  Workforce breakdown by sex</t>
  </si>
  <si>
    <t>  Workforce breakdown by grade</t>
  </si>
  <si>
    <t>  Workforce breakdown by department</t>
  </si>
  <si>
    <t>  Voluntary turnover rate</t>
  </si>
  <si>
    <t>  Involuntary turnover rate</t>
  </si>
  <si>
    <t>  Average length of service</t>
  </si>
  <si>
    <t>We recommend that before you jump straight into designing your dashboard in Excel you take a bit of time thinking about what information you want to show and how you want to show it. The following steps should help you prepare your Excel dashboard…</t>
  </si>
  <si>
    <t xml:space="preserve">5. Sketch your dashboard out on paper. It is significantly easier to first design a dashboard on paper than to build it straight in Excel. </t>
  </si>
  <si>
    <t>http://www.exceldashboardwidgets.com/phpBB3/viewtopic.php?f=7&amp;t=67</t>
  </si>
  <si>
    <t>Date</t>
  </si>
  <si>
    <t>Ranges</t>
  </si>
  <si>
    <t>Titles</t>
  </si>
  <si>
    <t>Values</t>
  </si>
  <si>
    <t>Values2</t>
  </si>
  <si>
    <t>Percents</t>
  </si>
  <si>
    <t>Labels</t>
  </si>
  <si>
    <t xml:space="preserve"> </t>
  </si>
  <si>
    <t>Up / Down Symbol</t>
  </si>
  <si>
    <t>Step #1: Link the yellow cells to your "My Configuration Page" cells</t>
  </si>
  <si>
    <t>Step #2: Link your text boxes in your Dashboard Widget to the blue cells.</t>
  </si>
  <si>
    <t>Step #2: Link the Funnel Widget to the blue cells following the Widgets Showcase example.</t>
  </si>
  <si>
    <t>Step #2: Link your text boxes in your Dashboard Widget to the blue cells following the Widgets Showcase example.</t>
  </si>
  <si>
    <t>Step #1: Enter your trend data here as a date and value..</t>
  </si>
  <si>
    <t>Step #2: Link the XY Graph on the Trend Widget to the cells following the Widgets Showcase example.</t>
  </si>
  <si>
    <t>1) Link yellow cells to "My Configuration Page"</t>
  </si>
  <si>
    <t>1) Link yellow cells to your "My Configuration Page" cells</t>
  </si>
  <si>
    <t>2) Link the text boxes on Traffic Light Widget to blue cells.</t>
  </si>
  <si>
    <t>Step #1:Link the yellow cells to your "My Configuration Page" cells</t>
  </si>
  <si>
    <t>Step #2: Link text boxes in Equalizer Widget to blue cells following the Widgets Showcase example.</t>
  </si>
  <si>
    <t>Step #1: Link yellow cells to "My Configuration Page"</t>
  </si>
  <si>
    <t>Which</t>
  </si>
  <si>
    <t xml:space="preserve">Select a Destination </t>
  </si>
  <si>
    <t>Amsterdam</t>
  </si>
  <si>
    <t>Athens</t>
  </si>
  <si>
    <t>Bangkok</t>
  </si>
  <si>
    <t>Beijing</t>
  </si>
  <si>
    <t>Berlin</t>
  </si>
  <si>
    <t>Brasilia</t>
  </si>
  <si>
    <t>Brussels</t>
  </si>
  <si>
    <t>Buenos Aires</t>
  </si>
  <si>
    <t>Cairo</t>
  </si>
  <si>
    <t>Canberra</t>
  </si>
  <si>
    <t>Cape Town</t>
  </si>
  <si>
    <t>Copenhagen</t>
  </si>
  <si>
    <t>Dublin</t>
  </si>
  <si>
    <t>Islamabad</t>
  </si>
  <si>
    <t>Jakarta</t>
  </si>
  <si>
    <t>Jerusalem</t>
  </si>
  <si>
    <t>Kampala</t>
  </si>
  <si>
    <t>Kathmandu</t>
  </si>
  <si>
    <t>Khartoum</t>
  </si>
  <si>
    <t>Kinshasa</t>
  </si>
  <si>
    <t>Kuala Lumpur</t>
  </si>
  <si>
    <t>Lima</t>
  </si>
  <si>
    <t>Lisbon</t>
  </si>
  <si>
    <t>London</t>
  </si>
  <si>
    <t>Lusaka</t>
  </si>
  <si>
    <t>Madrid</t>
  </si>
  <si>
    <t>Mexico City</t>
  </si>
  <si>
    <t>Minsk</t>
  </si>
  <si>
    <t>Moscow</t>
  </si>
  <si>
    <t>Nairobi</t>
  </si>
  <si>
    <t>New Delhi</t>
  </si>
  <si>
    <t>Oslo</t>
  </si>
  <si>
    <t>Ottawa</t>
  </si>
  <si>
    <t>Paris</t>
  </si>
  <si>
    <t>Prague</t>
  </si>
  <si>
    <t>Rome</t>
  </si>
  <si>
    <t>Santiago</t>
  </si>
  <si>
    <t>Santo Domingo</t>
  </si>
  <si>
    <t>Seoul</t>
  </si>
  <si>
    <t>Singapore</t>
  </si>
  <si>
    <t>Tehran</t>
  </si>
  <si>
    <t>Tokyo</t>
  </si>
  <si>
    <t>Washington, DC</t>
  </si>
  <si>
    <t>Wellington</t>
  </si>
  <si>
    <t>Temp C</t>
  </si>
  <si>
    <t>Temp F</t>
  </si>
  <si>
    <t>Selection</t>
  </si>
  <si>
    <t>Temp Text</t>
  </si>
  <si>
    <t>p</t>
  </si>
  <si>
    <t>q</t>
  </si>
  <si>
    <t>Up/Down</t>
  </si>
  <si>
    <t>Dot</t>
  </si>
  <si>
    <t>Circle</t>
  </si>
  <si>
    <t>Map Locations and Temperatures Database</t>
  </si>
  <si>
    <t>Total Value</t>
  </si>
  <si>
    <t xml:space="preserve">D) Non-Linear Dial Widget </t>
  </si>
  <si>
    <t xml:space="preserve">E) Thermometer Widget </t>
  </si>
  <si>
    <t xml:space="preserve">F) Equalizer Widget </t>
  </si>
  <si>
    <t xml:space="preserve">G) Traffic Light Widget </t>
  </si>
  <si>
    <t xml:space="preserve">H) Pie Widget </t>
  </si>
  <si>
    <t xml:space="preserve">I) Trend Widget </t>
  </si>
  <si>
    <t xml:space="preserve">J) Up/Down Widget </t>
  </si>
  <si>
    <t>B) Circular Dial Widget Type #1</t>
  </si>
  <si>
    <t>Percent</t>
  </si>
  <si>
    <t>C) Circular Dial Widget Type #2</t>
  </si>
  <si>
    <t>Press F9 to update widgets with random data!</t>
  </si>
  <si>
    <t>2) Link the Pie Widget to blue cells.</t>
  </si>
  <si>
    <t>Type 'A'</t>
  </si>
  <si>
    <t>Type 'B'</t>
  </si>
  <si>
    <t>Block 1</t>
  </si>
  <si>
    <t>Block 2</t>
  </si>
  <si>
    <t>Block 3</t>
  </si>
  <si>
    <t>UPDATE - THERE IS A CLEARER TUTORIAL EXPLAINING HOW TO CHANGE COLOURS ON OUR YOUTUBE PAGE HERE</t>
  </si>
  <si>
    <t>https://www.youtube.com/watch?v=7JA9VMOl3UQ</t>
  </si>
  <si>
    <t>Female Value</t>
  </si>
  <si>
    <t>Male Value</t>
  </si>
  <si>
    <t>FEMALE</t>
  </si>
  <si>
    <t>MALE</t>
  </si>
  <si>
    <t>Difference %</t>
  </si>
  <si>
    <t>Bar Chart</t>
  </si>
  <si>
    <t>Up</t>
  </si>
  <si>
    <t>Down</t>
  </si>
  <si>
    <t>Step #2: Link dial widget objects to blue cells following this example.</t>
  </si>
  <si>
    <t>Step #2: Link thermometer widget to blue cells following this example.</t>
  </si>
  <si>
    <t>Step #2: Link gender widget objects to blue cells following this example.</t>
  </si>
  <si>
    <t>Step #2: Link the text boxes in your Up / Down Widget to the blue cells.</t>
  </si>
  <si>
    <t>Label Value</t>
  </si>
  <si>
    <t>Workforce Breakdown</t>
  </si>
  <si>
    <t>Daily Visitors</t>
  </si>
  <si>
    <t>UNIQUE VISITORS</t>
  </si>
  <si>
    <t>Widget Sub-Title</t>
  </si>
  <si>
    <t>Difference</t>
  </si>
  <si>
    <t xml:space="preserve">K) Percent Change Widget </t>
  </si>
  <si>
    <t xml:space="preserve">L) Funnel Widget </t>
  </si>
  <si>
    <t xml:space="preserve">M) Dots Widget </t>
  </si>
  <si>
    <t xml:space="preserve">N) Map Widget </t>
  </si>
  <si>
    <t>O) Gender Breakdown Widget Calculations</t>
  </si>
  <si>
    <t>Female Percentage</t>
  </si>
  <si>
    <t>Widgets Showcase Dashboard Calculations Page</t>
  </si>
  <si>
    <t>Main Value</t>
  </si>
  <si>
    <t>% Change Value</t>
  </si>
  <si>
    <t>Step #2: Link text boxes and charts in Female % Widget to the blue cells.</t>
  </si>
  <si>
    <t>P) Female Percentage Breakdown Widget Calculations</t>
  </si>
  <si>
    <t>Male Percentage</t>
  </si>
  <si>
    <t>Step #2: Link text boxes and charts in Male % Widget to the blue cells.</t>
  </si>
  <si>
    <t>Q) Male Percentage Breakdown Widget Calculations</t>
  </si>
  <si>
    <t>Value #1</t>
  </si>
  <si>
    <t>Value #2</t>
  </si>
  <si>
    <t>Value #3</t>
  </si>
  <si>
    <t>Value #4</t>
  </si>
  <si>
    <t>Main Title</t>
  </si>
  <si>
    <t xml:space="preserve">Value </t>
  </si>
  <si>
    <t>Competency Matrix</t>
  </si>
  <si>
    <t>Leadership Skills</t>
  </si>
  <si>
    <t>Listening Skills</t>
  </si>
  <si>
    <t>Decision Making</t>
  </si>
  <si>
    <t>Negotiation Skills</t>
  </si>
  <si>
    <t>Personal Drive</t>
  </si>
  <si>
    <t>Adaptability</t>
  </si>
  <si>
    <t>Vision</t>
  </si>
  <si>
    <t>Sensitivity</t>
  </si>
  <si>
    <t>R) Radar Widget Calculations</t>
  </si>
  <si>
    <t>Item</t>
  </si>
  <si>
    <t>Step #2: Link text boxes and charts in Radar Widget to the blue cells.</t>
  </si>
  <si>
    <t>Commercial License</t>
  </si>
  <si>
    <t>HOW TO PURCHASE THE UNLOCKED VERSION OF THESE EXCEL DASHBOARD WIDGETS</t>
  </si>
  <si>
    <t>The commercial license is based on 'fair use'. It allows the license holder, or any individuals within the license holder's organization, to use the Excel widgets in any way, shape, or form they choose. The commercial license allows the Excel widgets to be emailed to third party individuals outside of the organization but does not allow third party organizations to extract the widgets and uses them for their own purposes. This exceeds the 'fair use' terms and they must purchase their own separate 39 USD$ commercial license for their organization.</t>
  </si>
  <si>
    <t>Payment Processing</t>
  </si>
  <si>
    <t>3. Purchase includes access to all the unlocked dashboard example in the commercial license holder's area of the forum</t>
  </si>
  <si>
    <r>
      <t>2. The unlocked dashboard spreadsheet and an invoice will be sent to your email account once the payment has been manually verified. Please note that depending upon the timezone this process can take between </t>
    </r>
    <r>
      <rPr>
        <u/>
        <sz val="11"/>
        <color rgb="FF333333"/>
        <rFont val="Arial"/>
        <family val="2"/>
      </rPr>
      <t>2 to 8 hours to complete</t>
    </r>
    <r>
      <rPr>
        <sz val="11"/>
        <color rgb="FF333333"/>
        <rFont val="Arial"/>
        <family val="2"/>
      </rPr>
      <t>.</t>
    </r>
  </si>
  <si>
    <t>1. The link for purchasing the unlocked dashboard widgets for 39 USD$ can be found on the lower part of the download page here..</t>
  </si>
  <si>
    <t>THANK YOU FOR DOWNLOADING THE "PROOF OF CONCEPT" VERSION OF THE EXCEL DASHBOARD WIDGETS SPREADSHEET</t>
  </si>
  <si>
    <t>Unfortunately, we needed to protect parts of our intellectual property and as a result some parts of this free version of the Excel Dashboard Widgets Spreadsheet are locked. </t>
  </si>
  <si>
    <t xml:space="preserve">like to purchase the commercial version for 39 USD$ which is fully unlocked and can be freely used throughout your organization with a single license. </t>
  </si>
  <si>
    <r>
      <rPr>
        <b/>
        <sz val="20"/>
        <color rgb="FF000000"/>
        <rFont val="Arial"/>
        <family val="2"/>
      </rPr>
      <t xml:space="preserve">Note: </t>
    </r>
    <r>
      <rPr>
        <sz val="20"/>
        <color rgb="FF000000"/>
        <rFont val="Arial"/>
        <family val="2"/>
      </rPr>
      <t>This free version of the dashboard is presented as a "proof of concept" sufficient enough to help you make a decision as to whether you would</t>
    </r>
  </si>
  <si>
    <t>3. To enter your own data below, first register on the forum, then go to the downloads page to see your activation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</si>
</sst>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4" formatCode="_-&quot;£&quot;* #,##0.00_-;\-&quot;£&quot;* #,##0.00_-;_-&quot;£&quot;* &quot;-&quot;??_-;_-@_-"/>
    <numFmt numFmtId="43" formatCode="_-* #,##0.00_-;\-* #,##0.00_-;_-* &quot;-&quot;??_-;_-@_-"/>
    <numFmt numFmtId="164" formatCode="0.0"/>
    <numFmt numFmtId="165" formatCode="0.0%"/>
    <numFmt numFmtId="166" formatCode="0.000"/>
    <numFmt numFmtId="167" formatCode="_-* #,##0_-;\-* #,##0_-;_-* &quot;-&quot;??_-;_-@_-"/>
    <numFmt numFmtId="168" formatCode="d/m/yy;@"/>
    <numFmt numFmtId="169" formatCode="0_ ;\-0\ "/>
  </numFmts>
  <fonts count="42" x14ac:knownFonts="1">
    <font>
      <sz val="11"/>
      <color theme="1"/>
      <name val="Calibri"/>
      <family val="2"/>
      <scheme val="minor"/>
    </font>
    <font>
      <sz val="11"/>
      <color theme="1"/>
      <name val="Calibri"/>
      <family val="2"/>
      <scheme val="minor"/>
    </font>
    <font>
      <b/>
      <sz val="11"/>
      <color theme="1"/>
      <name val="Arial"/>
      <family val="2"/>
    </font>
    <font>
      <sz val="11"/>
      <color theme="1"/>
      <name val="Arial"/>
      <family val="2"/>
    </font>
    <font>
      <b/>
      <sz val="14"/>
      <color theme="1"/>
      <name val="Arial"/>
      <family val="2"/>
    </font>
    <font>
      <sz val="11"/>
      <color theme="1"/>
      <name val="Wingdings 2"/>
      <family val="1"/>
      <charset val="2"/>
    </font>
    <font>
      <sz val="14"/>
      <color theme="1"/>
      <name val="Wingdings 2"/>
      <family val="1"/>
      <charset val="2"/>
    </font>
    <font>
      <b/>
      <sz val="30"/>
      <color theme="1"/>
      <name val="Calibri"/>
      <family val="2"/>
      <scheme val="minor"/>
    </font>
    <font>
      <b/>
      <sz val="36"/>
      <color rgb="FFFF0000"/>
      <name val="Arial"/>
      <family val="2"/>
    </font>
    <font>
      <b/>
      <sz val="16"/>
      <color rgb="FFFF0000"/>
      <name val="Arial"/>
      <family val="2"/>
    </font>
    <font>
      <b/>
      <sz val="12"/>
      <color rgb="FFFF0000"/>
      <name val="Arial"/>
      <family val="2"/>
    </font>
    <font>
      <b/>
      <sz val="16"/>
      <color theme="1"/>
      <name val="Arial"/>
      <family val="2"/>
    </font>
    <font>
      <b/>
      <u/>
      <sz val="12"/>
      <color theme="1"/>
      <name val="Arial"/>
      <family val="2"/>
    </font>
    <font>
      <b/>
      <sz val="11"/>
      <color rgb="FFFF0000"/>
      <name val="Arial"/>
      <family val="2"/>
    </font>
    <font>
      <sz val="24"/>
      <color theme="1"/>
      <name val="Arial"/>
      <family val="2"/>
    </font>
    <font>
      <b/>
      <sz val="20"/>
      <color theme="1"/>
      <name val="Arial"/>
      <family val="2"/>
    </font>
    <font>
      <sz val="20"/>
      <color theme="1"/>
      <name val="Arial"/>
      <family val="2"/>
    </font>
    <font>
      <b/>
      <sz val="11"/>
      <color theme="1"/>
      <name val="Calibri"/>
      <family val="2"/>
      <scheme val="minor"/>
    </font>
    <font>
      <b/>
      <u/>
      <sz val="11"/>
      <color theme="1"/>
      <name val="Arial"/>
      <family val="2"/>
    </font>
    <font>
      <sz val="11"/>
      <color rgb="FF333333"/>
      <name val="Arial"/>
      <family val="2"/>
    </font>
    <font>
      <b/>
      <sz val="11"/>
      <color rgb="FF333333"/>
      <name val="Arial"/>
      <family val="2"/>
    </font>
    <font>
      <sz val="11"/>
      <color rgb="FF105289"/>
      <name val="Arial"/>
      <family val="2"/>
    </font>
    <font>
      <sz val="11"/>
      <color theme="0"/>
      <name val="Calibri"/>
      <family val="2"/>
      <scheme val="minor"/>
    </font>
    <font>
      <sz val="12"/>
      <color theme="1"/>
      <name val="Arial"/>
      <family val="2"/>
    </font>
    <font>
      <u/>
      <sz val="12"/>
      <color theme="1"/>
      <name val="Arial"/>
      <family val="2"/>
    </font>
    <font>
      <b/>
      <sz val="14"/>
      <color theme="1"/>
      <name val="Calibri"/>
      <family val="2"/>
      <scheme val="minor"/>
    </font>
    <font>
      <u/>
      <sz val="11"/>
      <color theme="10"/>
      <name val="Calibri"/>
      <family val="2"/>
      <scheme val="minor"/>
    </font>
    <font>
      <sz val="9"/>
      <color indexed="81"/>
      <name val="Tahoma"/>
      <family val="2"/>
    </font>
    <font>
      <b/>
      <sz val="9"/>
      <color indexed="81"/>
      <name val="Tahoma"/>
      <family val="2"/>
    </font>
    <font>
      <sz val="24"/>
      <color theme="0"/>
      <name val="Arial"/>
      <family val="2"/>
    </font>
    <font>
      <b/>
      <sz val="10"/>
      <color theme="0"/>
      <name val="Arial"/>
      <family val="2"/>
    </font>
    <font>
      <sz val="10"/>
      <color theme="0"/>
      <name val="Arial"/>
      <family val="2"/>
    </font>
    <font>
      <b/>
      <sz val="14"/>
      <color theme="0"/>
      <name val="Arial"/>
      <family val="2"/>
    </font>
    <font>
      <sz val="11"/>
      <color theme="0"/>
      <name val="Wingdings"/>
      <charset val="2"/>
    </font>
    <font>
      <sz val="10"/>
      <color theme="0"/>
      <name val="Wingdings"/>
      <charset val="2"/>
    </font>
    <font>
      <sz val="10"/>
      <color theme="0"/>
      <name val="Wingdings 3"/>
      <family val="1"/>
      <charset val="2"/>
    </font>
    <font>
      <sz val="11"/>
      <color theme="0"/>
      <name val="Wingdings 3"/>
      <family val="1"/>
      <charset val="2"/>
    </font>
    <font>
      <sz val="11"/>
      <color theme="0"/>
      <name val="Arial"/>
      <family val="2"/>
    </font>
    <font>
      <u/>
      <sz val="11"/>
      <color rgb="FF333333"/>
      <name val="Arial"/>
      <family val="2"/>
    </font>
    <font>
      <b/>
      <u/>
      <sz val="20"/>
      <color rgb="FF000000"/>
      <name val="Arial"/>
      <family val="2"/>
    </font>
    <font>
      <sz val="20"/>
      <color rgb="FF000000"/>
      <name val="Arial"/>
      <family val="2"/>
    </font>
    <font>
      <b/>
      <sz val="20"/>
      <color rgb="FF000000"/>
      <name val="Arial"/>
      <family val="2"/>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CCECFF"/>
        <bgColor indexed="64"/>
      </patternFill>
    </fill>
    <fill>
      <patternFill patternType="solid">
        <fgColor theme="8" tint="0.79998168889431442"/>
        <bgColor indexed="64"/>
      </patternFill>
    </fill>
    <fill>
      <patternFill patternType="solid">
        <fgColor theme="1" tint="0.499984740745262"/>
        <bgColor indexed="64"/>
      </patternFill>
    </fill>
  </fills>
  <borders count="29">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style="medium">
        <color indexed="64"/>
      </right>
      <top style="medium">
        <color indexed="64"/>
      </top>
      <bottom style="thin">
        <color theme="0"/>
      </bottom>
      <diagonal/>
    </border>
    <border>
      <left style="medium">
        <color indexed="64"/>
      </left>
      <right style="thin">
        <color theme="0"/>
      </right>
      <top style="thin">
        <color theme="0"/>
      </top>
      <bottom style="thin">
        <color theme="0"/>
      </bottom>
      <diagonal/>
    </border>
    <border>
      <left style="thin">
        <color theme="0"/>
      </left>
      <right style="medium">
        <color indexed="64"/>
      </right>
      <top style="thin">
        <color theme="0"/>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style="thin">
        <color theme="0"/>
      </top>
      <bottom style="thin">
        <color theme="0"/>
      </bottom>
      <diagonal/>
    </border>
    <border>
      <left style="thin">
        <color theme="0"/>
      </left>
      <right style="thin">
        <color theme="0"/>
      </right>
      <top/>
      <bottom/>
      <diagonal/>
    </border>
    <border>
      <left style="thin">
        <color theme="0"/>
      </left>
      <right style="thin">
        <color theme="0"/>
      </right>
      <top/>
      <bottom style="thin">
        <color theme="0"/>
      </bottom>
      <diagonal/>
    </border>
    <border>
      <left style="thin">
        <color theme="0"/>
      </left>
      <right/>
      <top style="thin">
        <color theme="0"/>
      </top>
      <bottom/>
      <diagonal/>
    </border>
    <border>
      <left style="medium">
        <color indexed="64"/>
      </left>
      <right style="thin">
        <color theme="0"/>
      </right>
      <top style="medium">
        <color indexed="64"/>
      </top>
      <bottom/>
      <diagonal/>
    </border>
    <border>
      <left style="thin">
        <color theme="0"/>
      </left>
      <right style="thin">
        <color theme="0"/>
      </right>
      <top style="medium">
        <color indexed="64"/>
      </top>
      <bottom/>
      <diagonal/>
    </border>
    <border>
      <left style="thin">
        <color theme="0"/>
      </left>
      <right style="medium">
        <color indexed="64"/>
      </right>
      <top style="medium">
        <color indexed="64"/>
      </top>
      <bottom/>
      <diagonal/>
    </border>
    <border>
      <left style="thin">
        <color theme="0"/>
      </left>
      <right style="thin">
        <color theme="0"/>
      </right>
      <top/>
      <bottom style="medium">
        <color indexed="64"/>
      </bottom>
      <diagonal/>
    </border>
    <border>
      <left style="medium">
        <color indexed="64"/>
      </left>
      <right style="medium">
        <color rgb="FFCCECFF"/>
      </right>
      <top style="medium">
        <color indexed="64"/>
      </top>
      <bottom style="medium">
        <color indexed="64"/>
      </bottom>
      <diagonal/>
    </border>
    <border>
      <left style="medium">
        <color rgb="FFCCECFF"/>
      </left>
      <right style="medium">
        <color rgb="FFCCECFF"/>
      </right>
      <top style="medium">
        <color indexed="64"/>
      </top>
      <bottom style="medium">
        <color indexed="64"/>
      </bottom>
      <diagonal/>
    </border>
    <border>
      <left style="medium">
        <color rgb="FFCCECFF"/>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theme="0"/>
      </left>
      <right/>
      <top/>
      <bottom style="thin">
        <color theme="0"/>
      </bottom>
      <diagonal/>
    </border>
    <border>
      <left/>
      <right/>
      <top style="thin">
        <color theme="0"/>
      </top>
      <bottom style="thin">
        <color theme="0"/>
      </bottom>
      <diagonal/>
    </border>
  </borders>
  <cellStyleXfs count="4">
    <xf numFmtId="0" fontId="0" fillId="0" borderId="0"/>
    <xf numFmtId="9" fontId="1" fillId="0" borderId="0" applyFont="0" applyFill="0" applyBorder="0" applyAlignment="0" applyProtection="0"/>
    <xf numFmtId="43" fontId="1" fillId="0" borderId="0" applyFont="0" applyFill="0" applyBorder="0" applyAlignment="0" applyProtection="0"/>
    <xf numFmtId="0" fontId="26" fillId="0" borderId="0" applyNumberFormat="0" applyFill="0" applyBorder="0" applyAlignment="0" applyProtection="0"/>
  </cellStyleXfs>
  <cellXfs count="225">
    <xf numFmtId="0" fontId="0" fillId="0" borderId="0" xfId="0"/>
    <xf numFmtId="0" fontId="2" fillId="0" borderId="4" xfId="0" applyFont="1" applyBorder="1"/>
    <xf numFmtId="0" fontId="3" fillId="0" borderId="4"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9" xfId="0" applyFont="1" applyBorder="1"/>
    <xf numFmtId="0" fontId="3" fillId="0" borderId="10" xfId="0" applyFont="1" applyBorder="1"/>
    <xf numFmtId="0" fontId="3" fillId="0" borderId="11" xfId="0" applyFont="1" applyBorder="1"/>
    <xf numFmtId="0" fontId="3" fillId="0" borderId="12" xfId="0" applyFont="1" applyBorder="1"/>
    <xf numFmtId="0" fontId="3" fillId="0" borderId="13" xfId="0" applyFont="1" applyBorder="1"/>
    <xf numFmtId="0" fontId="3" fillId="0" borderId="14" xfId="0" applyFont="1" applyBorder="1"/>
    <xf numFmtId="0" fontId="3" fillId="0" borderId="15" xfId="0" applyFont="1" applyBorder="1"/>
    <xf numFmtId="164" fontId="3" fillId="0" borderId="6" xfId="0" applyNumberFormat="1" applyFont="1" applyBorder="1" applyAlignment="1">
      <alignment horizontal="center"/>
    </xf>
    <xf numFmtId="164" fontId="3" fillId="0" borderId="8" xfId="0" applyNumberFormat="1" applyFont="1" applyBorder="1" applyAlignment="1">
      <alignment horizontal="center"/>
    </xf>
    <xf numFmtId="164" fontId="3" fillId="0" borderId="4" xfId="0" applyNumberFormat="1" applyFont="1" applyBorder="1" applyAlignment="1">
      <alignment horizontal="center"/>
    </xf>
    <xf numFmtId="164" fontId="3" fillId="0" borderId="16" xfId="0" applyNumberFormat="1" applyFont="1" applyBorder="1" applyAlignment="1">
      <alignment horizontal="center"/>
    </xf>
    <xf numFmtId="164" fontId="3" fillId="0" borderId="17" xfId="0" applyNumberFormat="1" applyFont="1" applyBorder="1" applyAlignment="1">
      <alignment horizontal="center"/>
    </xf>
    <xf numFmtId="0" fontId="4" fillId="0" borderId="6" xfId="0" applyFont="1" applyBorder="1"/>
    <xf numFmtId="0" fontId="3" fillId="0" borderId="18" xfId="0" applyFont="1" applyBorder="1"/>
    <xf numFmtId="0" fontId="3" fillId="0" borderId="16" xfId="0" applyFont="1" applyBorder="1"/>
    <xf numFmtId="0" fontId="5" fillId="0" borderId="4" xfId="0" applyFont="1" applyBorder="1"/>
    <xf numFmtId="0" fontId="6" fillId="0" borderId="4" xfId="0" applyFont="1" applyBorder="1" applyAlignment="1">
      <alignment horizontal="right"/>
    </xf>
    <xf numFmtId="0" fontId="3" fillId="0" borderId="17" xfId="0" applyFont="1" applyBorder="1"/>
    <xf numFmtId="0" fontId="0" fillId="2" borderId="0" xfId="0" applyFill="1" applyBorder="1"/>
    <xf numFmtId="0" fontId="0" fillId="2" borderId="0" xfId="0" applyFill="1" applyBorder="1" applyAlignment="1">
      <alignment horizontal="center"/>
    </xf>
    <xf numFmtId="9" fontId="1" fillId="2" borderId="0" xfId="1" applyFont="1" applyFill="1" applyBorder="1"/>
    <xf numFmtId="164" fontId="7" fillId="2" borderId="0" xfId="0" applyNumberFormat="1" applyFont="1" applyFill="1" applyBorder="1" applyAlignment="1">
      <alignment horizontal="center"/>
    </xf>
    <xf numFmtId="0" fontId="3" fillId="0" borderId="19" xfId="0" applyFont="1" applyBorder="1"/>
    <xf numFmtId="0" fontId="3" fillId="0" borderId="20" xfId="0" applyFont="1" applyBorder="1"/>
    <xf numFmtId="164" fontId="3" fillId="0" borderId="20" xfId="0" applyNumberFormat="1" applyFont="1" applyBorder="1" applyAlignment="1">
      <alignment horizontal="center"/>
    </xf>
    <xf numFmtId="0" fontId="3" fillId="0" borderId="21" xfId="0" applyFont="1" applyBorder="1"/>
    <xf numFmtId="0" fontId="2" fillId="0" borderId="8" xfId="0" applyFont="1" applyBorder="1"/>
    <xf numFmtId="164" fontId="3" fillId="0" borderId="22" xfId="0" applyNumberFormat="1" applyFont="1" applyBorder="1" applyAlignment="1">
      <alignment horizontal="center"/>
    </xf>
    <xf numFmtId="0" fontId="8" fillId="3" borderId="0" xfId="0" applyFont="1" applyFill="1" applyBorder="1" applyAlignment="1">
      <alignment horizontal="left"/>
    </xf>
    <xf numFmtId="0" fontId="0" fillId="3" borderId="0" xfId="0" applyFill="1" applyBorder="1"/>
    <xf numFmtId="0" fontId="9" fillId="3" borderId="0" xfId="0" applyFont="1" applyFill="1" applyBorder="1" applyAlignment="1">
      <alignment horizontal="left"/>
    </xf>
    <xf numFmtId="0" fontId="3" fillId="3" borderId="0" xfId="0" applyFont="1" applyFill="1" applyBorder="1"/>
    <xf numFmtId="0" fontId="3" fillId="2" borderId="0" xfId="0" applyFont="1" applyFill="1" applyBorder="1"/>
    <xf numFmtId="0" fontId="3" fillId="2" borderId="15" xfId="0" applyFont="1" applyFill="1" applyBorder="1"/>
    <xf numFmtId="0" fontId="10" fillId="3" borderId="0" xfId="0" applyFont="1" applyFill="1" applyBorder="1" applyAlignment="1">
      <alignment horizontal="left"/>
    </xf>
    <xf numFmtId="0" fontId="11" fillId="3" borderId="0" xfId="0" applyFont="1" applyFill="1" applyBorder="1" applyAlignment="1">
      <alignment horizontal="left"/>
    </xf>
    <xf numFmtId="0" fontId="12" fillId="3" borderId="0" xfId="0" applyFont="1" applyFill="1" applyBorder="1" applyAlignment="1">
      <alignment horizontal="left"/>
    </xf>
    <xf numFmtId="0" fontId="0" fillId="3" borderId="0" xfId="0" applyFont="1" applyFill="1" applyBorder="1"/>
    <xf numFmtId="0" fontId="13" fillId="4" borderId="23" xfId="0" applyFont="1" applyFill="1" applyBorder="1" applyProtection="1">
      <protection locked="0"/>
    </xf>
    <xf numFmtId="0" fontId="3" fillId="4" borderId="24" xfId="0" applyFont="1" applyFill="1" applyBorder="1" applyProtection="1">
      <protection locked="0"/>
    </xf>
    <xf numFmtId="0" fontId="3" fillId="4" borderId="25" xfId="0" applyFont="1" applyFill="1" applyBorder="1" applyProtection="1">
      <protection locked="0"/>
    </xf>
    <xf numFmtId="0" fontId="13" fillId="0" borderId="16" xfId="0" applyFont="1" applyBorder="1" applyProtection="1">
      <protection locked="0"/>
    </xf>
    <xf numFmtId="0" fontId="3" fillId="0" borderId="16" xfId="0" applyFont="1" applyBorder="1" applyProtection="1">
      <protection locked="0"/>
    </xf>
    <xf numFmtId="164" fontId="3" fillId="5" borderId="1" xfId="0" applyNumberFormat="1" applyFont="1" applyFill="1" applyBorder="1" applyAlignment="1" applyProtection="1">
      <alignment horizontal="center"/>
      <protection locked="0"/>
    </xf>
    <xf numFmtId="0" fontId="3" fillId="0" borderId="15" xfId="0" applyFont="1" applyBorder="1" applyProtection="1">
      <protection locked="0"/>
    </xf>
    <xf numFmtId="165" fontId="3" fillId="5" borderId="1" xfId="1" applyNumberFormat="1" applyFont="1" applyFill="1" applyBorder="1" applyAlignment="1" applyProtection="1">
      <alignment horizontal="center"/>
      <protection locked="0"/>
    </xf>
    <xf numFmtId="0" fontId="0" fillId="2" borderId="0" xfId="0" applyFill="1"/>
    <xf numFmtId="0" fontId="14" fillId="2" borderId="0" xfId="0" applyFont="1" applyFill="1"/>
    <xf numFmtId="0" fontId="15" fillId="0" borderId="4" xfId="0" applyFont="1" applyBorder="1" applyAlignment="1">
      <alignment vertical="center"/>
    </xf>
    <xf numFmtId="0" fontId="16" fillId="0" borderId="5" xfId="0" applyFont="1" applyBorder="1" applyAlignment="1">
      <alignment vertical="center"/>
    </xf>
    <xf numFmtId="0" fontId="16" fillId="2" borderId="0" xfId="0" applyFont="1" applyFill="1" applyAlignment="1">
      <alignment vertical="center"/>
    </xf>
    <xf numFmtId="0" fontId="2" fillId="0" borderId="4" xfId="0" applyFont="1" applyBorder="1" applyAlignment="1">
      <alignment vertical="center"/>
    </xf>
    <xf numFmtId="0" fontId="3" fillId="0" borderId="4" xfId="0" applyFont="1" applyBorder="1" applyAlignment="1">
      <alignment vertical="center"/>
    </xf>
    <xf numFmtId="0" fontId="0" fillId="2" borderId="0" xfId="0" applyFill="1" applyAlignment="1">
      <alignment vertical="center"/>
    </xf>
    <xf numFmtId="164" fontId="3" fillId="0" borderId="16" xfId="0" applyNumberFormat="1" applyFont="1" applyBorder="1" applyAlignment="1">
      <alignment horizontal="center" vertical="center"/>
    </xf>
    <xf numFmtId="0" fontId="3" fillId="0" borderId="17" xfId="0" applyFont="1" applyBorder="1" applyAlignment="1">
      <alignment vertical="center"/>
    </xf>
    <xf numFmtId="0" fontId="14" fillId="2" borderId="0" xfId="0" applyFont="1" applyFill="1" applyAlignment="1">
      <alignment vertical="center"/>
    </xf>
    <xf numFmtId="0" fontId="3" fillId="0" borderId="4" xfId="0" applyFont="1" applyBorder="1" applyProtection="1"/>
    <xf numFmtId="164" fontId="3" fillId="0" borderId="16" xfId="0" applyNumberFormat="1" applyFont="1" applyBorder="1" applyAlignment="1" applyProtection="1">
      <alignment horizontal="center"/>
    </xf>
    <xf numFmtId="0" fontId="3" fillId="0" borderId="16" xfId="0" applyFont="1" applyBorder="1" applyAlignment="1" applyProtection="1"/>
    <xf numFmtId="0" fontId="3" fillId="0" borderId="17" xfId="0" applyFont="1" applyBorder="1" applyAlignment="1" applyProtection="1"/>
    <xf numFmtId="0" fontId="3" fillId="0" borderId="4" xfId="0" applyFont="1" applyBorder="1" applyAlignment="1" applyProtection="1"/>
    <xf numFmtId="0" fontId="15" fillId="0" borderId="4" xfId="0" quotePrefix="1" applyFont="1" applyBorder="1" applyAlignment="1">
      <alignment vertical="center"/>
    </xf>
    <xf numFmtId="0" fontId="3" fillId="0" borderId="16" xfId="0" applyFont="1" applyBorder="1" applyAlignment="1">
      <alignment vertical="center"/>
    </xf>
    <xf numFmtId="1" fontId="3" fillId="0" borderId="16" xfId="0" applyNumberFormat="1" applyFont="1" applyBorder="1" applyAlignment="1" applyProtection="1">
      <alignment horizontal="center"/>
    </xf>
    <xf numFmtId="1" fontId="3" fillId="0" borderId="17" xfId="0" applyNumberFormat="1" applyFont="1" applyBorder="1" applyAlignment="1" applyProtection="1"/>
    <xf numFmtId="1" fontId="3" fillId="0" borderId="4" xfId="0" applyNumberFormat="1" applyFont="1" applyBorder="1" applyAlignment="1" applyProtection="1"/>
    <xf numFmtId="0" fontId="15" fillId="2" borderId="0" xfId="0" quotePrefix="1" applyFont="1" applyFill="1" applyBorder="1" applyAlignment="1">
      <alignment vertical="center"/>
    </xf>
    <xf numFmtId="0" fontId="0" fillId="2" borderId="0" xfId="0" applyFill="1" applyBorder="1" applyAlignment="1"/>
    <xf numFmtId="0" fontId="15" fillId="2" borderId="0" xfId="0" applyFont="1" applyFill="1" applyBorder="1" applyAlignment="1">
      <alignment vertical="center"/>
    </xf>
    <xf numFmtId="0" fontId="3" fillId="0" borderId="27" xfId="0" applyFont="1" applyBorder="1" applyAlignment="1" applyProtection="1"/>
    <xf numFmtId="0" fontId="15" fillId="0" borderId="5" xfId="0" quotePrefix="1" applyFont="1" applyBorder="1" applyAlignment="1">
      <alignment vertical="center"/>
    </xf>
    <xf numFmtId="0" fontId="3" fillId="0" borderId="5" xfId="0" applyFont="1" applyBorder="1" applyProtection="1"/>
    <xf numFmtId="0" fontId="14" fillId="2" borderId="0" xfId="0" applyFont="1" applyFill="1" applyBorder="1"/>
    <xf numFmtId="0" fontId="14" fillId="2" borderId="0" xfId="0" applyFont="1" applyFill="1" applyBorder="1" applyAlignment="1">
      <alignment vertical="center"/>
    </xf>
    <xf numFmtId="0" fontId="3" fillId="2" borderId="0" xfId="0" applyFont="1" applyFill="1" applyBorder="1" applyAlignment="1" applyProtection="1"/>
    <xf numFmtId="164" fontId="3" fillId="2" borderId="0" xfId="0" applyNumberFormat="1" applyFont="1" applyFill="1" applyBorder="1" applyAlignment="1" applyProtection="1">
      <alignment horizontal="center"/>
    </xf>
    <xf numFmtId="1" fontId="3" fillId="2" borderId="0" xfId="0" applyNumberFormat="1" applyFont="1" applyFill="1" applyBorder="1" applyAlignment="1" applyProtection="1">
      <alignment horizontal="center"/>
    </xf>
    <xf numFmtId="1" fontId="3" fillId="2" borderId="0" xfId="0" applyNumberFormat="1" applyFont="1" applyFill="1" applyBorder="1" applyAlignment="1" applyProtection="1"/>
    <xf numFmtId="0" fontId="16" fillId="2" borderId="0" xfId="0" applyFont="1" applyFill="1" applyBorder="1" applyAlignment="1">
      <alignment vertical="center"/>
    </xf>
    <xf numFmtId="1" fontId="15" fillId="0" borderId="4" xfId="0" quotePrefix="1" applyNumberFormat="1" applyFont="1" applyBorder="1" applyAlignment="1">
      <alignment vertical="center"/>
    </xf>
    <xf numFmtId="1" fontId="14" fillId="2" borderId="0" xfId="0" applyNumberFormat="1" applyFont="1" applyFill="1"/>
    <xf numFmtId="1" fontId="14" fillId="2" borderId="0" xfId="0" applyNumberFormat="1" applyFont="1" applyFill="1" applyAlignment="1">
      <alignment vertical="center"/>
    </xf>
    <xf numFmtId="1" fontId="3" fillId="0" borderId="4" xfId="0" applyNumberFormat="1" applyFont="1" applyBorder="1" applyProtection="1"/>
    <xf numFmtId="1" fontId="0" fillId="2" borderId="0" xfId="0" applyNumberFormat="1" applyFill="1"/>
    <xf numFmtId="165" fontId="3" fillId="0" borderId="16" xfId="1" applyNumberFormat="1" applyFont="1" applyBorder="1" applyAlignment="1" applyProtection="1">
      <alignment horizontal="center"/>
    </xf>
    <xf numFmtId="165" fontId="3" fillId="0" borderId="4" xfId="1" applyNumberFormat="1" applyFont="1" applyBorder="1" applyAlignment="1" applyProtection="1"/>
    <xf numFmtId="0" fontId="0" fillId="6" borderId="0" xfId="0" applyFill="1"/>
    <xf numFmtId="0" fontId="15" fillId="6" borderId="0" xfId="0" quotePrefix="1" applyFont="1" applyFill="1" applyAlignment="1">
      <alignment horizontal="center"/>
    </xf>
    <xf numFmtId="0" fontId="14" fillId="6" borderId="0" xfId="0" applyFont="1" applyFill="1"/>
    <xf numFmtId="0" fontId="18" fillId="3" borderId="4" xfId="0" applyFont="1" applyFill="1" applyBorder="1" applyAlignment="1">
      <alignment horizontal="left"/>
    </xf>
    <xf numFmtId="0" fontId="19" fillId="0" borderId="4" xfId="0" applyFont="1" applyBorder="1"/>
    <xf numFmtId="0" fontId="20" fillId="0" borderId="4" xfId="0" applyFont="1" applyBorder="1"/>
    <xf numFmtId="0" fontId="21" fillId="0" borderId="4" xfId="0" applyFont="1" applyBorder="1" applyAlignment="1">
      <alignment vertical="center" wrapText="1"/>
    </xf>
    <xf numFmtId="0" fontId="19" fillId="0" borderId="4" xfId="0" applyFont="1" applyBorder="1" applyAlignment="1">
      <alignment wrapText="1"/>
    </xf>
    <xf numFmtId="0" fontId="17" fillId="2" borderId="0" xfId="0" applyFont="1" applyFill="1"/>
    <xf numFmtId="0" fontId="17" fillId="6" borderId="0" xfId="0" applyFont="1" applyFill="1"/>
    <xf numFmtId="0" fontId="16" fillId="0" borderId="4" xfId="0" applyFont="1" applyBorder="1" applyAlignment="1">
      <alignment vertical="center"/>
    </xf>
    <xf numFmtId="0" fontId="16" fillId="0" borderId="4" xfId="0" quotePrefix="1" applyFont="1" applyBorder="1" applyAlignment="1">
      <alignment vertical="center"/>
    </xf>
    <xf numFmtId="0" fontId="22" fillId="2" borderId="0" xfId="0" applyFont="1" applyFill="1"/>
    <xf numFmtId="0" fontId="23" fillId="0" borderId="4" xfId="0" applyFont="1" applyBorder="1"/>
    <xf numFmtId="0" fontId="23" fillId="0" borderId="4" xfId="0" applyFont="1" applyBorder="1" applyAlignment="1">
      <alignment vertical="center" wrapText="1"/>
    </xf>
    <xf numFmtId="0" fontId="23" fillId="0" borderId="4" xfId="0" applyFont="1" applyBorder="1" applyAlignment="1">
      <alignment horizontal="left" vertical="center" wrapText="1"/>
    </xf>
    <xf numFmtId="0" fontId="23" fillId="0" borderId="4" xfId="0" applyFont="1" applyBorder="1" applyAlignment="1">
      <alignment wrapText="1"/>
    </xf>
    <xf numFmtId="0" fontId="24" fillId="0" borderId="4" xfId="0" applyFont="1" applyBorder="1" applyAlignment="1">
      <alignment vertical="center" wrapText="1"/>
    </xf>
    <xf numFmtId="0" fontId="23" fillId="0" borderId="5" xfId="0" applyFont="1" applyBorder="1" applyAlignment="1">
      <alignment vertical="center" wrapText="1"/>
    </xf>
    <xf numFmtId="0" fontId="0" fillId="0" borderId="28" xfId="0" applyBorder="1" applyAlignment="1">
      <alignment wrapText="1"/>
    </xf>
    <xf numFmtId="0" fontId="0" fillId="0" borderId="15" xfId="0" applyBorder="1" applyAlignment="1">
      <alignment wrapText="1"/>
    </xf>
    <xf numFmtId="0" fontId="26" fillId="0" borderId="0" xfId="3"/>
    <xf numFmtId="1" fontId="16" fillId="5" borderId="2" xfId="0" applyNumberFormat="1" applyFont="1" applyFill="1" applyBorder="1" applyAlignment="1" applyProtection="1">
      <alignment horizontal="center" vertical="center"/>
      <protection locked="0"/>
    </xf>
    <xf numFmtId="1" fontId="16" fillId="5" borderId="3" xfId="0" applyNumberFormat="1" applyFont="1" applyFill="1" applyBorder="1" applyAlignment="1" applyProtection="1">
      <alignment horizontal="center" vertical="center"/>
      <protection locked="0"/>
    </xf>
    <xf numFmtId="164" fontId="16" fillId="2" borderId="0" xfId="0" applyNumberFormat="1" applyFont="1" applyFill="1" applyBorder="1" applyAlignment="1" applyProtection="1">
      <alignment horizontal="center" vertical="center"/>
      <protection locked="0"/>
    </xf>
    <xf numFmtId="164" fontId="16" fillId="5" borderId="2" xfId="0" applyNumberFormat="1" applyFont="1" applyFill="1" applyBorder="1" applyAlignment="1" applyProtection="1">
      <alignment horizontal="left" vertical="center"/>
      <protection locked="0"/>
    </xf>
    <xf numFmtId="0" fontId="0" fillId="5" borderId="26" xfId="0" applyFill="1" applyBorder="1" applyAlignment="1">
      <alignment vertical="center"/>
    </xf>
    <xf numFmtId="0" fontId="0" fillId="5" borderId="3" xfId="0" applyFill="1" applyBorder="1" applyAlignment="1">
      <alignment vertical="center"/>
    </xf>
    <xf numFmtId="164" fontId="16" fillId="5" borderId="1" xfId="0" applyNumberFormat="1" applyFont="1" applyFill="1" applyBorder="1" applyAlignment="1" applyProtection="1">
      <alignment horizontal="center" vertical="center"/>
      <protection locked="0"/>
    </xf>
    <xf numFmtId="164" fontId="16" fillId="5" borderId="26" xfId="0" applyNumberFormat="1" applyFont="1" applyFill="1" applyBorder="1" applyAlignment="1" applyProtection="1">
      <alignment horizontal="left" vertical="center"/>
      <protection locked="0"/>
    </xf>
    <xf numFmtId="9" fontId="16" fillId="5" borderId="1" xfId="1" applyFont="1" applyFill="1" applyBorder="1" applyAlignment="1" applyProtection="1">
      <alignment horizontal="center" vertical="center"/>
      <protection locked="0"/>
    </xf>
    <xf numFmtId="1" fontId="16" fillId="5" borderId="1" xfId="0" applyNumberFormat="1" applyFont="1" applyFill="1" applyBorder="1" applyAlignment="1" applyProtection="1">
      <alignment horizontal="center" vertical="center"/>
      <protection locked="0"/>
    </xf>
    <xf numFmtId="1" fontId="15" fillId="0" borderId="15" xfId="0" quotePrefix="1" applyNumberFormat="1" applyFont="1" applyBorder="1" applyAlignment="1">
      <alignment vertical="center"/>
    </xf>
    <xf numFmtId="167" fontId="16" fillId="5" borderId="1" xfId="2" applyNumberFormat="1" applyFont="1" applyFill="1" applyBorder="1" applyAlignment="1" applyProtection="1">
      <alignment horizontal="right" vertical="center"/>
      <protection locked="0"/>
    </xf>
    <xf numFmtId="165" fontId="16" fillId="5" borderId="1" xfId="1" applyNumberFormat="1" applyFont="1" applyFill="1" applyBorder="1" applyAlignment="1" applyProtection="1">
      <alignment horizontal="right" vertical="center"/>
      <protection locked="0"/>
    </xf>
    <xf numFmtId="165" fontId="16" fillId="5" borderId="1" xfId="1" applyNumberFormat="1" applyFont="1" applyFill="1" applyBorder="1" applyAlignment="1" applyProtection="1">
      <alignment horizontal="center" vertical="center"/>
      <protection locked="0"/>
    </xf>
    <xf numFmtId="1" fontId="29" fillId="2" borderId="0" xfId="0" applyNumberFormat="1" applyFont="1" applyFill="1" applyAlignment="1">
      <alignment vertical="center"/>
    </xf>
    <xf numFmtId="0" fontId="26" fillId="0" borderId="4" xfId="3" applyBorder="1"/>
    <xf numFmtId="0" fontId="16" fillId="0" borderId="4" xfId="0" applyFont="1" applyBorder="1" applyAlignment="1">
      <alignment horizontal="center" vertical="center"/>
    </xf>
    <xf numFmtId="9" fontId="16" fillId="0" borderId="4" xfId="1" applyFont="1" applyBorder="1" applyAlignment="1">
      <alignment horizontal="center" vertical="center"/>
    </xf>
    <xf numFmtId="0" fontId="0" fillId="0" borderId="4" xfId="0" applyBorder="1" applyAlignment="1">
      <alignment vertical="center"/>
    </xf>
    <xf numFmtId="0" fontId="16" fillId="0" borderId="17" xfId="0" applyFont="1" applyBorder="1" applyAlignment="1">
      <alignment horizontal="center" vertical="center"/>
    </xf>
    <xf numFmtId="9" fontId="16" fillId="5" borderId="1" xfId="1" applyNumberFormat="1" applyFont="1" applyFill="1" applyBorder="1" applyAlignment="1" applyProtection="1">
      <alignment horizontal="center" vertical="center"/>
      <protection locked="0"/>
    </xf>
    <xf numFmtId="167" fontId="16" fillId="5" borderId="1" xfId="2" applyNumberFormat="1" applyFont="1" applyFill="1" applyBorder="1" applyAlignment="1" applyProtection="1">
      <alignment horizontal="center" vertical="center"/>
      <protection locked="0"/>
    </xf>
    <xf numFmtId="9" fontId="16" fillId="0" borderId="15" xfId="1" applyFont="1" applyBorder="1" applyAlignment="1">
      <alignment horizontal="center" vertical="center"/>
    </xf>
    <xf numFmtId="0" fontId="16" fillId="0" borderId="15" xfId="0" applyFont="1" applyBorder="1" applyAlignment="1">
      <alignment horizontal="center" vertical="center"/>
    </xf>
    <xf numFmtId="0" fontId="16" fillId="0" borderId="6" xfId="0" applyFont="1" applyBorder="1" applyAlignment="1">
      <alignment horizontal="center" vertical="center"/>
    </xf>
    <xf numFmtId="9" fontId="16" fillId="0" borderId="0" xfId="1" applyNumberFormat="1" applyFont="1" applyFill="1" applyBorder="1" applyAlignment="1" applyProtection="1">
      <alignment horizontal="center" vertical="center"/>
      <protection locked="0"/>
    </xf>
    <xf numFmtId="0" fontId="0" fillId="0" borderId="0" xfId="0" applyFill="1" applyBorder="1" applyAlignment="1">
      <alignment vertical="center"/>
    </xf>
    <xf numFmtId="9" fontId="16" fillId="5" borderId="26" xfId="1" applyNumberFormat="1" applyFont="1" applyFill="1" applyBorder="1" applyAlignment="1" applyProtection="1">
      <alignment horizontal="center" vertical="center"/>
      <protection locked="0"/>
    </xf>
    <xf numFmtId="9" fontId="16" fillId="5" borderId="3" xfId="1" applyNumberFormat="1" applyFont="1" applyFill="1" applyBorder="1" applyAlignment="1" applyProtection="1">
      <alignment horizontal="center" vertical="center"/>
      <protection locked="0"/>
    </xf>
    <xf numFmtId="0" fontId="15" fillId="0" borderId="15" xfId="0" applyFont="1" applyBorder="1" applyAlignment="1">
      <alignment vertical="center"/>
    </xf>
    <xf numFmtId="0" fontId="16" fillId="0" borderId="16" xfId="0" applyFont="1" applyBorder="1" applyAlignment="1">
      <alignment vertical="center"/>
    </xf>
    <xf numFmtId="0" fontId="16" fillId="0" borderId="16" xfId="0" applyFont="1" applyBorder="1" applyAlignment="1">
      <alignment horizontal="center" vertical="center"/>
    </xf>
    <xf numFmtId="0" fontId="15" fillId="0" borderId="4" xfId="0" applyFont="1" applyBorder="1" applyAlignment="1">
      <alignment horizontal="right" vertical="center"/>
    </xf>
    <xf numFmtId="9" fontId="16" fillId="5" borderId="2" xfId="1" applyNumberFormat="1" applyFont="1" applyFill="1" applyBorder="1" applyAlignment="1" applyProtection="1">
      <alignment vertical="center"/>
      <protection locked="0"/>
    </xf>
    <xf numFmtId="1" fontId="16" fillId="0" borderId="17" xfId="0" applyNumberFormat="1" applyFont="1" applyBorder="1" applyAlignment="1">
      <alignment horizontal="center" vertical="center"/>
    </xf>
    <xf numFmtId="1" fontId="16" fillId="5" borderId="1" xfId="1" applyNumberFormat="1" applyFont="1" applyFill="1" applyBorder="1" applyAlignment="1" applyProtection="1">
      <alignment horizontal="center" vertical="center"/>
      <protection locked="0"/>
    </xf>
    <xf numFmtId="0" fontId="31" fillId="2" borderId="0" xfId="0" applyFont="1" applyFill="1" applyBorder="1"/>
    <xf numFmtId="164" fontId="31" fillId="2" borderId="0" xfId="0" applyNumberFormat="1" applyFont="1" applyFill="1" applyBorder="1" applyAlignment="1">
      <alignment horizontal="center"/>
    </xf>
    <xf numFmtId="0" fontId="30" fillId="2" borderId="0" xfId="0" applyFont="1" applyFill="1" applyBorder="1"/>
    <xf numFmtId="164" fontId="31" fillId="2" borderId="0" xfId="0" applyNumberFormat="1" applyFont="1" applyFill="1" applyBorder="1"/>
    <xf numFmtId="164" fontId="30" fillId="2" borderId="0" xfId="0" applyNumberFormat="1" applyFont="1" applyFill="1" applyBorder="1" applyAlignment="1">
      <alignment horizontal="center"/>
    </xf>
    <xf numFmtId="166" fontId="31" fillId="2" borderId="0" xfId="0" applyNumberFormat="1" applyFont="1" applyFill="1" applyBorder="1" applyAlignment="1">
      <alignment horizontal="center"/>
    </xf>
    <xf numFmtId="0" fontId="30" fillId="2" borderId="0" xfId="0" applyFont="1" applyFill="1" applyBorder="1" applyAlignment="1">
      <alignment horizontal="center"/>
    </xf>
    <xf numFmtId="0" fontId="31" fillId="2" borderId="0" xfId="0" applyFont="1" applyFill="1" applyBorder="1" applyAlignment="1">
      <alignment horizontal="center"/>
    </xf>
    <xf numFmtId="0" fontId="33" fillId="2" borderId="0" xfId="0" applyFont="1" applyFill="1" applyBorder="1" applyAlignment="1">
      <alignment horizontal="center"/>
    </xf>
    <xf numFmtId="1" fontId="31" fillId="2" borderId="0" xfId="0" applyNumberFormat="1" applyFont="1" applyFill="1" applyBorder="1" applyAlignment="1">
      <alignment horizontal="center"/>
    </xf>
    <xf numFmtId="0" fontId="34" fillId="2" borderId="0" xfId="0" applyFont="1" applyFill="1" applyBorder="1"/>
    <xf numFmtId="0" fontId="22" fillId="2" borderId="0" xfId="0" applyFont="1" applyFill="1" applyBorder="1" applyAlignment="1">
      <alignment horizontal="center"/>
    </xf>
    <xf numFmtId="1" fontId="22" fillId="2" borderId="0" xfId="1" applyNumberFormat="1" applyFont="1" applyFill="1" applyBorder="1" applyAlignment="1">
      <alignment horizontal="center"/>
    </xf>
    <xf numFmtId="0" fontId="22" fillId="2" borderId="0" xfId="0" applyFont="1" applyFill="1" applyBorder="1" applyAlignment="1">
      <alignment horizontal="left"/>
    </xf>
    <xf numFmtId="0" fontId="30" fillId="2" borderId="0" xfId="0" applyFont="1" applyFill="1" applyBorder="1" applyAlignment="1">
      <alignment horizontal="left"/>
    </xf>
    <xf numFmtId="0" fontId="31" fillId="2" borderId="0" xfId="0" applyFont="1" applyFill="1" applyBorder="1" applyAlignment="1">
      <alignment horizontal="right"/>
    </xf>
    <xf numFmtId="3" fontId="31" fillId="2" borderId="0" xfId="0" applyNumberFormat="1" applyFont="1" applyFill="1" applyBorder="1" applyAlignment="1">
      <alignment horizontal="center"/>
    </xf>
    <xf numFmtId="0" fontId="22" fillId="2" borderId="0" xfId="0" applyFont="1" applyFill="1" applyBorder="1"/>
    <xf numFmtId="9" fontId="31" fillId="2" borderId="0" xfId="1" applyFont="1" applyFill="1" applyBorder="1"/>
    <xf numFmtId="1" fontId="30" fillId="2" borderId="0" xfId="0" applyNumberFormat="1" applyFont="1" applyFill="1" applyBorder="1" applyAlignment="1">
      <alignment horizontal="center"/>
    </xf>
    <xf numFmtId="0" fontId="33" fillId="2" borderId="0" xfId="0" applyFont="1" applyFill="1" applyBorder="1" applyAlignment="1">
      <alignment horizontal="left"/>
    </xf>
    <xf numFmtId="164" fontId="22" fillId="2" borderId="0" xfId="0" applyNumberFormat="1" applyFont="1" applyFill="1" applyBorder="1" applyAlignment="1">
      <alignment horizontal="center"/>
    </xf>
    <xf numFmtId="0" fontId="31" fillId="2" borderId="0" xfId="0" quotePrefix="1" applyFont="1" applyFill="1" applyBorder="1"/>
    <xf numFmtId="168" fontId="31" fillId="2" borderId="0" xfId="0" applyNumberFormat="1" applyFont="1" applyFill="1" applyBorder="1" applyAlignment="1">
      <alignment horizontal="center"/>
    </xf>
    <xf numFmtId="168" fontId="30" fillId="2" borderId="0" xfId="0" applyNumberFormat="1" applyFont="1" applyFill="1" applyBorder="1" applyAlignment="1">
      <alignment horizontal="center"/>
    </xf>
    <xf numFmtId="2" fontId="31" fillId="2" borderId="0" xfId="0" applyNumberFormat="1" applyFont="1" applyFill="1" applyBorder="1" applyAlignment="1">
      <alignment horizontal="center"/>
    </xf>
    <xf numFmtId="2" fontId="30" fillId="2" borderId="0" xfId="0" applyNumberFormat="1" applyFont="1" applyFill="1" applyBorder="1" applyAlignment="1">
      <alignment horizontal="center"/>
    </xf>
    <xf numFmtId="0" fontId="32" fillId="2" borderId="0" xfId="0" applyFont="1" applyFill="1" applyBorder="1"/>
    <xf numFmtId="9" fontId="31" fillId="2" borderId="0" xfId="1" applyFont="1" applyFill="1" applyBorder="1" applyAlignment="1">
      <alignment horizontal="center"/>
    </xf>
    <xf numFmtId="165" fontId="31" fillId="2" borderId="0" xfId="1" applyNumberFormat="1" applyFont="1" applyFill="1" applyBorder="1" applyAlignment="1">
      <alignment horizontal="center"/>
    </xf>
    <xf numFmtId="9" fontId="31" fillId="2" borderId="0" xfId="0" applyNumberFormat="1" applyFont="1" applyFill="1" applyBorder="1" applyAlignment="1">
      <alignment horizontal="center"/>
    </xf>
    <xf numFmtId="164" fontId="33" fillId="2" borderId="0" xfId="0" applyNumberFormat="1" applyFont="1" applyFill="1" applyBorder="1" applyAlignment="1">
      <alignment horizontal="center"/>
    </xf>
    <xf numFmtId="0" fontId="31" fillId="2" borderId="0" xfId="0" applyFont="1" applyFill="1" applyBorder="1" applyAlignment="1">
      <alignment horizontal="left"/>
    </xf>
    <xf numFmtId="167" fontId="22" fillId="2" borderId="0" xfId="2" applyNumberFormat="1" applyFont="1" applyFill="1" applyBorder="1" applyAlignment="1">
      <alignment horizontal="center"/>
    </xf>
    <xf numFmtId="168" fontId="22" fillId="2" borderId="0" xfId="0" applyNumberFormat="1" applyFont="1" applyFill="1" applyBorder="1" applyAlignment="1">
      <alignment horizontal="center"/>
    </xf>
    <xf numFmtId="2" fontId="22" fillId="2" borderId="0" xfId="0" applyNumberFormat="1" applyFont="1" applyFill="1" applyBorder="1" applyAlignment="1">
      <alignment horizontal="center"/>
    </xf>
    <xf numFmtId="0" fontId="35" fillId="2" borderId="0" xfId="0" applyFont="1" applyFill="1" applyBorder="1" applyAlignment="1">
      <alignment horizontal="center"/>
    </xf>
    <xf numFmtId="0" fontId="36" fillId="2" borderId="0" xfId="0" applyFont="1" applyFill="1" applyBorder="1"/>
    <xf numFmtId="169" fontId="31" fillId="2" borderId="0" xfId="2" applyNumberFormat="1" applyFont="1" applyFill="1" applyBorder="1" applyAlignment="1">
      <alignment horizontal="center"/>
    </xf>
    <xf numFmtId="0" fontId="37" fillId="2" borderId="0" xfId="0" applyFont="1" applyFill="1" applyBorder="1" applyAlignment="1">
      <alignment vertical="center"/>
    </xf>
    <xf numFmtId="1" fontId="31" fillId="2" borderId="0" xfId="1" applyNumberFormat="1" applyFont="1" applyFill="1" applyBorder="1" applyAlignment="1">
      <alignment horizontal="center"/>
    </xf>
    <xf numFmtId="3" fontId="22" fillId="2" borderId="0" xfId="0" applyNumberFormat="1" applyFont="1" applyFill="1" applyBorder="1" applyAlignment="1">
      <alignment horizontal="center"/>
    </xf>
    <xf numFmtId="0" fontId="37" fillId="2" borderId="0" xfId="0" applyFont="1" applyFill="1" applyBorder="1" applyAlignment="1">
      <alignment horizontal="center" vertical="center"/>
    </xf>
    <xf numFmtId="165" fontId="22" fillId="2" borderId="0" xfId="1" applyNumberFormat="1" applyFont="1" applyFill="1" applyBorder="1" applyAlignment="1">
      <alignment horizontal="center"/>
    </xf>
    <xf numFmtId="9" fontId="31" fillId="2" borderId="0" xfId="0" applyNumberFormat="1" applyFont="1" applyFill="1" applyBorder="1"/>
    <xf numFmtId="1" fontId="22" fillId="2" borderId="0" xfId="0" applyNumberFormat="1" applyFont="1" applyFill="1" applyBorder="1" applyAlignment="1">
      <alignment horizontal="center"/>
    </xf>
    <xf numFmtId="164" fontId="34" fillId="2" borderId="0" xfId="0" applyNumberFormat="1" applyFont="1" applyFill="1" applyBorder="1" applyAlignment="1">
      <alignment horizontal="center"/>
    </xf>
    <xf numFmtId="0" fontId="3" fillId="3" borderId="4" xfId="0" applyFont="1" applyFill="1" applyBorder="1"/>
    <xf numFmtId="0" fontId="18" fillId="3" borderId="4" xfId="0" applyFont="1" applyFill="1" applyBorder="1" applyAlignment="1">
      <alignment horizontal="left" wrapText="1"/>
    </xf>
    <xf numFmtId="0" fontId="3" fillId="0" borderId="4" xfId="0" applyFont="1" applyBorder="1" applyAlignment="1">
      <alignment wrapText="1"/>
    </xf>
    <xf numFmtId="0" fontId="20" fillId="0" borderId="4" xfId="0" applyFont="1" applyBorder="1" applyAlignment="1">
      <alignment wrapText="1"/>
    </xf>
    <xf numFmtId="0" fontId="0" fillId="0" borderId="0" xfId="0" applyAlignment="1">
      <alignment wrapText="1"/>
    </xf>
    <xf numFmtId="1" fontId="16" fillId="2" borderId="0" xfId="0" applyNumberFormat="1" applyFont="1" applyFill="1" applyBorder="1" applyAlignment="1" applyProtection="1">
      <alignment horizontal="center" vertical="center"/>
      <protection locked="0"/>
    </xf>
    <xf numFmtId="164" fontId="16" fillId="2" borderId="0" xfId="0" applyNumberFormat="1" applyFont="1" applyFill="1" applyBorder="1" applyAlignment="1" applyProtection="1">
      <alignment horizontal="center" vertical="center"/>
      <protection locked="0"/>
    </xf>
    <xf numFmtId="0" fontId="15" fillId="0" borderId="5" xfId="0" applyFont="1" applyBorder="1" applyAlignment="1">
      <alignment horizontal="center" vertical="center"/>
    </xf>
    <xf numFmtId="0" fontId="0" fillId="0" borderId="15" xfId="0" applyBorder="1" applyAlignment="1">
      <alignment horizontal="center" vertical="center"/>
    </xf>
    <xf numFmtId="0" fontId="15" fillId="2" borderId="0" xfId="0" applyFont="1" applyFill="1" applyAlignment="1">
      <alignment horizontal="center"/>
    </xf>
    <xf numFmtId="0" fontId="0" fillId="0" borderId="0" xfId="0" applyAlignment="1"/>
    <xf numFmtId="44" fontId="31" fillId="2" borderId="0" xfId="0" applyNumberFormat="1" applyFont="1" applyFill="1" applyBorder="1" applyAlignment="1">
      <alignment horizontal="center"/>
    </xf>
    <xf numFmtId="44" fontId="22" fillId="2" borderId="0" xfId="0" applyNumberFormat="1" applyFont="1" applyFill="1" applyBorder="1" applyAlignment="1">
      <alignment horizontal="center"/>
    </xf>
    <xf numFmtId="164" fontId="3" fillId="5" borderId="2" xfId="0" applyNumberFormat="1" applyFont="1" applyFill="1" applyBorder="1" applyAlignment="1" applyProtection="1">
      <alignment horizontal="left"/>
      <protection locked="0"/>
    </xf>
    <xf numFmtId="0" fontId="0" fillId="0" borderId="3" xfId="0" applyBorder="1" applyAlignment="1" applyProtection="1">
      <alignment horizontal="left"/>
      <protection locked="0"/>
    </xf>
    <xf numFmtId="0" fontId="4" fillId="0" borderId="5" xfId="0" applyFont="1" applyBorder="1" applyAlignment="1">
      <alignment vertical="center" wrapText="1"/>
    </xf>
    <xf numFmtId="0" fontId="25" fillId="0" borderId="28" xfId="0" applyFont="1" applyBorder="1" applyAlignment="1">
      <alignment wrapText="1"/>
    </xf>
    <xf numFmtId="0" fontId="25" fillId="0" borderId="15" xfId="0" applyFont="1" applyBorder="1" applyAlignment="1">
      <alignment wrapText="1"/>
    </xf>
    <xf numFmtId="0" fontId="23" fillId="0" borderId="5" xfId="0" applyFont="1" applyBorder="1" applyAlignment="1">
      <alignment vertical="center" wrapText="1"/>
    </xf>
    <xf numFmtId="0" fontId="0" fillId="0" borderId="28" xfId="0" applyBorder="1" applyAlignment="1">
      <alignment wrapText="1"/>
    </xf>
    <xf numFmtId="0" fontId="0" fillId="0" borderId="15" xfId="0" applyBorder="1" applyAlignment="1">
      <alignment wrapText="1"/>
    </xf>
    <xf numFmtId="0" fontId="26" fillId="0" borderId="5" xfId="3" applyBorder="1" applyAlignment="1">
      <alignment vertical="center" wrapText="1"/>
    </xf>
    <xf numFmtId="0" fontId="0" fillId="0" borderId="0" xfId="0" applyFill="1"/>
    <xf numFmtId="0" fontId="0" fillId="0" borderId="0" xfId="0" applyFill="1" applyBorder="1"/>
    <xf numFmtId="0" fontId="39" fillId="0" borderId="0" xfId="0" applyFont="1"/>
    <xf numFmtId="0" fontId="40" fillId="0" borderId="0" xfId="0" applyFont="1" applyAlignment="1">
      <alignment vertical="center"/>
    </xf>
  </cellXfs>
  <cellStyles count="4">
    <cellStyle name="Comma" xfId="2" builtinId="3"/>
    <cellStyle name="Hyperlink" xfId="3" builtinId="8"/>
    <cellStyle name="Normal" xfId="0" builtinId="0"/>
    <cellStyle name="Percent" xfId="1" builtinId="5"/>
  </cellStyles>
  <dxfs count="0"/>
  <tableStyles count="0" defaultTableStyle="TableStyleMedium9" defaultPivotStyle="PivotStyleLight16"/>
  <colors>
    <mruColors>
      <color rgb="FF3D3D3D"/>
      <color rgb="FF3F3F3F"/>
      <color rgb="FF00FF00"/>
      <color rgb="FFFF3333"/>
      <color rgb="FFFFCC00"/>
      <color rgb="FF33CC33"/>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301776691163693E-2"/>
          <c:y val="0"/>
          <c:w val="0.82780589524297821"/>
          <c:h val="0.98902773333993799"/>
        </c:manualLayout>
      </c:layout>
      <c:doughnutChart>
        <c:varyColors val="1"/>
        <c:ser>
          <c:idx val="0"/>
          <c:order val="0"/>
          <c:spPr>
            <a:noFill/>
            <a:ln w="25400">
              <a:noFill/>
            </a:ln>
            <a:scene3d>
              <a:camera prst="orthographicFront"/>
              <a:lightRig rig="threePt" dir="t"/>
            </a:scene3d>
            <a:sp3d>
              <a:bevelT w="190500" h="38100"/>
            </a:sp3d>
          </c:spPr>
          <c:dPt>
            <c:idx val="0"/>
            <c:bubble3D val="0"/>
            <c:spPr>
              <a:solidFill>
                <a:schemeClr val="tx2">
                  <a:lumMod val="60000"/>
                  <a:lumOff val="40000"/>
                </a:schemeClr>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Calcs'!$I$343:$X$343</c:f>
              <c:numCache>
                <c:formatCode>General</c:formatCode>
                <c:ptCount val="16"/>
                <c:pt idx="0">
                  <c:v>10</c:v>
                </c:pt>
                <c:pt idx="1">
                  <c:v>0</c:v>
                </c:pt>
                <c:pt idx="2">
                  <c:v>10</c:v>
                </c:pt>
                <c:pt idx="3">
                  <c:v>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1"/>
          <c:order val="1"/>
          <c:spPr>
            <a:noFill/>
            <a:ln w="25400">
              <a:noFill/>
            </a:ln>
            <a:scene3d>
              <a:camera prst="orthographicFront"/>
              <a:lightRig rig="threePt" dir="t"/>
            </a:scene3d>
            <a:sp3d>
              <a:bevelT w="190500" h="38100"/>
            </a:sp3d>
          </c:spPr>
          <c:dPt>
            <c:idx val="0"/>
            <c:bubble3D val="0"/>
            <c:spPr>
              <a:solidFill>
                <a:schemeClr val="tx2">
                  <a:lumMod val="60000"/>
                  <a:lumOff val="40000"/>
                </a:schemeClr>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Calcs'!$I$344:$X$344</c:f>
              <c:numCache>
                <c:formatCode>General</c:formatCode>
                <c:ptCount val="16"/>
                <c:pt idx="0">
                  <c:v>10</c:v>
                </c:pt>
                <c:pt idx="1">
                  <c:v>0</c:v>
                </c:pt>
                <c:pt idx="2">
                  <c:v>10</c:v>
                </c:pt>
                <c:pt idx="3">
                  <c:v>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2"/>
          <c:order val="2"/>
          <c:spPr>
            <a:noFill/>
            <a:ln w="25400">
              <a:noFill/>
            </a:ln>
            <a:scene3d>
              <a:camera prst="orthographicFront"/>
              <a:lightRig rig="threePt" dir="t"/>
            </a:scene3d>
            <a:sp3d>
              <a:bevelT w="190500" h="38100"/>
            </a:sp3d>
          </c:spPr>
          <c:dPt>
            <c:idx val="0"/>
            <c:bubble3D val="0"/>
            <c:spPr>
              <a:solidFill>
                <a:schemeClr val="tx2">
                  <a:lumMod val="60000"/>
                  <a:lumOff val="40000"/>
                </a:schemeClr>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Calcs'!$I$345:$X$345</c:f>
              <c:numCache>
                <c:formatCode>General</c:formatCode>
                <c:ptCount val="16"/>
                <c:pt idx="0">
                  <c:v>10</c:v>
                </c:pt>
                <c:pt idx="1">
                  <c:v>0</c:v>
                </c:pt>
                <c:pt idx="2">
                  <c:v>10</c:v>
                </c:pt>
                <c:pt idx="3">
                  <c:v>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3"/>
          <c:order val="3"/>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Calcs'!$I$346:$X$346</c:f>
              <c:numCache>
                <c:formatCode>General</c:formatCode>
                <c:ptCount val="16"/>
                <c:pt idx="0">
                  <c:v>10</c:v>
                </c:pt>
                <c:pt idx="1">
                  <c:v>0</c:v>
                </c:pt>
                <c:pt idx="2">
                  <c:v>0</c:v>
                </c:pt>
                <c:pt idx="3">
                  <c:v>10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4"/>
          <c:order val="4"/>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Calcs'!$I$347:$X$347</c:f>
              <c:numCache>
                <c:formatCode>General</c:formatCode>
                <c:ptCount val="16"/>
                <c:pt idx="0">
                  <c:v>10</c:v>
                </c:pt>
                <c:pt idx="1">
                  <c:v>0</c:v>
                </c:pt>
                <c:pt idx="2">
                  <c:v>0</c:v>
                </c:pt>
                <c:pt idx="3">
                  <c:v>10</c:v>
                </c:pt>
                <c:pt idx="4">
                  <c:v>10</c:v>
                </c:pt>
                <c:pt idx="5">
                  <c:v>0</c:v>
                </c:pt>
                <c:pt idx="6">
                  <c:v>10</c:v>
                </c:pt>
                <c:pt idx="7">
                  <c:v>0</c:v>
                </c:pt>
                <c:pt idx="8">
                  <c:v>10</c:v>
                </c:pt>
                <c:pt idx="9">
                  <c:v>0</c:v>
                </c:pt>
                <c:pt idx="10">
                  <c:v>10</c:v>
                </c:pt>
                <c:pt idx="11">
                  <c:v>0</c:v>
                </c:pt>
                <c:pt idx="12">
                  <c:v>0</c:v>
                </c:pt>
                <c:pt idx="13">
                  <c:v>10</c:v>
                </c:pt>
                <c:pt idx="14">
                  <c:v>10</c:v>
                </c:pt>
                <c:pt idx="15">
                  <c:v>0</c:v>
                </c:pt>
              </c:numCache>
            </c:numRef>
          </c:val>
        </c:ser>
        <c:ser>
          <c:idx val="5"/>
          <c:order val="5"/>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Calcs'!$I$348:$X$348</c:f>
              <c:numCache>
                <c:formatCode>General</c:formatCode>
                <c:ptCount val="16"/>
                <c:pt idx="0">
                  <c:v>10</c:v>
                </c:pt>
                <c:pt idx="1">
                  <c:v>0</c:v>
                </c:pt>
                <c:pt idx="2">
                  <c:v>0</c:v>
                </c:pt>
                <c:pt idx="3">
                  <c:v>10</c:v>
                </c:pt>
                <c:pt idx="4">
                  <c:v>0</c:v>
                </c:pt>
                <c:pt idx="5">
                  <c:v>10</c:v>
                </c:pt>
                <c:pt idx="6">
                  <c:v>10</c:v>
                </c:pt>
                <c:pt idx="7">
                  <c:v>0</c:v>
                </c:pt>
                <c:pt idx="8">
                  <c:v>10</c:v>
                </c:pt>
                <c:pt idx="9">
                  <c:v>0</c:v>
                </c:pt>
                <c:pt idx="10">
                  <c:v>0</c:v>
                </c:pt>
                <c:pt idx="11">
                  <c:v>10</c:v>
                </c:pt>
                <c:pt idx="12">
                  <c:v>0</c:v>
                </c:pt>
                <c:pt idx="13">
                  <c:v>10</c:v>
                </c:pt>
                <c:pt idx="14">
                  <c:v>10</c:v>
                </c:pt>
                <c:pt idx="15">
                  <c:v>0</c:v>
                </c:pt>
              </c:numCache>
            </c:numRef>
          </c:val>
        </c:ser>
        <c:ser>
          <c:idx val="6"/>
          <c:order val="6"/>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Calcs'!$I$349:$X$349</c:f>
              <c:numCache>
                <c:formatCode>General</c:formatCode>
                <c:ptCount val="16"/>
                <c:pt idx="0">
                  <c:v>10</c:v>
                </c:pt>
                <c:pt idx="1">
                  <c:v>0</c:v>
                </c:pt>
                <c:pt idx="2">
                  <c:v>0</c:v>
                </c:pt>
                <c:pt idx="3">
                  <c:v>10</c:v>
                </c:pt>
                <c:pt idx="4">
                  <c:v>0</c:v>
                </c:pt>
                <c:pt idx="5">
                  <c:v>10</c:v>
                </c:pt>
                <c:pt idx="6">
                  <c:v>0</c:v>
                </c:pt>
                <c:pt idx="7">
                  <c:v>10</c:v>
                </c:pt>
                <c:pt idx="8">
                  <c:v>0</c:v>
                </c:pt>
                <c:pt idx="9">
                  <c:v>10</c:v>
                </c:pt>
                <c:pt idx="10">
                  <c:v>0</c:v>
                </c:pt>
                <c:pt idx="11">
                  <c:v>10</c:v>
                </c:pt>
                <c:pt idx="12">
                  <c:v>0</c:v>
                </c:pt>
                <c:pt idx="13">
                  <c:v>10</c:v>
                </c:pt>
                <c:pt idx="14">
                  <c:v>10</c:v>
                </c:pt>
                <c:pt idx="15">
                  <c:v>0</c:v>
                </c:pt>
              </c:numCache>
            </c:numRef>
          </c:val>
        </c:ser>
        <c:ser>
          <c:idx val="7"/>
          <c:order val="7"/>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Calcs'!$I$350:$X$350</c:f>
              <c:numCache>
                <c:formatCode>General</c:formatCode>
                <c:ptCount val="16"/>
                <c:pt idx="0">
                  <c:v>10</c:v>
                </c:pt>
                <c:pt idx="1">
                  <c:v>0</c:v>
                </c:pt>
                <c:pt idx="2">
                  <c:v>0</c:v>
                </c:pt>
                <c:pt idx="3">
                  <c:v>10</c:v>
                </c:pt>
                <c:pt idx="4">
                  <c:v>0</c:v>
                </c:pt>
                <c:pt idx="5">
                  <c:v>10</c:v>
                </c:pt>
                <c:pt idx="6">
                  <c:v>0</c:v>
                </c:pt>
                <c:pt idx="7">
                  <c:v>10</c:v>
                </c:pt>
                <c:pt idx="8">
                  <c:v>0</c:v>
                </c:pt>
                <c:pt idx="9">
                  <c:v>10</c:v>
                </c:pt>
                <c:pt idx="10">
                  <c:v>0</c:v>
                </c:pt>
                <c:pt idx="11">
                  <c:v>10</c:v>
                </c:pt>
                <c:pt idx="12">
                  <c:v>0</c:v>
                </c:pt>
                <c:pt idx="13">
                  <c:v>10</c:v>
                </c:pt>
                <c:pt idx="14">
                  <c:v>10</c:v>
                </c:pt>
                <c:pt idx="15">
                  <c:v>0</c:v>
                </c:pt>
              </c:numCache>
            </c:numRef>
          </c:val>
        </c:ser>
        <c:ser>
          <c:idx val="8"/>
          <c:order val="8"/>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Calcs'!$I$351:$X$351</c:f>
              <c:numCache>
                <c:formatCode>General</c:formatCode>
                <c:ptCount val="16"/>
                <c:pt idx="0">
                  <c:v>0</c:v>
                </c:pt>
                <c:pt idx="1">
                  <c:v>10</c:v>
                </c:pt>
                <c:pt idx="2">
                  <c:v>0</c:v>
                </c:pt>
                <c:pt idx="3">
                  <c:v>10</c:v>
                </c:pt>
                <c:pt idx="4">
                  <c:v>0</c:v>
                </c:pt>
                <c:pt idx="5">
                  <c:v>10</c:v>
                </c:pt>
                <c:pt idx="6">
                  <c:v>0</c:v>
                </c:pt>
                <c:pt idx="7">
                  <c:v>10</c:v>
                </c:pt>
                <c:pt idx="8">
                  <c:v>0</c:v>
                </c:pt>
                <c:pt idx="9">
                  <c:v>10</c:v>
                </c:pt>
                <c:pt idx="10">
                  <c:v>0</c:v>
                </c:pt>
                <c:pt idx="11">
                  <c:v>10</c:v>
                </c:pt>
                <c:pt idx="12">
                  <c:v>0</c:v>
                </c:pt>
                <c:pt idx="13">
                  <c:v>10</c:v>
                </c:pt>
                <c:pt idx="14">
                  <c:v>0</c:v>
                </c:pt>
                <c:pt idx="15">
                  <c:v>10</c:v>
                </c:pt>
              </c:numCache>
            </c:numRef>
          </c:val>
        </c:ser>
        <c:ser>
          <c:idx val="9"/>
          <c:order val="9"/>
          <c:spPr>
            <a:noFill/>
            <a:ln w="25400">
              <a:solidFill>
                <a:schemeClr val="bg1">
                  <a:alpha val="0"/>
                </a:schemeClr>
              </a:solidFill>
            </a:ln>
            <a:scene3d>
              <a:camera prst="orthographicFront"/>
              <a:lightRig rig="threePt" dir="t"/>
            </a:scene3d>
            <a:sp3d>
              <a:bevelT w="190500" h="38100"/>
            </a:sp3d>
          </c:spPr>
          <c:dPt>
            <c:idx val="0"/>
            <c:bubble3D val="0"/>
            <c:spPr>
              <a:solidFill>
                <a:schemeClr val="accent1"/>
              </a:solidFill>
              <a:ln w="25400">
                <a:solidFill>
                  <a:schemeClr val="bg1">
                    <a:alpha val="0"/>
                  </a:schemeClr>
                </a:solidFill>
              </a:ln>
              <a:scene3d>
                <a:camera prst="orthographicFront"/>
                <a:lightRig rig="threePt" dir="t"/>
              </a:scene3d>
              <a:sp3d>
                <a:bevelT w="190500" h="38100"/>
              </a:sp3d>
            </c:spPr>
          </c:dPt>
          <c:dPt>
            <c:idx val="2"/>
            <c:bubble3D val="0"/>
            <c:spPr>
              <a:solidFill>
                <a:srgbClr val="54E349"/>
              </a:solidFill>
              <a:ln w="25400">
                <a:solidFill>
                  <a:schemeClr val="bg1">
                    <a:alpha val="0"/>
                  </a:schemeClr>
                </a:solidFill>
              </a:ln>
              <a:scene3d>
                <a:camera prst="orthographicFront"/>
                <a:lightRig rig="threePt" dir="t"/>
              </a:scene3d>
              <a:sp3d>
                <a:bevelT w="190500" h="38100"/>
              </a:sp3d>
            </c:spPr>
          </c:dPt>
          <c:dPt>
            <c:idx val="4"/>
            <c:bubble3D val="0"/>
            <c:spPr>
              <a:solidFill>
                <a:schemeClr val="tx2">
                  <a:lumMod val="40000"/>
                  <a:lumOff val="60000"/>
                </a:schemeClr>
              </a:solidFill>
              <a:ln w="25400">
                <a:solidFill>
                  <a:schemeClr val="bg1">
                    <a:alpha val="0"/>
                  </a:schemeClr>
                </a:solidFill>
              </a:ln>
              <a:scene3d>
                <a:camera prst="orthographicFront"/>
                <a:lightRig rig="threePt" dir="t"/>
              </a:scene3d>
              <a:sp3d>
                <a:bevelT w="190500" h="38100"/>
              </a:sp3d>
            </c:spPr>
          </c:dPt>
          <c:dPt>
            <c:idx val="6"/>
            <c:bubble3D val="0"/>
            <c:spPr>
              <a:solidFill>
                <a:srgbClr val="FFCC00"/>
              </a:solidFill>
              <a:ln w="25400">
                <a:solidFill>
                  <a:schemeClr val="bg1">
                    <a:alpha val="0"/>
                  </a:schemeClr>
                </a:solidFill>
              </a:ln>
              <a:scene3d>
                <a:camera prst="orthographicFront"/>
                <a:lightRig rig="threePt" dir="t"/>
              </a:scene3d>
              <a:sp3d>
                <a:bevelT w="190500" h="38100"/>
              </a:sp3d>
            </c:spPr>
          </c:dPt>
          <c:dPt>
            <c:idx val="8"/>
            <c:bubble3D val="0"/>
            <c:spPr>
              <a:solidFill>
                <a:srgbClr val="FFCC99"/>
              </a:solidFill>
              <a:ln w="25400">
                <a:solidFill>
                  <a:schemeClr val="bg1">
                    <a:alpha val="0"/>
                  </a:schemeClr>
                </a:solidFill>
              </a:ln>
              <a:scene3d>
                <a:camera prst="orthographicFront"/>
                <a:lightRig rig="threePt" dir="t"/>
              </a:scene3d>
              <a:sp3d>
                <a:bevelT w="190500" h="38100"/>
              </a:sp3d>
            </c:spPr>
          </c:dPt>
          <c:dPt>
            <c:idx val="10"/>
            <c:bubble3D val="0"/>
            <c:spPr>
              <a:solidFill>
                <a:srgbClr val="FF3300"/>
              </a:solidFill>
              <a:ln w="25400">
                <a:solidFill>
                  <a:schemeClr val="bg1">
                    <a:alpha val="0"/>
                  </a:schemeClr>
                </a:solidFill>
              </a:ln>
              <a:scene3d>
                <a:camera prst="orthographicFront"/>
                <a:lightRig rig="threePt" dir="t"/>
              </a:scene3d>
              <a:sp3d>
                <a:bevelT w="190500" h="38100"/>
              </a:sp3d>
            </c:spPr>
          </c:dPt>
          <c:dPt>
            <c:idx val="12"/>
            <c:bubble3D val="0"/>
            <c:spPr>
              <a:solidFill>
                <a:srgbClr val="FF66FF"/>
              </a:solidFill>
              <a:ln w="25400">
                <a:solidFill>
                  <a:schemeClr val="bg1">
                    <a:alpha val="0"/>
                  </a:schemeClr>
                </a:solidFill>
              </a:ln>
              <a:scene3d>
                <a:camera prst="orthographicFront"/>
                <a:lightRig rig="threePt" dir="t"/>
              </a:scene3d>
              <a:sp3d>
                <a:bevelT w="190500" h="38100"/>
              </a:sp3d>
            </c:spPr>
          </c:dPt>
          <c:dPt>
            <c:idx val="14"/>
            <c:bubble3D val="0"/>
            <c:spPr>
              <a:solidFill>
                <a:srgbClr val="F79646"/>
              </a:solidFill>
              <a:ln w="25400">
                <a:solidFill>
                  <a:schemeClr val="bg1">
                    <a:alpha val="0"/>
                  </a:schemeClr>
                </a:solid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Calcs'!$I$352:$X$352</c:f>
              <c:numCache>
                <c:formatCode>General</c:formatCode>
                <c:ptCount val="16"/>
                <c:pt idx="0">
                  <c:v>0</c:v>
                </c:pt>
                <c:pt idx="1">
                  <c:v>10</c:v>
                </c:pt>
                <c:pt idx="2">
                  <c:v>0</c:v>
                </c:pt>
                <c:pt idx="3">
                  <c:v>10</c:v>
                </c:pt>
                <c:pt idx="4">
                  <c:v>0</c:v>
                </c:pt>
                <c:pt idx="5">
                  <c:v>10</c:v>
                </c:pt>
                <c:pt idx="6">
                  <c:v>0</c:v>
                </c:pt>
                <c:pt idx="7">
                  <c:v>10</c:v>
                </c:pt>
                <c:pt idx="8">
                  <c:v>0</c:v>
                </c:pt>
                <c:pt idx="9">
                  <c:v>10</c:v>
                </c:pt>
                <c:pt idx="10">
                  <c:v>0</c:v>
                </c:pt>
                <c:pt idx="11">
                  <c:v>10</c:v>
                </c:pt>
                <c:pt idx="12">
                  <c:v>0</c:v>
                </c:pt>
                <c:pt idx="13">
                  <c:v>10</c:v>
                </c:pt>
                <c:pt idx="14">
                  <c:v>0</c:v>
                </c:pt>
                <c:pt idx="15">
                  <c:v>10</c:v>
                </c:pt>
              </c:numCache>
            </c:numRef>
          </c:val>
        </c:ser>
        <c:dLbls>
          <c:showLegendKey val="0"/>
          <c:showVal val="0"/>
          <c:showCatName val="0"/>
          <c:showSerName val="0"/>
          <c:showPercent val="0"/>
          <c:showBubbleSize val="0"/>
          <c:showLeaderLines val="1"/>
        </c:dLbls>
        <c:firstSliceAng val="0"/>
        <c:holeSize val="10"/>
      </c:doughnutChart>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9089020122484696E-2"/>
          <c:y val="0.10202900413630112"/>
          <c:w val="0.53946020669037265"/>
          <c:h val="0.82795404823992669"/>
        </c:manualLayout>
      </c:layout>
      <c:pieChart>
        <c:varyColors val="1"/>
        <c:ser>
          <c:idx val="0"/>
          <c:order val="0"/>
          <c:spPr>
            <a:ln w="41275">
              <a:solidFill>
                <a:schemeClr val="tx1">
                  <a:lumMod val="85000"/>
                  <a:lumOff val="15000"/>
                </a:schemeClr>
              </a:solidFill>
            </a:ln>
          </c:spPr>
          <c:dPt>
            <c:idx val="0"/>
            <c:bubble3D val="0"/>
            <c:spPr>
              <a:ln w="41275">
                <a:solidFill>
                  <a:sysClr val="windowText" lastClr="000000">
                    <a:lumMod val="85000"/>
                    <a:lumOff val="15000"/>
                  </a:sysClr>
                </a:solidFill>
              </a:ln>
            </c:spPr>
          </c:dPt>
          <c:dPt>
            <c:idx val="1"/>
            <c:bubble3D val="0"/>
            <c:spPr>
              <a:solidFill>
                <a:srgbClr val="FF3333"/>
              </a:solidFill>
              <a:ln w="41275">
                <a:solidFill>
                  <a:schemeClr val="tx1">
                    <a:lumMod val="85000"/>
                    <a:lumOff val="15000"/>
                  </a:schemeClr>
                </a:solidFill>
              </a:ln>
            </c:spPr>
          </c:dPt>
          <c:dPt>
            <c:idx val="2"/>
            <c:bubble3D val="0"/>
            <c:spPr>
              <a:solidFill>
                <a:srgbClr val="54E349"/>
              </a:solidFill>
              <a:ln w="41275">
                <a:solidFill>
                  <a:schemeClr val="tx1">
                    <a:lumMod val="85000"/>
                    <a:lumOff val="15000"/>
                  </a:schemeClr>
                </a:solidFill>
              </a:ln>
            </c:spPr>
          </c:dPt>
          <c:cat>
            <c:strRef>
              <c:f>'Widget Showcase Calcs'!$D$130:$F$130</c:f>
              <c:strCache>
                <c:ptCount val="3"/>
                <c:pt idx="0">
                  <c:v>Blue Widgets</c:v>
                </c:pt>
                <c:pt idx="1">
                  <c:v>Red Widgets</c:v>
                </c:pt>
                <c:pt idx="2">
                  <c:v>Green Widgets</c:v>
                </c:pt>
              </c:strCache>
            </c:strRef>
          </c:cat>
          <c:val>
            <c:numRef>
              <c:f>'Widget Showcase Calcs'!$D$131:$F$131</c:f>
              <c:numCache>
                <c:formatCode>_-* #,##0_-;\-* #,##0_-;_-* "-"??_-;_-@_-</c:formatCode>
                <c:ptCount val="3"/>
                <c:pt idx="0">
                  <c:v>1392.9874767753702</c:v>
                </c:pt>
                <c:pt idx="1">
                  <c:v>9381.0391975677685</c:v>
                </c:pt>
                <c:pt idx="2">
                  <c:v>9484.5837549373464</c:v>
                </c:pt>
              </c:numCache>
            </c:numRef>
          </c:val>
        </c:ser>
        <c:dLbls>
          <c:showLegendKey val="0"/>
          <c:showVal val="0"/>
          <c:showCatName val="0"/>
          <c:showSerName val="0"/>
          <c:showPercent val="0"/>
          <c:showBubbleSize val="0"/>
          <c:showLeaderLines val="1"/>
        </c:dLbls>
        <c:firstSliceAng val="0"/>
      </c:pieChart>
    </c:plotArea>
    <c:legend>
      <c:legendPos val="r"/>
      <c:legendEntry>
        <c:idx val="0"/>
        <c:txPr>
          <a:bodyPr/>
          <a:lstStyle/>
          <a:p>
            <a:pPr>
              <a:defRPr sz="1600" b="1">
                <a:solidFill>
                  <a:schemeClr val="bg1">
                    <a:lumMod val="50000"/>
                  </a:schemeClr>
                </a:solidFill>
                <a:latin typeface="Arial" pitchFamily="34" charset="0"/>
                <a:cs typeface="Arial" pitchFamily="34" charset="0"/>
              </a:defRPr>
            </a:pPr>
            <a:endParaRPr lang="en-US"/>
          </a:p>
        </c:txPr>
      </c:legendEntry>
      <c:legendEntry>
        <c:idx val="1"/>
        <c:txPr>
          <a:bodyPr/>
          <a:lstStyle/>
          <a:p>
            <a:pPr>
              <a:defRPr sz="1600" b="1">
                <a:solidFill>
                  <a:schemeClr val="bg1">
                    <a:lumMod val="50000"/>
                  </a:schemeClr>
                </a:solidFill>
                <a:latin typeface="Arial" pitchFamily="34" charset="0"/>
                <a:cs typeface="Arial" pitchFamily="34" charset="0"/>
              </a:defRPr>
            </a:pPr>
            <a:endParaRPr lang="en-US"/>
          </a:p>
        </c:txPr>
      </c:legendEntry>
      <c:legendEntry>
        <c:idx val="2"/>
        <c:txPr>
          <a:bodyPr/>
          <a:lstStyle/>
          <a:p>
            <a:pPr>
              <a:defRPr sz="1600" b="1">
                <a:solidFill>
                  <a:schemeClr val="bg1">
                    <a:lumMod val="50000"/>
                  </a:schemeClr>
                </a:solidFill>
                <a:latin typeface="Arial" pitchFamily="34" charset="0"/>
                <a:cs typeface="Arial" pitchFamily="34" charset="0"/>
              </a:defRPr>
            </a:pPr>
            <a:endParaRPr lang="en-US"/>
          </a:p>
        </c:txPr>
      </c:legendEntry>
      <c:layout>
        <c:manualLayout>
          <c:xMode val="edge"/>
          <c:yMode val="edge"/>
          <c:x val="0.56583650599973956"/>
          <c:y val="0.11015834299799697"/>
          <c:w val="0.42951906347512731"/>
          <c:h val="0.64579137661374419"/>
        </c:manualLayout>
      </c:layout>
      <c:overlay val="0"/>
      <c:spPr>
        <a:ln>
          <a:noFill/>
        </a:ln>
      </c:spPr>
      <c:txPr>
        <a:bodyPr/>
        <a:lstStyle/>
        <a:p>
          <a:pPr>
            <a:defRPr sz="1600" b="1">
              <a:latin typeface="Arial" pitchFamily="34" charset="0"/>
              <a:cs typeface="Arial" pitchFamily="34" charset="0"/>
            </a:defRPr>
          </a:pPr>
          <a:endParaRPr lang="en-US"/>
        </a:p>
      </c:txPr>
    </c:legend>
    <c:plotVisOnly val="1"/>
    <c:dispBlanksAs val="zero"/>
    <c:showDLblsOverMax val="0"/>
  </c:chart>
  <c:spPr>
    <a:noFill/>
    <a:ln>
      <a:noFill/>
    </a:ln>
  </c:spPr>
  <c:printSettings>
    <c:headerFooter/>
    <c:pageMargins b="0.75000000000000155" l="0.70000000000000062" r="0.70000000000000062" t="0.75000000000000155"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v>y</c:v>
          </c:tx>
          <c:spPr>
            <a:ln w="88900">
              <a:solidFill>
                <a:schemeClr val="tx1">
                  <a:lumMod val="85000"/>
                  <a:lumOff val="15000"/>
                </a:schemeClr>
              </a:solidFill>
            </a:ln>
          </c:spPr>
          <c:marker>
            <c:symbol val="none"/>
          </c:marker>
          <c:xVal>
            <c:numLit>
              <c:formatCode>General</c:formatCode>
              <c:ptCount val="5"/>
              <c:pt idx="0">
                <c:v>68.425193497685783</c:v>
              </c:pt>
              <c:pt idx="1">
                <c:v>51.859252428078698</c:v>
              </c:pt>
              <c:pt idx="2">
                <c:v>48.140747571921295</c:v>
              </c:pt>
              <c:pt idx="3">
                <c:v>68.425193497685783</c:v>
              </c:pt>
              <c:pt idx="4">
                <c:v>50</c:v>
              </c:pt>
            </c:numLit>
          </c:xVal>
          <c:yVal>
            <c:numLit>
              <c:formatCode>General</c:formatCode>
              <c:ptCount val="5"/>
              <c:pt idx="0">
                <c:v>46.481310701967445</c:v>
              </c:pt>
              <c:pt idx="1">
                <c:v>-0.73700773990743151</c:v>
              </c:pt>
              <c:pt idx="2">
                <c:v>0.73700773990743229</c:v>
              </c:pt>
              <c:pt idx="3">
                <c:v>46.481310701967445</c:v>
              </c:pt>
              <c:pt idx="4">
                <c:v>0</c:v>
              </c:pt>
            </c:numLit>
          </c:yVal>
          <c:smooth val="0"/>
        </c:ser>
        <c:dLbls>
          <c:showLegendKey val="0"/>
          <c:showVal val="0"/>
          <c:showCatName val="0"/>
          <c:showSerName val="0"/>
          <c:showPercent val="0"/>
          <c:showBubbleSize val="0"/>
        </c:dLbls>
        <c:axId val="30959488"/>
        <c:axId val="30961024"/>
      </c:scatterChart>
      <c:valAx>
        <c:axId val="30959488"/>
        <c:scaling>
          <c:orientation val="minMax"/>
          <c:max val="100"/>
          <c:min val="0"/>
        </c:scaling>
        <c:delete val="1"/>
        <c:axPos val="b"/>
        <c:numFmt formatCode="General" sourceLinked="1"/>
        <c:majorTickMark val="out"/>
        <c:minorTickMark val="none"/>
        <c:tickLblPos val="none"/>
        <c:crossAx val="30961024"/>
        <c:crosses val="autoZero"/>
        <c:crossBetween val="midCat"/>
      </c:valAx>
      <c:valAx>
        <c:axId val="30961024"/>
        <c:scaling>
          <c:orientation val="minMax"/>
          <c:max val="60"/>
          <c:min val="-10"/>
        </c:scaling>
        <c:delete val="1"/>
        <c:axPos val="l"/>
        <c:numFmt formatCode="General" sourceLinked="1"/>
        <c:majorTickMark val="out"/>
        <c:minorTickMark val="none"/>
        <c:tickLblPos val="none"/>
        <c:crossAx val="30959488"/>
        <c:crosses val="autoZero"/>
        <c:crossBetween val="midCat"/>
      </c:valAx>
      <c:spPr>
        <a:noFill/>
        <a:ln w="25400">
          <a:noFill/>
        </a:ln>
      </c:spPr>
    </c:plotArea>
    <c:plotVisOnly val="1"/>
    <c:dispBlanksAs val="gap"/>
    <c:showDLblsOverMax val="0"/>
  </c:chart>
  <c:spPr>
    <a:noFill/>
    <a:ln>
      <a:noFill/>
    </a:ln>
  </c:spPr>
  <c:printSettings>
    <c:headerFooter/>
    <c:pageMargins b="0.75000000000000511" l="0.70000000000000062" r="0.70000000000000062" t="0.75000000000000511" header="0.30000000000000032" footer="0.30000000000000032"/>
    <c:pageSetup orientation="portrait"/>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3333"/>
            </a:solidFill>
            <a:ln>
              <a:noFill/>
            </a:ln>
            <a:effectLst/>
            <a:scene3d>
              <a:camera prst="orthographicFront"/>
              <a:lightRig rig="threePt" dir="t"/>
            </a:scene3d>
            <a:sp3d prstMaterial="plastic"/>
          </c:spPr>
          <c:invertIfNegative val="0"/>
          <c:dPt>
            <c:idx val="0"/>
            <c:invertIfNegative val="0"/>
            <c:bubble3D val="0"/>
            <c:spPr>
              <a:solidFill>
                <a:srgbClr val="FF0000"/>
              </a:solidFill>
              <a:ln>
                <a:noFill/>
              </a:ln>
              <a:effectLst/>
              <a:scene3d>
                <a:camera prst="orthographicFront"/>
                <a:lightRig rig="threePt" dir="t"/>
              </a:scene3d>
              <a:sp3d prstMaterial="plastic"/>
            </c:spPr>
          </c:dPt>
          <c:val>
            <c:numRef>
              <c:f>'Widget Showcase Calcs'!$G$69</c:f>
              <c:numCache>
                <c:formatCode>0.0%</c:formatCode>
                <c:ptCount val="1"/>
                <c:pt idx="0">
                  <c:v>8.4780819170901855E-2</c:v>
                </c:pt>
              </c:numCache>
            </c:numRef>
          </c:val>
        </c:ser>
        <c:dLbls>
          <c:showLegendKey val="0"/>
          <c:showVal val="0"/>
          <c:showCatName val="0"/>
          <c:showSerName val="0"/>
          <c:showPercent val="0"/>
          <c:showBubbleSize val="0"/>
        </c:dLbls>
        <c:gapWidth val="311"/>
        <c:axId val="30997504"/>
        <c:axId val="31073024"/>
      </c:barChart>
      <c:catAx>
        <c:axId val="30997504"/>
        <c:scaling>
          <c:orientation val="minMax"/>
        </c:scaling>
        <c:delete val="1"/>
        <c:axPos val="b"/>
        <c:majorTickMark val="out"/>
        <c:minorTickMark val="none"/>
        <c:tickLblPos val="none"/>
        <c:crossAx val="31073024"/>
        <c:crosses val="autoZero"/>
        <c:auto val="1"/>
        <c:lblAlgn val="ctr"/>
        <c:lblOffset val="100"/>
        <c:noMultiLvlLbl val="0"/>
      </c:catAx>
      <c:valAx>
        <c:axId val="31073024"/>
        <c:scaling>
          <c:orientation val="minMax"/>
          <c:max val="1"/>
          <c:min val="0"/>
        </c:scaling>
        <c:delete val="0"/>
        <c:axPos val="l"/>
        <c:numFmt formatCode="0.0%" sourceLinked="1"/>
        <c:majorTickMark val="out"/>
        <c:minorTickMark val="none"/>
        <c:tickLblPos val="nextTo"/>
        <c:txPr>
          <a:bodyPr/>
          <a:lstStyle/>
          <a:p>
            <a:pPr>
              <a:defRPr sz="1100" b="1">
                <a:solidFill>
                  <a:schemeClr val="bg1">
                    <a:lumMod val="50000"/>
                  </a:schemeClr>
                </a:solidFill>
              </a:defRPr>
            </a:pPr>
            <a:endParaRPr lang="en-US"/>
          </a:p>
        </c:txPr>
        <c:crossAx val="30997504"/>
        <c:crosses val="autoZero"/>
        <c:crossBetween val="between"/>
        <c:majorUnit val="0.1"/>
      </c:valAx>
      <c:spPr>
        <a:noFill/>
        <a:ln w="25400">
          <a:noFill/>
        </a:ln>
      </c:spPr>
    </c:plotArea>
    <c:plotVisOnly val="1"/>
    <c:dispBlanksAs val="gap"/>
    <c:showDLblsOverMax val="0"/>
  </c:chart>
  <c:spPr>
    <a:noFill/>
    <a:ln>
      <a:noFill/>
    </a:ln>
  </c:spPr>
  <c:printSettings>
    <c:headerFooter/>
    <c:pageMargins b="0.75000000000000333" l="0.70000000000000062" r="0.70000000000000062" t="0.75000000000000333"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'Widget Showcase Calcs'!$J$52</c:f>
              <c:strCache>
                <c:ptCount val="1"/>
                <c:pt idx="0">
                  <c:v>y</c:v>
                </c:pt>
              </c:strCache>
            </c:strRef>
          </c:tx>
          <c:spPr>
            <a:ln w="88900">
              <a:solidFill>
                <a:schemeClr val="tx1">
                  <a:lumMod val="85000"/>
                  <a:lumOff val="15000"/>
                </a:schemeClr>
              </a:solidFill>
            </a:ln>
          </c:spPr>
          <c:marker>
            <c:symbol val="none"/>
          </c:marker>
          <c:xVal>
            <c:numRef>
              <c:f>'Widget Showcase Calcs'!$I$53:$I$57</c:f>
              <c:numCache>
                <c:formatCode>0.0</c:formatCode>
                <c:ptCount val="5"/>
                <c:pt idx="0">
                  <c:v>99.652186758829799</c:v>
                </c:pt>
                <c:pt idx="1">
                  <c:v>50.235492165699966</c:v>
                </c:pt>
                <c:pt idx="2">
                  <c:v>49.764507834300034</c:v>
                </c:pt>
                <c:pt idx="3">
                  <c:v>99.652186758829799</c:v>
                </c:pt>
                <c:pt idx="4">
                  <c:v>50</c:v>
                </c:pt>
              </c:numCache>
            </c:numRef>
          </c:xVal>
          <c:yVal>
            <c:numRef>
              <c:f>'Widget Showcase Calcs'!$J$53:$J$57</c:f>
              <c:numCache>
                <c:formatCode>0.0</c:formatCode>
                <c:ptCount val="5"/>
                <c:pt idx="0">
                  <c:v>5.8873041424990911</c:v>
                </c:pt>
                <c:pt idx="1">
                  <c:v>-1.9860874703531917</c:v>
                </c:pt>
                <c:pt idx="2">
                  <c:v>1.9860874703531919</c:v>
                </c:pt>
                <c:pt idx="3">
                  <c:v>5.8873041424990911</c:v>
                </c:pt>
                <c:pt idx="4">
                  <c:v>0</c:v>
                </c:pt>
              </c:numCache>
            </c:numRef>
          </c:yVal>
          <c:smooth val="0"/>
        </c:ser>
        <c:dLbls>
          <c:showLegendKey val="0"/>
          <c:showVal val="0"/>
          <c:showCatName val="0"/>
          <c:showSerName val="0"/>
          <c:showPercent val="0"/>
          <c:showBubbleSize val="0"/>
        </c:dLbls>
        <c:axId val="31105024"/>
        <c:axId val="31106560"/>
      </c:scatterChart>
      <c:valAx>
        <c:axId val="31105024"/>
        <c:scaling>
          <c:orientation val="minMax"/>
          <c:max val="100"/>
          <c:min val="0"/>
        </c:scaling>
        <c:delete val="1"/>
        <c:axPos val="b"/>
        <c:numFmt formatCode="0.0" sourceLinked="1"/>
        <c:majorTickMark val="out"/>
        <c:minorTickMark val="none"/>
        <c:tickLblPos val="none"/>
        <c:crossAx val="31106560"/>
        <c:crosses val="autoZero"/>
        <c:crossBetween val="midCat"/>
      </c:valAx>
      <c:valAx>
        <c:axId val="31106560"/>
        <c:scaling>
          <c:orientation val="minMax"/>
          <c:max val="60"/>
          <c:min val="-10"/>
        </c:scaling>
        <c:delete val="1"/>
        <c:axPos val="l"/>
        <c:numFmt formatCode="0.0" sourceLinked="1"/>
        <c:majorTickMark val="out"/>
        <c:minorTickMark val="none"/>
        <c:tickLblPos val="none"/>
        <c:crossAx val="31105024"/>
        <c:crosses val="autoZero"/>
        <c:crossBetween val="midCat"/>
      </c:valAx>
      <c:spPr>
        <a:noFill/>
        <a:ln w="25400">
          <a:noFill/>
        </a:ln>
      </c:spPr>
    </c:plotArea>
    <c:plotVisOnly val="1"/>
    <c:dispBlanksAs val="gap"/>
    <c:showDLblsOverMax val="0"/>
  </c:chart>
  <c:spPr>
    <a:noFill/>
    <a:ln>
      <a:noFill/>
    </a:ln>
  </c:spPr>
  <c:printSettings>
    <c:headerFooter/>
    <c:pageMargins b="0.75000000000000444" l="0.70000000000000062" r="0.70000000000000062" t="0.75000000000000444" header="0.30000000000000032" footer="0.30000000000000032"/>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9BD2"/>
            </a:solidFill>
          </c:spPr>
          <c:dPt>
            <c:idx val="0"/>
            <c:bubble3D val="0"/>
            <c:spPr>
              <a:solidFill>
                <a:schemeClr val="bg1">
                  <a:alpha val="0"/>
                </a:schemeClr>
              </a:solidFill>
            </c:spPr>
          </c:dPt>
          <c:dPt>
            <c:idx val="1"/>
            <c:bubble3D val="0"/>
            <c:spPr>
              <a:solidFill>
                <a:srgbClr val="3D3D3D"/>
              </a:solidFill>
            </c:spPr>
          </c:dPt>
          <c:val>
            <c:numRef>
              <c:f>'Widget Showcase Calcs'!$G$40:$H$40</c:f>
              <c:numCache>
                <c:formatCode>0.0</c:formatCode>
                <c:ptCount val="2"/>
                <c:pt idx="0">
                  <c:v>17.206431947516748</c:v>
                </c:pt>
                <c:pt idx="1">
                  <c:v>65.793568052483252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9BD2"/>
            </a:solidFill>
          </c:spPr>
          <c:dPt>
            <c:idx val="1"/>
            <c:bubble3D val="0"/>
            <c:spPr>
              <a:solidFill>
                <a:schemeClr val="bg1">
                  <a:alpha val="0"/>
                </a:schemeClr>
              </a:solidFill>
            </c:spPr>
          </c:dPt>
          <c:val>
            <c:numRef>
              <c:f>'Widget Showcase Calcs'!$G$27:$H$27</c:f>
              <c:numCache>
                <c:formatCode>0.0</c:formatCode>
                <c:ptCount val="2"/>
                <c:pt idx="0">
                  <c:v>67.805014084467516</c:v>
                </c:pt>
                <c:pt idx="1">
                  <c:v>15.194985915532484</c:v>
                </c:pt>
              </c:numCache>
            </c:numRef>
          </c:val>
        </c:ser>
        <c:dLbls>
          <c:showLegendKey val="0"/>
          <c:showVal val="0"/>
          <c:showCatName val="0"/>
          <c:showSerName val="0"/>
          <c:showPercent val="0"/>
          <c:showBubbleSize val="0"/>
          <c:showLeaderLines val="1"/>
        </c:dLbls>
        <c:firstSliceAng val="0"/>
        <c:holeSize val="75"/>
      </c:doughnutChart>
    </c:plotArea>
    <c:plotVisOnly val="1"/>
    <c:dispBlanksAs val="gap"/>
    <c:showDLblsOverMax val="0"/>
  </c:chart>
  <c:spPr>
    <a:noFill/>
    <a:ln>
      <a:noFill/>
    </a:ln>
  </c:sp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'Widget Showcase Calcs'!$H$9</c:f>
              <c:strCache>
                <c:ptCount val="1"/>
                <c:pt idx="0">
                  <c:v>y</c:v>
                </c:pt>
              </c:strCache>
            </c:strRef>
          </c:tx>
          <c:spPr>
            <a:ln w="88900">
              <a:solidFill>
                <a:schemeClr val="tx1">
                  <a:lumMod val="85000"/>
                  <a:lumOff val="15000"/>
                </a:schemeClr>
              </a:solidFill>
            </a:ln>
          </c:spPr>
          <c:marker>
            <c:symbol val="none"/>
          </c:marker>
          <c:xVal>
            <c:numRef>
              <c:f>'Widget Showcase Calcs'!$G$10:$G$14</c:f>
              <c:numCache>
                <c:formatCode>0.0</c:formatCode>
                <c:ptCount val="5"/>
                <c:pt idx="0">
                  <c:v>96.717032630822558</c:v>
                </c:pt>
                <c:pt idx="1">
                  <c:v>50.712762358344669</c:v>
                </c:pt>
                <c:pt idx="2">
                  <c:v>49.287237641655331</c:v>
                </c:pt>
                <c:pt idx="3">
                  <c:v>96.717032630822558</c:v>
                </c:pt>
                <c:pt idx="4">
                  <c:v>50</c:v>
                </c:pt>
              </c:numCache>
            </c:numRef>
          </c:xVal>
          <c:yVal>
            <c:numRef>
              <c:f>'Widget Showcase Calcs'!$H$10:$H$14</c:f>
              <c:numCache>
                <c:formatCode>0.0</c:formatCode>
                <c:ptCount val="5"/>
                <c:pt idx="0">
                  <c:v>17.819058958616786</c:v>
                </c:pt>
                <c:pt idx="1">
                  <c:v>-1.8686813052329023</c:v>
                </c:pt>
                <c:pt idx="2">
                  <c:v>1.8686813052329021</c:v>
                </c:pt>
                <c:pt idx="3">
                  <c:v>17.819058958616786</c:v>
                </c:pt>
                <c:pt idx="4">
                  <c:v>0</c:v>
                </c:pt>
              </c:numCache>
            </c:numRef>
          </c:yVal>
          <c:smooth val="0"/>
        </c:ser>
        <c:dLbls>
          <c:showLegendKey val="0"/>
          <c:showVal val="0"/>
          <c:showCatName val="0"/>
          <c:showSerName val="0"/>
          <c:showPercent val="0"/>
          <c:showBubbleSize val="0"/>
        </c:dLbls>
        <c:axId val="65017344"/>
        <c:axId val="65018880"/>
      </c:scatterChart>
      <c:valAx>
        <c:axId val="65017344"/>
        <c:scaling>
          <c:orientation val="minMax"/>
          <c:max val="100"/>
          <c:min val="0"/>
        </c:scaling>
        <c:delete val="1"/>
        <c:axPos val="b"/>
        <c:numFmt formatCode="0.0" sourceLinked="1"/>
        <c:majorTickMark val="out"/>
        <c:minorTickMark val="none"/>
        <c:tickLblPos val="none"/>
        <c:crossAx val="65018880"/>
        <c:crosses val="autoZero"/>
        <c:crossBetween val="midCat"/>
      </c:valAx>
      <c:valAx>
        <c:axId val="65018880"/>
        <c:scaling>
          <c:orientation val="minMax"/>
          <c:max val="60"/>
          <c:min val="-10"/>
        </c:scaling>
        <c:delete val="1"/>
        <c:axPos val="l"/>
        <c:numFmt formatCode="0.0" sourceLinked="1"/>
        <c:majorTickMark val="out"/>
        <c:minorTickMark val="none"/>
        <c:tickLblPos val="none"/>
        <c:crossAx val="65017344"/>
        <c:crosses val="autoZero"/>
        <c:crossBetween val="midCat"/>
      </c:valAx>
      <c:spPr>
        <a:noFill/>
        <a:ln w="25400">
          <a:noFill/>
        </a:ln>
      </c:spPr>
    </c:plotArea>
    <c:plotVisOnly val="1"/>
    <c:dispBlanksAs val="gap"/>
    <c:showDLblsOverMax val="0"/>
  </c:chart>
  <c:spPr>
    <a:noFill/>
    <a:ln>
      <a:noFill/>
    </a:ln>
  </c:spPr>
  <c:printSettings>
    <c:headerFooter/>
    <c:pageMargins b="0.75000000000000389" l="0.70000000000000062" r="0.70000000000000062" t="0.75000000000000389" header="0.30000000000000032" footer="0.30000000000000032"/>
    <c:pageSetup orientation="portrait"/>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7301776691163693E-2"/>
          <c:y val="0"/>
          <c:w val="0.82780589524297821"/>
          <c:h val="0.98902773333993799"/>
        </c:manualLayout>
      </c:layout>
      <c:doughnutChart>
        <c:varyColors val="1"/>
        <c:ser>
          <c:idx val="0"/>
          <c:order val="0"/>
          <c:spPr>
            <a:noFill/>
            <a:ln w="25400">
              <a:noFill/>
            </a:ln>
            <a:scene3d>
              <a:camera prst="orthographicFront"/>
              <a:lightRig rig="threePt" dir="t"/>
            </a:scene3d>
            <a:sp3d>
              <a:bevelT w="190500" h="38100"/>
            </a:sp3d>
          </c:spPr>
          <c:dPt>
            <c:idx val="0"/>
            <c:bubble3D val="0"/>
            <c:spPr>
              <a:solidFill>
                <a:schemeClr val="tx2">
                  <a:lumMod val="60000"/>
                  <a:lumOff val="40000"/>
                </a:schemeClr>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Calcs'!$I$343:$X$343</c:f>
              <c:numCache>
                <c:formatCode>General</c:formatCode>
                <c:ptCount val="16"/>
                <c:pt idx="0">
                  <c:v>10</c:v>
                </c:pt>
                <c:pt idx="1">
                  <c:v>0</c:v>
                </c:pt>
                <c:pt idx="2">
                  <c:v>10</c:v>
                </c:pt>
                <c:pt idx="3">
                  <c:v>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1"/>
          <c:order val="1"/>
          <c:spPr>
            <a:noFill/>
            <a:ln w="25400">
              <a:noFill/>
            </a:ln>
            <a:scene3d>
              <a:camera prst="orthographicFront"/>
              <a:lightRig rig="threePt" dir="t"/>
            </a:scene3d>
            <a:sp3d>
              <a:bevelT w="190500" h="38100"/>
            </a:sp3d>
          </c:spPr>
          <c:dPt>
            <c:idx val="0"/>
            <c:bubble3D val="0"/>
            <c:spPr>
              <a:solidFill>
                <a:schemeClr val="tx2">
                  <a:lumMod val="60000"/>
                  <a:lumOff val="40000"/>
                </a:schemeClr>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Calcs'!$I$344:$X$344</c:f>
              <c:numCache>
                <c:formatCode>General</c:formatCode>
                <c:ptCount val="16"/>
                <c:pt idx="0">
                  <c:v>10</c:v>
                </c:pt>
                <c:pt idx="1">
                  <c:v>0</c:v>
                </c:pt>
                <c:pt idx="2">
                  <c:v>10</c:v>
                </c:pt>
                <c:pt idx="3">
                  <c:v>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2"/>
          <c:order val="2"/>
          <c:spPr>
            <a:noFill/>
            <a:ln w="25400">
              <a:noFill/>
            </a:ln>
            <a:scene3d>
              <a:camera prst="orthographicFront"/>
              <a:lightRig rig="threePt" dir="t"/>
            </a:scene3d>
            <a:sp3d>
              <a:bevelT w="190500" h="38100"/>
            </a:sp3d>
          </c:spPr>
          <c:dPt>
            <c:idx val="0"/>
            <c:bubble3D val="0"/>
            <c:spPr>
              <a:solidFill>
                <a:schemeClr val="tx2">
                  <a:lumMod val="60000"/>
                  <a:lumOff val="40000"/>
                </a:schemeClr>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Calcs'!$I$345:$X$345</c:f>
              <c:numCache>
                <c:formatCode>General</c:formatCode>
                <c:ptCount val="16"/>
                <c:pt idx="0">
                  <c:v>10</c:v>
                </c:pt>
                <c:pt idx="1">
                  <c:v>0</c:v>
                </c:pt>
                <c:pt idx="2">
                  <c:v>10</c:v>
                </c:pt>
                <c:pt idx="3">
                  <c:v>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3"/>
          <c:order val="3"/>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Calcs'!$I$346:$X$346</c:f>
              <c:numCache>
                <c:formatCode>General</c:formatCode>
                <c:ptCount val="16"/>
                <c:pt idx="0">
                  <c:v>10</c:v>
                </c:pt>
                <c:pt idx="1">
                  <c:v>0</c:v>
                </c:pt>
                <c:pt idx="2">
                  <c:v>0</c:v>
                </c:pt>
                <c:pt idx="3">
                  <c:v>10</c:v>
                </c:pt>
                <c:pt idx="4">
                  <c:v>10</c:v>
                </c:pt>
                <c:pt idx="5">
                  <c:v>0</c:v>
                </c:pt>
                <c:pt idx="6">
                  <c:v>10</c:v>
                </c:pt>
                <c:pt idx="7">
                  <c:v>0</c:v>
                </c:pt>
                <c:pt idx="8">
                  <c:v>10</c:v>
                </c:pt>
                <c:pt idx="9">
                  <c:v>0</c:v>
                </c:pt>
                <c:pt idx="10">
                  <c:v>10</c:v>
                </c:pt>
                <c:pt idx="11">
                  <c:v>0</c:v>
                </c:pt>
                <c:pt idx="12">
                  <c:v>10</c:v>
                </c:pt>
                <c:pt idx="13">
                  <c:v>0</c:v>
                </c:pt>
                <c:pt idx="14">
                  <c:v>10</c:v>
                </c:pt>
                <c:pt idx="15">
                  <c:v>0</c:v>
                </c:pt>
              </c:numCache>
            </c:numRef>
          </c:val>
        </c:ser>
        <c:ser>
          <c:idx val="4"/>
          <c:order val="4"/>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Calcs'!$I$347:$X$347</c:f>
              <c:numCache>
                <c:formatCode>General</c:formatCode>
                <c:ptCount val="16"/>
                <c:pt idx="0">
                  <c:v>10</c:v>
                </c:pt>
                <c:pt idx="1">
                  <c:v>0</c:v>
                </c:pt>
                <c:pt idx="2">
                  <c:v>0</c:v>
                </c:pt>
                <c:pt idx="3">
                  <c:v>10</c:v>
                </c:pt>
                <c:pt idx="4">
                  <c:v>10</c:v>
                </c:pt>
                <c:pt idx="5">
                  <c:v>0</c:v>
                </c:pt>
                <c:pt idx="6">
                  <c:v>10</c:v>
                </c:pt>
                <c:pt idx="7">
                  <c:v>0</c:v>
                </c:pt>
                <c:pt idx="8">
                  <c:v>10</c:v>
                </c:pt>
                <c:pt idx="9">
                  <c:v>0</c:v>
                </c:pt>
                <c:pt idx="10">
                  <c:v>10</c:v>
                </c:pt>
                <c:pt idx="11">
                  <c:v>0</c:v>
                </c:pt>
                <c:pt idx="12">
                  <c:v>0</c:v>
                </c:pt>
                <c:pt idx="13">
                  <c:v>10</c:v>
                </c:pt>
                <c:pt idx="14">
                  <c:v>10</c:v>
                </c:pt>
                <c:pt idx="15">
                  <c:v>0</c:v>
                </c:pt>
              </c:numCache>
            </c:numRef>
          </c:val>
        </c:ser>
        <c:ser>
          <c:idx val="5"/>
          <c:order val="5"/>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Calcs'!$I$348:$X$348</c:f>
              <c:numCache>
                <c:formatCode>General</c:formatCode>
                <c:ptCount val="16"/>
                <c:pt idx="0">
                  <c:v>10</c:v>
                </c:pt>
                <c:pt idx="1">
                  <c:v>0</c:v>
                </c:pt>
                <c:pt idx="2">
                  <c:v>0</c:v>
                </c:pt>
                <c:pt idx="3">
                  <c:v>10</c:v>
                </c:pt>
                <c:pt idx="4">
                  <c:v>0</c:v>
                </c:pt>
                <c:pt idx="5">
                  <c:v>10</c:v>
                </c:pt>
                <c:pt idx="6">
                  <c:v>10</c:v>
                </c:pt>
                <c:pt idx="7">
                  <c:v>0</c:v>
                </c:pt>
                <c:pt idx="8">
                  <c:v>10</c:v>
                </c:pt>
                <c:pt idx="9">
                  <c:v>0</c:v>
                </c:pt>
                <c:pt idx="10">
                  <c:v>0</c:v>
                </c:pt>
                <c:pt idx="11">
                  <c:v>10</c:v>
                </c:pt>
                <c:pt idx="12">
                  <c:v>0</c:v>
                </c:pt>
                <c:pt idx="13">
                  <c:v>10</c:v>
                </c:pt>
                <c:pt idx="14">
                  <c:v>10</c:v>
                </c:pt>
                <c:pt idx="15">
                  <c:v>0</c:v>
                </c:pt>
              </c:numCache>
            </c:numRef>
          </c:val>
        </c:ser>
        <c:ser>
          <c:idx val="6"/>
          <c:order val="6"/>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Calcs'!$I$349:$X$349</c:f>
              <c:numCache>
                <c:formatCode>General</c:formatCode>
                <c:ptCount val="16"/>
                <c:pt idx="0">
                  <c:v>10</c:v>
                </c:pt>
                <c:pt idx="1">
                  <c:v>0</c:v>
                </c:pt>
                <c:pt idx="2">
                  <c:v>0</c:v>
                </c:pt>
                <c:pt idx="3">
                  <c:v>10</c:v>
                </c:pt>
                <c:pt idx="4">
                  <c:v>0</c:v>
                </c:pt>
                <c:pt idx="5">
                  <c:v>10</c:v>
                </c:pt>
                <c:pt idx="6">
                  <c:v>0</c:v>
                </c:pt>
                <c:pt idx="7">
                  <c:v>10</c:v>
                </c:pt>
                <c:pt idx="8">
                  <c:v>0</c:v>
                </c:pt>
                <c:pt idx="9">
                  <c:v>10</c:v>
                </c:pt>
                <c:pt idx="10">
                  <c:v>0</c:v>
                </c:pt>
                <c:pt idx="11">
                  <c:v>10</c:v>
                </c:pt>
                <c:pt idx="12">
                  <c:v>0</c:v>
                </c:pt>
                <c:pt idx="13">
                  <c:v>10</c:v>
                </c:pt>
                <c:pt idx="14">
                  <c:v>10</c:v>
                </c:pt>
                <c:pt idx="15">
                  <c:v>0</c:v>
                </c:pt>
              </c:numCache>
            </c:numRef>
          </c:val>
        </c:ser>
        <c:ser>
          <c:idx val="7"/>
          <c:order val="7"/>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Calcs'!$I$350:$X$350</c:f>
              <c:numCache>
                <c:formatCode>General</c:formatCode>
                <c:ptCount val="16"/>
                <c:pt idx="0">
                  <c:v>10</c:v>
                </c:pt>
                <c:pt idx="1">
                  <c:v>0</c:v>
                </c:pt>
                <c:pt idx="2">
                  <c:v>0</c:v>
                </c:pt>
                <c:pt idx="3">
                  <c:v>10</c:v>
                </c:pt>
                <c:pt idx="4">
                  <c:v>0</c:v>
                </c:pt>
                <c:pt idx="5">
                  <c:v>10</c:v>
                </c:pt>
                <c:pt idx="6">
                  <c:v>0</c:v>
                </c:pt>
                <c:pt idx="7">
                  <c:v>10</c:v>
                </c:pt>
                <c:pt idx="8">
                  <c:v>0</c:v>
                </c:pt>
                <c:pt idx="9">
                  <c:v>10</c:v>
                </c:pt>
                <c:pt idx="10">
                  <c:v>0</c:v>
                </c:pt>
                <c:pt idx="11">
                  <c:v>10</c:v>
                </c:pt>
                <c:pt idx="12">
                  <c:v>0</c:v>
                </c:pt>
                <c:pt idx="13">
                  <c:v>10</c:v>
                </c:pt>
                <c:pt idx="14">
                  <c:v>10</c:v>
                </c:pt>
                <c:pt idx="15">
                  <c:v>0</c:v>
                </c:pt>
              </c:numCache>
            </c:numRef>
          </c:val>
        </c:ser>
        <c:ser>
          <c:idx val="8"/>
          <c:order val="8"/>
          <c:spPr>
            <a:noFill/>
            <a:ln w="25400">
              <a:noFill/>
            </a:ln>
            <a:scene3d>
              <a:camera prst="orthographicFront"/>
              <a:lightRig rig="threePt" dir="t"/>
            </a:scene3d>
            <a:sp3d>
              <a:bevelT w="190500" h="38100"/>
            </a:sp3d>
          </c:spPr>
          <c:dPt>
            <c:idx val="0"/>
            <c:bubble3D val="0"/>
            <c:spPr>
              <a:solidFill>
                <a:srgbClr val="4F81BD"/>
              </a:solidFill>
              <a:ln w="25400">
                <a:noFill/>
              </a:ln>
              <a:scene3d>
                <a:camera prst="orthographicFront"/>
                <a:lightRig rig="threePt" dir="t"/>
              </a:scene3d>
              <a:sp3d>
                <a:bevelT w="190500" h="38100"/>
              </a:sp3d>
            </c:spPr>
          </c:dPt>
          <c:dPt>
            <c:idx val="2"/>
            <c:bubble3D val="0"/>
            <c:spPr>
              <a:solidFill>
                <a:srgbClr val="54E349"/>
              </a:solidFill>
              <a:ln w="25400">
                <a:noFill/>
              </a:ln>
              <a:scene3d>
                <a:camera prst="orthographicFront"/>
                <a:lightRig rig="threePt" dir="t"/>
              </a:scene3d>
              <a:sp3d>
                <a:bevelT w="190500" h="38100"/>
              </a:sp3d>
            </c:spPr>
          </c:dPt>
          <c:dPt>
            <c:idx val="4"/>
            <c:bubble3D val="0"/>
            <c:spPr>
              <a:solidFill>
                <a:schemeClr val="tx2">
                  <a:lumMod val="40000"/>
                  <a:lumOff val="60000"/>
                </a:schemeClr>
              </a:solidFill>
              <a:ln w="25400">
                <a:noFill/>
              </a:ln>
              <a:scene3d>
                <a:camera prst="orthographicFront"/>
                <a:lightRig rig="threePt" dir="t"/>
              </a:scene3d>
              <a:sp3d>
                <a:bevelT w="190500" h="38100"/>
              </a:sp3d>
            </c:spPr>
          </c:dPt>
          <c:dPt>
            <c:idx val="6"/>
            <c:bubble3D val="0"/>
            <c:spPr>
              <a:solidFill>
                <a:srgbClr val="FFCC00"/>
              </a:solidFill>
              <a:ln w="25400">
                <a:noFill/>
              </a:ln>
              <a:scene3d>
                <a:camera prst="orthographicFront"/>
                <a:lightRig rig="threePt" dir="t"/>
              </a:scene3d>
              <a:sp3d>
                <a:bevelT w="190500" h="38100"/>
              </a:sp3d>
            </c:spPr>
          </c:dPt>
          <c:dPt>
            <c:idx val="8"/>
            <c:bubble3D val="0"/>
            <c:spPr>
              <a:solidFill>
                <a:srgbClr val="FFCC99"/>
              </a:solidFill>
              <a:ln w="25400">
                <a:noFill/>
              </a:ln>
              <a:scene3d>
                <a:camera prst="orthographicFront"/>
                <a:lightRig rig="threePt" dir="t"/>
              </a:scene3d>
              <a:sp3d>
                <a:bevelT w="190500" h="38100"/>
              </a:sp3d>
            </c:spPr>
          </c:dPt>
          <c:dPt>
            <c:idx val="10"/>
            <c:bubble3D val="0"/>
            <c:spPr>
              <a:solidFill>
                <a:srgbClr val="FF3300"/>
              </a:solidFill>
              <a:ln w="25400">
                <a:noFill/>
              </a:ln>
              <a:scene3d>
                <a:camera prst="orthographicFront"/>
                <a:lightRig rig="threePt" dir="t"/>
              </a:scene3d>
              <a:sp3d>
                <a:bevelT w="190500" h="38100"/>
              </a:sp3d>
            </c:spPr>
          </c:dPt>
          <c:dPt>
            <c:idx val="12"/>
            <c:bubble3D val="0"/>
            <c:spPr>
              <a:solidFill>
                <a:srgbClr val="FF66FF"/>
              </a:solidFill>
              <a:ln w="25400">
                <a:noFill/>
              </a:ln>
              <a:scene3d>
                <a:camera prst="orthographicFront"/>
                <a:lightRig rig="threePt" dir="t"/>
              </a:scene3d>
              <a:sp3d>
                <a:bevelT w="190500" h="38100"/>
              </a:sp3d>
            </c:spPr>
          </c:dPt>
          <c:dPt>
            <c:idx val="14"/>
            <c:bubble3D val="0"/>
            <c:spPr>
              <a:solidFill>
                <a:srgbClr val="F79646"/>
              </a:solidFill>
              <a:ln w="25400">
                <a:no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Calcs'!$I$351:$X$351</c:f>
              <c:numCache>
                <c:formatCode>General</c:formatCode>
                <c:ptCount val="16"/>
                <c:pt idx="0">
                  <c:v>0</c:v>
                </c:pt>
                <c:pt idx="1">
                  <c:v>10</c:v>
                </c:pt>
                <c:pt idx="2">
                  <c:v>0</c:v>
                </c:pt>
                <c:pt idx="3">
                  <c:v>10</c:v>
                </c:pt>
                <c:pt idx="4">
                  <c:v>0</c:v>
                </c:pt>
                <c:pt idx="5">
                  <c:v>10</c:v>
                </c:pt>
                <c:pt idx="6">
                  <c:v>0</c:v>
                </c:pt>
                <c:pt idx="7">
                  <c:v>10</c:v>
                </c:pt>
                <c:pt idx="8">
                  <c:v>0</c:v>
                </c:pt>
                <c:pt idx="9">
                  <c:v>10</c:v>
                </c:pt>
                <c:pt idx="10">
                  <c:v>0</c:v>
                </c:pt>
                <c:pt idx="11">
                  <c:v>10</c:v>
                </c:pt>
                <c:pt idx="12">
                  <c:v>0</c:v>
                </c:pt>
                <c:pt idx="13">
                  <c:v>10</c:v>
                </c:pt>
                <c:pt idx="14">
                  <c:v>0</c:v>
                </c:pt>
                <c:pt idx="15">
                  <c:v>10</c:v>
                </c:pt>
              </c:numCache>
            </c:numRef>
          </c:val>
        </c:ser>
        <c:ser>
          <c:idx val="9"/>
          <c:order val="9"/>
          <c:spPr>
            <a:noFill/>
            <a:ln w="25400">
              <a:solidFill>
                <a:schemeClr val="bg1">
                  <a:alpha val="0"/>
                </a:schemeClr>
              </a:solidFill>
            </a:ln>
            <a:scene3d>
              <a:camera prst="orthographicFront"/>
              <a:lightRig rig="threePt" dir="t"/>
            </a:scene3d>
            <a:sp3d>
              <a:bevelT w="190500" h="38100"/>
            </a:sp3d>
          </c:spPr>
          <c:dPt>
            <c:idx val="0"/>
            <c:bubble3D val="0"/>
            <c:spPr>
              <a:solidFill>
                <a:schemeClr val="accent1"/>
              </a:solidFill>
              <a:ln w="25400">
                <a:solidFill>
                  <a:schemeClr val="bg1">
                    <a:alpha val="0"/>
                  </a:schemeClr>
                </a:solidFill>
              </a:ln>
              <a:scene3d>
                <a:camera prst="orthographicFront"/>
                <a:lightRig rig="threePt" dir="t"/>
              </a:scene3d>
              <a:sp3d>
                <a:bevelT w="190500" h="38100"/>
              </a:sp3d>
            </c:spPr>
          </c:dPt>
          <c:dPt>
            <c:idx val="2"/>
            <c:bubble3D val="0"/>
            <c:spPr>
              <a:solidFill>
                <a:srgbClr val="54E349"/>
              </a:solidFill>
              <a:ln w="25400">
                <a:solidFill>
                  <a:schemeClr val="bg1">
                    <a:alpha val="0"/>
                  </a:schemeClr>
                </a:solidFill>
              </a:ln>
              <a:scene3d>
                <a:camera prst="orthographicFront"/>
                <a:lightRig rig="threePt" dir="t"/>
              </a:scene3d>
              <a:sp3d>
                <a:bevelT w="190500" h="38100"/>
              </a:sp3d>
            </c:spPr>
          </c:dPt>
          <c:dPt>
            <c:idx val="4"/>
            <c:bubble3D val="0"/>
            <c:spPr>
              <a:solidFill>
                <a:schemeClr val="tx2">
                  <a:lumMod val="40000"/>
                  <a:lumOff val="60000"/>
                </a:schemeClr>
              </a:solidFill>
              <a:ln w="25400">
                <a:solidFill>
                  <a:schemeClr val="bg1">
                    <a:alpha val="0"/>
                  </a:schemeClr>
                </a:solidFill>
              </a:ln>
              <a:scene3d>
                <a:camera prst="orthographicFront"/>
                <a:lightRig rig="threePt" dir="t"/>
              </a:scene3d>
              <a:sp3d>
                <a:bevelT w="190500" h="38100"/>
              </a:sp3d>
            </c:spPr>
          </c:dPt>
          <c:dPt>
            <c:idx val="6"/>
            <c:bubble3D val="0"/>
            <c:spPr>
              <a:solidFill>
                <a:srgbClr val="FFCC00"/>
              </a:solidFill>
              <a:ln w="25400">
                <a:solidFill>
                  <a:schemeClr val="bg1">
                    <a:alpha val="0"/>
                  </a:schemeClr>
                </a:solidFill>
              </a:ln>
              <a:scene3d>
                <a:camera prst="orthographicFront"/>
                <a:lightRig rig="threePt" dir="t"/>
              </a:scene3d>
              <a:sp3d>
                <a:bevelT w="190500" h="38100"/>
              </a:sp3d>
            </c:spPr>
          </c:dPt>
          <c:dPt>
            <c:idx val="8"/>
            <c:bubble3D val="0"/>
            <c:spPr>
              <a:solidFill>
                <a:srgbClr val="FFCC99"/>
              </a:solidFill>
              <a:ln w="25400">
                <a:solidFill>
                  <a:schemeClr val="bg1">
                    <a:alpha val="0"/>
                  </a:schemeClr>
                </a:solidFill>
              </a:ln>
              <a:scene3d>
                <a:camera prst="orthographicFront"/>
                <a:lightRig rig="threePt" dir="t"/>
              </a:scene3d>
              <a:sp3d>
                <a:bevelT w="190500" h="38100"/>
              </a:sp3d>
            </c:spPr>
          </c:dPt>
          <c:dPt>
            <c:idx val="10"/>
            <c:bubble3D val="0"/>
            <c:spPr>
              <a:solidFill>
                <a:srgbClr val="FF3300"/>
              </a:solidFill>
              <a:ln w="25400">
                <a:solidFill>
                  <a:schemeClr val="bg1">
                    <a:alpha val="0"/>
                  </a:schemeClr>
                </a:solidFill>
              </a:ln>
              <a:scene3d>
                <a:camera prst="orthographicFront"/>
                <a:lightRig rig="threePt" dir="t"/>
              </a:scene3d>
              <a:sp3d>
                <a:bevelT w="190500" h="38100"/>
              </a:sp3d>
            </c:spPr>
          </c:dPt>
          <c:dPt>
            <c:idx val="12"/>
            <c:bubble3D val="0"/>
            <c:spPr>
              <a:solidFill>
                <a:srgbClr val="FF66FF"/>
              </a:solidFill>
              <a:ln w="25400">
                <a:solidFill>
                  <a:schemeClr val="bg1">
                    <a:alpha val="0"/>
                  </a:schemeClr>
                </a:solidFill>
              </a:ln>
              <a:scene3d>
                <a:camera prst="orthographicFront"/>
                <a:lightRig rig="threePt" dir="t"/>
              </a:scene3d>
              <a:sp3d>
                <a:bevelT w="190500" h="38100"/>
              </a:sp3d>
            </c:spPr>
          </c:dPt>
          <c:dPt>
            <c:idx val="14"/>
            <c:bubble3D val="0"/>
            <c:spPr>
              <a:solidFill>
                <a:srgbClr val="F79646"/>
              </a:solidFill>
              <a:ln w="25400">
                <a:solidFill>
                  <a:schemeClr val="bg1">
                    <a:alpha val="0"/>
                  </a:schemeClr>
                </a:solidFill>
              </a:ln>
              <a:scene3d>
                <a:camera prst="orthographicFront"/>
                <a:lightRig rig="threePt" dir="t"/>
              </a:scene3d>
              <a:sp3d>
                <a:bevelT w="190500" h="38100"/>
              </a:sp3d>
            </c:spPr>
          </c:dPt>
          <c:cat>
            <c:numRef>
              <c:f>'Widget Showcase Calcs'!$I$341:$X$341</c:f>
              <c:numCache>
                <c:formatCode>General</c:formatCode>
                <c:ptCount val="16"/>
              </c:numCache>
            </c:numRef>
          </c:cat>
          <c:val>
            <c:numRef>
              <c:f>'Widget Showcase Calcs'!$I$352:$X$352</c:f>
              <c:numCache>
                <c:formatCode>General</c:formatCode>
                <c:ptCount val="16"/>
                <c:pt idx="0">
                  <c:v>0</c:v>
                </c:pt>
                <c:pt idx="1">
                  <c:v>10</c:v>
                </c:pt>
                <c:pt idx="2">
                  <c:v>0</c:v>
                </c:pt>
                <c:pt idx="3">
                  <c:v>10</c:v>
                </c:pt>
                <c:pt idx="4">
                  <c:v>0</c:v>
                </c:pt>
                <c:pt idx="5">
                  <c:v>10</c:v>
                </c:pt>
                <c:pt idx="6">
                  <c:v>0</c:v>
                </c:pt>
                <c:pt idx="7">
                  <c:v>10</c:v>
                </c:pt>
                <c:pt idx="8">
                  <c:v>0</c:v>
                </c:pt>
                <c:pt idx="9">
                  <c:v>10</c:v>
                </c:pt>
                <c:pt idx="10">
                  <c:v>0</c:v>
                </c:pt>
                <c:pt idx="11">
                  <c:v>10</c:v>
                </c:pt>
                <c:pt idx="12">
                  <c:v>0</c:v>
                </c:pt>
                <c:pt idx="13">
                  <c:v>10</c:v>
                </c:pt>
                <c:pt idx="14">
                  <c:v>0</c:v>
                </c:pt>
                <c:pt idx="15">
                  <c:v>10</c:v>
                </c:pt>
              </c:numCache>
            </c:numRef>
          </c:val>
        </c:ser>
        <c:dLbls>
          <c:showLegendKey val="0"/>
          <c:showVal val="0"/>
          <c:showCatName val="0"/>
          <c:showSerName val="0"/>
          <c:showPercent val="0"/>
          <c:showBubbleSize val="0"/>
          <c:showLeaderLines val="1"/>
        </c:dLbls>
        <c:firstSliceAng val="0"/>
        <c:holeSize val="10"/>
      </c:doughnutChart>
      <c:spPr>
        <a:noFill/>
        <a:ln>
          <a:noFill/>
        </a:ln>
      </c:spPr>
    </c:plotArea>
    <c:plotVisOnly val="1"/>
    <c:dispBlanksAs val="gap"/>
    <c:showDLblsOverMax val="0"/>
  </c:chart>
  <c:spPr>
    <a:noFill/>
    <a:ln>
      <a:noFill/>
    </a:ln>
  </c:spPr>
  <c:printSettings>
    <c:headerFooter/>
    <c:pageMargins b="0.75000000000000022" l="0.70000000000000018" r="0.70000000000000018" t="0.75000000000000022" header="0.3000000000000001" footer="0.3000000000000001"/>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Calcs'!$D$331</c:f>
              <c:strCache>
                <c:ptCount val="1"/>
                <c:pt idx="0">
                  <c:v>Up</c:v>
                </c:pt>
              </c:strCache>
            </c:strRef>
          </c:tx>
          <c:invertIfNegative val="0"/>
          <c:dPt>
            <c:idx val="0"/>
            <c:invertIfNegative val="0"/>
            <c:bubble3D val="0"/>
            <c:spPr>
              <a:solidFill>
                <a:srgbClr val="FFA239"/>
              </a:solidFill>
            </c:spPr>
          </c:dPt>
          <c:cat>
            <c:numLit>
              <c:formatCode>General</c:formatCode>
              <c:ptCount val="1"/>
            </c:numLit>
          </c:cat>
          <c:val>
            <c:numRef>
              <c:f>'Widget Showcase Calcs'!$E$331</c:f>
              <c:numCache>
                <c:formatCode>#,##0</c:formatCode>
                <c:ptCount val="1"/>
                <c:pt idx="0">
                  <c:v>#N/A</c:v>
                </c:pt>
              </c:numCache>
            </c:numRef>
          </c:val>
        </c:ser>
        <c:ser>
          <c:idx val="1"/>
          <c:order val="1"/>
          <c:tx>
            <c:strRef>
              <c:f>'Widget Showcase Calcs'!$D$332</c:f>
              <c:strCache>
                <c:ptCount val="1"/>
                <c:pt idx="0">
                  <c:v>Down</c:v>
                </c:pt>
              </c:strCache>
            </c:strRef>
          </c:tx>
          <c:spPr>
            <a:solidFill>
              <a:srgbClr val="B5D718"/>
            </a:solidFill>
          </c:spPr>
          <c:invertIfNegative val="0"/>
          <c:cat>
            <c:numLit>
              <c:formatCode>General</c:formatCode>
              <c:ptCount val="1"/>
            </c:numLit>
          </c:cat>
          <c:val>
            <c:numRef>
              <c:f>'Widget Showcase Calcs'!$E$332</c:f>
              <c:numCache>
                <c:formatCode>#,##0</c:formatCode>
                <c:ptCount val="1"/>
                <c:pt idx="0">
                  <c:v>1</c:v>
                </c:pt>
              </c:numCache>
            </c:numRef>
          </c:val>
        </c:ser>
        <c:dLbls>
          <c:showLegendKey val="0"/>
          <c:showVal val="0"/>
          <c:showCatName val="0"/>
          <c:showSerName val="0"/>
          <c:showPercent val="0"/>
          <c:showBubbleSize val="0"/>
        </c:dLbls>
        <c:gapWidth val="0"/>
        <c:overlap val="100"/>
        <c:axId val="65110784"/>
        <c:axId val="65112320"/>
      </c:barChart>
      <c:catAx>
        <c:axId val="65110784"/>
        <c:scaling>
          <c:orientation val="minMax"/>
        </c:scaling>
        <c:delete val="1"/>
        <c:axPos val="b"/>
        <c:numFmt formatCode="General" sourceLinked="1"/>
        <c:majorTickMark val="out"/>
        <c:minorTickMark val="none"/>
        <c:tickLblPos val="nextTo"/>
        <c:crossAx val="65112320"/>
        <c:crosses val="autoZero"/>
        <c:auto val="1"/>
        <c:lblAlgn val="ctr"/>
        <c:lblOffset val="100"/>
        <c:noMultiLvlLbl val="0"/>
      </c:catAx>
      <c:valAx>
        <c:axId val="65112320"/>
        <c:scaling>
          <c:orientation val="minMax"/>
          <c:max val="1"/>
          <c:min val="0"/>
        </c:scaling>
        <c:delete val="1"/>
        <c:axPos val="l"/>
        <c:majorGridlines>
          <c:spPr>
            <a:ln>
              <a:noFill/>
            </a:ln>
          </c:spPr>
        </c:majorGridlines>
        <c:numFmt formatCode="#,##0" sourceLinked="1"/>
        <c:majorTickMark val="out"/>
        <c:minorTickMark val="none"/>
        <c:tickLblPos val="nextTo"/>
        <c:crossAx val="65110784"/>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Calcs'!$D$310</c:f>
              <c:strCache>
                <c:ptCount val="1"/>
                <c:pt idx="0">
                  <c:v>Up</c:v>
                </c:pt>
              </c:strCache>
            </c:strRef>
          </c:tx>
          <c:invertIfNegative val="0"/>
          <c:dPt>
            <c:idx val="0"/>
            <c:invertIfNegative val="0"/>
            <c:bubble3D val="0"/>
            <c:spPr>
              <a:solidFill>
                <a:srgbClr val="FFA239"/>
              </a:solidFill>
            </c:spPr>
          </c:dPt>
          <c:cat>
            <c:numLit>
              <c:formatCode>General</c:formatCode>
              <c:ptCount val="1"/>
            </c:numLit>
          </c:cat>
          <c:val>
            <c:numRef>
              <c:f>'Widget Showcase Calcs'!$E$310</c:f>
              <c:numCache>
                <c:formatCode>#,##0</c:formatCode>
                <c:ptCount val="1"/>
                <c:pt idx="0">
                  <c:v>1</c:v>
                </c:pt>
              </c:numCache>
            </c:numRef>
          </c:val>
        </c:ser>
        <c:ser>
          <c:idx val="1"/>
          <c:order val="1"/>
          <c:tx>
            <c:strRef>
              <c:f>'Widget Showcase Calcs'!$D$311</c:f>
              <c:strCache>
                <c:ptCount val="1"/>
                <c:pt idx="0">
                  <c:v>Down</c:v>
                </c:pt>
              </c:strCache>
            </c:strRef>
          </c:tx>
          <c:spPr>
            <a:solidFill>
              <a:srgbClr val="B5D718"/>
            </a:solidFill>
          </c:spPr>
          <c:invertIfNegative val="0"/>
          <c:cat>
            <c:numLit>
              <c:formatCode>General</c:formatCode>
              <c:ptCount val="1"/>
            </c:numLit>
          </c:cat>
          <c:val>
            <c:numRef>
              <c:f>'Widget Showcase Calcs'!$E$311</c:f>
              <c:numCache>
                <c:formatCode>#,##0</c:formatCode>
                <c:ptCount val="1"/>
                <c:pt idx="0">
                  <c:v>#N/A</c:v>
                </c:pt>
              </c:numCache>
            </c:numRef>
          </c:val>
        </c:ser>
        <c:dLbls>
          <c:showLegendKey val="0"/>
          <c:showVal val="0"/>
          <c:showCatName val="0"/>
          <c:showSerName val="0"/>
          <c:showPercent val="0"/>
          <c:showBubbleSize val="0"/>
        </c:dLbls>
        <c:gapWidth val="0"/>
        <c:overlap val="100"/>
        <c:axId val="65124992"/>
        <c:axId val="65126784"/>
      </c:barChart>
      <c:catAx>
        <c:axId val="65124992"/>
        <c:scaling>
          <c:orientation val="minMax"/>
        </c:scaling>
        <c:delete val="1"/>
        <c:axPos val="b"/>
        <c:numFmt formatCode="General" sourceLinked="1"/>
        <c:majorTickMark val="out"/>
        <c:minorTickMark val="none"/>
        <c:tickLblPos val="nextTo"/>
        <c:crossAx val="65126784"/>
        <c:crosses val="autoZero"/>
        <c:auto val="1"/>
        <c:lblAlgn val="ctr"/>
        <c:lblOffset val="100"/>
        <c:noMultiLvlLbl val="0"/>
      </c:catAx>
      <c:valAx>
        <c:axId val="65126784"/>
        <c:scaling>
          <c:orientation val="minMax"/>
          <c:max val="1"/>
          <c:min val="0"/>
        </c:scaling>
        <c:delete val="1"/>
        <c:axPos val="l"/>
        <c:majorGridlines>
          <c:spPr>
            <a:ln>
              <a:noFill/>
            </a:ln>
          </c:spPr>
        </c:majorGridlines>
        <c:numFmt formatCode="#,##0" sourceLinked="1"/>
        <c:majorTickMark val="out"/>
        <c:minorTickMark val="none"/>
        <c:tickLblPos val="nextTo"/>
        <c:crossAx val="6512499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Calcs'!$D$331</c:f>
              <c:strCache>
                <c:ptCount val="1"/>
                <c:pt idx="0">
                  <c:v>Up</c:v>
                </c:pt>
              </c:strCache>
            </c:strRef>
          </c:tx>
          <c:invertIfNegative val="0"/>
          <c:dPt>
            <c:idx val="0"/>
            <c:invertIfNegative val="0"/>
            <c:bubble3D val="0"/>
            <c:spPr>
              <a:solidFill>
                <a:srgbClr val="FFA239"/>
              </a:solidFill>
            </c:spPr>
          </c:dPt>
          <c:cat>
            <c:numLit>
              <c:formatCode>General</c:formatCode>
              <c:ptCount val="1"/>
            </c:numLit>
          </c:cat>
          <c:val>
            <c:numRef>
              <c:f>'Widget Showcase Calcs'!$E$331</c:f>
              <c:numCache>
                <c:formatCode>#,##0</c:formatCode>
                <c:ptCount val="1"/>
                <c:pt idx="0">
                  <c:v>#N/A</c:v>
                </c:pt>
              </c:numCache>
            </c:numRef>
          </c:val>
        </c:ser>
        <c:ser>
          <c:idx val="1"/>
          <c:order val="1"/>
          <c:tx>
            <c:strRef>
              <c:f>'Widget Showcase Calcs'!$D$332</c:f>
              <c:strCache>
                <c:ptCount val="1"/>
                <c:pt idx="0">
                  <c:v>Down</c:v>
                </c:pt>
              </c:strCache>
            </c:strRef>
          </c:tx>
          <c:spPr>
            <a:solidFill>
              <a:srgbClr val="B5D718"/>
            </a:solidFill>
          </c:spPr>
          <c:invertIfNegative val="0"/>
          <c:cat>
            <c:numLit>
              <c:formatCode>General</c:formatCode>
              <c:ptCount val="1"/>
            </c:numLit>
          </c:cat>
          <c:val>
            <c:numRef>
              <c:f>'Widget Showcase Calcs'!$E$332</c:f>
              <c:numCache>
                <c:formatCode>#,##0</c:formatCode>
                <c:ptCount val="1"/>
                <c:pt idx="0">
                  <c:v>1</c:v>
                </c:pt>
              </c:numCache>
            </c:numRef>
          </c:val>
        </c:ser>
        <c:dLbls>
          <c:showLegendKey val="0"/>
          <c:showVal val="0"/>
          <c:showCatName val="0"/>
          <c:showSerName val="0"/>
          <c:showPercent val="0"/>
          <c:showBubbleSize val="0"/>
        </c:dLbls>
        <c:gapWidth val="0"/>
        <c:overlap val="100"/>
        <c:axId val="104360960"/>
        <c:axId val="104457728"/>
      </c:barChart>
      <c:catAx>
        <c:axId val="104360960"/>
        <c:scaling>
          <c:orientation val="minMax"/>
        </c:scaling>
        <c:delete val="1"/>
        <c:axPos val="b"/>
        <c:numFmt formatCode="General" sourceLinked="1"/>
        <c:majorTickMark val="out"/>
        <c:minorTickMark val="none"/>
        <c:tickLblPos val="nextTo"/>
        <c:crossAx val="104457728"/>
        <c:crosses val="autoZero"/>
        <c:auto val="1"/>
        <c:lblAlgn val="ctr"/>
        <c:lblOffset val="100"/>
        <c:noMultiLvlLbl val="0"/>
      </c:catAx>
      <c:valAx>
        <c:axId val="104457728"/>
        <c:scaling>
          <c:orientation val="minMax"/>
          <c:max val="1"/>
          <c:min val="0"/>
        </c:scaling>
        <c:delete val="1"/>
        <c:axPos val="l"/>
        <c:majorGridlines>
          <c:spPr>
            <a:ln>
              <a:noFill/>
            </a:ln>
          </c:spPr>
        </c:majorGridlines>
        <c:numFmt formatCode="#,##0" sourceLinked="1"/>
        <c:majorTickMark val="out"/>
        <c:minorTickMark val="none"/>
        <c:tickLblPos val="nextTo"/>
        <c:crossAx val="104360960"/>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Calcs'!$H$289</c:f>
              <c:strCache>
                <c:ptCount val="1"/>
                <c:pt idx="0">
                  <c:v>Up</c:v>
                </c:pt>
              </c:strCache>
            </c:strRef>
          </c:tx>
          <c:invertIfNegative val="0"/>
          <c:dPt>
            <c:idx val="0"/>
            <c:invertIfNegative val="0"/>
            <c:bubble3D val="0"/>
            <c:spPr>
              <a:solidFill>
                <a:srgbClr val="FFA239"/>
              </a:solidFill>
            </c:spPr>
          </c:dPt>
          <c:cat>
            <c:numRef>
              <c:f>'Widget Showcase Calcs'!$D$288</c:f>
              <c:numCache>
                <c:formatCode>General</c:formatCode>
                <c:ptCount val="1"/>
              </c:numCache>
            </c:numRef>
          </c:cat>
          <c:val>
            <c:numRef>
              <c:f>'Widget Showcase Calcs'!$I$289</c:f>
              <c:numCache>
                <c:formatCode>#,##0</c:formatCode>
                <c:ptCount val="1"/>
                <c:pt idx="0">
                  <c:v>#N/A</c:v>
                </c:pt>
              </c:numCache>
            </c:numRef>
          </c:val>
        </c:ser>
        <c:ser>
          <c:idx val="1"/>
          <c:order val="1"/>
          <c:tx>
            <c:strRef>
              <c:f>'Widget Showcase Calcs'!$H$290</c:f>
              <c:strCache>
                <c:ptCount val="1"/>
                <c:pt idx="0">
                  <c:v>Down</c:v>
                </c:pt>
              </c:strCache>
            </c:strRef>
          </c:tx>
          <c:spPr>
            <a:solidFill>
              <a:srgbClr val="B5D718"/>
            </a:solidFill>
          </c:spPr>
          <c:invertIfNegative val="0"/>
          <c:cat>
            <c:numRef>
              <c:f>'Widget Showcase Calcs'!$D$288</c:f>
              <c:numCache>
                <c:formatCode>General</c:formatCode>
                <c:ptCount val="1"/>
              </c:numCache>
            </c:numRef>
          </c:cat>
          <c:val>
            <c:numRef>
              <c:f>'Widget Showcase Calcs'!$I$290</c:f>
              <c:numCache>
                <c:formatCode>#,##0</c:formatCode>
                <c:ptCount val="1"/>
                <c:pt idx="0">
                  <c:v>1</c:v>
                </c:pt>
              </c:numCache>
            </c:numRef>
          </c:val>
        </c:ser>
        <c:dLbls>
          <c:showLegendKey val="0"/>
          <c:showVal val="0"/>
          <c:showCatName val="0"/>
          <c:showSerName val="0"/>
          <c:showPercent val="0"/>
          <c:showBubbleSize val="0"/>
        </c:dLbls>
        <c:gapWidth val="0"/>
        <c:overlap val="100"/>
        <c:axId val="65409792"/>
        <c:axId val="65411328"/>
      </c:barChart>
      <c:catAx>
        <c:axId val="65409792"/>
        <c:scaling>
          <c:orientation val="minMax"/>
        </c:scaling>
        <c:delete val="1"/>
        <c:axPos val="b"/>
        <c:numFmt formatCode="General" sourceLinked="1"/>
        <c:majorTickMark val="out"/>
        <c:minorTickMark val="none"/>
        <c:tickLblPos val="nextTo"/>
        <c:crossAx val="65411328"/>
        <c:crosses val="autoZero"/>
        <c:auto val="1"/>
        <c:lblAlgn val="ctr"/>
        <c:lblOffset val="100"/>
        <c:noMultiLvlLbl val="0"/>
      </c:catAx>
      <c:valAx>
        <c:axId val="65411328"/>
        <c:scaling>
          <c:orientation val="minMax"/>
          <c:max val="1"/>
          <c:min val="0"/>
        </c:scaling>
        <c:delete val="1"/>
        <c:axPos val="l"/>
        <c:majorGridlines>
          <c:spPr>
            <a:ln>
              <a:noFill/>
            </a:ln>
          </c:spPr>
        </c:majorGridlines>
        <c:numFmt formatCode="#,##0" sourceLinked="1"/>
        <c:majorTickMark val="out"/>
        <c:minorTickMark val="none"/>
        <c:tickLblPos val="nextTo"/>
        <c:crossAx val="6540979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Calcs'!$D$289</c:f>
              <c:strCache>
                <c:ptCount val="1"/>
                <c:pt idx="0">
                  <c:v>Up</c:v>
                </c:pt>
              </c:strCache>
            </c:strRef>
          </c:tx>
          <c:invertIfNegative val="0"/>
          <c:dPt>
            <c:idx val="0"/>
            <c:invertIfNegative val="0"/>
            <c:bubble3D val="0"/>
            <c:spPr>
              <a:solidFill>
                <a:srgbClr val="FFA239"/>
              </a:solidFill>
            </c:spPr>
          </c:dPt>
          <c:cat>
            <c:numLit>
              <c:formatCode>General</c:formatCode>
              <c:ptCount val="1"/>
              <c:pt idx="0">
                <c:v>0</c:v>
              </c:pt>
            </c:numLit>
          </c:cat>
          <c:val>
            <c:numRef>
              <c:f>'Widget Showcase Calcs'!$E$289</c:f>
              <c:numCache>
                <c:formatCode>#,##0</c:formatCode>
                <c:ptCount val="1"/>
                <c:pt idx="0">
                  <c:v>1</c:v>
                </c:pt>
              </c:numCache>
            </c:numRef>
          </c:val>
        </c:ser>
        <c:ser>
          <c:idx val="1"/>
          <c:order val="1"/>
          <c:tx>
            <c:strRef>
              <c:f>'Widget Showcase Calcs'!$D$290</c:f>
              <c:strCache>
                <c:ptCount val="1"/>
                <c:pt idx="0">
                  <c:v>Down</c:v>
                </c:pt>
              </c:strCache>
            </c:strRef>
          </c:tx>
          <c:spPr>
            <a:solidFill>
              <a:srgbClr val="B5D718"/>
            </a:solidFill>
          </c:spPr>
          <c:invertIfNegative val="0"/>
          <c:cat>
            <c:numLit>
              <c:formatCode>General</c:formatCode>
              <c:ptCount val="1"/>
              <c:pt idx="0">
                <c:v>0</c:v>
              </c:pt>
            </c:numLit>
          </c:cat>
          <c:val>
            <c:numRef>
              <c:f>'Widget Showcase Calcs'!$E$290</c:f>
              <c:numCache>
                <c:formatCode>#,##0</c:formatCode>
                <c:ptCount val="1"/>
                <c:pt idx="0">
                  <c:v>#N/A</c:v>
                </c:pt>
              </c:numCache>
            </c:numRef>
          </c:val>
        </c:ser>
        <c:dLbls>
          <c:showLegendKey val="0"/>
          <c:showVal val="0"/>
          <c:showCatName val="0"/>
          <c:showSerName val="0"/>
          <c:showPercent val="0"/>
          <c:showBubbleSize val="0"/>
        </c:dLbls>
        <c:gapWidth val="0"/>
        <c:overlap val="100"/>
        <c:axId val="65428480"/>
        <c:axId val="65434368"/>
      </c:barChart>
      <c:catAx>
        <c:axId val="65428480"/>
        <c:scaling>
          <c:orientation val="minMax"/>
        </c:scaling>
        <c:delete val="1"/>
        <c:axPos val="b"/>
        <c:numFmt formatCode="General" sourceLinked="1"/>
        <c:majorTickMark val="out"/>
        <c:minorTickMark val="none"/>
        <c:tickLblPos val="nextTo"/>
        <c:crossAx val="65434368"/>
        <c:crosses val="autoZero"/>
        <c:auto val="1"/>
        <c:lblAlgn val="ctr"/>
        <c:lblOffset val="100"/>
        <c:noMultiLvlLbl val="0"/>
      </c:catAx>
      <c:valAx>
        <c:axId val="65434368"/>
        <c:scaling>
          <c:orientation val="minMax"/>
          <c:max val="1"/>
          <c:min val="0"/>
        </c:scaling>
        <c:delete val="1"/>
        <c:axPos val="l"/>
        <c:majorGridlines>
          <c:spPr>
            <a:ln>
              <a:noFill/>
            </a:ln>
          </c:spPr>
        </c:majorGridlines>
        <c:numFmt formatCode="#,##0" sourceLinked="1"/>
        <c:majorTickMark val="out"/>
        <c:minorTickMark val="none"/>
        <c:tickLblPos val="nextTo"/>
        <c:crossAx val="65428480"/>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443870760139893E-2"/>
          <c:y val="3.8925000950317409E-2"/>
          <c:w val="0.9196214658690347"/>
          <c:h val="0.91751787954319663"/>
        </c:manualLayout>
      </c:layout>
      <c:scatterChart>
        <c:scatterStyle val="lineMarker"/>
        <c:varyColors val="0"/>
        <c:ser>
          <c:idx val="1"/>
          <c:order val="0"/>
          <c:spPr>
            <a:ln w="28575">
              <a:noFill/>
            </a:ln>
          </c:spPr>
          <c:marker>
            <c:symbol val="circle"/>
            <c:size val="12"/>
            <c:spPr>
              <a:noFill/>
              <a:ln w="31750">
                <a:solidFill>
                  <a:srgbClr val="FF0000"/>
                </a:solidFill>
              </a:ln>
            </c:spPr>
          </c:marker>
          <c:xVal>
            <c:numLit>
              <c:formatCode>General</c:formatCode>
              <c:ptCount val="1"/>
            </c:numLit>
          </c:xVal>
          <c:yVal>
            <c:numLit>
              <c:formatCode>General</c:formatCode>
              <c:ptCount val="1"/>
            </c:numLit>
          </c:yVal>
          <c:smooth val="0"/>
        </c:ser>
        <c:ser>
          <c:idx val="2"/>
          <c:order val="1"/>
          <c:spPr>
            <a:ln w="12700">
              <a:solidFill>
                <a:srgbClr val="FFFF00"/>
              </a:solidFill>
              <a:prstDash val="solid"/>
            </a:ln>
          </c:spPr>
          <c:marker>
            <c:symbol val="circle"/>
            <c:size val="4"/>
            <c:spPr>
              <a:solidFill>
                <a:srgbClr val="FF0000"/>
              </a:solidFill>
              <a:ln>
                <a:solidFill>
                  <a:srgbClr val="FF0000"/>
                </a:solidFill>
                <a:prstDash val="solid"/>
              </a:ln>
            </c:spPr>
          </c:marker>
          <c:xVal>
            <c:numRef>
              <c:f>'Widget Showcase Calcs'!$D$222</c:f>
              <c:numCache>
                <c:formatCode>General</c:formatCode>
                <c:ptCount val="1"/>
                <c:pt idx="0">
                  <c:v>8.6000000000000085</c:v>
                </c:pt>
              </c:numCache>
            </c:numRef>
          </c:xVal>
          <c:yVal>
            <c:numRef>
              <c:f>'Widget Showcase Calcs'!$E$222</c:f>
              <c:numCache>
                <c:formatCode>General</c:formatCode>
                <c:ptCount val="1"/>
                <c:pt idx="0">
                  <c:v>60.8</c:v>
                </c:pt>
              </c:numCache>
            </c:numRef>
          </c:yVal>
          <c:smooth val="0"/>
        </c:ser>
        <c:ser>
          <c:idx val="0"/>
          <c:order val="2"/>
          <c:spPr>
            <a:ln w="28575">
              <a:noFill/>
            </a:ln>
          </c:spPr>
          <c:marker>
            <c:symbol val="circle"/>
            <c:size val="9"/>
            <c:spPr>
              <a:noFill/>
              <a:ln w="22225">
                <a:solidFill>
                  <a:srgbClr val="FF0000"/>
                </a:solidFill>
              </a:ln>
            </c:spPr>
          </c:marker>
          <c:xVal>
            <c:numRef>
              <c:f>'Widget Showcase Calcs'!$D$223</c:f>
              <c:numCache>
                <c:formatCode>General</c:formatCode>
                <c:ptCount val="1"/>
                <c:pt idx="0">
                  <c:v>8.6000000000000085</c:v>
                </c:pt>
              </c:numCache>
            </c:numRef>
          </c:xVal>
          <c:yVal>
            <c:numRef>
              <c:f>'Widget Showcase Calcs'!$E$223</c:f>
              <c:numCache>
                <c:formatCode>General</c:formatCode>
                <c:ptCount val="1"/>
                <c:pt idx="0">
                  <c:v>60.8</c:v>
                </c:pt>
              </c:numCache>
            </c:numRef>
          </c:yVal>
          <c:smooth val="0"/>
        </c:ser>
        <c:dLbls>
          <c:showLegendKey val="0"/>
          <c:showVal val="0"/>
          <c:showCatName val="0"/>
          <c:showSerName val="0"/>
          <c:showPercent val="0"/>
          <c:showBubbleSize val="0"/>
        </c:dLbls>
        <c:axId val="70231168"/>
        <c:axId val="70233088"/>
      </c:scatterChart>
      <c:valAx>
        <c:axId val="70231168"/>
        <c:scaling>
          <c:orientation val="minMax"/>
          <c:max val="175"/>
          <c:min val="-100"/>
        </c:scaling>
        <c:delete val="1"/>
        <c:axPos val="b"/>
        <c:numFmt formatCode="General" sourceLinked="1"/>
        <c:majorTickMark val="out"/>
        <c:minorTickMark val="none"/>
        <c:tickLblPos val="none"/>
        <c:crossAx val="70233088"/>
        <c:crosses val="autoZero"/>
        <c:crossBetween val="midCat"/>
        <c:majorUnit val="30"/>
      </c:valAx>
      <c:valAx>
        <c:axId val="70233088"/>
        <c:scaling>
          <c:orientation val="minMax"/>
          <c:max val="80"/>
          <c:min val="-60"/>
        </c:scaling>
        <c:delete val="1"/>
        <c:axPos val="l"/>
        <c:numFmt formatCode="General" sourceLinked="1"/>
        <c:majorTickMark val="out"/>
        <c:minorTickMark val="none"/>
        <c:tickLblPos val="none"/>
        <c:crossAx val="70231168"/>
        <c:crosses val="autoZero"/>
        <c:crossBetween val="midCat"/>
        <c:majorUnit val="10"/>
      </c:valAx>
      <c:spPr>
        <a:noFill/>
        <a:ln w="25400">
          <a:noFill/>
        </a:ln>
      </c:spPr>
    </c:plotArea>
    <c:plotVisOnly val="1"/>
    <c:dispBlanksAs val="gap"/>
    <c:showDLblsOverMax val="0"/>
  </c:chart>
  <c:spPr>
    <a:noFill/>
    <a:ln>
      <a:noFill/>
    </a:ln>
  </c:spPr>
  <c:printSettings>
    <c:headerFooter/>
    <c:pageMargins b="0.75000000000000089" l="0.70000000000000062" r="0.70000000000000062" t="0.75000000000000089" header="0.30000000000000032" footer="0.30000000000000032"/>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spPr>
            <a:solidFill>
              <a:schemeClr val="accent5">
                <a:lumMod val="60000"/>
                <a:lumOff val="40000"/>
              </a:schemeClr>
            </a:solidFill>
            <a:ln w="28575">
              <a:solidFill>
                <a:schemeClr val="tx1">
                  <a:lumMod val="75000"/>
                  <a:lumOff val="25000"/>
                </a:schemeClr>
              </a:solidFill>
            </a:ln>
          </c:spPr>
          <c:invertIfNegative val="0"/>
          <c:cat>
            <c:strRef>
              <c:f>'Widget Showcase Calcs'!$H$186:$H$191</c:f>
              <c:strCache>
                <c:ptCount val="6"/>
                <c:pt idx="0">
                  <c:v>0-20</c:v>
                </c:pt>
                <c:pt idx="1">
                  <c:v>20-30</c:v>
                </c:pt>
                <c:pt idx="2">
                  <c:v>30-40</c:v>
                </c:pt>
                <c:pt idx="3">
                  <c:v>40-50</c:v>
                </c:pt>
                <c:pt idx="4">
                  <c:v>50-60</c:v>
                </c:pt>
                <c:pt idx="5">
                  <c:v>60-70</c:v>
                </c:pt>
              </c:strCache>
            </c:strRef>
          </c:cat>
          <c:val>
            <c:numRef>
              <c:f>'Widget Showcase Calcs'!$I$186:$I$191</c:f>
              <c:numCache>
                <c:formatCode>0</c:formatCode>
                <c:ptCount val="6"/>
                <c:pt idx="0">
                  <c:v>-17</c:v>
                </c:pt>
                <c:pt idx="1">
                  <c:v>-49</c:v>
                </c:pt>
                <c:pt idx="2">
                  <c:v>-47</c:v>
                </c:pt>
                <c:pt idx="3">
                  <c:v>-29</c:v>
                </c:pt>
                <c:pt idx="4">
                  <c:v>-24</c:v>
                </c:pt>
                <c:pt idx="5">
                  <c:v>-14</c:v>
                </c:pt>
              </c:numCache>
            </c:numRef>
          </c:val>
        </c:ser>
        <c:ser>
          <c:idx val="1"/>
          <c:order val="1"/>
          <c:spPr>
            <a:solidFill>
              <a:srgbClr val="FF66FF"/>
            </a:solidFill>
            <a:ln w="28575">
              <a:solidFill>
                <a:schemeClr val="tx1">
                  <a:lumMod val="75000"/>
                  <a:lumOff val="25000"/>
                </a:schemeClr>
              </a:solidFill>
            </a:ln>
          </c:spPr>
          <c:invertIfNegative val="0"/>
          <c:cat>
            <c:strRef>
              <c:f>'Widget Showcase Calcs'!$H$186:$H$191</c:f>
              <c:strCache>
                <c:ptCount val="6"/>
                <c:pt idx="0">
                  <c:v>0-20</c:v>
                </c:pt>
                <c:pt idx="1">
                  <c:v>20-30</c:v>
                </c:pt>
                <c:pt idx="2">
                  <c:v>30-40</c:v>
                </c:pt>
                <c:pt idx="3">
                  <c:v>40-50</c:v>
                </c:pt>
                <c:pt idx="4">
                  <c:v>50-60</c:v>
                </c:pt>
                <c:pt idx="5">
                  <c:v>60-70</c:v>
                </c:pt>
              </c:strCache>
            </c:strRef>
          </c:cat>
          <c:val>
            <c:numRef>
              <c:f>'Widget Showcase Calcs'!$J$186:$J$191</c:f>
              <c:numCache>
                <c:formatCode>0</c:formatCode>
                <c:ptCount val="6"/>
                <c:pt idx="0">
                  <c:v>17.467019890456864</c:v>
                </c:pt>
                <c:pt idx="1">
                  <c:v>52.682251031819298</c:v>
                </c:pt>
                <c:pt idx="2">
                  <c:v>53.726774753482893</c:v>
                </c:pt>
                <c:pt idx="3">
                  <c:v>26.937889639692873</c:v>
                </c:pt>
                <c:pt idx="4">
                  <c:v>33.799487346231189</c:v>
                </c:pt>
                <c:pt idx="5">
                  <c:v>7.6940012199256378</c:v>
                </c:pt>
              </c:numCache>
            </c:numRef>
          </c:val>
        </c:ser>
        <c:dLbls>
          <c:showLegendKey val="0"/>
          <c:showVal val="0"/>
          <c:showCatName val="0"/>
          <c:showSerName val="0"/>
          <c:showPercent val="0"/>
          <c:showBubbleSize val="0"/>
        </c:dLbls>
        <c:gapWidth val="6"/>
        <c:overlap val="100"/>
        <c:axId val="70274048"/>
        <c:axId val="70275840"/>
      </c:barChart>
      <c:catAx>
        <c:axId val="70274048"/>
        <c:scaling>
          <c:orientation val="minMax"/>
        </c:scaling>
        <c:delete val="0"/>
        <c:axPos val="l"/>
        <c:majorTickMark val="out"/>
        <c:minorTickMark val="none"/>
        <c:tickLblPos val="nextTo"/>
        <c:txPr>
          <a:bodyPr/>
          <a:lstStyle/>
          <a:p>
            <a:pPr>
              <a:defRPr sz="1200">
                <a:latin typeface="Arial" pitchFamily="34" charset="0"/>
                <a:cs typeface="Arial" pitchFamily="34" charset="0"/>
              </a:defRPr>
            </a:pPr>
            <a:endParaRPr lang="en-US"/>
          </a:p>
        </c:txPr>
        <c:crossAx val="70275840"/>
        <c:crosses val="autoZero"/>
        <c:auto val="1"/>
        <c:lblAlgn val="ctr"/>
        <c:lblOffset val="100"/>
        <c:noMultiLvlLbl val="0"/>
      </c:catAx>
      <c:valAx>
        <c:axId val="70275840"/>
        <c:scaling>
          <c:orientation val="minMax"/>
        </c:scaling>
        <c:delete val="0"/>
        <c:axPos val="b"/>
        <c:numFmt formatCode="0;0" sourceLinked="0"/>
        <c:majorTickMark val="out"/>
        <c:minorTickMark val="none"/>
        <c:tickLblPos val="nextTo"/>
        <c:txPr>
          <a:bodyPr/>
          <a:lstStyle/>
          <a:p>
            <a:pPr>
              <a:defRPr sz="1200" b="1">
                <a:latin typeface="Arial" pitchFamily="34" charset="0"/>
                <a:cs typeface="Arial" pitchFamily="34" charset="0"/>
              </a:defRPr>
            </a:pPr>
            <a:endParaRPr lang="en-US"/>
          </a:p>
        </c:txPr>
        <c:crossAx val="70274048"/>
        <c:crosses val="autoZero"/>
        <c:crossBetween val="between"/>
        <c:majorUnit val="10"/>
      </c:valAx>
      <c:spPr>
        <a:noFill/>
        <a:ln>
          <a:noFill/>
        </a:ln>
      </c:spPr>
    </c:plotArea>
    <c:plotVisOnly val="1"/>
    <c:dispBlanksAs val="gap"/>
    <c:showDLblsOverMax val="0"/>
  </c:chart>
  <c:spPr>
    <a:noFill/>
    <a:ln>
      <a:noFill/>
    </a:ln>
  </c:spPr>
  <c:printSettings>
    <c:headerFooter/>
    <c:pageMargins b="0.75000000000000133" l="0.70000000000000062" r="0.70000000000000062" t="0.75000000000000133"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Calcs'!$H$173</c:f>
              <c:strCache>
                <c:ptCount val="1"/>
                <c:pt idx="0">
                  <c:v>Up</c:v>
                </c:pt>
              </c:strCache>
            </c:strRef>
          </c:tx>
          <c:invertIfNegative val="0"/>
          <c:dPt>
            <c:idx val="0"/>
            <c:invertIfNegative val="0"/>
            <c:bubble3D val="0"/>
            <c:spPr>
              <a:solidFill>
                <a:srgbClr val="FFA239"/>
              </a:solidFill>
            </c:spPr>
          </c:dPt>
          <c:cat>
            <c:numLit>
              <c:formatCode>General</c:formatCode>
              <c:ptCount val="1"/>
            </c:numLit>
          </c:cat>
          <c:val>
            <c:numRef>
              <c:f>'Widget Showcase Calcs'!$I$173</c:f>
              <c:numCache>
                <c:formatCode>#,##0</c:formatCode>
                <c:ptCount val="1"/>
                <c:pt idx="0">
                  <c:v>1</c:v>
                </c:pt>
              </c:numCache>
            </c:numRef>
          </c:val>
        </c:ser>
        <c:ser>
          <c:idx val="1"/>
          <c:order val="1"/>
          <c:tx>
            <c:strRef>
              <c:f>'Widget Showcase Calcs'!$H$174</c:f>
              <c:strCache>
                <c:ptCount val="1"/>
                <c:pt idx="0">
                  <c:v>Down</c:v>
                </c:pt>
              </c:strCache>
            </c:strRef>
          </c:tx>
          <c:spPr>
            <a:solidFill>
              <a:srgbClr val="B5D718"/>
            </a:solidFill>
          </c:spPr>
          <c:invertIfNegative val="0"/>
          <c:cat>
            <c:numLit>
              <c:formatCode>General</c:formatCode>
              <c:ptCount val="1"/>
            </c:numLit>
          </c:cat>
          <c:val>
            <c:numRef>
              <c:f>'Widget Showcase Calcs'!$I$174</c:f>
              <c:numCache>
                <c:formatCode>#,##0</c:formatCode>
                <c:ptCount val="1"/>
                <c:pt idx="0">
                  <c:v>#N/A</c:v>
                </c:pt>
              </c:numCache>
            </c:numRef>
          </c:val>
        </c:ser>
        <c:dLbls>
          <c:showLegendKey val="0"/>
          <c:showVal val="0"/>
          <c:showCatName val="0"/>
          <c:showSerName val="0"/>
          <c:showPercent val="0"/>
          <c:showBubbleSize val="0"/>
        </c:dLbls>
        <c:gapWidth val="0"/>
        <c:overlap val="100"/>
        <c:axId val="70304896"/>
        <c:axId val="70306432"/>
      </c:barChart>
      <c:catAx>
        <c:axId val="70304896"/>
        <c:scaling>
          <c:orientation val="minMax"/>
        </c:scaling>
        <c:delete val="1"/>
        <c:axPos val="b"/>
        <c:numFmt formatCode="General" sourceLinked="1"/>
        <c:majorTickMark val="out"/>
        <c:minorTickMark val="none"/>
        <c:tickLblPos val="nextTo"/>
        <c:crossAx val="70306432"/>
        <c:crosses val="autoZero"/>
        <c:auto val="1"/>
        <c:lblAlgn val="ctr"/>
        <c:lblOffset val="100"/>
        <c:noMultiLvlLbl val="0"/>
      </c:catAx>
      <c:valAx>
        <c:axId val="70306432"/>
        <c:scaling>
          <c:orientation val="minMax"/>
          <c:max val="1"/>
          <c:min val="0"/>
        </c:scaling>
        <c:delete val="1"/>
        <c:axPos val="l"/>
        <c:majorGridlines>
          <c:spPr>
            <a:ln>
              <a:noFill/>
            </a:ln>
          </c:spPr>
        </c:majorGridlines>
        <c:numFmt formatCode="#,##0" sourceLinked="1"/>
        <c:majorTickMark val="out"/>
        <c:minorTickMark val="none"/>
        <c:tickLblPos val="nextTo"/>
        <c:crossAx val="70304896"/>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47625"/>
          </c:spPr>
          <c:marker>
            <c:symbol val="none"/>
          </c:marker>
          <c:xVal>
            <c:numRef>
              <c:f>'Widget Showcase Calcs'!$D$144:$BO$144</c:f>
              <c:numCache>
                <c:formatCode>d/m/yy;@</c:formatCode>
                <c:ptCount val="64"/>
                <c:pt idx="0">
                  <c:v>40909</c:v>
                </c:pt>
                <c:pt idx="1">
                  <c:v>40910</c:v>
                </c:pt>
                <c:pt idx="2">
                  <c:v>40911</c:v>
                </c:pt>
                <c:pt idx="3">
                  <c:v>40912</c:v>
                </c:pt>
                <c:pt idx="4">
                  <c:v>40913</c:v>
                </c:pt>
                <c:pt idx="5">
                  <c:v>40914</c:v>
                </c:pt>
                <c:pt idx="6">
                  <c:v>40915</c:v>
                </c:pt>
                <c:pt idx="7">
                  <c:v>40916</c:v>
                </c:pt>
                <c:pt idx="8">
                  <c:v>40917</c:v>
                </c:pt>
                <c:pt idx="9">
                  <c:v>40918</c:v>
                </c:pt>
                <c:pt idx="10">
                  <c:v>40919</c:v>
                </c:pt>
                <c:pt idx="11">
                  <c:v>40920</c:v>
                </c:pt>
                <c:pt idx="12">
                  <c:v>40921</c:v>
                </c:pt>
                <c:pt idx="13">
                  <c:v>40922</c:v>
                </c:pt>
                <c:pt idx="14">
                  <c:v>40923</c:v>
                </c:pt>
                <c:pt idx="15">
                  <c:v>40924</c:v>
                </c:pt>
                <c:pt idx="16">
                  <c:v>40925</c:v>
                </c:pt>
                <c:pt idx="17">
                  <c:v>40926</c:v>
                </c:pt>
                <c:pt idx="18">
                  <c:v>40927</c:v>
                </c:pt>
                <c:pt idx="19">
                  <c:v>40928</c:v>
                </c:pt>
                <c:pt idx="20">
                  <c:v>40929</c:v>
                </c:pt>
                <c:pt idx="21">
                  <c:v>40930</c:v>
                </c:pt>
                <c:pt idx="22">
                  <c:v>40931</c:v>
                </c:pt>
                <c:pt idx="23">
                  <c:v>40932</c:v>
                </c:pt>
                <c:pt idx="24">
                  <c:v>40933</c:v>
                </c:pt>
                <c:pt idx="25">
                  <c:v>40934</c:v>
                </c:pt>
                <c:pt idx="26">
                  <c:v>40935</c:v>
                </c:pt>
                <c:pt idx="27">
                  <c:v>40936</c:v>
                </c:pt>
                <c:pt idx="28">
                  <c:v>40937</c:v>
                </c:pt>
                <c:pt idx="29">
                  <c:v>40938</c:v>
                </c:pt>
                <c:pt idx="30">
                  <c:v>40939</c:v>
                </c:pt>
                <c:pt idx="31">
                  <c:v>40940</c:v>
                </c:pt>
                <c:pt idx="32">
                  <c:v>40941</c:v>
                </c:pt>
                <c:pt idx="33">
                  <c:v>40942</c:v>
                </c:pt>
                <c:pt idx="34">
                  <c:v>40943</c:v>
                </c:pt>
                <c:pt idx="35">
                  <c:v>40944</c:v>
                </c:pt>
                <c:pt idx="36">
                  <c:v>40945</c:v>
                </c:pt>
                <c:pt idx="37">
                  <c:v>40946</c:v>
                </c:pt>
                <c:pt idx="38">
                  <c:v>40947</c:v>
                </c:pt>
                <c:pt idx="39">
                  <c:v>40948</c:v>
                </c:pt>
                <c:pt idx="40">
                  <c:v>40949</c:v>
                </c:pt>
                <c:pt idx="41">
                  <c:v>40950</c:v>
                </c:pt>
                <c:pt idx="42">
                  <c:v>40951</c:v>
                </c:pt>
                <c:pt idx="43">
                  <c:v>40952</c:v>
                </c:pt>
                <c:pt idx="44">
                  <c:v>40953</c:v>
                </c:pt>
                <c:pt idx="45">
                  <c:v>40954</c:v>
                </c:pt>
                <c:pt idx="46">
                  <c:v>40955</c:v>
                </c:pt>
                <c:pt idx="47">
                  <c:v>40956</c:v>
                </c:pt>
                <c:pt idx="48">
                  <c:v>40957</c:v>
                </c:pt>
                <c:pt idx="49">
                  <c:v>40958</c:v>
                </c:pt>
                <c:pt idx="50">
                  <c:v>40959</c:v>
                </c:pt>
                <c:pt idx="51">
                  <c:v>40960</c:v>
                </c:pt>
                <c:pt idx="52">
                  <c:v>40961</c:v>
                </c:pt>
                <c:pt idx="53">
                  <c:v>40962</c:v>
                </c:pt>
                <c:pt idx="54">
                  <c:v>40963</c:v>
                </c:pt>
                <c:pt idx="55">
                  <c:v>40964</c:v>
                </c:pt>
                <c:pt idx="56">
                  <c:v>40965</c:v>
                </c:pt>
                <c:pt idx="57">
                  <c:v>40966</c:v>
                </c:pt>
                <c:pt idx="58">
                  <c:v>40967</c:v>
                </c:pt>
                <c:pt idx="59">
                  <c:v>40968</c:v>
                </c:pt>
                <c:pt idx="60">
                  <c:v>40969</c:v>
                </c:pt>
                <c:pt idx="61">
                  <c:v>40970</c:v>
                </c:pt>
                <c:pt idx="62">
                  <c:v>40971</c:v>
                </c:pt>
                <c:pt idx="63">
                  <c:v>40972</c:v>
                </c:pt>
              </c:numCache>
            </c:numRef>
          </c:xVal>
          <c:yVal>
            <c:numRef>
              <c:f>'Widget Showcase Calcs'!$D$145:$BO$145</c:f>
              <c:numCache>
                <c:formatCode>0.00</c:formatCode>
                <c:ptCount val="64"/>
                <c:pt idx="0">
                  <c:v>4</c:v>
                </c:pt>
                <c:pt idx="1">
                  <c:v>4.0472406099390552</c:v>
                </c:pt>
                <c:pt idx="2">
                  <c:v>4.278946500314369</c:v>
                </c:pt>
                <c:pt idx="3">
                  <c:v>4.3170575503698654</c:v>
                </c:pt>
                <c:pt idx="4">
                  <c:v>4.5487176951582402</c:v>
                </c:pt>
                <c:pt idx="5">
                  <c:v>4.7000241228173181</c:v>
                </c:pt>
                <c:pt idx="6">
                  <c:v>5.0850637927630844</c:v>
                </c:pt>
                <c:pt idx="7">
                  <c:v>4.8617465556953929</c:v>
                </c:pt>
                <c:pt idx="8">
                  <c:v>4.7222214384489867</c:v>
                </c:pt>
                <c:pt idx="9">
                  <c:v>4.7086640569789848</c:v>
                </c:pt>
                <c:pt idx="10">
                  <c:v>4.7057024148382407</c:v>
                </c:pt>
                <c:pt idx="11">
                  <c:v>4.6543686118191356</c:v>
                </c:pt>
                <c:pt idx="12">
                  <c:v>4.9692124869179182</c:v>
                </c:pt>
                <c:pt idx="13">
                  <c:v>4.815203899300676</c:v>
                </c:pt>
                <c:pt idx="14">
                  <c:v>4.5191726737263034</c:v>
                </c:pt>
                <c:pt idx="15">
                  <c:v>4.8475326194483701</c:v>
                </c:pt>
                <c:pt idx="16">
                  <c:v>5.4678168209659486</c:v>
                </c:pt>
                <c:pt idx="17">
                  <c:v>5.2871339638471415</c:v>
                </c:pt>
                <c:pt idx="18">
                  <c:v>5.2644552043278301</c:v>
                </c:pt>
                <c:pt idx="19">
                  <c:v>5.9457755395570899</c:v>
                </c:pt>
                <c:pt idx="20">
                  <c:v>6.2073891435442725</c:v>
                </c:pt>
                <c:pt idx="21">
                  <c:v>6.4129007797732509</c:v>
                </c:pt>
                <c:pt idx="22">
                  <c:v>7.110120744559028</c:v>
                </c:pt>
                <c:pt idx="23">
                  <c:v>7.1701056429899817</c:v>
                </c:pt>
                <c:pt idx="24">
                  <c:v>7.1630744299678017</c:v>
                </c:pt>
                <c:pt idx="25">
                  <c:v>7.5438021688195596</c:v>
                </c:pt>
                <c:pt idx="26">
                  <c:v>7.2858171774215563</c:v>
                </c:pt>
                <c:pt idx="27">
                  <c:v>7.0803952451785834</c:v>
                </c:pt>
                <c:pt idx="28">
                  <c:v>7.3259896331331049</c:v>
                </c:pt>
                <c:pt idx="29">
                  <c:v>7.160283878867439</c:v>
                </c:pt>
                <c:pt idx="30">
                  <c:v>7.3261867260932227</c:v>
                </c:pt>
                <c:pt idx="31">
                  <c:v>8.0193808861369611</c:v>
                </c:pt>
                <c:pt idx="32">
                  <c:v>8.4530465789669389</c:v>
                </c:pt>
                <c:pt idx="33">
                  <c:v>8.9731624296892463</c:v>
                </c:pt>
                <c:pt idx="34">
                  <c:v>8.9994478014573502</c:v>
                </c:pt>
                <c:pt idx="35">
                  <c:v>9.4896117698977296</c:v>
                </c:pt>
                <c:pt idx="36">
                  <c:v>9.5592144252541846</c:v>
                </c:pt>
                <c:pt idx="37">
                  <c:v>9.5695762706679677</c:v>
                </c:pt>
                <c:pt idx="38">
                  <c:v>10.120627127647012</c:v>
                </c:pt>
                <c:pt idx="39">
                  <c:v>9.8383369492681982</c:v>
                </c:pt>
                <c:pt idx="40">
                  <c:v>10.178867720648256</c:v>
                </c:pt>
                <c:pt idx="41">
                  <c:v>10.767291688216822</c:v>
                </c:pt>
                <c:pt idx="42">
                  <c:v>10.742021092608914</c:v>
                </c:pt>
                <c:pt idx="43">
                  <c:v>11.349551322614973</c:v>
                </c:pt>
                <c:pt idx="44">
                  <c:v>11.975932101549926</c:v>
                </c:pt>
                <c:pt idx="45">
                  <c:v>11.706612505381525</c:v>
                </c:pt>
                <c:pt idx="46">
                  <c:v>12.376270191358518</c:v>
                </c:pt>
                <c:pt idx="47">
                  <c:v>12.889532444625528</c:v>
                </c:pt>
                <c:pt idx="48">
                  <c:v>13.532592300570657</c:v>
                </c:pt>
                <c:pt idx="49">
                  <c:v>14.176577942778302</c:v>
                </c:pt>
                <c:pt idx="50">
                  <c:v>14.838362908763148</c:v>
                </c:pt>
                <c:pt idx="51">
                  <c:v>15.277456635338222</c:v>
                </c:pt>
                <c:pt idx="52">
                  <c:v>15.091187773208105</c:v>
                </c:pt>
                <c:pt idx="53">
                  <c:v>15.202496715528333</c:v>
                </c:pt>
                <c:pt idx="54">
                  <c:v>15.083706189864962</c:v>
                </c:pt>
                <c:pt idx="55">
                  <c:v>15.042743720515876</c:v>
                </c:pt>
                <c:pt idx="56">
                  <c:v>14.825357820889231</c:v>
                </c:pt>
                <c:pt idx="57">
                  <c:v>14.678204763266315</c:v>
                </c:pt>
                <c:pt idx="58">
                  <c:v>14.848073404219889</c:v>
                </c:pt>
                <c:pt idx="59">
                  <c:v>15.030619159545211</c:v>
                </c:pt>
                <c:pt idx="60">
                  <c:v>14.839340211315175</c:v>
                </c:pt>
                <c:pt idx="61">
                  <c:v>15.372595874780774</c:v>
                </c:pt>
                <c:pt idx="62">
                  <c:v>15.323489995844385</c:v>
                </c:pt>
                <c:pt idx="63">
                  <c:v>15.6724435437573</c:v>
                </c:pt>
              </c:numCache>
            </c:numRef>
          </c:yVal>
          <c:smooth val="0"/>
        </c:ser>
        <c:dLbls>
          <c:showLegendKey val="0"/>
          <c:showVal val="0"/>
          <c:showCatName val="0"/>
          <c:showSerName val="0"/>
          <c:showPercent val="0"/>
          <c:showBubbleSize val="0"/>
        </c:dLbls>
        <c:axId val="70325376"/>
        <c:axId val="70326912"/>
      </c:scatterChart>
      <c:valAx>
        <c:axId val="70325376"/>
        <c:scaling>
          <c:orientation val="minMax"/>
          <c:max val="40970"/>
          <c:min val="40910"/>
        </c:scaling>
        <c:delete val="0"/>
        <c:axPos val="b"/>
        <c:numFmt formatCode="mmm\ dd" sourceLinked="0"/>
        <c:majorTickMark val="out"/>
        <c:minorTickMark val="none"/>
        <c:tickLblPos val="nextTo"/>
        <c:spPr>
          <a:ln>
            <a:noFill/>
          </a:ln>
        </c:spPr>
        <c:txPr>
          <a:bodyPr/>
          <a:lstStyle/>
          <a:p>
            <a:pPr>
              <a:defRPr b="1">
                <a:solidFill>
                  <a:schemeClr val="tx1"/>
                </a:solidFill>
                <a:latin typeface="Arial" pitchFamily="34" charset="0"/>
                <a:cs typeface="Arial" pitchFamily="34" charset="0"/>
              </a:defRPr>
            </a:pPr>
            <a:endParaRPr lang="en-US"/>
          </a:p>
        </c:txPr>
        <c:crossAx val="70326912"/>
        <c:crosses val="autoZero"/>
        <c:crossBetween val="midCat"/>
        <c:majorUnit val="10"/>
      </c:valAx>
      <c:valAx>
        <c:axId val="70326912"/>
        <c:scaling>
          <c:orientation val="minMax"/>
          <c:min val="0"/>
        </c:scaling>
        <c:delete val="0"/>
        <c:axPos val="l"/>
        <c:majorGridlines/>
        <c:numFmt formatCode="0.00" sourceLinked="1"/>
        <c:majorTickMark val="in"/>
        <c:minorTickMark val="in"/>
        <c:tickLblPos val="nextTo"/>
        <c:spPr>
          <a:ln>
            <a:noFill/>
          </a:ln>
        </c:spPr>
        <c:txPr>
          <a:bodyPr/>
          <a:lstStyle/>
          <a:p>
            <a:pPr>
              <a:defRPr b="1">
                <a:solidFill>
                  <a:schemeClr val="tx1"/>
                </a:solidFill>
                <a:latin typeface="Arial" pitchFamily="34" charset="0"/>
                <a:cs typeface="Arial" pitchFamily="34" charset="0"/>
              </a:defRPr>
            </a:pPr>
            <a:endParaRPr lang="en-US"/>
          </a:p>
        </c:txPr>
        <c:crossAx val="70325376"/>
        <c:crosses val="autoZero"/>
        <c:crossBetween val="midCat"/>
      </c:valAx>
      <c:spPr>
        <a:noFill/>
        <a:ln>
          <a:noFill/>
        </a:ln>
      </c:spPr>
    </c:plotArea>
    <c:plotVisOnly val="1"/>
    <c:dispBlanksAs val="gap"/>
    <c:showDLblsOverMax val="0"/>
  </c:chart>
  <c:spPr>
    <a:noFill/>
    <a:ln>
      <a:noFill/>
    </a:ln>
  </c:spPr>
  <c:printSettings>
    <c:headerFooter/>
    <c:pageMargins b="0.75000000000000189" l="0.70000000000000062" r="0.70000000000000062" t="0.75000000000000189" header="0.30000000000000032" footer="0.30000000000000032"/>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9089020122484696E-2"/>
          <c:y val="0.10202900413630112"/>
          <c:w val="0.53946020669037265"/>
          <c:h val="0.82795404823992669"/>
        </c:manualLayout>
      </c:layout>
      <c:pieChart>
        <c:varyColors val="1"/>
        <c:ser>
          <c:idx val="0"/>
          <c:order val="0"/>
          <c:spPr>
            <a:ln w="41275">
              <a:solidFill>
                <a:schemeClr val="tx1">
                  <a:lumMod val="85000"/>
                  <a:lumOff val="15000"/>
                </a:schemeClr>
              </a:solidFill>
            </a:ln>
          </c:spPr>
          <c:dPt>
            <c:idx val="0"/>
            <c:bubble3D val="0"/>
            <c:spPr>
              <a:ln w="41275">
                <a:solidFill>
                  <a:sysClr val="windowText" lastClr="000000">
                    <a:lumMod val="85000"/>
                    <a:lumOff val="15000"/>
                  </a:sysClr>
                </a:solidFill>
              </a:ln>
            </c:spPr>
          </c:dPt>
          <c:dPt>
            <c:idx val="1"/>
            <c:bubble3D val="0"/>
            <c:spPr>
              <a:solidFill>
                <a:srgbClr val="FF3333"/>
              </a:solidFill>
              <a:ln w="41275">
                <a:solidFill>
                  <a:schemeClr val="tx1">
                    <a:lumMod val="85000"/>
                    <a:lumOff val="15000"/>
                  </a:schemeClr>
                </a:solidFill>
              </a:ln>
            </c:spPr>
          </c:dPt>
          <c:dPt>
            <c:idx val="2"/>
            <c:bubble3D val="0"/>
            <c:spPr>
              <a:solidFill>
                <a:srgbClr val="54E349"/>
              </a:solidFill>
              <a:ln w="41275">
                <a:solidFill>
                  <a:schemeClr val="tx1">
                    <a:lumMod val="85000"/>
                    <a:lumOff val="15000"/>
                  </a:schemeClr>
                </a:solidFill>
              </a:ln>
            </c:spPr>
          </c:dPt>
          <c:cat>
            <c:strRef>
              <c:f>'Widget Showcase Calcs'!$D$130:$F$130</c:f>
              <c:strCache>
                <c:ptCount val="3"/>
                <c:pt idx="0">
                  <c:v>Blue Widgets</c:v>
                </c:pt>
                <c:pt idx="1">
                  <c:v>Red Widgets</c:v>
                </c:pt>
                <c:pt idx="2">
                  <c:v>Green Widgets</c:v>
                </c:pt>
              </c:strCache>
            </c:strRef>
          </c:cat>
          <c:val>
            <c:numRef>
              <c:f>'Widget Showcase Calcs'!$D$131:$F$131</c:f>
              <c:numCache>
                <c:formatCode>_-* #,##0_-;\-* #,##0_-;_-* "-"??_-;_-@_-</c:formatCode>
                <c:ptCount val="3"/>
                <c:pt idx="0">
                  <c:v>1392.9874767753702</c:v>
                </c:pt>
                <c:pt idx="1">
                  <c:v>9381.0391975677685</c:v>
                </c:pt>
                <c:pt idx="2">
                  <c:v>9484.5837549373464</c:v>
                </c:pt>
              </c:numCache>
            </c:numRef>
          </c:val>
        </c:ser>
        <c:dLbls>
          <c:showLegendKey val="0"/>
          <c:showVal val="0"/>
          <c:showCatName val="0"/>
          <c:showSerName val="0"/>
          <c:showPercent val="0"/>
          <c:showBubbleSize val="0"/>
          <c:showLeaderLines val="1"/>
        </c:dLbls>
        <c:firstSliceAng val="0"/>
      </c:pieChart>
    </c:plotArea>
    <c:legend>
      <c:legendPos val="r"/>
      <c:legendEntry>
        <c:idx val="0"/>
        <c:txPr>
          <a:bodyPr/>
          <a:lstStyle/>
          <a:p>
            <a:pPr>
              <a:defRPr sz="1600" b="1">
                <a:latin typeface="Arial" pitchFamily="34" charset="0"/>
                <a:cs typeface="Arial" pitchFamily="34" charset="0"/>
              </a:defRPr>
            </a:pPr>
            <a:endParaRPr lang="en-US"/>
          </a:p>
        </c:txPr>
      </c:legendEntry>
      <c:legendEntry>
        <c:idx val="1"/>
        <c:txPr>
          <a:bodyPr/>
          <a:lstStyle/>
          <a:p>
            <a:pPr>
              <a:defRPr sz="1600" b="1">
                <a:latin typeface="Arial" pitchFamily="34" charset="0"/>
                <a:cs typeface="Arial" pitchFamily="34" charset="0"/>
              </a:defRPr>
            </a:pPr>
            <a:endParaRPr lang="en-US"/>
          </a:p>
        </c:txPr>
      </c:legendEntry>
      <c:legendEntry>
        <c:idx val="2"/>
        <c:txPr>
          <a:bodyPr/>
          <a:lstStyle/>
          <a:p>
            <a:pPr>
              <a:defRPr sz="1600" b="1">
                <a:latin typeface="Arial" pitchFamily="34" charset="0"/>
                <a:cs typeface="Arial" pitchFamily="34" charset="0"/>
              </a:defRPr>
            </a:pPr>
            <a:endParaRPr lang="en-US"/>
          </a:p>
        </c:txPr>
      </c:legendEntry>
      <c:layout>
        <c:manualLayout>
          <c:xMode val="edge"/>
          <c:yMode val="edge"/>
          <c:x val="0.56583650599973956"/>
          <c:y val="0.11015834299799697"/>
          <c:w val="0.42951906347512731"/>
          <c:h val="0.64579137661374419"/>
        </c:manualLayout>
      </c:layout>
      <c:overlay val="0"/>
      <c:spPr>
        <a:ln>
          <a:noFill/>
        </a:ln>
      </c:spPr>
      <c:txPr>
        <a:bodyPr/>
        <a:lstStyle/>
        <a:p>
          <a:pPr>
            <a:defRPr sz="1600" b="1">
              <a:latin typeface="Arial" pitchFamily="34" charset="0"/>
              <a:cs typeface="Arial" pitchFamily="34" charset="0"/>
            </a:defRPr>
          </a:pPr>
          <a:endParaRPr lang="en-US"/>
        </a:p>
      </c:txPr>
    </c:legend>
    <c:plotVisOnly val="1"/>
    <c:dispBlanksAs val="zero"/>
    <c:showDLblsOverMax val="0"/>
  </c:chart>
  <c:spPr>
    <a:noFill/>
    <a:ln>
      <a:noFill/>
    </a:ln>
  </c:spPr>
  <c:printSettings>
    <c:headerFooter/>
    <c:pageMargins b="0.75000000000000155" l="0.70000000000000062" r="0.70000000000000062" t="0.75000000000000155" header="0.30000000000000032" footer="0.30000000000000032"/>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3333"/>
            </a:solidFill>
            <a:ln>
              <a:noFill/>
            </a:ln>
            <a:effectLst/>
            <a:scene3d>
              <a:camera prst="orthographicFront"/>
              <a:lightRig rig="threePt" dir="t"/>
            </a:scene3d>
            <a:sp3d prstMaterial="plastic"/>
          </c:spPr>
          <c:invertIfNegative val="0"/>
          <c:dPt>
            <c:idx val="0"/>
            <c:invertIfNegative val="0"/>
            <c:bubble3D val="0"/>
            <c:spPr>
              <a:solidFill>
                <a:srgbClr val="FF0000"/>
              </a:solidFill>
              <a:ln>
                <a:noFill/>
              </a:ln>
              <a:effectLst/>
              <a:scene3d>
                <a:camera prst="orthographicFront"/>
                <a:lightRig rig="threePt" dir="t"/>
              </a:scene3d>
              <a:sp3d prstMaterial="plastic"/>
            </c:spPr>
          </c:dPt>
          <c:val>
            <c:numRef>
              <c:f>'Widget Showcase Calcs'!$G$69</c:f>
              <c:numCache>
                <c:formatCode>0.0%</c:formatCode>
                <c:ptCount val="1"/>
                <c:pt idx="0">
                  <c:v>8.4780819170901855E-2</c:v>
                </c:pt>
              </c:numCache>
            </c:numRef>
          </c:val>
        </c:ser>
        <c:dLbls>
          <c:showLegendKey val="0"/>
          <c:showVal val="0"/>
          <c:showCatName val="0"/>
          <c:showSerName val="0"/>
          <c:showPercent val="0"/>
          <c:showBubbleSize val="0"/>
        </c:dLbls>
        <c:gapWidth val="311"/>
        <c:axId val="70421120"/>
        <c:axId val="70427008"/>
      </c:barChart>
      <c:catAx>
        <c:axId val="70421120"/>
        <c:scaling>
          <c:orientation val="minMax"/>
        </c:scaling>
        <c:delete val="1"/>
        <c:axPos val="b"/>
        <c:majorTickMark val="out"/>
        <c:minorTickMark val="none"/>
        <c:tickLblPos val="none"/>
        <c:crossAx val="70427008"/>
        <c:crosses val="autoZero"/>
        <c:auto val="1"/>
        <c:lblAlgn val="ctr"/>
        <c:lblOffset val="100"/>
        <c:noMultiLvlLbl val="0"/>
      </c:catAx>
      <c:valAx>
        <c:axId val="70427008"/>
        <c:scaling>
          <c:orientation val="minMax"/>
          <c:max val="1"/>
          <c:min val="0"/>
        </c:scaling>
        <c:delete val="0"/>
        <c:axPos val="l"/>
        <c:numFmt formatCode="0.0%" sourceLinked="1"/>
        <c:majorTickMark val="out"/>
        <c:minorTickMark val="none"/>
        <c:tickLblPos val="nextTo"/>
        <c:txPr>
          <a:bodyPr/>
          <a:lstStyle/>
          <a:p>
            <a:pPr>
              <a:defRPr sz="1100" b="1"/>
            </a:pPr>
            <a:endParaRPr lang="en-US"/>
          </a:p>
        </c:txPr>
        <c:crossAx val="70421120"/>
        <c:crosses val="autoZero"/>
        <c:crossBetween val="between"/>
        <c:majorUnit val="0.1"/>
      </c:valAx>
      <c:spPr>
        <a:noFill/>
        <a:ln w="25400">
          <a:noFill/>
        </a:ln>
      </c:spPr>
    </c:plotArea>
    <c:plotVisOnly val="1"/>
    <c:dispBlanksAs val="gap"/>
    <c:showDLblsOverMax val="0"/>
  </c:chart>
  <c:spPr>
    <a:noFill/>
    <a:ln>
      <a:noFill/>
    </a:ln>
  </c:spPr>
  <c:printSettings>
    <c:headerFooter/>
    <c:pageMargins b="0.75000000000000322" l="0.70000000000000062" r="0.70000000000000062" t="0.75000000000000322" header="0.30000000000000032" footer="0.30000000000000032"/>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'Widget Showcase Calcs'!$J$52</c:f>
              <c:strCache>
                <c:ptCount val="1"/>
                <c:pt idx="0">
                  <c:v>y</c:v>
                </c:pt>
              </c:strCache>
            </c:strRef>
          </c:tx>
          <c:spPr>
            <a:ln w="88900">
              <a:solidFill>
                <a:schemeClr val="tx1">
                  <a:lumMod val="85000"/>
                  <a:lumOff val="15000"/>
                </a:schemeClr>
              </a:solidFill>
            </a:ln>
          </c:spPr>
          <c:marker>
            <c:symbol val="none"/>
          </c:marker>
          <c:xVal>
            <c:numRef>
              <c:f>'Widget Showcase Calcs'!$I$53:$I$57</c:f>
              <c:numCache>
                <c:formatCode>0.0</c:formatCode>
                <c:ptCount val="5"/>
                <c:pt idx="0">
                  <c:v>99.652186758829799</c:v>
                </c:pt>
                <c:pt idx="1">
                  <c:v>50.235492165699966</c:v>
                </c:pt>
                <c:pt idx="2">
                  <c:v>49.764507834300034</c:v>
                </c:pt>
                <c:pt idx="3">
                  <c:v>99.652186758829799</c:v>
                </c:pt>
                <c:pt idx="4">
                  <c:v>50</c:v>
                </c:pt>
              </c:numCache>
            </c:numRef>
          </c:xVal>
          <c:yVal>
            <c:numRef>
              <c:f>'Widget Showcase Calcs'!$J$53:$J$57</c:f>
              <c:numCache>
                <c:formatCode>0.0</c:formatCode>
                <c:ptCount val="5"/>
                <c:pt idx="0">
                  <c:v>5.8873041424990911</c:v>
                </c:pt>
                <c:pt idx="1">
                  <c:v>-1.9860874703531917</c:v>
                </c:pt>
                <c:pt idx="2">
                  <c:v>1.9860874703531919</c:v>
                </c:pt>
                <c:pt idx="3">
                  <c:v>5.8873041424990911</c:v>
                </c:pt>
                <c:pt idx="4">
                  <c:v>0</c:v>
                </c:pt>
              </c:numCache>
            </c:numRef>
          </c:yVal>
          <c:smooth val="0"/>
        </c:ser>
        <c:dLbls>
          <c:showLegendKey val="0"/>
          <c:showVal val="0"/>
          <c:showCatName val="0"/>
          <c:showSerName val="0"/>
          <c:showPercent val="0"/>
          <c:showBubbleSize val="0"/>
        </c:dLbls>
        <c:axId val="70434176"/>
        <c:axId val="72066176"/>
      </c:scatterChart>
      <c:valAx>
        <c:axId val="70434176"/>
        <c:scaling>
          <c:orientation val="minMax"/>
          <c:max val="100"/>
          <c:min val="0"/>
        </c:scaling>
        <c:delete val="1"/>
        <c:axPos val="b"/>
        <c:numFmt formatCode="0.0" sourceLinked="1"/>
        <c:majorTickMark val="out"/>
        <c:minorTickMark val="none"/>
        <c:tickLblPos val="none"/>
        <c:crossAx val="72066176"/>
        <c:crosses val="autoZero"/>
        <c:crossBetween val="midCat"/>
      </c:valAx>
      <c:valAx>
        <c:axId val="72066176"/>
        <c:scaling>
          <c:orientation val="minMax"/>
          <c:max val="60"/>
          <c:min val="-10"/>
        </c:scaling>
        <c:delete val="1"/>
        <c:axPos val="l"/>
        <c:numFmt formatCode="0.0" sourceLinked="1"/>
        <c:majorTickMark val="out"/>
        <c:minorTickMark val="none"/>
        <c:tickLblPos val="none"/>
        <c:crossAx val="70434176"/>
        <c:crosses val="autoZero"/>
        <c:crossBetween val="midCat"/>
      </c:valAx>
      <c:spPr>
        <a:noFill/>
        <a:ln w="25400">
          <a:noFill/>
        </a:ln>
      </c:spPr>
    </c:plotArea>
    <c:plotVisOnly val="1"/>
    <c:dispBlanksAs val="gap"/>
    <c:showDLblsOverMax val="0"/>
  </c:chart>
  <c:spPr>
    <a:noFill/>
    <a:ln>
      <a:noFill/>
    </a:ln>
  </c:spPr>
  <c:printSettings>
    <c:headerFooter/>
    <c:pageMargins b="0.75000000000000433" l="0.70000000000000062" r="0.70000000000000062" t="0.75000000000000433" header="0.30000000000000032" footer="0.30000000000000032"/>
    <c:pageSetup orientation="portrait"/>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9BD2"/>
            </a:solidFill>
          </c:spPr>
          <c:dPt>
            <c:idx val="0"/>
            <c:bubble3D val="0"/>
            <c:spPr>
              <a:solidFill>
                <a:schemeClr val="bg1">
                  <a:alpha val="0"/>
                </a:schemeClr>
              </a:solidFill>
            </c:spPr>
          </c:dPt>
          <c:dPt>
            <c:idx val="1"/>
            <c:bubble3D val="0"/>
            <c:spPr>
              <a:solidFill>
                <a:schemeClr val="bg1"/>
              </a:solidFill>
            </c:spPr>
          </c:dPt>
          <c:val>
            <c:numRef>
              <c:f>'Widget Showcase Calcs'!$G$40:$H$40</c:f>
              <c:numCache>
                <c:formatCode>0.0</c:formatCode>
                <c:ptCount val="2"/>
                <c:pt idx="0">
                  <c:v>17.206431947516748</c:v>
                </c:pt>
                <c:pt idx="1">
                  <c:v>65.793568052483252</c:v>
                </c:pt>
              </c:numCache>
            </c:numRef>
          </c:val>
        </c:ser>
        <c:dLbls>
          <c:showLegendKey val="0"/>
          <c:showVal val="0"/>
          <c:showCatName val="0"/>
          <c:showSerName val="0"/>
          <c:showPercent val="0"/>
          <c:showBubbleSize val="0"/>
          <c:showLeaderLines val="1"/>
        </c:dLbls>
        <c:firstSliceAng val="0"/>
        <c:holeSize val="50"/>
      </c:doughnutChart>
    </c:plotArea>
    <c:plotVisOnly val="1"/>
    <c:dispBlanksAs val="gap"/>
    <c:showDLblsOverMax val="0"/>
  </c:chart>
  <c:spPr>
    <a:noFill/>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Calcs'!$D$310</c:f>
              <c:strCache>
                <c:ptCount val="1"/>
                <c:pt idx="0">
                  <c:v>Up</c:v>
                </c:pt>
              </c:strCache>
            </c:strRef>
          </c:tx>
          <c:invertIfNegative val="0"/>
          <c:dPt>
            <c:idx val="0"/>
            <c:invertIfNegative val="0"/>
            <c:bubble3D val="0"/>
            <c:spPr>
              <a:solidFill>
                <a:srgbClr val="FFA239"/>
              </a:solidFill>
            </c:spPr>
          </c:dPt>
          <c:cat>
            <c:numLit>
              <c:formatCode>General</c:formatCode>
              <c:ptCount val="1"/>
            </c:numLit>
          </c:cat>
          <c:val>
            <c:numRef>
              <c:f>'Widget Showcase Calcs'!$E$310</c:f>
              <c:numCache>
                <c:formatCode>#,##0</c:formatCode>
                <c:ptCount val="1"/>
                <c:pt idx="0">
                  <c:v>1</c:v>
                </c:pt>
              </c:numCache>
            </c:numRef>
          </c:val>
        </c:ser>
        <c:ser>
          <c:idx val="1"/>
          <c:order val="1"/>
          <c:tx>
            <c:strRef>
              <c:f>'Widget Showcase Calcs'!$D$311</c:f>
              <c:strCache>
                <c:ptCount val="1"/>
                <c:pt idx="0">
                  <c:v>Down</c:v>
                </c:pt>
              </c:strCache>
            </c:strRef>
          </c:tx>
          <c:spPr>
            <a:solidFill>
              <a:srgbClr val="B5D718"/>
            </a:solidFill>
          </c:spPr>
          <c:invertIfNegative val="0"/>
          <c:cat>
            <c:numLit>
              <c:formatCode>General</c:formatCode>
              <c:ptCount val="1"/>
            </c:numLit>
          </c:cat>
          <c:val>
            <c:numRef>
              <c:f>'Widget Showcase Calcs'!$E$311</c:f>
              <c:numCache>
                <c:formatCode>#,##0</c:formatCode>
                <c:ptCount val="1"/>
                <c:pt idx="0">
                  <c:v>#N/A</c:v>
                </c:pt>
              </c:numCache>
            </c:numRef>
          </c:val>
        </c:ser>
        <c:dLbls>
          <c:showLegendKey val="0"/>
          <c:showVal val="0"/>
          <c:showCatName val="0"/>
          <c:showSerName val="0"/>
          <c:showPercent val="0"/>
          <c:showBubbleSize val="0"/>
        </c:dLbls>
        <c:gapWidth val="0"/>
        <c:overlap val="100"/>
        <c:axId val="108986368"/>
        <c:axId val="108988288"/>
      </c:barChart>
      <c:catAx>
        <c:axId val="108986368"/>
        <c:scaling>
          <c:orientation val="minMax"/>
        </c:scaling>
        <c:delete val="1"/>
        <c:axPos val="b"/>
        <c:numFmt formatCode="General" sourceLinked="1"/>
        <c:majorTickMark val="out"/>
        <c:minorTickMark val="none"/>
        <c:tickLblPos val="nextTo"/>
        <c:crossAx val="108988288"/>
        <c:crosses val="autoZero"/>
        <c:auto val="1"/>
        <c:lblAlgn val="ctr"/>
        <c:lblOffset val="100"/>
        <c:noMultiLvlLbl val="0"/>
      </c:catAx>
      <c:valAx>
        <c:axId val="108988288"/>
        <c:scaling>
          <c:orientation val="minMax"/>
          <c:max val="1"/>
          <c:min val="0"/>
        </c:scaling>
        <c:delete val="1"/>
        <c:axPos val="l"/>
        <c:majorGridlines>
          <c:spPr>
            <a:ln>
              <a:noFill/>
            </a:ln>
          </c:spPr>
        </c:majorGridlines>
        <c:numFmt formatCode="#,##0" sourceLinked="1"/>
        <c:majorTickMark val="out"/>
        <c:minorTickMark val="none"/>
        <c:tickLblPos val="nextTo"/>
        <c:crossAx val="1089863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doughnutChart>
        <c:varyColors val="1"/>
        <c:ser>
          <c:idx val="0"/>
          <c:order val="0"/>
          <c:spPr>
            <a:solidFill>
              <a:srgbClr val="009BD2"/>
            </a:solidFill>
          </c:spPr>
          <c:dPt>
            <c:idx val="1"/>
            <c:bubble3D val="0"/>
            <c:spPr>
              <a:solidFill>
                <a:schemeClr val="bg1">
                  <a:alpha val="0"/>
                </a:schemeClr>
              </a:solidFill>
            </c:spPr>
          </c:dPt>
          <c:val>
            <c:numRef>
              <c:f>'Widget Showcase Calcs'!$G$27:$H$27</c:f>
              <c:numCache>
                <c:formatCode>0.0</c:formatCode>
                <c:ptCount val="2"/>
                <c:pt idx="0">
                  <c:v>67.805014084467516</c:v>
                </c:pt>
                <c:pt idx="1">
                  <c:v>15.194985915532484</c:v>
                </c:pt>
              </c:numCache>
            </c:numRef>
          </c:val>
        </c:ser>
        <c:dLbls>
          <c:showLegendKey val="0"/>
          <c:showVal val="0"/>
          <c:showCatName val="0"/>
          <c:showSerName val="0"/>
          <c:showPercent val="0"/>
          <c:showBubbleSize val="0"/>
          <c:showLeaderLines val="1"/>
        </c:dLbls>
        <c:firstSliceAng val="0"/>
        <c:holeSize val="75"/>
      </c:doughnutChart>
    </c:plotArea>
    <c:plotVisOnly val="1"/>
    <c:dispBlanksAs val="gap"/>
    <c:showDLblsOverMax val="0"/>
  </c:chart>
  <c:spPr>
    <a:noFill/>
    <a:ln>
      <a:noFill/>
    </a:ln>
  </c:sp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'Widget Showcase Calcs'!$H$9</c:f>
              <c:strCache>
                <c:ptCount val="1"/>
                <c:pt idx="0">
                  <c:v>y</c:v>
                </c:pt>
              </c:strCache>
            </c:strRef>
          </c:tx>
          <c:spPr>
            <a:ln w="88900">
              <a:solidFill>
                <a:schemeClr val="tx1">
                  <a:lumMod val="85000"/>
                  <a:lumOff val="15000"/>
                </a:schemeClr>
              </a:solidFill>
            </a:ln>
          </c:spPr>
          <c:marker>
            <c:symbol val="none"/>
          </c:marker>
          <c:xVal>
            <c:numRef>
              <c:f>'Widget Showcase Calcs'!$G$10:$G$14</c:f>
              <c:numCache>
                <c:formatCode>0.0</c:formatCode>
                <c:ptCount val="5"/>
                <c:pt idx="0">
                  <c:v>96.717032630822558</c:v>
                </c:pt>
                <c:pt idx="1">
                  <c:v>50.712762358344669</c:v>
                </c:pt>
                <c:pt idx="2">
                  <c:v>49.287237641655331</c:v>
                </c:pt>
                <c:pt idx="3">
                  <c:v>96.717032630822558</c:v>
                </c:pt>
                <c:pt idx="4">
                  <c:v>50</c:v>
                </c:pt>
              </c:numCache>
            </c:numRef>
          </c:xVal>
          <c:yVal>
            <c:numRef>
              <c:f>'Widget Showcase Calcs'!$H$10:$H$14</c:f>
              <c:numCache>
                <c:formatCode>0.0</c:formatCode>
                <c:ptCount val="5"/>
                <c:pt idx="0">
                  <c:v>17.819058958616786</c:v>
                </c:pt>
                <c:pt idx="1">
                  <c:v>-1.8686813052329023</c:v>
                </c:pt>
                <c:pt idx="2">
                  <c:v>1.8686813052329021</c:v>
                </c:pt>
                <c:pt idx="3">
                  <c:v>17.819058958616786</c:v>
                </c:pt>
                <c:pt idx="4">
                  <c:v>0</c:v>
                </c:pt>
              </c:numCache>
            </c:numRef>
          </c:yVal>
          <c:smooth val="0"/>
        </c:ser>
        <c:dLbls>
          <c:showLegendKey val="0"/>
          <c:showVal val="0"/>
          <c:showCatName val="0"/>
          <c:showSerName val="0"/>
          <c:showPercent val="0"/>
          <c:showBubbleSize val="0"/>
        </c:dLbls>
        <c:axId val="72733440"/>
        <c:axId val="72734976"/>
      </c:scatterChart>
      <c:valAx>
        <c:axId val="72733440"/>
        <c:scaling>
          <c:orientation val="minMax"/>
          <c:max val="100"/>
          <c:min val="0"/>
        </c:scaling>
        <c:delete val="1"/>
        <c:axPos val="b"/>
        <c:numFmt formatCode="0.0" sourceLinked="1"/>
        <c:majorTickMark val="out"/>
        <c:minorTickMark val="none"/>
        <c:tickLblPos val="none"/>
        <c:crossAx val="72734976"/>
        <c:crosses val="autoZero"/>
        <c:crossBetween val="midCat"/>
      </c:valAx>
      <c:valAx>
        <c:axId val="72734976"/>
        <c:scaling>
          <c:orientation val="minMax"/>
          <c:max val="60"/>
          <c:min val="-10"/>
        </c:scaling>
        <c:delete val="1"/>
        <c:axPos val="l"/>
        <c:numFmt formatCode="0.0" sourceLinked="1"/>
        <c:majorTickMark val="out"/>
        <c:minorTickMark val="none"/>
        <c:tickLblPos val="none"/>
        <c:crossAx val="72733440"/>
        <c:crosses val="autoZero"/>
        <c:crossBetween val="midCat"/>
      </c:valAx>
      <c:spPr>
        <a:noFill/>
        <a:ln w="25400">
          <a:noFill/>
        </a:ln>
      </c:spPr>
    </c:plotArea>
    <c:plotVisOnly val="1"/>
    <c:dispBlanksAs val="gap"/>
    <c:showDLblsOverMax val="0"/>
  </c:chart>
  <c:spPr>
    <a:noFill/>
    <a:ln>
      <a:noFill/>
    </a:ln>
  </c:spPr>
  <c:printSettings>
    <c:headerFooter/>
    <c:pageMargins b="0.75000000000000377" l="0.70000000000000062" r="0.70000000000000062" t="0.75000000000000377" header="0.30000000000000032" footer="0.30000000000000032"/>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Calculations'!$H$20</c:f>
              <c:strCache>
                <c:ptCount val="1"/>
                <c:pt idx="0">
                  <c:v>y</c:v>
                </c:pt>
              </c:strCache>
            </c:strRef>
          </c:tx>
          <c:spPr>
            <a:ln w="88900">
              <a:solidFill>
                <a:schemeClr val="tx1">
                  <a:lumMod val="85000"/>
                  <a:lumOff val="15000"/>
                </a:schemeClr>
              </a:solidFill>
            </a:ln>
          </c:spPr>
          <c:marker>
            <c:symbol val="none"/>
          </c:marker>
          <c:xVal>
            <c:numRef>
              <c:f>'Example Dashboard Calculations'!$G$21:$G$25</c:f>
              <c:numCache>
                <c:formatCode>0.0</c:formatCode>
                <c:ptCount val="5"/>
                <c:pt idx="0">
                  <c:v>75.711747250187045</c:v>
                </c:pt>
                <c:pt idx="1">
                  <c:v>51.715298716069015</c:v>
                </c:pt>
                <c:pt idx="2">
                  <c:v>48.284701283930985</c:v>
                </c:pt>
                <c:pt idx="3">
                  <c:v>75.711747250187045</c:v>
                </c:pt>
                <c:pt idx="4">
                  <c:v>50</c:v>
                </c:pt>
              </c:numCache>
            </c:numRef>
          </c:xVal>
          <c:yVal>
            <c:numRef>
              <c:f>'Example Dashboard Calculations'!$H$21:$H$25</c:f>
              <c:numCache>
                <c:formatCode>0.0</c:formatCode>
                <c:ptCount val="5"/>
                <c:pt idx="0">
                  <c:v>42.882467901725278</c:v>
                </c:pt>
                <c:pt idx="1">
                  <c:v>-1.0284698900074818</c:v>
                </c:pt>
                <c:pt idx="2">
                  <c:v>1.028469890007482</c:v>
                </c:pt>
                <c:pt idx="3">
                  <c:v>42.882467901725278</c:v>
                </c:pt>
                <c:pt idx="4">
                  <c:v>0</c:v>
                </c:pt>
              </c:numCache>
            </c:numRef>
          </c:yVal>
          <c:smooth val="0"/>
        </c:ser>
        <c:dLbls>
          <c:showLegendKey val="0"/>
          <c:showVal val="0"/>
          <c:showCatName val="0"/>
          <c:showSerName val="0"/>
          <c:showPercent val="0"/>
          <c:showBubbleSize val="0"/>
        </c:dLbls>
        <c:axId val="87425024"/>
        <c:axId val="87426560"/>
      </c:scatterChart>
      <c:valAx>
        <c:axId val="87425024"/>
        <c:scaling>
          <c:orientation val="minMax"/>
          <c:max val="100"/>
          <c:min val="0"/>
        </c:scaling>
        <c:delete val="1"/>
        <c:axPos val="b"/>
        <c:numFmt formatCode="0.0" sourceLinked="1"/>
        <c:majorTickMark val="out"/>
        <c:minorTickMark val="none"/>
        <c:tickLblPos val="none"/>
        <c:crossAx val="87426560"/>
        <c:crosses val="autoZero"/>
        <c:crossBetween val="midCat"/>
      </c:valAx>
      <c:valAx>
        <c:axId val="87426560"/>
        <c:scaling>
          <c:orientation val="minMax"/>
          <c:max val="60"/>
          <c:min val="-10"/>
        </c:scaling>
        <c:delete val="1"/>
        <c:axPos val="l"/>
        <c:numFmt formatCode="0.0" sourceLinked="1"/>
        <c:majorTickMark val="out"/>
        <c:minorTickMark val="none"/>
        <c:tickLblPos val="none"/>
        <c:crossAx val="87425024"/>
        <c:crosses val="autoZero"/>
        <c:crossBetween val="midCat"/>
      </c:valAx>
      <c:spPr>
        <a:noFill/>
        <a:ln w="25400">
          <a:noFill/>
        </a:ln>
      </c:spPr>
    </c:plotArea>
    <c:plotVisOnly val="1"/>
    <c:dispBlanksAs val="gap"/>
    <c:showDLblsOverMax val="0"/>
  </c:chart>
  <c:spPr>
    <a:noFill/>
    <a:ln>
      <a:noFill/>
    </a:ln>
  </c:spPr>
  <c:printSettings>
    <c:headerFooter/>
    <c:pageMargins b="0.75000000000000366" l="0.70000000000000062" r="0.70000000000000062" t="0.75000000000000366" header="0.30000000000000032" footer="0.30000000000000032"/>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Calculations'!$H$7</c:f>
              <c:strCache>
                <c:ptCount val="1"/>
                <c:pt idx="0">
                  <c:v>y</c:v>
                </c:pt>
              </c:strCache>
            </c:strRef>
          </c:tx>
          <c:spPr>
            <a:ln w="88900">
              <a:solidFill>
                <a:schemeClr val="tx1">
                  <a:lumMod val="85000"/>
                  <a:lumOff val="15000"/>
                </a:schemeClr>
              </a:solidFill>
            </a:ln>
          </c:spPr>
          <c:marker>
            <c:symbol val="none"/>
          </c:marker>
          <c:xVal>
            <c:numRef>
              <c:f>'Example Dashboard Calculations'!$G$8:$G$12</c:f>
              <c:numCache>
                <c:formatCode>0.0</c:formatCode>
                <c:ptCount val="5"/>
                <c:pt idx="0">
                  <c:v>3.8459954847346793</c:v>
                </c:pt>
                <c:pt idx="1">
                  <c:v>50.769215566358213</c:v>
                </c:pt>
                <c:pt idx="2">
                  <c:v>49.230784433641787</c:v>
                </c:pt>
                <c:pt idx="3">
                  <c:v>3.8459954847346793</c:v>
                </c:pt>
                <c:pt idx="4">
                  <c:v>50</c:v>
                </c:pt>
              </c:numCache>
            </c:numRef>
          </c:xVal>
          <c:yVal>
            <c:numRef>
              <c:f>'Example Dashboard Calculations'!$H$8:$H$12</c:f>
              <c:numCache>
                <c:formatCode>0.0</c:formatCode>
                <c:ptCount val="5"/>
                <c:pt idx="0">
                  <c:v>19.230389158955369</c:v>
                </c:pt>
                <c:pt idx="1">
                  <c:v>1.8461601806106132</c:v>
                </c:pt>
                <c:pt idx="2">
                  <c:v>-1.8461601806106129</c:v>
                </c:pt>
                <c:pt idx="3">
                  <c:v>19.230389158955369</c:v>
                </c:pt>
                <c:pt idx="4">
                  <c:v>0</c:v>
                </c:pt>
              </c:numCache>
            </c:numRef>
          </c:yVal>
          <c:smooth val="0"/>
        </c:ser>
        <c:dLbls>
          <c:showLegendKey val="0"/>
          <c:showVal val="0"/>
          <c:showCatName val="0"/>
          <c:showSerName val="0"/>
          <c:showPercent val="0"/>
          <c:showBubbleSize val="0"/>
        </c:dLbls>
        <c:axId val="87487232"/>
        <c:axId val="87488768"/>
      </c:scatterChart>
      <c:valAx>
        <c:axId val="87487232"/>
        <c:scaling>
          <c:orientation val="minMax"/>
          <c:max val="100"/>
          <c:min val="0"/>
        </c:scaling>
        <c:delete val="1"/>
        <c:axPos val="b"/>
        <c:numFmt formatCode="0.0" sourceLinked="1"/>
        <c:majorTickMark val="out"/>
        <c:minorTickMark val="none"/>
        <c:tickLblPos val="none"/>
        <c:crossAx val="87488768"/>
        <c:crosses val="autoZero"/>
        <c:crossBetween val="midCat"/>
      </c:valAx>
      <c:valAx>
        <c:axId val="87488768"/>
        <c:scaling>
          <c:orientation val="minMax"/>
          <c:max val="60"/>
          <c:min val="-10"/>
        </c:scaling>
        <c:delete val="1"/>
        <c:axPos val="l"/>
        <c:numFmt formatCode="0.0" sourceLinked="1"/>
        <c:majorTickMark val="out"/>
        <c:minorTickMark val="none"/>
        <c:tickLblPos val="none"/>
        <c:crossAx val="87487232"/>
        <c:crosses val="autoZero"/>
        <c:crossBetween val="midCat"/>
      </c:valAx>
      <c:spPr>
        <a:noFill/>
        <a:ln w="25400">
          <a:noFill/>
        </a:ln>
      </c:spPr>
    </c:plotArea>
    <c:plotVisOnly val="1"/>
    <c:dispBlanksAs val="gap"/>
    <c:showDLblsOverMax val="0"/>
  </c:chart>
  <c:spPr>
    <a:noFill/>
    <a:ln>
      <a:noFill/>
    </a:ln>
  </c:spPr>
  <c:printSettings>
    <c:headerFooter/>
    <c:pageMargins b="0.75000000000000355" l="0.70000000000000062" r="0.70000000000000062" t="0.75000000000000355" header="0.30000000000000032" footer="0.30000000000000032"/>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Calculations'!$Q$7</c:f>
              <c:strCache>
                <c:ptCount val="1"/>
                <c:pt idx="0">
                  <c:v>y</c:v>
                </c:pt>
              </c:strCache>
            </c:strRef>
          </c:tx>
          <c:spPr>
            <a:ln w="88900">
              <a:solidFill>
                <a:schemeClr val="tx1">
                  <a:lumMod val="85000"/>
                  <a:lumOff val="15000"/>
                </a:schemeClr>
              </a:solidFill>
            </a:ln>
          </c:spPr>
          <c:marker>
            <c:symbol val="none"/>
          </c:marker>
          <c:xVal>
            <c:numRef>
              <c:f>'Example Dashboard Calculations'!$P$8:$P$12</c:f>
              <c:numCache>
                <c:formatCode>0.0</c:formatCode>
                <c:ptCount val="5"/>
                <c:pt idx="0">
                  <c:v>66.745426795102148</c:v>
                </c:pt>
                <c:pt idx="1">
                  <c:v>51.884501284244671</c:v>
                </c:pt>
                <c:pt idx="2">
                  <c:v>48.115498715755329</c:v>
                </c:pt>
                <c:pt idx="3">
                  <c:v>66.745426795102148</c:v>
                </c:pt>
                <c:pt idx="4">
                  <c:v>50</c:v>
                </c:pt>
              </c:numCache>
            </c:numRef>
          </c:xVal>
          <c:yVal>
            <c:numRef>
              <c:f>'Example Dashboard Calculations'!$Q$8:$Q$12</c:f>
              <c:numCache>
                <c:formatCode>0.0</c:formatCode>
                <c:ptCount val="5"/>
                <c:pt idx="0">
                  <c:v>47.112532106116682</c:v>
                </c:pt>
                <c:pt idx="1">
                  <c:v>-0.66981707180408523</c:v>
                </c:pt>
                <c:pt idx="2">
                  <c:v>0.66981707180408567</c:v>
                </c:pt>
                <c:pt idx="3">
                  <c:v>47.112532106116682</c:v>
                </c:pt>
                <c:pt idx="4">
                  <c:v>0</c:v>
                </c:pt>
              </c:numCache>
            </c:numRef>
          </c:yVal>
          <c:smooth val="0"/>
        </c:ser>
        <c:dLbls>
          <c:showLegendKey val="0"/>
          <c:showVal val="0"/>
          <c:showCatName val="0"/>
          <c:showSerName val="0"/>
          <c:showPercent val="0"/>
          <c:showBubbleSize val="0"/>
        </c:dLbls>
        <c:axId val="90871296"/>
        <c:axId val="90872832"/>
      </c:scatterChart>
      <c:valAx>
        <c:axId val="90871296"/>
        <c:scaling>
          <c:orientation val="minMax"/>
          <c:max val="100"/>
          <c:min val="0"/>
        </c:scaling>
        <c:delete val="1"/>
        <c:axPos val="b"/>
        <c:numFmt formatCode="0.0" sourceLinked="1"/>
        <c:majorTickMark val="out"/>
        <c:minorTickMark val="none"/>
        <c:tickLblPos val="none"/>
        <c:crossAx val="90872832"/>
        <c:crosses val="autoZero"/>
        <c:crossBetween val="midCat"/>
      </c:valAx>
      <c:valAx>
        <c:axId val="90872832"/>
        <c:scaling>
          <c:orientation val="minMax"/>
          <c:max val="60"/>
          <c:min val="-10"/>
        </c:scaling>
        <c:delete val="1"/>
        <c:axPos val="l"/>
        <c:numFmt formatCode="0.0" sourceLinked="1"/>
        <c:majorTickMark val="out"/>
        <c:minorTickMark val="none"/>
        <c:tickLblPos val="none"/>
        <c:crossAx val="90871296"/>
        <c:crosses val="autoZero"/>
        <c:crossBetween val="midCat"/>
      </c:valAx>
      <c:spPr>
        <a:noFill/>
        <a:ln w="25400">
          <a:noFill/>
        </a:ln>
      </c:spPr>
    </c:plotArea>
    <c:plotVisOnly val="1"/>
    <c:dispBlanksAs val="gap"/>
    <c:showDLblsOverMax val="0"/>
  </c:chart>
  <c:spPr>
    <a:noFill/>
    <a:ln>
      <a:noFill/>
    </a:ln>
  </c:spPr>
  <c:printSettings>
    <c:headerFooter/>
    <c:pageMargins b="0.75000000000000366" l="0.70000000000000062" r="0.70000000000000062" t="0.75000000000000366" header="0.30000000000000032" footer="0.30000000000000032"/>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Calculations'!$H$33</c:f>
              <c:strCache>
                <c:ptCount val="1"/>
                <c:pt idx="0">
                  <c:v>y</c:v>
                </c:pt>
              </c:strCache>
            </c:strRef>
          </c:tx>
          <c:spPr>
            <a:ln w="88900">
              <a:solidFill>
                <a:schemeClr val="tx1">
                  <a:lumMod val="85000"/>
                  <a:lumOff val="15000"/>
                </a:schemeClr>
              </a:solidFill>
            </a:ln>
          </c:spPr>
          <c:marker>
            <c:symbol val="none"/>
          </c:marker>
          <c:xVal>
            <c:numRef>
              <c:f>'Example Dashboard Calculations'!$G$34:$G$38</c:f>
              <c:numCache>
                <c:formatCode>0.0</c:formatCode>
                <c:ptCount val="5"/>
                <c:pt idx="0">
                  <c:v>7.8233986435912044</c:v>
                </c:pt>
                <c:pt idx="1">
                  <c:v>51.074157752304622</c:v>
                </c:pt>
                <c:pt idx="2">
                  <c:v>48.925842247695378</c:v>
                </c:pt>
                <c:pt idx="3">
                  <c:v>7.8233986435912044</c:v>
                </c:pt>
                <c:pt idx="4">
                  <c:v>50</c:v>
                </c:pt>
              </c:numCache>
            </c:numRef>
          </c:xVal>
          <c:yVal>
            <c:numRef>
              <c:f>'Example Dashboard Calculations'!$H$34:$H$38</c:f>
              <c:numCache>
                <c:formatCode>0.0</c:formatCode>
                <c:ptCount val="5"/>
                <c:pt idx="0">
                  <c:v>26.853943807615593</c:v>
                </c:pt>
                <c:pt idx="1">
                  <c:v>1.687064054256352</c:v>
                </c:pt>
                <c:pt idx="2">
                  <c:v>-1.6870640542563518</c:v>
                </c:pt>
                <c:pt idx="3">
                  <c:v>26.853943807615593</c:v>
                </c:pt>
                <c:pt idx="4">
                  <c:v>0</c:v>
                </c:pt>
              </c:numCache>
            </c:numRef>
          </c:yVal>
          <c:smooth val="0"/>
        </c:ser>
        <c:dLbls>
          <c:showLegendKey val="0"/>
          <c:showVal val="0"/>
          <c:showCatName val="0"/>
          <c:showSerName val="0"/>
          <c:showPercent val="0"/>
          <c:showBubbleSize val="0"/>
        </c:dLbls>
        <c:axId val="90990848"/>
        <c:axId val="91004928"/>
      </c:scatterChart>
      <c:valAx>
        <c:axId val="90990848"/>
        <c:scaling>
          <c:orientation val="minMax"/>
          <c:max val="100"/>
          <c:min val="0"/>
        </c:scaling>
        <c:delete val="1"/>
        <c:axPos val="b"/>
        <c:numFmt formatCode="0.0" sourceLinked="1"/>
        <c:majorTickMark val="out"/>
        <c:minorTickMark val="none"/>
        <c:tickLblPos val="none"/>
        <c:crossAx val="91004928"/>
        <c:crosses val="autoZero"/>
        <c:crossBetween val="midCat"/>
      </c:valAx>
      <c:valAx>
        <c:axId val="91004928"/>
        <c:scaling>
          <c:orientation val="minMax"/>
          <c:max val="60"/>
          <c:min val="-10"/>
        </c:scaling>
        <c:delete val="1"/>
        <c:axPos val="l"/>
        <c:numFmt formatCode="0.0" sourceLinked="1"/>
        <c:majorTickMark val="out"/>
        <c:minorTickMark val="none"/>
        <c:tickLblPos val="none"/>
        <c:crossAx val="90990848"/>
        <c:crosses val="autoZero"/>
        <c:crossBetween val="midCat"/>
      </c:valAx>
      <c:spPr>
        <a:noFill/>
        <a:ln w="25400">
          <a:noFill/>
        </a:ln>
      </c:spPr>
    </c:plotArea>
    <c:plotVisOnly val="1"/>
    <c:dispBlanksAs val="gap"/>
    <c:showDLblsOverMax val="0"/>
  </c:chart>
  <c:spPr>
    <a:noFill/>
    <a:ln>
      <a:noFill/>
    </a:ln>
  </c:spPr>
  <c:printSettings>
    <c:headerFooter/>
    <c:pageMargins b="0.75000000000000377" l="0.70000000000000062" r="0.70000000000000062" t="0.75000000000000377" header="0.30000000000000032" footer="0.30000000000000032"/>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Calculations'!$Q$20</c:f>
              <c:strCache>
                <c:ptCount val="1"/>
                <c:pt idx="0">
                  <c:v>y</c:v>
                </c:pt>
              </c:strCache>
            </c:strRef>
          </c:tx>
          <c:spPr>
            <a:ln w="88900">
              <a:solidFill>
                <a:schemeClr val="tx1">
                  <a:lumMod val="85000"/>
                  <a:lumOff val="15000"/>
                </a:schemeClr>
              </a:solidFill>
            </a:ln>
          </c:spPr>
          <c:marker>
            <c:symbol val="none"/>
          </c:marker>
          <c:xVal>
            <c:numRef>
              <c:f>'Example Dashboard Calculations'!$P$21:$P$25</c:f>
              <c:numCache>
                <c:formatCode>0.0</c:formatCode>
                <c:ptCount val="5"/>
                <c:pt idx="0">
                  <c:v>58.207440917393093</c:v>
                </c:pt>
                <c:pt idx="1">
                  <c:v>51.972871172109322</c:v>
                </c:pt>
                <c:pt idx="2">
                  <c:v>48.027128827890678</c:v>
                </c:pt>
                <c:pt idx="3">
                  <c:v>58.207440917393093</c:v>
                </c:pt>
                <c:pt idx="4">
                  <c:v>50</c:v>
                </c:pt>
              </c:numCache>
            </c:numRef>
          </c:xVal>
          <c:yVal>
            <c:numRef>
              <c:f>'Example Dashboard Calculations'!$Q$21:$Q$25</c:f>
              <c:numCache>
                <c:formatCode>0.0</c:formatCode>
                <c:ptCount val="5"/>
                <c:pt idx="0">
                  <c:v>49.321779302733006</c:v>
                </c:pt>
                <c:pt idx="1">
                  <c:v>-0.3282976366957237</c:v>
                </c:pt>
                <c:pt idx="2">
                  <c:v>0.32829763669572387</c:v>
                </c:pt>
                <c:pt idx="3">
                  <c:v>49.321779302733006</c:v>
                </c:pt>
                <c:pt idx="4">
                  <c:v>0</c:v>
                </c:pt>
              </c:numCache>
            </c:numRef>
          </c:yVal>
          <c:smooth val="0"/>
        </c:ser>
        <c:dLbls>
          <c:showLegendKey val="0"/>
          <c:showVal val="0"/>
          <c:showCatName val="0"/>
          <c:showSerName val="0"/>
          <c:showPercent val="0"/>
          <c:showBubbleSize val="0"/>
        </c:dLbls>
        <c:axId val="91073536"/>
        <c:axId val="91079424"/>
      </c:scatterChart>
      <c:valAx>
        <c:axId val="91073536"/>
        <c:scaling>
          <c:orientation val="minMax"/>
          <c:max val="100"/>
          <c:min val="0"/>
        </c:scaling>
        <c:delete val="1"/>
        <c:axPos val="b"/>
        <c:numFmt formatCode="0.0" sourceLinked="1"/>
        <c:majorTickMark val="out"/>
        <c:minorTickMark val="none"/>
        <c:tickLblPos val="none"/>
        <c:crossAx val="91079424"/>
        <c:crosses val="autoZero"/>
        <c:crossBetween val="midCat"/>
      </c:valAx>
      <c:valAx>
        <c:axId val="91079424"/>
        <c:scaling>
          <c:orientation val="minMax"/>
          <c:max val="60"/>
          <c:min val="-10"/>
        </c:scaling>
        <c:delete val="1"/>
        <c:axPos val="l"/>
        <c:numFmt formatCode="0.0" sourceLinked="1"/>
        <c:majorTickMark val="out"/>
        <c:minorTickMark val="none"/>
        <c:tickLblPos val="none"/>
        <c:crossAx val="91073536"/>
        <c:crosses val="autoZero"/>
        <c:crossBetween val="midCat"/>
      </c:valAx>
      <c:spPr>
        <a:noFill/>
        <a:ln w="25400">
          <a:noFill/>
        </a:ln>
      </c:spPr>
    </c:plotArea>
    <c:plotVisOnly val="1"/>
    <c:dispBlanksAs val="gap"/>
    <c:showDLblsOverMax val="0"/>
  </c:chart>
  <c:spPr>
    <a:noFill/>
    <a:ln>
      <a:noFill/>
    </a:ln>
  </c:spPr>
  <c:printSettings>
    <c:headerFooter/>
    <c:pageMargins b="0.75000000000000377" l="0.70000000000000062" r="0.70000000000000062" t="0.75000000000000377" header="0.30000000000000032" footer="0.30000000000000032"/>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Calculations'!$Q$33</c:f>
              <c:strCache>
                <c:ptCount val="1"/>
                <c:pt idx="0">
                  <c:v>y</c:v>
                </c:pt>
              </c:strCache>
            </c:strRef>
          </c:tx>
          <c:spPr>
            <a:ln w="88900">
              <a:solidFill>
                <a:schemeClr val="tx1">
                  <a:lumMod val="85000"/>
                  <a:lumOff val="15000"/>
                </a:schemeClr>
              </a:solidFill>
            </a:ln>
          </c:spPr>
          <c:marker>
            <c:symbol val="none"/>
          </c:marker>
          <c:xVal>
            <c:numRef>
              <c:f>'Example Dashboard Calculations'!$P$34:$P$38</c:f>
              <c:numCache>
                <c:formatCode>0.0</c:formatCode>
                <c:ptCount val="5"/>
                <c:pt idx="0">
                  <c:v>3.5515029204421538</c:v>
                </c:pt>
                <c:pt idx="1">
                  <c:v>50.740310333900922</c:v>
                </c:pt>
                <c:pt idx="2">
                  <c:v>49.259689666099078</c:v>
                </c:pt>
                <c:pt idx="3">
                  <c:v>3.5515029204421538</c:v>
                </c:pt>
                <c:pt idx="4">
                  <c:v>50</c:v>
                </c:pt>
              </c:numCache>
            </c:numRef>
          </c:xVal>
          <c:yVal>
            <c:numRef>
              <c:f>'Example Dashboard Calculations'!$Q$34:$Q$38</c:f>
              <c:numCache>
                <c:formatCode>0.0</c:formatCode>
                <c:ptCount val="5"/>
                <c:pt idx="0">
                  <c:v>18.507758347522969</c:v>
                </c:pt>
                <c:pt idx="1">
                  <c:v>1.857939883182314</c:v>
                </c:pt>
                <c:pt idx="2">
                  <c:v>-1.8579398831823137</c:v>
                </c:pt>
                <c:pt idx="3">
                  <c:v>18.507758347522969</c:v>
                </c:pt>
                <c:pt idx="4">
                  <c:v>0</c:v>
                </c:pt>
              </c:numCache>
            </c:numRef>
          </c:yVal>
          <c:smooth val="0"/>
        </c:ser>
        <c:dLbls>
          <c:showLegendKey val="0"/>
          <c:showVal val="0"/>
          <c:showCatName val="0"/>
          <c:showSerName val="0"/>
          <c:showPercent val="0"/>
          <c:showBubbleSize val="0"/>
        </c:dLbls>
        <c:axId val="91144192"/>
        <c:axId val="91145728"/>
      </c:scatterChart>
      <c:valAx>
        <c:axId val="91144192"/>
        <c:scaling>
          <c:orientation val="minMax"/>
          <c:max val="100"/>
          <c:min val="0"/>
        </c:scaling>
        <c:delete val="1"/>
        <c:axPos val="b"/>
        <c:numFmt formatCode="0.0" sourceLinked="1"/>
        <c:majorTickMark val="out"/>
        <c:minorTickMark val="none"/>
        <c:tickLblPos val="none"/>
        <c:crossAx val="91145728"/>
        <c:crosses val="autoZero"/>
        <c:crossBetween val="midCat"/>
      </c:valAx>
      <c:valAx>
        <c:axId val="91145728"/>
        <c:scaling>
          <c:orientation val="minMax"/>
          <c:max val="60"/>
          <c:min val="-10"/>
        </c:scaling>
        <c:delete val="1"/>
        <c:axPos val="l"/>
        <c:numFmt formatCode="0.0" sourceLinked="1"/>
        <c:majorTickMark val="out"/>
        <c:minorTickMark val="none"/>
        <c:tickLblPos val="none"/>
        <c:crossAx val="91144192"/>
        <c:crosses val="autoZero"/>
        <c:crossBetween val="midCat"/>
      </c:valAx>
      <c:spPr>
        <a:noFill/>
        <a:ln w="25400">
          <a:noFill/>
        </a:ln>
      </c:spPr>
    </c:plotArea>
    <c:plotVisOnly val="1"/>
    <c:dispBlanksAs val="gap"/>
    <c:showDLblsOverMax val="0"/>
  </c:chart>
  <c:spPr>
    <a:noFill/>
    <a:ln>
      <a:noFill/>
    </a:ln>
  </c:spPr>
  <c:printSettings>
    <c:headerFooter/>
    <c:pageMargins b="0.75000000000000389" l="0.70000000000000062" r="0.70000000000000062" t="0.75000000000000389" header="0.30000000000000032" footer="0.30000000000000032"/>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Calculations'!$H$46</c:f>
              <c:strCache>
                <c:ptCount val="1"/>
                <c:pt idx="0">
                  <c:v>y</c:v>
                </c:pt>
              </c:strCache>
            </c:strRef>
          </c:tx>
          <c:spPr>
            <a:ln w="88900">
              <a:solidFill>
                <a:schemeClr val="tx1">
                  <a:lumMod val="85000"/>
                  <a:lumOff val="15000"/>
                </a:schemeClr>
              </a:solidFill>
            </a:ln>
          </c:spPr>
          <c:marker>
            <c:symbol val="none"/>
          </c:marker>
          <c:xVal>
            <c:numRef>
              <c:f>'Example Dashboard Calculations'!$G$47:$G$51</c:f>
              <c:numCache>
                <c:formatCode>0.0</c:formatCode>
                <c:ptCount val="5"/>
                <c:pt idx="0">
                  <c:v>92.062766039888345</c:v>
                </c:pt>
                <c:pt idx="1">
                  <c:v>51.081276070630338</c:v>
                </c:pt>
                <c:pt idx="2">
                  <c:v>48.918723929369662</c:v>
                </c:pt>
                <c:pt idx="3">
                  <c:v>92.062766039888345</c:v>
                </c:pt>
                <c:pt idx="4">
                  <c:v>50</c:v>
                </c:pt>
              </c:numCache>
            </c:numRef>
          </c:xVal>
          <c:yVal>
            <c:numRef>
              <c:f>'Example Dashboard Calculations'!$H$47:$H$51</c:f>
              <c:numCache>
                <c:formatCode>0.0</c:formatCode>
                <c:ptCount val="5"/>
                <c:pt idx="0">
                  <c:v>27.031901765758477</c:v>
                </c:pt>
                <c:pt idx="1">
                  <c:v>-1.682510641595534</c:v>
                </c:pt>
                <c:pt idx="2">
                  <c:v>1.6825106415955338</c:v>
                </c:pt>
                <c:pt idx="3">
                  <c:v>27.031901765758477</c:v>
                </c:pt>
                <c:pt idx="4">
                  <c:v>0</c:v>
                </c:pt>
              </c:numCache>
            </c:numRef>
          </c:yVal>
          <c:smooth val="0"/>
        </c:ser>
        <c:dLbls>
          <c:showLegendKey val="0"/>
          <c:showVal val="0"/>
          <c:showCatName val="0"/>
          <c:showSerName val="0"/>
          <c:showPercent val="0"/>
          <c:showBubbleSize val="0"/>
        </c:dLbls>
        <c:axId val="91218688"/>
        <c:axId val="91220224"/>
      </c:scatterChart>
      <c:valAx>
        <c:axId val="91218688"/>
        <c:scaling>
          <c:orientation val="minMax"/>
          <c:max val="100"/>
          <c:min val="0"/>
        </c:scaling>
        <c:delete val="1"/>
        <c:axPos val="b"/>
        <c:numFmt formatCode="0.0" sourceLinked="1"/>
        <c:majorTickMark val="out"/>
        <c:minorTickMark val="none"/>
        <c:tickLblPos val="none"/>
        <c:crossAx val="91220224"/>
        <c:crosses val="autoZero"/>
        <c:crossBetween val="midCat"/>
      </c:valAx>
      <c:valAx>
        <c:axId val="91220224"/>
        <c:scaling>
          <c:orientation val="minMax"/>
          <c:max val="60"/>
          <c:min val="-10"/>
        </c:scaling>
        <c:delete val="1"/>
        <c:axPos val="l"/>
        <c:numFmt formatCode="0.0" sourceLinked="1"/>
        <c:majorTickMark val="out"/>
        <c:minorTickMark val="none"/>
        <c:tickLblPos val="none"/>
        <c:crossAx val="91218688"/>
        <c:crosses val="autoZero"/>
        <c:crossBetween val="midCat"/>
      </c:valAx>
      <c:spPr>
        <a:noFill/>
        <a:ln w="25400">
          <a:noFill/>
        </a:ln>
      </c:spPr>
    </c:plotArea>
    <c:plotVisOnly val="1"/>
    <c:dispBlanksAs val="gap"/>
    <c:showDLblsOverMax val="0"/>
  </c:chart>
  <c:spPr>
    <a:noFill/>
    <a:ln>
      <a:noFill/>
    </a:ln>
  </c:spPr>
  <c:printSettings>
    <c:headerFooter/>
    <c:pageMargins b="0.75000000000000389" l="0.70000000000000062" r="0.70000000000000062" t="0.75000000000000389" header="0.30000000000000032" footer="0.30000000000000032"/>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0"/>
          <c:w val="1"/>
          <c:h val="1"/>
        </c:manualLayout>
      </c:layout>
      <c:scatterChart>
        <c:scatterStyle val="lineMarker"/>
        <c:varyColors val="0"/>
        <c:ser>
          <c:idx val="0"/>
          <c:order val="0"/>
          <c:tx>
            <c:strRef>
              <c:f>'Example Dashboard Calculations'!$Q$46</c:f>
              <c:strCache>
                <c:ptCount val="1"/>
                <c:pt idx="0">
                  <c:v>y</c:v>
                </c:pt>
              </c:strCache>
            </c:strRef>
          </c:tx>
          <c:spPr>
            <a:ln w="88900">
              <a:solidFill>
                <a:schemeClr val="tx1">
                  <a:lumMod val="85000"/>
                  <a:lumOff val="15000"/>
                </a:schemeClr>
              </a:solidFill>
            </a:ln>
          </c:spPr>
          <c:marker>
            <c:symbol val="none"/>
          </c:marker>
          <c:xVal>
            <c:numRef>
              <c:f>'Example Dashboard Calculations'!$P$47:$P$51</c:f>
              <c:numCache>
                <c:formatCode>0.0</c:formatCode>
                <c:ptCount val="5"/>
                <c:pt idx="0">
                  <c:v>6.6147414380741552</c:v>
                </c:pt>
                <c:pt idx="1">
                  <c:v>50.994158409522214</c:v>
                </c:pt>
                <c:pt idx="2">
                  <c:v>49.005841590477786</c:v>
                </c:pt>
                <c:pt idx="3">
                  <c:v>6.6147414380741552</c:v>
                </c:pt>
                <c:pt idx="4">
                  <c:v>50</c:v>
                </c:pt>
              </c:numCache>
            </c:numRef>
          </c:xVal>
          <c:yVal>
            <c:numRef>
              <c:f>'Example Dashboard Calculations'!$Q$47:$Q$51</c:f>
              <c:numCache>
                <c:formatCode>0.0</c:formatCode>
                <c:ptCount val="5"/>
                <c:pt idx="0">
                  <c:v>24.853960238055425</c:v>
                </c:pt>
                <c:pt idx="1">
                  <c:v>1.735410342477034</c:v>
                </c:pt>
                <c:pt idx="2">
                  <c:v>-1.7354103424770337</c:v>
                </c:pt>
                <c:pt idx="3">
                  <c:v>24.853960238055425</c:v>
                </c:pt>
                <c:pt idx="4">
                  <c:v>0</c:v>
                </c:pt>
              </c:numCache>
            </c:numRef>
          </c:yVal>
          <c:smooth val="0"/>
        </c:ser>
        <c:dLbls>
          <c:showLegendKey val="0"/>
          <c:showVal val="0"/>
          <c:showCatName val="0"/>
          <c:showSerName val="0"/>
          <c:showPercent val="0"/>
          <c:showBubbleSize val="0"/>
        </c:dLbls>
        <c:axId val="91256320"/>
        <c:axId val="91257856"/>
      </c:scatterChart>
      <c:valAx>
        <c:axId val="91256320"/>
        <c:scaling>
          <c:orientation val="minMax"/>
          <c:max val="100"/>
          <c:min val="0"/>
        </c:scaling>
        <c:delete val="1"/>
        <c:axPos val="b"/>
        <c:numFmt formatCode="0.0" sourceLinked="1"/>
        <c:majorTickMark val="out"/>
        <c:minorTickMark val="none"/>
        <c:tickLblPos val="none"/>
        <c:crossAx val="91257856"/>
        <c:crosses val="autoZero"/>
        <c:crossBetween val="midCat"/>
      </c:valAx>
      <c:valAx>
        <c:axId val="91257856"/>
        <c:scaling>
          <c:orientation val="minMax"/>
          <c:max val="60"/>
          <c:min val="-10"/>
        </c:scaling>
        <c:delete val="1"/>
        <c:axPos val="l"/>
        <c:numFmt formatCode="0.0" sourceLinked="1"/>
        <c:majorTickMark val="out"/>
        <c:minorTickMark val="none"/>
        <c:tickLblPos val="none"/>
        <c:crossAx val="91256320"/>
        <c:crosses val="autoZero"/>
        <c:crossBetween val="midCat"/>
      </c:valAx>
      <c:spPr>
        <a:noFill/>
        <a:ln w="25400">
          <a:noFill/>
        </a:ln>
      </c:spPr>
    </c:plotArea>
    <c:plotVisOnly val="1"/>
    <c:dispBlanksAs val="gap"/>
    <c:showDLblsOverMax val="0"/>
  </c:chart>
  <c:spPr>
    <a:noFill/>
    <a:ln>
      <a:noFill/>
    </a:ln>
  </c:spPr>
  <c:printSettings>
    <c:headerFooter/>
    <c:pageMargins b="0.750000000000004" l="0.70000000000000062" r="0.70000000000000062" t="0.750000000000004"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Calcs'!$H$289</c:f>
              <c:strCache>
                <c:ptCount val="1"/>
                <c:pt idx="0">
                  <c:v>Up</c:v>
                </c:pt>
              </c:strCache>
            </c:strRef>
          </c:tx>
          <c:invertIfNegative val="0"/>
          <c:dPt>
            <c:idx val="0"/>
            <c:invertIfNegative val="0"/>
            <c:bubble3D val="0"/>
            <c:spPr>
              <a:solidFill>
                <a:srgbClr val="FFA239"/>
              </a:solidFill>
            </c:spPr>
          </c:dPt>
          <c:cat>
            <c:numRef>
              <c:f>'Widget Showcase Calcs'!$D$288</c:f>
              <c:numCache>
                <c:formatCode>General</c:formatCode>
                <c:ptCount val="1"/>
              </c:numCache>
            </c:numRef>
          </c:cat>
          <c:val>
            <c:numRef>
              <c:f>'Widget Showcase Calcs'!$I$289</c:f>
              <c:numCache>
                <c:formatCode>#,##0</c:formatCode>
                <c:ptCount val="1"/>
                <c:pt idx="0">
                  <c:v>#N/A</c:v>
                </c:pt>
              </c:numCache>
            </c:numRef>
          </c:val>
        </c:ser>
        <c:ser>
          <c:idx val="1"/>
          <c:order val="1"/>
          <c:tx>
            <c:strRef>
              <c:f>'Widget Showcase Calcs'!$H$290</c:f>
              <c:strCache>
                <c:ptCount val="1"/>
                <c:pt idx="0">
                  <c:v>Down</c:v>
                </c:pt>
              </c:strCache>
            </c:strRef>
          </c:tx>
          <c:spPr>
            <a:solidFill>
              <a:srgbClr val="B5D718"/>
            </a:solidFill>
          </c:spPr>
          <c:invertIfNegative val="0"/>
          <c:cat>
            <c:numRef>
              <c:f>'Widget Showcase Calcs'!$D$288</c:f>
              <c:numCache>
                <c:formatCode>General</c:formatCode>
                <c:ptCount val="1"/>
              </c:numCache>
            </c:numRef>
          </c:cat>
          <c:val>
            <c:numRef>
              <c:f>'Widget Showcase Calcs'!$I$290</c:f>
              <c:numCache>
                <c:formatCode>#,##0</c:formatCode>
                <c:ptCount val="1"/>
                <c:pt idx="0">
                  <c:v>1</c:v>
                </c:pt>
              </c:numCache>
            </c:numRef>
          </c:val>
        </c:ser>
        <c:dLbls>
          <c:showLegendKey val="0"/>
          <c:showVal val="0"/>
          <c:showCatName val="0"/>
          <c:showSerName val="0"/>
          <c:showPercent val="0"/>
          <c:showBubbleSize val="0"/>
        </c:dLbls>
        <c:gapWidth val="0"/>
        <c:overlap val="100"/>
        <c:axId val="118599040"/>
        <c:axId val="135586944"/>
      </c:barChart>
      <c:catAx>
        <c:axId val="118599040"/>
        <c:scaling>
          <c:orientation val="minMax"/>
        </c:scaling>
        <c:delete val="1"/>
        <c:axPos val="b"/>
        <c:numFmt formatCode="General" sourceLinked="1"/>
        <c:majorTickMark val="out"/>
        <c:minorTickMark val="none"/>
        <c:tickLblPos val="nextTo"/>
        <c:crossAx val="135586944"/>
        <c:crosses val="autoZero"/>
        <c:auto val="1"/>
        <c:lblAlgn val="ctr"/>
        <c:lblOffset val="100"/>
        <c:noMultiLvlLbl val="0"/>
      </c:catAx>
      <c:valAx>
        <c:axId val="135586944"/>
        <c:scaling>
          <c:orientation val="minMax"/>
          <c:max val="1"/>
          <c:min val="0"/>
        </c:scaling>
        <c:delete val="1"/>
        <c:axPos val="l"/>
        <c:majorGridlines>
          <c:spPr>
            <a:ln>
              <a:noFill/>
            </a:ln>
          </c:spPr>
        </c:majorGridlines>
        <c:numFmt formatCode="#,##0" sourceLinked="1"/>
        <c:majorTickMark val="out"/>
        <c:minorTickMark val="none"/>
        <c:tickLblPos val="nextTo"/>
        <c:crossAx val="118599040"/>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3333"/>
            </a:solidFill>
            <a:ln>
              <a:noFill/>
            </a:ln>
            <a:effectLst/>
            <a:scene3d>
              <a:camera prst="orthographicFront"/>
              <a:lightRig rig="threePt" dir="t"/>
            </a:scene3d>
            <a:sp3d prstMaterial="plastic"/>
          </c:spPr>
          <c:invertIfNegative val="0"/>
          <c:dPt>
            <c:idx val="0"/>
            <c:invertIfNegative val="0"/>
            <c:bubble3D val="0"/>
            <c:spPr>
              <a:solidFill>
                <a:srgbClr val="FF0000"/>
              </a:solidFill>
              <a:ln>
                <a:noFill/>
              </a:ln>
              <a:effectLst/>
              <a:scene3d>
                <a:camera prst="orthographicFront"/>
                <a:lightRig rig="threePt" dir="t"/>
              </a:scene3d>
              <a:sp3d prstMaterial="plastic"/>
            </c:spPr>
          </c:dPt>
          <c:val>
            <c:numRef>
              <c:f>'Example Dashboard Calculations'!$X$8</c:f>
              <c:numCache>
                <c:formatCode>0.0%</c:formatCode>
                <c:ptCount val="1"/>
                <c:pt idx="0">
                  <c:v>0.59659721491369966</c:v>
                </c:pt>
              </c:numCache>
            </c:numRef>
          </c:val>
        </c:ser>
        <c:dLbls>
          <c:showLegendKey val="0"/>
          <c:showVal val="0"/>
          <c:showCatName val="0"/>
          <c:showSerName val="0"/>
          <c:showPercent val="0"/>
          <c:showBubbleSize val="0"/>
        </c:dLbls>
        <c:gapWidth val="311"/>
        <c:axId val="91318912"/>
        <c:axId val="91320704"/>
      </c:barChart>
      <c:catAx>
        <c:axId val="91318912"/>
        <c:scaling>
          <c:orientation val="minMax"/>
        </c:scaling>
        <c:delete val="1"/>
        <c:axPos val="b"/>
        <c:majorTickMark val="out"/>
        <c:minorTickMark val="none"/>
        <c:tickLblPos val="none"/>
        <c:crossAx val="91320704"/>
        <c:crosses val="autoZero"/>
        <c:auto val="1"/>
        <c:lblAlgn val="ctr"/>
        <c:lblOffset val="100"/>
        <c:noMultiLvlLbl val="0"/>
      </c:catAx>
      <c:valAx>
        <c:axId val="91320704"/>
        <c:scaling>
          <c:orientation val="minMax"/>
          <c:max val="1"/>
          <c:min val="0"/>
        </c:scaling>
        <c:delete val="0"/>
        <c:axPos val="l"/>
        <c:numFmt formatCode="0.0%" sourceLinked="1"/>
        <c:majorTickMark val="out"/>
        <c:minorTickMark val="none"/>
        <c:tickLblPos val="nextTo"/>
        <c:txPr>
          <a:bodyPr/>
          <a:lstStyle/>
          <a:p>
            <a:pPr>
              <a:defRPr sz="1100" b="1"/>
            </a:pPr>
            <a:endParaRPr lang="en-US"/>
          </a:p>
        </c:txPr>
        <c:crossAx val="91318912"/>
        <c:crosses val="autoZero"/>
        <c:crossBetween val="between"/>
        <c:majorUnit val="0.1"/>
      </c:valAx>
      <c:spPr>
        <a:noFill/>
        <a:ln w="25400">
          <a:noFill/>
        </a:ln>
      </c:spPr>
    </c:plotArea>
    <c:plotVisOnly val="1"/>
    <c:dispBlanksAs val="gap"/>
    <c:showDLblsOverMax val="0"/>
  </c:chart>
  <c:spPr>
    <a:noFill/>
    <a:ln>
      <a:noFill/>
    </a:ln>
  </c:spPr>
  <c:printSettings>
    <c:headerFooter/>
    <c:pageMargins b="0.750000000000003" l="0.70000000000000062" r="0.70000000000000062" t="0.750000000000003" header="0.30000000000000032" footer="0.30000000000000032"/>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3333"/>
            </a:solidFill>
            <a:ln>
              <a:noFill/>
            </a:ln>
            <a:effectLst/>
            <a:scene3d>
              <a:camera prst="orthographicFront"/>
              <a:lightRig rig="threePt" dir="t"/>
            </a:scene3d>
            <a:sp3d prstMaterial="plastic"/>
          </c:spPr>
          <c:invertIfNegative val="0"/>
          <c:dPt>
            <c:idx val="0"/>
            <c:invertIfNegative val="0"/>
            <c:bubble3D val="0"/>
            <c:spPr>
              <a:solidFill>
                <a:srgbClr val="FF0000"/>
              </a:solidFill>
              <a:ln>
                <a:noFill/>
              </a:ln>
              <a:effectLst/>
              <a:scene3d>
                <a:camera prst="orthographicFront"/>
                <a:lightRig rig="threePt" dir="t"/>
              </a:scene3d>
              <a:sp3d prstMaterial="plastic"/>
            </c:spPr>
          </c:dPt>
          <c:val>
            <c:numRef>
              <c:f>'Example Dashboard Calculations'!$X$21</c:f>
              <c:numCache>
                <c:formatCode>0.0%</c:formatCode>
                <c:ptCount val="1"/>
                <c:pt idx="0">
                  <c:v>0.62821795604210395</c:v>
                </c:pt>
              </c:numCache>
            </c:numRef>
          </c:val>
        </c:ser>
        <c:dLbls>
          <c:showLegendKey val="0"/>
          <c:showVal val="0"/>
          <c:showCatName val="0"/>
          <c:showSerName val="0"/>
          <c:showPercent val="0"/>
          <c:showBubbleSize val="0"/>
        </c:dLbls>
        <c:gapWidth val="311"/>
        <c:axId val="91451392"/>
        <c:axId val="91452928"/>
      </c:barChart>
      <c:catAx>
        <c:axId val="91451392"/>
        <c:scaling>
          <c:orientation val="minMax"/>
        </c:scaling>
        <c:delete val="1"/>
        <c:axPos val="b"/>
        <c:majorTickMark val="out"/>
        <c:minorTickMark val="none"/>
        <c:tickLblPos val="none"/>
        <c:crossAx val="91452928"/>
        <c:crosses val="autoZero"/>
        <c:auto val="1"/>
        <c:lblAlgn val="ctr"/>
        <c:lblOffset val="100"/>
        <c:noMultiLvlLbl val="0"/>
      </c:catAx>
      <c:valAx>
        <c:axId val="91452928"/>
        <c:scaling>
          <c:orientation val="minMax"/>
          <c:max val="1"/>
          <c:min val="0"/>
        </c:scaling>
        <c:delete val="0"/>
        <c:axPos val="l"/>
        <c:numFmt formatCode="0.0%" sourceLinked="1"/>
        <c:majorTickMark val="out"/>
        <c:minorTickMark val="none"/>
        <c:tickLblPos val="nextTo"/>
        <c:txPr>
          <a:bodyPr/>
          <a:lstStyle/>
          <a:p>
            <a:pPr>
              <a:defRPr sz="1100" b="1"/>
            </a:pPr>
            <a:endParaRPr lang="en-US"/>
          </a:p>
        </c:txPr>
        <c:crossAx val="91451392"/>
        <c:crosses val="autoZero"/>
        <c:crossBetween val="between"/>
        <c:majorUnit val="0.1"/>
      </c:valAx>
      <c:spPr>
        <a:noFill/>
        <a:ln w="25400">
          <a:noFill/>
        </a:ln>
      </c:spPr>
    </c:plotArea>
    <c:plotVisOnly val="1"/>
    <c:dispBlanksAs val="gap"/>
    <c:showDLblsOverMax val="0"/>
  </c:chart>
  <c:spPr>
    <a:noFill/>
    <a:ln>
      <a:noFill/>
    </a:ln>
  </c:spPr>
  <c:printSettings>
    <c:headerFooter/>
    <c:pageMargins b="0.75000000000000311" l="0.70000000000000062" r="0.70000000000000062" t="0.75000000000000311" header="0.30000000000000032" footer="0.30000000000000032"/>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3333"/>
            </a:solidFill>
            <a:ln>
              <a:noFill/>
            </a:ln>
            <a:effectLst/>
            <a:scene3d>
              <a:camera prst="orthographicFront"/>
              <a:lightRig rig="threePt" dir="t"/>
            </a:scene3d>
            <a:sp3d prstMaterial="plastic"/>
          </c:spPr>
          <c:invertIfNegative val="0"/>
          <c:dPt>
            <c:idx val="0"/>
            <c:invertIfNegative val="0"/>
            <c:bubble3D val="0"/>
            <c:spPr>
              <a:solidFill>
                <a:srgbClr val="FF0000"/>
              </a:solidFill>
              <a:ln>
                <a:noFill/>
              </a:ln>
              <a:effectLst/>
              <a:scene3d>
                <a:camera prst="orthographicFront"/>
                <a:lightRig rig="threePt" dir="t"/>
              </a:scene3d>
              <a:sp3d prstMaterial="plastic"/>
            </c:spPr>
          </c:dPt>
          <c:val>
            <c:numRef>
              <c:f>'Example Dashboard Calculations'!$X$47</c:f>
              <c:numCache>
                <c:formatCode>0.0%</c:formatCode>
                <c:ptCount val="1"/>
                <c:pt idx="0">
                  <c:v>0.52037091751863807</c:v>
                </c:pt>
              </c:numCache>
            </c:numRef>
          </c:val>
        </c:ser>
        <c:dLbls>
          <c:showLegendKey val="0"/>
          <c:showVal val="0"/>
          <c:showCatName val="0"/>
          <c:showSerName val="0"/>
          <c:showPercent val="0"/>
          <c:showBubbleSize val="0"/>
        </c:dLbls>
        <c:gapWidth val="311"/>
        <c:axId val="91502080"/>
        <c:axId val="91503616"/>
      </c:barChart>
      <c:catAx>
        <c:axId val="91502080"/>
        <c:scaling>
          <c:orientation val="minMax"/>
        </c:scaling>
        <c:delete val="1"/>
        <c:axPos val="b"/>
        <c:majorTickMark val="out"/>
        <c:minorTickMark val="none"/>
        <c:tickLblPos val="none"/>
        <c:crossAx val="91503616"/>
        <c:crosses val="autoZero"/>
        <c:auto val="1"/>
        <c:lblAlgn val="ctr"/>
        <c:lblOffset val="100"/>
        <c:noMultiLvlLbl val="0"/>
      </c:catAx>
      <c:valAx>
        <c:axId val="91503616"/>
        <c:scaling>
          <c:orientation val="minMax"/>
          <c:max val="1"/>
          <c:min val="0"/>
        </c:scaling>
        <c:delete val="0"/>
        <c:axPos val="l"/>
        <c:numFmt formatCode="0.0%" sourceLinked="1"/>
        <c:majorTickMark val="out"/>
        <c:minorTickMark val="none"/>
        <c:tickLblPos val="nextTo"/>
        <c:txPr>
          <a:bodyPr/>
          <a:lstStyle/>
          <a:p>
            <a:pPr>
              <a:defRPr sz="1100" b="1"/>
            </a:pPr>
            <a:endParaRPr lang="en-US"/>
          </a:p>
        </c:txPr>
        <c:crossAx val="91502080"/>
        <c:crosses val="autoZero"/>
        <c:crossBetween val="between"/>
        <c:majorUnit val="0.1"/>
      </c:valAx>
      <c:spPr>
        <a:noFill/>
        <a:ln w="25400">
          <a:noFill/>
        </a:ln>
      </c:spPr>
    </c:plotArea>
    <c:plotVisOnly val="1"/>
    <c:dispBlanksAs val="gap"/>
    <c:showDLblsOverMax val="0"/>
  </c:chart>
  <c:spPr>
    <a:noFill/>
    <a:ln>
      <a:noFill/>
    </a:ln>
  </c:spPr>
  <c:printSettings>
    <c:headerFooter/>
    <c:pageMargins b="0.75000000000000333" l="0.70000000000000062" r="0.70000000000000062" t="0.75000000000000333" header="0.30000000000000032" footer="0.30000000000000032"/>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FF3333"/>
            </a:solidFill>
            <a:ln>
              <a:noFill/>
            </a:ln>
            <a:effectLst/>
            <a:scene3d>
              <a:camera prst="orthographicFront"/>
              <a:lightRig rig="threePt" dir="t"/>
            </a:scene3d>
            <a:sp3d prstMaterial="plastic"/>
          </c:spPr>
          <c:invertIfNegative val="0"/>
          <c:dPt>
            <c:idx val="0"/>
            <c:invertIfNegative val="0"/>
            <c:bubble3D val="0"/>
            <c:spPr>
              <a:solidFill>
                <a:srgbClr val="FF0000"/>
              </a:solidFill>
              <a:ln>
                <a:noFill/>
              </a:ln>
              <a:effectLst/>
              <a:scene3d>
                <a:camera prst="orthographicFront"/>
                <a:lightRig rig="threePt" dir="t"/>
              </a:scene3d>
              <a:sp3d prstMaterial="plastic"/>
            </c:spPr>
          </c:dPt>
          <c:val>
            <c:numRef>
              <c:f>'Example Dashboard Calculations'!$X$34</c:f>
              <c:numCache>
                <c:formatCode>0.0%</c:formatCode>
                <c:ptCount val="1"/>
                <c:pt idx="0">
                  <c:v>0.45899571560778873</c:v>
                </c:pt>
              </c:numCache>
            </c:numRef>
          </c:val>
        </c:ser>
        <c:dLbls>
          <c:showLegendKey val="0"/>
          <c:showVal val="0"/>
          <c:showCatName val="0"/>
          <c:showSerName val="0"/>
          <c:showPercent val="0"/>
          <c:showBubbleSize val="0"/>
        </c:dLbls>
        <c:gapWidth val="311"/>
        <c:axId val="91527808"/>
        <c:axId val="91533696"/>
      </c:barChart>
      <c:catAx>
        <c:axId val="91527808"/>
        <c:scaling>
          <c:orientation val="minMax"/>
        </c:scaling>
        <c:delete val="1"/>
        <c:axPos val="b"/>
        <c:majorTickMark val="out"/>
        <c:minorTickMark val="none"/>
        <c:tickLblPos val="none"/>
        <c:crossAx val="91533696"/>
        <c:crosses val="autoZero"/>
        <c:auto val="1"/>
        <c:lblAlgn val="ctr"/>
        <c:lblOffset val="100"/>
        <c:noMultiLvlLbl val="0"/>
      </c:catAx>
      <c:valAx>
        <c:axId val="91533696"/>
        <c:scaling>
          <c:orientation val="minMax"/>
          <c:max val="1"/>
          <c:min val="0"/>
        </c:scaling>
        <c:delete val="0"/>
        <c:axPos val="l"/>
        <c:numFmt formatCode="0.0%" sourceLinked="1"/>
        <c:majorTickMark val="out"/>
        <c:minorTickMark val="none"/>
        <c:tickLblPos val="nextTo"/>
        <c:txPr>
          <a:bodyPr/>
          <a:lstStyle/>
          <a:p>
            <a:pPr>
              <a:defRPr sz="1100" b="1"/>
            </a:pPr>
            <a:endParaRPr lang="en-US"/>
          </a:p>
        </c:txPr>
        <c:crossAx val="91527808"/>
        <c:crosses val="autoZero"/>
        <c:crossBetween val="between"/>
        <c:majorUnit val="0.1"/>
      </c:valAx>
      <c:spPr>
        <a:noFill/>
        <a:ln w="25400">
          <a:noFill/>
        </a:ln>
      </c:spPr>
    </c:plotArea>
    <c:plotVisOnly val="1"/>
    <c:dispBlanksAs val="gap"/>
    <c:showDLblsOverMax val="0"/>
  </c:chart>
  <c:spPr>
    <a:noFill/>
    <a:ln>
      <a:noFill/>
    </a:ln>
  </c:spPr>
  <c:printSettings>
    <c:headerFooter/>
    <c:pageMargins b="0.75000000000000322" l="0.70000000000000062" r="0.70000000000000062" t="0.7500000000000032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Calcs'!$D$289</c:f>
              <c:strCache>
                <c:ptCount val="1"/>
                <c:pt idx="0">
                  <c:v>Up</c:v>
                </c:pt>
              </c:strCache>
            </c:strRef>
          </c:tx>
          <c:invertIfNegative val="0"/>
          <c:dPt>
            <c:idx val="0"/>
            <c:invertIfNegative val="0"/>
            <c:bubble3D val="0"/>
            <c:spPr>
              <a:solidFill>
                <a:srgbClr val="FFA239"/>
              </a:solidFill>
            </c:spPr>
          </c:dPt>
          <c:cat>
            <c:numLit>
              <c:formatCode>General</c:formatCode>
              <c:ptCount val="1"/>
              <c:pt idx="0">
                <c:v>0</c:v>
              </c:pt>
            </c:numLit>
          </c:cat>
          <c:val>
            <c:numRef>
              <c:f>'Widget Showcase Calcs'!$E$289</c:f>
              <c:numCache>
                <c:formatCode>#,##0</c:formatCode>
                <c:ptCount val="1"/>
                <c:pt idx="0">
                  <c:v>1</c:v>
                </c:pt>
              </c:numCache>
            </c:numRef>
          </c:val>
        </c:ser>
        <c:ser>
          <c:idx val="1"/>
          <c:order val="1"/>
          <c:tx>
            <c:strRef>
              <c:f>'Widget Showcase Calcs'!$D$290</c:f>
              <c:strCache>
                <c:ptCount val="1"/>
                <c:pt idx="0">
                  <c:v>Down</c:v>
                </c:pt>
              </c:strCache>
            </c:strRef>
          </c:tx>
          <c:spPr>
            <a:solidFill>
              <a:srgbClr val="B5D718"/>
            </a:solidFill>
          </c:spPr>
          <c:invertIfNegative val="0"/>
          <c:cat>
            <c:numLit>
              <c:formatCode>General</c:formatCode>
              <c:ptCount val="1"/>
              <c:pt idx="0">
                <c:v>0</c:v>
              </c:pt>
            </c:numLit>
          </c:cat>
          <c:val>
            <c:numRef>
              <c:f>'Widget Showcase Calcs'!$E$290</c:f>
              <c:numCache>
                <c:formatCode>#,##0</c:formatCode>
                <c:ptCount val="1"/>
                <c:pt idx="0">
                  <c:v>#N/A</c:v>
                </c:pt>
              </c:numCache>
            </c:numRef>
          </c:val>
        </c:ser>
        <c:dLbls>
          <c:showLegendKey val="0"/>
          <c:showVal val="0"/>
          <c:showCatName val="0"/>
          <c:showSerName val="0"/>
          <c:showPercent val="0"/>
          <c:showBubbleSize val="0"/>
        </c:dLbls>
        <c:gapWidth val="0"/>
        <c:overlap val="100"/>
        <c:axId val="30263168"/>
        <c:axId val="30264704"/>
      </c:barChart>
      <c:catAx>
        <c:axId val="30263168"/>
        <c:scaling>
          <c:orientation val="minMax"/>
        </c:scaling>
        <c:delete val="1"/>
        <c:axPos val="b"/>
        <c:numFmt formatCode="General" sourceLinked="1"/>
        <c:majorTickMark val="out"/>
        <c:minorTickMark val="none"/>
        <c:tickLblPos val="nextTo"/>
        <c:crossAx val="30264704"/>
        <c:crosses val="autoZero"/>
        <c:auto val="1"/>
        <c:lblAlgn val="ctr"/>
        <c:lblOffset val="100"/>
        <c:noMultiLvlLbl val="0"/>
      </c:catAx>
      <c:valAx>
        <c:axId val="30264704"/>
        <c:scaling>
          <c:orientation val="minMax"/>
          <c:max val="1"/>
          <c:min val="0"/>
        </c:scaling>
        <c:delete val="1"/>
        <c:axPos val="l"/>
        <c:majorGridlines>
          <c:spPr>
            <a:ln>
              <a:noFill/>
            </a:ln>
          </c:spPr>
        </c:majorGridlines>
        <c:numFmt formatCode="#,##0" sourceLinked="1"/>
        <c:majorTickMark val="out"/>
        <c:minorTickMark val="none"/>
        <c:tickLblPos val="nextTo"/>
        <c:crossAx val="30263168"/>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7443870760139907E-2"/>
          <c:y val="3.8925000950317409E-2"/>
          <c:w val="0.9196214658690347"/>
          <c:h val="0.91751787954319663"/>
        </c:manualLayout>
      </c:layout>
      <c:scatterChart>
        <c:scatterStyle val="lineMarker"/>
        <c:varyColors val="0"/>
        <c:ser>
          <c:idx val="1"/>
          <c:order val="0"/>
          <c:spPr>
            <a:ln w="28575">
              <a:noFill/>
            </a:ln>
          </c:spPr>
          <c:marker>
            <c:symbol val="circle"/>
            <c:size val="12"/>
            <c:spPr>
              <a:noFill/>
              <a:ln w="31750">
                <a:solidFill>
                  <a:srgbClr val="FF0000"/>
                </a:solidFill>
              </a:ln>
            </c:spPr>
          </c:marker>
          <c:xVal>
            <c:numLit>
              <c:formatCode>General</c:formatCode>
              <c:ptCount val="1"/>
            </c:numLit>
          </c:xVal>
          <c:yVal>
            <c:numLit>
              <c:formatCode>General</c:formatCode>
              <c:ptCount val="1"/>
            </c:numLit>
          </c:yVal>
          <c:smooth val="0"/>
        </c:ser>
        <c:ser>
          <c:idx val="2"/>
          <c:order val="1"/>
          <c:spPr>
            <a:ln w="12700">
              <a:solidFill>
                <a:srgbClr val="FFFF00"/>
              </a:solidFill>
              <a:prstDash val="solid"/>
            </a:ln>
          </c:spPr>
          <c:marker>
            <c:symbol val="circle"/>
            <c:size val="4"/>
            <c:spPr>
              <a:solidFill>
                <a:srgbClr val="FF0000"/>
              </a:solidFill>
              <a:ln>
                <a:solidFill>
                  <a:srgbClr val="FF0000"/>
                </a:solidFill>
                <a:prstDash val="solid"/>
              </a:ln>
            </c:spPr>
          </c:marker>
          <c:xVal>
            <c:numRef>
              <c:f>'Widget Showcase Calcs'!$D$222</c:f>
              <c:numCache>
                <c:formatCode>General</c:formatCode>
                <c:ptCount val="1"/>
                <c:pt idx="0">
                  <c:v>8.6000000000000085</c:v>
                </c:pt>
              </c:numCache>
            </c:numRef>
          </c:xVal>
          <c:yVal>
            <c:numRef>
              <c:f>'Widget Showcase Calcs'!$E$222</c:f>
              <c:numCache>
                <c:formatCode>General</c:formatCode>
                <c:ptCount val="1"/>
                <c:pt idx="0">
                  <c:v>60.8</c:v>
                </c:pt>
              </c:numCache>
            </c:numRef>
          </c:yVal>
          <c:smooth val="0"/>
        </c:ser>
        <c:ser>
          <c:idx val="0"/>
          <c:order val="2"/>
          <c:spPr>
            <a:ln w="28575">
              <a:noFill/>
            </a:ln>
          </c:spPr>
          <c:marker>
            <c:symbol val="circle"/>
            <c:size val="9"/>
            <c:spPr>
              <a:noFill/>
              <a:ln w="22225">
                <a:solidFill>
                  <a:srgbClr val="FF0000"/>
                </a:solidFill>
              </a:ln>
            </c:spPr>
          </c:marker>
          <c:xVal>
            <c:numRef>
              <c:f>'Widget Showcase Calcs'!$D$223</c:f>
              <c:numCache>
                <c:formatCode>General</c:formatCode>
                <c:ptCount val="1"/>
                <c:pt idx="0">
                  <c:v>8.6000000000000085</c:v>
                </c:pt>
              </c:numCache>
            </c:numRef>
          </c:xVal>
          <c:yVal>
            <c:numRef>
              <c:f>'Widget Showcase Calcs'!$E$223</c:f>
              <c:numCache>
                <c:formatCode>General</c:formatCode>
                <c:ptCount val="1"/>
                <c:pt idx="0">
                  <c:v>60.8</c:v>
                </c:pt>
              </c:numCache>
            </c:numRef>
          </c:yVal>
          <c:smooth val="0"/>
        </c:ser>
        <c:dLbls>
          <c:showLegendKey val="0"/>
          <c:showVal val="0"/>
          <c:showCatName val="0"/>
          <c:showSerName val="0"/>
          <c:showPercent val="0"/>
          <c:showBubbleSize val="0"/>
        </c:dLbls>
        <c:axId val="30826880"/>
        <c:axId val="30828800"/>
      </c:scatterChart>
      <c:valAx>
        <c:axId val="30826880"/>
        <c:scaling>
          <c:orientation val="minMax"/>
          <c:max val="175"/>
          <c:min val="-100"/>
        </c:scaling>
        <c:delete val="1"/>
        <c:axPos val="b"/>
        <c:numFmt formatCode="General" sourceLinked="1"/>
        <c:majorTickMark val="out"/>
        <c:minorTickMark val="none"/>
        <c:tickLblPos val="none"/>
        <c:crossAx val="30828800"/>
        <c:crosses val="autoZero"/>
        <c:crossBetween val="midCat"/>
        <c:majorUnit val="30"/>
      </c:valAx>
      <c:valAx>
        <c:axId val="30828800"/>
        <c:scaling>
          <c:orientation val="minMax"/>
          <c:max val="80"/>
          <c:min val="-60"/>
        </c:scaling>
        <c:delete val="1"/>
        <c:axPos val="l"/>
        <c:numFmt formatCode="General" sourceLinked="1"/>
        <c:majorTickMark val="out"/>
        <c:minorTickMark val="none"/>
        <c:tickLblPos val="none"/>
        <c:crossAx val="30826880"/>
        <c:crosses val="autoZero"/>
        <c:crossBetween val="midCat"/>
        <c:majorUnit val="10"/>
      </c:valAx>
      <c:spPr>
        <a:noFill/>
        <a:ln w="25400">
          <a:noFill/>
        </a:ln>
      </c:spPr>
    </c:plotArea>
    <c:plotVisOnly val="1"/>
    <c:dispBlanksAs val="gap"/>
    <c:showDLblsOverMax val="0"/>
  </c:chart>
  <c:spPr>
    <a:noFill/>
    <a:ln>
      <a:noFill/>
    </a:ln>
  </c:spPr>
  <c:printSettings>
    <c:headerFooter/>
    <c:pageMargins b="0.750000000000001" l="0.70000000000000062" r="0.70000000000000062" t="0.75000000000000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bar"/>
        <c:grouping val="stacked"/>
        <c:varyColors val="0"/>
        <c:ser>
          <c:idx val="0"/>
          <c:order val="0"/>
          <c:spPr>
            <a:solidFill>
              <a:schemeClr val="accent5">
                <a:lumMod val="60000"/>
                <a:lumOff val="40000"/>
              </a:schemeClr>
            </a:solidFill>
            <a:ln w="28575">
              <a:solidFill>
                <a:schemeClr val="tx1">
                  <a:lumMod val="75000"/>
                  <a:lumOff val="25000"/>
                </a:schemeClr>
              </a:solidFill>
            </a:ln>
          </c:spPr>
          <c:invertIfNegative val="0"/>
          <c:cat>
            <c:strRef>
              <c:f>'Widget Showcase Calcs'!$H$186:$H$191</c:f>
              <c:strCache>
                <c:ptCount val="6"/>
                <c:pt idx="0">
                  <c:v>0-20</c:v>
                </c:pt>
                <c:pt idx="1">
                  <c:v>20-30</c:v>
                </c:pt>
                <c:pt idx="2">
                  <c:v>30-40</c:v>
                </c:pt>
                <c:pt idx="3">
                  <c:v>40-50</c:v>
                </c:pt>
                <c:pt idx="4">
                  <c:v>50-60</c:v>
                </c:pt>
                <c:pt idx="5">
                  <c:v>60-70</c:v>
                </c:pt>
              </c:strCache>
            </c:strRef>
          </c:cat>
          <c:val>
            <c:numRef>
              <c:f>'Widget Showcase Calcs'!$I$186:$I$191</c:f>
              <c:numCache>
                <c:formatCode>0</c:formatCode>
                <c:ptCount val="6"/>
                <c:pt idx="0">
                  <c:v>-17</c:v>
                </c:pt>
                <c:pt idx="1">
                  <c:v>-49</c:v>
                </c:pt>
                <c:pt idx="2">
                  <c:v>-47</c:v>
                </c:pt>
                <c:pt idx="3">
                  <c:v>-29</c:v>
                </c:pt>
                <c:pt idx="4">
                  <c:v>-24</c:v>
                </c:pt>
                <c:pt idx="5">
                  <c:v>-14</c:v>
                </c:pt>
              </c:numCache>
            </c:numRef>
          </c:val>
        </c:ser>
        <c:ser>
          <c:idx val="1"/>
          <c:order val="1"/>
          <c:spPr>
            <a:solidFill>
              <a:srgbClr val="FF66FF"/>
            </a:solidFill>
            <a:ln w="28575">
              <a:solidFill>
                <a:schemeClr val="tx1">
                  <a:lumMod val="75000"/>
                  <a:lumOff val="25000"/>
                </a:schemeClr>
              </a:solidFill>
            </a:ln>
          </c:spPr>
          <c:invertIfNegative val="0"/>
          <c:cat>
            <c:strRef>
              <c:f>'Widget Showcase Calcs'!$H$186:$H$191</c:f>
              <c:strCache>
                <c:ptCount val="6"/>
                <c:pt idx="0">
                  <c:v>0-20</c:v>
                </c:pt>
                <c:pt idx="1">
                  <c:v>20-30</c:v>
                </c:pt>
                <c:pt idx="2">
                  <c:v>30-40</c:v>
                </c:pt>
                <c:pt idx="3">
                  <c:v>40-50</c:v>
                </c:pt>
                <c:pt idx="4">
                  <c:v>50-60</c:v>
                </c:pt>
                <c:pt idx="5">
                  <c:v>60-70</c:v>
                </c:pt>
              </c:strCache>
            </c:strRef>
          </c:cat>
          <c:val>
            <c:numRef>
              <c:f>'Widget Showcase Calcs'!$J$186:$J$191</c:f>
              <c:numCache>
                <c:formatCode>0</c:formatCode>
                <c:ptCount val="6"/>
                <c:pt idx="0">
                  <c:v>17.467019890456864</c:v>
                </c:pt>
                <c:pt idx="1">
                  <c:v>52.682251031819298</c:v>
                </c:pt>
                <c:pt idx="2">
                  <c:v>53.726774753482893</c:v>
                </c:pt>
                <c:pt idx="3">
                  <c:v>26.937889639692873</c:v>
                </c:pt>
                <c:pt idx="4">
                  <c:v>33.799487346231189</c:v>
                </c:pt>
                <c:pt idx="5">
                  <c:v>7.6940012199256378</c:v>
                </c:pt>
              </c:numCache>
            </c:numRef>
          </c:val>
        </c:ser>
        <c:dLbls>
          <c:showLegendKey val="0"/>
          <c:showVal val="0"/>
          <c:showCatName val="0"/>
          <c:showSerName val="0"/>
          <c:showPercent val="0"/>
          <c:showBubbleSize val="0"/>
        </c:dLbls>
        <c:gapWidth val="6"/>
        <c:overlap val="100"/>
        <c:axId val="30845184"/>
        <c:axId val="30846976"/>
      </c:barChart>
      <c:catAx>
        <c:axId val="30845184"/>
        <c:scaling>
          <c:orientation val="minMax"/>
        </c:scaling>
        <c:delete val="0"/>
        <c:axPos val="l"/>
        <c:majorTickMark val="out"/>
        <c:minorTickMark val="none"/>
        <c:tickLblPos val="nextTo"/>
        <c:txPr>
          <a:bodyPr/>
          <a:lstStyle/>
          <a:p>
            <a:pPr>
              <a:defRPr sz="1200">
                <a:solidFill>
                  <a:schemeClr val="tx1">
                    <a:lumMod val="95000"/>
                    <a:lumOff val="5000"/>
                  </a:schemeClr>
                </a:solidFill>
                <a:latin typeface="Arial" pitchFamily="34" charset="0"/>
                <a:cs typeface="Arial" pitchFamily="34" charset="0"/>
              </a:defRPr>
            </a:pPr>
            <a:endParaRPr lang="en-US"/>
          </a:p>
        </c:txPr>
        <c:crossAx val="30846976"/>
        <c:crosses val="autoZero"/>
        <c:auto val="1"/>
        <c:lblAlgn val="ctr"/>
        <c:lblOffset val="100"/>
        <c:noMultiLvlLbl val="0"/>
      </c:catAx>
      <c:valAx>
        <c:axId val="30846976"/>
        <c:scaling>
          <c:orientation val="minMax"/>
        </c:scaling>
        <c:delete val="0"/>
        <c:axPos val="b"/>
        <c:numFmt formatCode="0;0" sourceLinked="0"/>
        <c:majorTickMark val="out"/>
        <c:minorTickMark val="none"/>
        <c:tickLblPos val="nextTo"/>
        <c:txPr>
          <a:bodyPr/>
          <a:lstStyle/>
          <a:p>
            <a:pPr>
              <a:defRPr sz="1200" b="1">
                <a:solidFill>
                  <a:schemeClr val="bg1">
                    <a:lumMod val="50000"/>
                  </a:schemeClr>
                </a:solidFill>
                <a:latin typeface="Arial" pitchFamily="34" charset="0"/>
                <a:cs typeface="Arial" pitchFamily="34" charset="0"/>
              </a:defRPr>
            </a:pPr>
            <a:endParaRPr lang="en-US"/>
          </a:p>
        </c:txPr>
        <c:crossAx val="30845184"/>
        <c:crosses val="autoZero"/>
        <c:crossBetween val="between"/>
        <c:majorUnit val="10"/>
      </c:valAx>
      <c:spPr>
        <a:noFill/>
        <a:ln>
          <a:noFill/>
        </a:ln>
      </c:spPr>
    </c:plotArea>
    <c:plotVisOnly val="1"/>
    <c:dispBlanksAs val="gap"/>
    <c:showDLblsOverMax val="0"/>
  </c:chart>
  <c:spPr>
    <a:noFill/>
    <a:ln>
      <a:noFill/>
    </a:ln>
  </c:spPr>
  <c:printSettings>
    <c:headerFooter/>
    <c:pageMargins b="0.75000000000000133" l="0.70000000000000062" r="0.70000000000000062" t="0.75000000000000133"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'Widget Showcase Calcs'!$H$173</c:f>
              <c:strCache>
                <c:ptCount val="1"/>
                <c:pt idx="0">
                  <c:v>Up</c:v>
                </c:pt>
              </c:strCache>
            </c:strRef>
          </c:tx>
          <c:invertIfNegative val="0"/>
          <c:dPt>
            <c:idx val="0"/>
            <c:invertIfNegative val="0"/>
            <c:bubble3D val="0"/>
            <c:spPr>
              <a:solidFill>
                <a:srgbClr val="FFA239"/>
              </a:solidFill>
            </c:spPr>
          </c:dPt>
          <c:cat>
            <c:numLit>
              <c:formatCode>General</c:formatCode>
              <c:ptCount val="1"/>
              <c:pt idx="0">
                <c:v>0</c:v>
              </c:pt>
            </c:numLit>
          </c:cat>
          <c:val>
            <c:numRef>
              <c:f>'Widget Showcase Calcs'!$I$173</c:f>
              <c:numCache>
                <c:formatCode>#,##0</c:formatCode>
                <c:ptCount val="1"/>
                <c:pt idx="0">
                  <c:v>1</c:v>
                </c:pt>
              </c:numCache>
            </c:numRef>
          </c:val>
        </c:ser>
        <c:ser>
          <c:idx val="1"/>
          <c:order val="1"/>
          <c:tx>
            <c:strRef>
              <c:f>'Widget Showcase Calcs'!$H$174</c:f>
              <c:strCache>
                <c:ptCount val="1"/>
                <c:pt idx="0">
                  <c:v>Down</c:v>
                </c:pt>
              </c:strCache>
            </c:strRef>
          </c:tx>
          <c:spPr>
            <a:solidFill>
              <a:srgbClr val="B5D718"/>
            </a:solidFill>
          </c:spPr>
          <c:invertIfNegative val="0"/>
          <c:cat>
            <c:numLit>
              <c:formatCode>General</c:formatCode>
              <c:ptCount val="1"/>
              <c:pt idx="0">
                <c:v>0</c:v>
              </c:pt>
            </c:numLit>
          </c:cat>
          <c:val>
            <c:numRef>
              <c:f>'Widget Showcase Calcs'!$I$174</c:f>
              <c:numCache>
                <c:formatCode>#,##0</c:formatCode>
                <c:ptCount val="1"/>
                <c:pt idx="0">
                  <c:v>#N/A</c:v>
                </c:pt>
              </c:numCache>
            </c:numRef>
          </c:val>
        </c:ser>
        <c:dLbls>
          <c:showLegendKey val="0"/>
          <c:showVal val="0"/>
          <c:showCatName val="0"/>
          <c:showSerName val="0"/>
          <c:showPercent val="0"/>
          <c:showBubbleSize val="0"/>
        </c:dLbls>
        <c:gapWidth val="0"/>
        <c:overlap val="100"/>
        <c:axId val="30855552"/>
        <c:axId val="30857088"/>
      </c:barChart>
      <c:catAx>
        <c:axId val="30855552"/>
        <c:scaling>
          <c:orientation val="minMax"/>
        </c:scaling>
        <c:delete val="1"/>
        <c:axPos val="b"/>
        <c:numFmt formatCode="General" sourceLinked="1"/>
        <c:majorTickMark val="out"/>
        <c:minorTickMark val="none"/>
        <c:tickLblPos val="nextTo"/>
        <c:crossAx val="30857088"/>
        <c:crosses val="autoZero"/>
        <c:auto val="1"/>
        <c:lblAlgn val="ctr"/>
        <c:lblOffset val="100"/>
        <c:noMultiLvlLbl val="0"/>
      </c:catAx>
      <c:valAx>
        <c:axId val="30857088"/>
        <c:scaling>
          <c:orientation val="minMax"/>
          <c:max val="1"/>
          <c:min val="0"/>
        </c:scaling>
        <c:delete val="1"/>
        <c:axPos val="l"/>
        <c:majorGridlines>
          <c:spPr>
            <a:ln>
              <a:noFill/>
            </a:ln>
          </c:spPr>
        </c:majorGridlines>
        <c:numFmt formatCode="#,##0" sourceLinked="1"/>
        <c:majorTickMark val="out"/>
        <c:minorTickMark val="none"/>
        <c:tickLblPos val="nextTo"/>
        <c:crossAx val="30855552"/>
        <c:crosses val="autoZero"/>
        <c:crossBetween val="between"/>
      </c:valAx>
      <c:spPr>
        <a:noFill/>
        <a:ln w="25400">
          <a:noFill/>
        </a:ln>
      </c:spPr>
    </c:plotArea>
    <c:plotVisOnly val="1"/>
    <c:dispBlanksAs val="gap"/>
    <c:showDLblsOverMax val="0"/>
  </c:chart>
  <c:spPr>
    <a:noFill/>
    <a:ln>
      <a:noFill/>
    </a:ln>
  </c:sp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47625"/>
          </c:spPr>
          <c:marker>
            <c:symbol val="none"/>
          </c:marker>
          <c:xVal>
            <c:numRef>
              <c:f>'Widget Showcase Calcs'!$D$144:$BO$144</c:f>
              <c:numCache>
                <c:formatCode>d/m/yy;@</c:formatCode>
                <c:ptCount val="64"/>
                <c:pt idx="0">
                  <c:v>40909</c:v>
                </c:pt>
                <c:pt idx="1">
                  <c:v>40910</c:v>
                </c:pt>
                <c:pt idx="2">
                  <c:v>40911</c:v>
                </c:pt>
                <c:pt idx="3">
                  <c:v>40912</c:v>
                </c:pt>
                <c:pt idx="4">
                  <c:v>40913</c:v>
                </c:pt>
                <c:pt idx="5">
                  <c:v>40914</c:v>
                </c:pt>
                <c:pt idx="6">
                  <c:v>40915</c:v>
                </c:pt>
                <c:pt idx="7">
                  <c:v>40916</c:v>
                </c:pt>
                <c:pt idx="8">
                  <c:v>40917</c:v>
                </c:pt>
                <c:pt idx="9">
                  <c:v>40918</c:v>
                </c:pt>
                <c:pt idx="10">
                  <c:v>40919</c:v>
                </c:pt>
                <c:pt idx="11">
                  <c:v>40920</c:v>
                </c:pt>
                <c:pt idx="12">
                  <c:v>40921</c:v>
                </c:pt>
                <c:pt idx="13">
                  <c:v>40922</c:v>
                </c:pt>
                <c:pt idx="14">
                  <c:v>40923</c:v>
                </c:pt>
                <c:pt idx="15">
                  <c:v>40924</c:v>
                </c:pt>
                <c:pt idx="16">
                  <c:v>40925</c:v>
                </c:pt>
                <c:pt idx="17">
                  <c:v>40926</c:v>
                </c:pt>
                <c:pt idx="18">
                  <c:v>40927</c:v>
                </c:pt>
                <c:pt idx="19">
                  <c:v>40928</c:v>
                </c:pt>
                <c:pt idx="20">
                  <c:v>40929</c:v>
                </c:pt>
                <c:pt idx="21">
                  <c:v>40930</c:v>
                </c:pt>
                <c:pt idx="22">
                  <c:v>40931</c:v>
                </c:pt>
                <c:pt idx="23">
                  <c:v>40932</c:v>
                </c:pt>
                <c:pt idx="24">
                  <c:v>40933</c:v>
                </c:pt>
                <c:pt idx="25">
                  <c:v>40934</c:v>
                </c:pt>
                <c:pt idx="26">
                  <c:v>40935</c:v>
                </c:pt>
                <c:pt idx="27">
                  <c:v>40936</c:v>
                </c:pt>
                <c:pt idx="28">
                  <c:v>40937</c:v>
                </c:pt>
                <c:pt idx="29">
                  <c:v>40938</c:v>
                </c:pt>
                <c:pt idx="30">
                  <c:v>40939</c:v>
                </c:pt>
                <c:pt idx="31">
                  <c:v>40940</c:v>
                </c:pt>
                <c:pt idx="32">
                  <c:v>40941</c:v>
                </c:pt>
                <c:pt idx="33">
                  <c:v>40942</c:v>
                </c:pt>
                <c:pt idx="34">
                  <c:v>40943</c:v>
                </c:pt>
                <c:pt idx="35">
                  <c:v>40944</c:v>
                </c:pt>
                <c:pt idx="36">
                  <c:v>40945</c:v>
                </c:pt>
                <c:pt idx="37">
                  <c:v>40946</c:v>
                </c:pt>
                <c:pt idx="38">
                  <c:v>40947</c:v>
                </c:pt>
                <c:pt idx="39">
                  <c:v>40948</c:v>
                </c:pt>
                <c:pt idx="40">
                  <c:v>40949</c:v>
                </c:pt>
                <c:pt idx="41">
                  <c:v>40950</c:v>
                </c:pt>
                <c:pt idx="42">
                  <c:v>40951</c:v>
                </c:pt>
                <c:pt idx="43">
                  <c:v>40952</c:v>
                </c:pt>
                <c:pt idx="44">
                  <c:v>40953</c:v>
                </c:pt>
                <c:pt idx="45">
                  <c:v>40954</c:v>
                </c:pt>
                <c:pt idx="46">
                  <c:v>40955</c:v>
                </c:pt>
                <c:pt idx="47">
                  <c:v>40956</c:v>
                </c:pt>
                <c:pt idx="48">
                  <c:v>40957</c:v>
                </c:pt>
                <c:pt idx="49">
                  <c:v>40958</c:v>
                </c:pt>
                <c:pt idx="50">
                  <c:v>40959</c:v>
                </c:pt>
                <c:pt idx="51">
                  <c:v>40960</c:v>
                </c:pt>
                <c:pt idx="52">
                  <c:v>40961</c:v>
                </c:pt>
                <c:pt idx="53">
                  <c:v>40962</c:v>
                </c:pt>
                <c:pt idx="54">
                  <c:v>40963</c:v>
                </c:pt>
                <c:pt idx="55">
                  <c:v>40964</c:v>
                </c:pt>
                <c:pt idx="56">
                  <c:v>40965</c:v>
                </c:pt>
                <c:pt idx="57">
                  <c:v>40966</c:v>
                </c:pt>
                <c:pt idx="58">
                  <c:v>40967</c:v>
                </c:pt>
                <c:pt idx="59">
                  <c:v>40968</c:v>
                </c:pt>
                <c:pt idx="60">
                  <c:v>40969</c:v>
                </c:pt>
                <c:pt idx="61">
                  <c:v>40970</c:v>
                </c:pt>
                <c:pt idx="62">
                  <c:v>40971</c:v>
                </c:pt>
                <c:pt idx="63">
                  <c:v>40972</c:v>
                </c:pt>
              </c:numCache>
            </c:numRef>
          </c:xVal>
          <c:yVal>
            <c:numRef>
              <c:f>'Widget Showcase Calcs'!$D$145:$BO$145</c:f>
              <c:numCache>
                <c:formatCode>0.00</c:formatCode>
                <c:ptCount val="64"/>
                <c:pt idx="0">
                  <c:v>4</c:v>
                </c:pt>
                <c:pt idx="1">
                  <c:v>4.0472406099390552</c:v>
                </c:pt>
                <c:pt idx="2">
                  <c:v>4.278946500314369</c:v>
                </c:pt>
                <c:pt idx="3">
                  <c:v>4.3170575503698654</c:v>
                </c:pt>
                <c:pt idx="4">
                  <c:v>4.5487176951582402</c:v>
                </c:pt>
                <c:pt idx="5">
                  <c:v>4.7000241228173181</c:v>
                </c:pt>
                <c:pt idx="6">
                  <c:v>5.0850637927630844</c:v>
                </c:pt>
                <c:pt idx="7">
                  <c:v>4.8617465556953929</c:v>
                </c:pt>
                <c:pt idx="8">
                  <c:v>4.7222214384489867</c:v>
                </c:pt>
                <c:pt idx="9">
                  <c:v>4.7086640569789848</c:v>
                </c:pt>
                <c:pt idx="10">
                  <c:v>4.7057024148382407</c:v>
                </c:pt>
                <c:pt idx="11">
                  <c:v>4.6543686118191356</c:v>
                </c:pt>
                <c:pt idx="12">
                  <c:v>4.9692124869179182</c:v>
                </c:pt>
                <c:pt idx="13">
                  <c:v>4.815203899300676</c:v>
                </c:pt>
                <c:pt idx="14">
                  <c:v>4.5191726737263034</c:v>
                </c:pt>
                <c:pt idx="15">
                  <c:v>4.8475326194483701</c:v>
                </c:pt>
                <c:pt idx="16">
                  <c:v>5.4678168209659486</c:v>
                </c:pt>
                <c:pt idx="17">
                  <c:v>5.2871339638471415</c:v>
                </c:pt>
                <c:pt idx="18">
                  <c:v>5.2644552043278301</c:v>
                </c:pt>
                <c:pt idx="19">
                  <c:v>5.9457755395570899</c:v>
                </c:pt>
                <c:pt idx="20">
                  <c:v>6.2073891435442725</c:v>
                </c:pt>
                <c:pt idx="21">
                  <c:v>6.4129007797732509</c:v>
                </c:pt>
                <c:pt idx="22">
                  <c:v>7.110120744559028</c:v>
                </c:pt>
                <c:pt idx="23">
                  <c:v>7.1701056429899817</c:v>
                </c:pt>
                <c:pt idx="24">
                  <c:v>7.1630744299678017</c:v>
                </c:pt>
                <c:pt idx="25">
                  <c:v>7.5438021688195596</c:v>
                </c:pt>
                <c:pt idx="26">
                  <c:v>7.2858171774215563</c:v>
                </c:pt>
                <c:pt idx="27">
                  <c:v>7.0803952451785834</c:v>
                </c:pt>
                <c:pt idx="28">
                  <c:v>7.3259896331331049</c:v>
                </c:pt>
                <c:pt idx="29">
                  <c:v>7.160283878867439</c:v>
                </c:pt>
                <c:pt idx="30">
                  <c:v>7.3261867260932227</c:v>
                </c:pt>
                <c:pt idx="31">
                  <c:v>8.0193808861369611</c:v>
                </c:pt>
                <c:pt idx="32">
                  <c:v>8.4530465789669389</c:v>
                </c:pt>
                <c:pt idx="33">
                  <c:v>8.9731624296892463</c:v>
                </c:pt>
                <c:pt idx="34">
                  <c:v>8.9994478014573502</c:v>
                </c:pt>
                <c:pt idx="35">
                  <c:v>9.4896117698977296</c:v>
                </c:pt>
                <c:pt idx="36">
                  <c:v>9.5592144252541846</c:v>
                </c:pt>
                <c:pt idx="37">
                  <c:v>9.5695762706679677</c:v>
                </c:pt>
                <c:pt idx="38">
                  <c:v>10.120627127647012</c:v>
                </c:pt>
                <c:pt idx="39">
                  <c:v>9.8383369492681982</c:v>
                </c:pt>
                <c:pt idx="40">
                  <c:v>10.178867720648256</c:v>
                </c:pt>
                <c:pt idx="41">
                  <c:v>10.767291688216822</c:v>
                </c:pt>
                <c:pt idx="42">
                  <c:v>10.742021092608914</c:v>
                </c:pt>
                <c:pt idx="43">
                  <c:v>11.349551322614973</c:v>
                </c:pt>
                <c:pt idx="44">
                  <c:v>11.975932101549926</c:v>
                </c:pt>
                <c:pt idx="45">
                  <c:v>11.706612505381525</c:v>
                </c:pt>
                <c:pt idx="46">
                  <c:v>12.376270191358518</c:v>
                </c:pt>
                <c:pt idx="47">
                  <c:v>12.889532444625528</c:v>
                </c:pt>
                <c:pt idx="48">
                  <c:v>13.532592300570657</c:v>
                </c:pt>
                <c:pt idx="49">
                  <c:v>14.176577942778302</c:v>
                </c:pt>
                <c:pt idx="50">
                  <c:v>14.838362908763148</c:v>
                </c:pt>
                <c:pt idx="51">
                  <c:v>15.277456635338222</c:v>
                </c:pt>
                <c:pt idx="52">
                  <c:v>15.091187773208105</c:v>
                </c:pt>
                <c:pt idx="53">
                  <c:v>15.202496715528333</c:v>
                </c:pt>
                <c:pt idx="54">
                  <c:v>15.083706189864962</c:v>
                </c:pt>
                <c:pt idx="55">
                  <c:v>15.042743720515876</c:v>
                </c:pt>
                <c:pt idx="56">
                  <c:v>14.825357820889231</c:v>
                </c:pt>
                <c:pt idx="57">
                  <c:v>14.678204763266315</c:v>
                </c:pt>
                <c:pt idx="58">
                  <c:v>14.848073404219889</c:v>
                </c:pt>
                <c:pt idx="59">
                  <c:v>15.030619159545211</c:v>
                </c:pt>
                <c:pt idx="60">
                  <c:v>14.839340211315175</c:v>
                </c:pt>
                <c:pt idx="61">
                  <c:v>15.372595874780774</c:v>
                </c:pt>
                <c:pt idx="62">
                  <c:v>15.323489995844385</c:v>
                </c:pt>
                <c:pt idx="63">
                  <c:v>15.6724435437573</c:v>
                </c:pt>
              </c:numCache>
            </c:numRef>
          </c:yVal>
          <c:smooth val="0"/>
        </c:ser>
        <c:dLbls>
          <c:showLegendKey val="0"/>
          <c:showVal val="0"/>
          <c:showCatName val="0"/>
          <c:showSerName val="0"/>
          <c:showPercent val="0"/>
          <c:showBubbleSize val="0"/>
        </c:dLbls>
        <c:axId val="30938240"/>
        <c:axId val="30939776"/>
      </c:scatterChart>
      <c:valAx>
        <c:axId val="30938240"/>
        <c:scaling>
          <c:orientation val="minMax"/>
          <c:max val="40970"/>
          <c:min val="40910"/>
        </c:scaling>
        <c:delete val="0"/>
        <c:axPos val="b"/>
        <c:numFmt formatCode="mmm\ dd" sourceLinked="0"/>
        <c:majorTickMark val="out"/>
        <c:minorTickMark val="none"/>
        <c:tickLblPos val="nextTo"/>
        <c:spPr>
          <a:ln>
            <a:noFill/>
          </a:ln>
        </c:spPr>
        <c:txPr>
          <a:bodyPr/>
          <a:lstStyle/>
          <a:p>
            <a:pPr>
              <a:defRPr b="1">
                <a:solidFill>
                  <a:schemeClr val="bg1">
                    <a:lumMod val="50000"/>
                  </a:schemeClr>
                </a:solidFill>
                <a:latin typeface="Arial" pitchFamily="34" charset="0"/>
                <a:cs typeface="Arial" pitchFamily="34" charset="0"/>
              </a:defRPr>
            </a:pPr>
            <a:endParaRPr lang="en-US"/>
          </a:p>
        </c:txPr>
        <c:crossAx val="30939776"/>
        <c:crosses val="autoZero"/>
        <c:crossBetween val="midCat"/>
        <c:majorUnit val="10"/>
      </c:valAx>
      <c:valAx>
        <c:axId val="30939776"/>
        <c:scaling>
          <c:orientation val="minMax"/>
          <c:min val="0"/>
        </c:scaling>
        <c:delete val="0"/>
        <c:axPos val="l"/>
        <c:majorGridlines/>
        <c:numFmt formatCode="0.00" sourceLinked="1"/>
        <c:majorTickMark val="in"/>
        <c:minorTickMark val="in"/>
        <c:tickLblPos val="nextTo"/>
        <c:spPr>
          <a:ln>
            <a:noFill/>
          </a:ln>
        </c:spPr>
        <c:txPr>
          <a:bodyPr/>
          <a:lstStyle/>
          <a:p>
            <a:pPr>
              <a:defRPr b="1">
                <a:solidFill>
                  <a:schemeClr val="bg1">
                    <a:lumMod val="50000"/>
                  </a:schemeClr>
                </a:solidFill>
                <a:latin typeface="Arial" pitchFamily="34" charset="0"/>
                <a:cs typeface="Arial" pitchFamily="34" charset="0"/>
              </a:defRPr>
            </a:pPr>
            <a:endParaRPr lang="en-US"/>
          </a:p>
        </c:txPr>
        <c:crossAx val="30938240"/>
        <c:crosses val="autoZero"/>
        <c:crossBetween val="midCat"/>
      </c:valAx>
      <c:spPr>
        <a:noFill/>
        <a:ln>
          <a:noFill/>
        </a:ln>
      </c:spPr>
    </c:plotArea>
    <c:plotVisOnly val="1"/>
    <c:dispBlanksAs val="gap"/>
    <c:showDLblsOverMax val="0"/>
  </c:chart>
  <c:spPr>
    <a:noFill/>
    <a:ln>
      <a:noFill/>
    </a:ln>
  </c:spPr>
  <c:printSettings>
    <c:headerFooter/>
    <c:pageMargins b="0.750000000000002" l="0.70000000000000062" r="0.70000000000000062" t="0.750000000000002"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18" Type="http://schemas.openxmlformats.org/officeDocument/2006/relationships/chart" Target="../charts/chart14.xml"/><Relationship Id="rId26" Type="http://schemas.openxmlformats.org/officeDocument/2006/relationships/chart" Target="../charts/chart22.xml"/><Relationship Id="rId3" Type="http://schemas.openxmlformats.org/officeDocument/2006/relationships/chart" Target="../charts/chart2.xml"/><Relationship Id="rId21" Type="http://schemas.openxmlformats.org/officeDocument/2006/relationships/chart" Target="../charts/chart17.xml"/><Relationship Id="rId34" Type="http://schemas.openxmlformats.org/officeDocument/2006/relationships/chart" Target="../charts/chart30.xml"/><Relationship Id="rId7" Type="http://schemas.openxmlformats.org/officeDocument/2006/relationships/chart" Target="../charts/chart4.xml"/><Relationship Id="rId12" Type="http://schemas.openxmlformats.org/officeDocument/2006/relationships/chart" Target="../charts/chart9.xml"/><Relationship Id="rId17" Type="http://schemas.openxmlformats.org/officeDocument/2006/relationships/image" Target="../media/image4.png"/><Relationship Id="rId25" Type="http://schemas.openxmlformats.org/officeDocument/2006/relationships/chart" Target="../charts/chart21.xml"/><Relationship Id="rId33" Type="http://schemas.openxmlformats.org/officeDocument/2006/relationships/chart" Target="../charts/chart29.xml"/><Relationship Id="rId2" Type="http://schemas.openxmlformats.org/officeDocument/2006/relationships/chart" Target="../charts/chart1.xml"/><Relationship Id="rId16" Type="http://schemas.openxmlformats.org/officeDocument/2006/relationships/chart" Target="../charts/chart13.xml"/><Relationship Id="rId20" Type="http://schemas.openxmlformats.org/officeDocument/2006/relationships/chart" Target="../charts/chart16.xml"/><Relationship Id="rId29" Type="http://schemas.openxmlformats.org/officeDocument/2006/relationships/chart" Target="../charts/chart25.xml"/><Relationship Id="rId1" Type="http://schemas.openxmlformats.org/officeDocument/2006/relationships/hyperlink" Target="http://www.exceldashboardwidgets.com/" TargetMode="External"/><Relationship Id="rId6" Type="http://schemas.openxmlformats.org/officeDocument/2006/relationships/image" Target="../media/image3.png"/><Relationship Id="rId11" Type="http://schemas.openxmlformats.org/officeDocument/2006/relationships/chart" Target="../charts/chart8.xml"/><Relationship Id="rId24" Type="http://schemas.openxmlformats.org/officeDocument/2006/relationships/chart" Target="../charts/chart20.xml"/><Relationship Id="rId32" Type="http://schemas.openxmlformats.org/officeDocument/2006/relationships/chart" Target="../charts/chart28.xml"/><Relationship Id="rId37" Type="http://schemas.openxmlformats.org/officeDocument/2006/relationships/image" Target="../media/image5.gif"/><Relationship Id="rId5" Type="http://schemas.openxmlformats.org/officeDocument/2006/relationships/chart" Target="../charts/chart3.xml"/><Relationship Id="rId15" Type="http://schemas.openxmlformats.org/officeDocument/2006/relationships/chart" Target="../charts/chart12.xml"/><Relationship Id="rId23" Type="http://schemas.openxmlformats.org/officeDocument/2006/relationships/chart" Target="../charts/chart19.xml"/><Relationship Id="rId28" Type="http://schemas.openxmlformats.org/officeDocument/2006/relationships/chart" Target="../charts/chart24.xml"/><Relationship Id="rId36" Type="http://schemas.openxmlformats.org/officeDocument/2006/relationships/hyperlink" Target="#'How to Purchase'!A1"/><Relationship Id="rId10" Type="http://schemas.openxmlformats.org/officeDocument/2006/relationships/chart" Target="../charts/chart7.xml"/><Relationship Id="rId19" Type="http://schemas.openxmlformats.org/officeDocument/2006/relationships/chart" Target="../charts/chart15.xml"/><Relationship Id="rId31" Type="http://schemas.openxmlformats.org/officeDocument/2006/relationships/chart" Target="../charts/chart27.xml"/><Relationship Id="rId4" Type="http://schemas.openxmlformats.org/officeDocument/2006/relationships/image" Target="../media/image2.png"/><Relationship Id="rId9" Type="http://schemas.openxmlformats.org/officeDocument/2006/relationships/chart" Target="../charts/chart6.xml"/><Relationship Id="rId14" Type="http://schemas.openxmlformats.org/officeDocument/2006/relationships/chart" Target="../charts/chart11.xml"/><Relationship Id="rId22" Type="http://schemas.openxmlformats.org/officeDocument/2006/relationships/chart" Target="../charts/chart18.xml"/><Relationship Id="rId27" Type="http://schemas.openxmlformats.org/officeDocument/2006/relationships/chart" Target="../charts/chart23.xml"/><Relationship Id="rId30" Type="http://schemas.openxmlformats.org/officeDocument/2006/relationships/chart" Target="../charts/chart26.xml"/><Relationship Id="rId35" Type="http://schemas.openxmlformats.org/officeDocument/2006/relationships/chart" Target="../charts/chart3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39.xml"/><Relationship Id="rId13" Type="http://schemas.openxmlformats.org/officeDocument/2006/relationships/hyperlink" Target="http://www.exceldashboardwidgets.com/" TargetMode="External"/><Relationship Id="rId3" Type="http://schemas.openxmlformats.org/officeDocument/2006/relationships/chart" Target="../charts/chart34.xml"/><Relationship Id="rId7" Type="http://schemas.openxmlformats.org/officeDocument/2006/relationships/chart" Target="../charts/chart38.xml"/><Relationship Id="rId12" Type="http://schemas.openxmlformats.org/officeDocument/2006/relationships/chart" Target="../charts/chart43.xml"/><Relationship Id="rId2" Type="http://schemas.openxmlformats.org/officeDocument/2006/relationships/chart" Target="../charts/chart33.xml"/><Relationship Id="rId1" Type="http://schemas.openxmlformats.org/officeDocument/2006/relationships/chart" Target="../charts/chart32.xml"/><Relationship Id="rId6" Type="http://schemas.openxmlformats.org/officeDocument/2006/relationships/chart" Target="../charts/chart37.xml"/><Relationship Id="rId11" Type="http://schemas.openxmlformats.org/officeDocument/2006/relationships/chart" Target="../charts/chart42.xml"/><Relationship Id="rId5" Type="http://schemas.openxmlformats.org/officeDocument/2006/relationships/chart" Target="../charts/chart36.xml"/><Relationship Id="rId10" Type="http://schemas.openxmlformats.org/officeDocument/2006/relationships/chart" Target="../charts/chart41.xml"/><Relationship Id="rId4" Type="http://schemas.openxmlformats.org/officeDocument/2006/relationships/chart" Target="../charts/chart35.xml"/><Relationship Id="rId9" Type="http://schemas.openxmlformats.org/officeDocument/2006/relationships/chart" Target="../charts/chart40.xml"/></Relationships>
</file>

<file path=xl/drawings/_rels/drawing3.xml.rels><?xml version="1.0" encoding="UTF-8" standalone="yes"?>
<Relationships xmlns="http://schemas.openxmlformats.org/package/2006/relationships"><Relationship Id="rId3" Type="http://schemas.openxmlformats.org/officeDocument/2006/relationships/hyperlink" Target="http://www.exceldashboardwidgets.com/" TargetMode="External"/><Relationship Id="rId2" Type="http://schemas.openxmlformats.org/officeDocument/2006/relationships/hyperlink" Target="http://www.exceldashboardwidgets.com/phpBB3/index.php" TargetMode="External"/><Relationship Id="rId1" Type="http://schemas.openxmlformats.org/officeDocument/2006/relationships/hyperlink" Target="http://www.exceldashboardwidgets.com/phpBB3/download.php" TargetMode="External"/></Relationships>
</file>

<file path=xl/drawings/_rels/drawing4.xml.rels><?xml version="1.0" encoding="UTF-8" standalone="yes"?>
<Relationships xmlns="http://schemas.openxmlformats.org/package/2006/relationships"><Relationship Id="rId3" Type="http://schemas.openxmlformats.org/officeDocument/2006/relationships/image" Target="../media/image8.jpeg"/><Relationship Id="rId2" Type="http://schemas.openxmlformats.org/officeDocument/2006/relationships/image" Target="../media/image7.jpeg"/><Relationship Id="rId1" Type="http://schemas.openxmlformats.org/officeDocument/2006/relationships/image" Target="../media/image6.jpeg"/></Relationships>
</file>

<file path=xl/drawings/_rels/drawing5.xml.rels><?xml version="1.0" encoding="UTF-8" standalone="yes"?>
<Relationships xmlns="http://schemas.openxmlformats.org/package/2006/relationships"><Relationship Id="rId8" Type="http://schemas.openxmlformats.org/officeDocument/2006/relationships/image" Target="../media/image15.jpg"/><Relationship Id="rId3" Type="http://schemas.openxmlformats.org/officeDocument/2006/relationships/image" Target="../media/image11.jpeg"/><Relationship Id="rId7" Type="http://schemas.openxmlformats.org/officeDocument/2006/relationships/hyperlink" Target="https://www.youtube.com/watch?v=7JA9VMOl3UQ" TargetMode="External"/><Relationship Id="rId2" Type="http://schemas.openxmlformats.org/officeDocument/2006/relationships/image" Target="../media/image10.jpeg"/><Relationship Id="rId1" Type="http://schemas.openxmlformats.org/officeDocument/2006/relationships/image" Target="../media/image9.jpeg"/><Relationship Id="rId6" Type="http://schemas.openxmlformats.org/officeDocument/2006/relationships/image" Target="../media/image14.jpeg"/><Relationship Id="rId5" Type="http://schemas.openxmlformats.org/officeDocument/2006/relationships/image" Target="../media/image13.jpeg"/><Relationship Id="rId4" Type="http://schemas.openxmlformats.org/officeDocument/2006/relationships/image" Target="../media/image12.jpeg"/></Relationships>
</file>

<file path=xl/drawings/_rels/drawing6.xml.rels><?xml version="1.0" encoding="UTF-8" standalone="yes"?>
<Relationships xmlns="http://schemas.openxmlformats.org/package/2006/relationships"><Relationship Id="rId1" Type="http://schemas.openxmlformats.org/officeDocument/2006/relationships/hyperlink" Target="http://www.exceldashboardwidgets.com/phpBB3/download-free-dashboard.php"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164304</xdr:colOff>
      <xdr:row>298</xdr:row>
      <xdr:rowOff>44791</xdr:rowOff>
    </xdr:from>
    <xdr:to>
      <xdr:col>13</xdr:col>
      <xdr:colOff>16669</xdr:colOff>
      <xdr:row>301</xdr:row>
      <xdr:rowOff>144166</xdr:rowOff>
    </xdr:to>
    <xdr:sp macro="" textlink="">
      <xdr:nvSpPr>
        <xdr:cNvPr id="827" name="q) Male Percenage Widget Title"/>
        <xdr:cNvSpPr txBox="1"/>
      </xdr:nvSpPr>
      <xdr:spPr bwMode="auto">
        <a:xfrm>
          <a:off x="164304" y="67277684"/>
          <a:ext cx="7826151" cy="67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R)  Radar Widget Configuration Data</a:t>
          </a:r>
        </a:p>
      </xdr:txBody>
    </xdr:sp>
    <xdr:clientData/>
  </xdr:twoCellAnchor>
  <mc:AlternateContent xmlns:mc="http://schemas.openxmlformats.org/markup-compatibility/2006">
    <mc:Choice xmlns:a14="http://schemas.microsoft.com/office/drawing/2010/main" Requires="a14">
      <xdr:twoCellAnchor editAs="oneCell">
        <xdr:from>
          <xdr:col>1</xdr:col>
          <xdr:colOff>38100</xdr:colOff>
          <xdr:row>234</xdr:row>
          <xdr:rowOff>85725</xdr:rowOff>
        </xdr:from>
        <xdr:to>
          <xdr:col>5</xdr:col>
          <xdr:colOff>714375</xdr:colOff>
          <xdr:row>236</xdr:row>
          <xdr:rowOff>133350</xdr:rowOff>
        </xdr:to>
        <xdr:sp macro="" textlink="">
          <xdr:nvSpPr>
            <xdr:cNvPr id="2049" name="World Map Widget ComboBox1" hidden="1">
              <a:extLst>
                <a:ext uri="{63B3BB69-23CF-44E3-9099-C40C66FF867C}">
                  <a14:compatExt spid="_x0000_s2049"/>
                </a:ext>
              </a:extLst>
            </xdr:cNvPr>
            <xdr:cNvSpPr/>
          </xdr:nvSpPr>
          <xdr:spPr>
            <a:xfrm>
              <a:off x="0" y="0"/>
              <a:ext cx="0" cy="0"/>
            </a:xfrm>
            <a:prstGeom prst="rect">
              <a:avLst/>
            </a:prstGeom>
          </xdr:spPr>
        </xdr:sp>
        <xdr:clientData/>
      </xdr:twoCellAnchor>
    </mc:Choice>
    <mc:Fallback/>
  </mc:AlternateContent>
  <xdr:twoCellAnchor>
    <xdr:from>
      <xdr:col>0</xdr:col>
      <xdr:colOff>164304</xdr:colOff>
      <xdr:row>282</xdr:row>
      <xdr:rowOff>44791</xdr:rowOff>
    </xdr:from>
    <xdr:to>
      <xdr:col>13</xdr:col>
      <xdr:colOff>16669</xdr:colOff>
      <xdr:row>285</xdr:row>
      <xdr:rowOff>144166</xdr:rowOff>
    </xdr:to>
    <xdr:sp macro="" textlink="">
      <xdr:nvSpPr>
        <xdr:cNvPr id="911" name="q) Male Percenage Widget Title"/>
        <xdr:cNvSpPr txBox="1"/>
      </xdr:nvSpPr>
      <xdr:spPr bwMode="auto">
        <a:xfrm>
          <a:off x="164304" y="63059470"/>
          <a:ext cx="7826151" cy="67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Q)  Male Percentage Widget Configuration Data</a:t>
          </a:r>
        </a:p>
      </xdr:txBody>
    </xdr:sp>
    <xdr:clientData/>
  </xdr:twoCellAnchor>
  <xdr:twoCellAnchor>
    <xdr:from>
      <xdr:col>0</xdr:col>
      <xdr:colOff>164304</xdr:colOff>
      <xdr:row>267</xdr:row>
      <xdr:rowOff>44791</xdr:rowOff>
    </xdr:from>
    <xdr:to>
      <xdr:col>13</xdr:col>
      <xdr:colOff>16669</xdr:colOff>
      <xdr:row>270</xdr:row>
      <xdr:rowOff>144166</xdr:rowOff>
    </xdr:to>
    <xdr:sp macro="" textlink="">
      <xdr:nvSpPr>
        <xdr:cNvPr id="808" name="p) Female Percenage Widget Title"/>
        <xdr:cNvSpPr txBox="1"/>
      </xdr:nvSpPr>
      <xdr:spPr bwMode="auto">
        <a:xfrm>
          <a:off x="164304" y="58650755"/>
          <a:ext cx="7826151" cy="67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P)  Female Percentage Widget Configuration Data</a:t>
          </a:r>
        </a:p>
      </xdr:txBody>
    </xdr:sp>
    <xdr:clientData/>
  </xdr:twoCellAnchor>
  <xdr:twoCellAnchor>
    <xdr:from>
      <xdr:col>0</xdr:col>
      <xdr:colOff>164304</xdr:colOff>
      <xdr:row>251</xdr:row>
      <xdr:rowOff>44791</xdr:rowOff>
    </xdr:from>
    <xdr:to>
      <xdr:col>13</xdr:col>
      <xdr:colOff>16669</xdr:colOff>
      <xdr:row>254</xdr:row>
      <xdr:rowOff>144166</xdr:rowOff>
    </xdr:to>
    <xdr:sp macro="" textlink="">
      <xdr:nvSpPr>
        <xdr:cNvPr id="601" name="o) Gender Breakdown Widget Title"/>
        <xdr:cNvSpPr txBox="1"/>
      </xdr:nvSpPr>
      <xdr:spPr bwMode="auto">
        <a:xfrm>
          <a:off x="164304" y="54568612"/>
          <a:ext cx="7826151" cy="67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O)  Gender Breakdown Widget Configuration Data</a:t>
          </a:r>
        </a:p>
      </xdr:txBody>
    </xdr:sp>
    <xdr:clientData/>
  </xdr:twoCellAnchor>
  <xdr:twoCellAnchor>
    <xdr:from>
      <xdr:col>0</xdr:col>
      <xdr:colOff>164304</xdr:colOff>
      <xdr:row>229</xdr:row>
      <xdr:rowOff>99219</xdr:rowOff>
    </xdr:from>
    <xdr:to>
      <xdr:col>13</xdr:col>
      <xdr:colOff>16669</xdr:colOff>
      <xdr:row>233</xdr:row>
      <xdr:rowOff>8094</xdr:rowOff>
    </xdr:to>
    <xdr:sp macro="" textlink="">
      <xdr:nvSpPr>
        <xdr:cNvPr id="542" name="n) World Map Widget Title"/>
        <xdr:cNvSpPr txBox="1"/>
      </xdr:nvSpPr>
      <xdr:spPr bwMode="auto">
        <a:xfrm>
          <a:off x="164304" y="42223532"/>
          <a:ext cx="7781928" cy="670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N)  World</a:t>
          </a:r>
          <a:r>
            <a:rPr lang="en-US" sz="2400" b="1" baseline="0">
              <a:latin typeface="Arial" pitchFamily="34" charset="0"/>
              <a:cs typeface="Arial" pitchFamily="34" charset="0"/>
            </a:rPr>
            <a:t> Map</a:t>
          </a:r>
          <a:r>
            <a:rPr lang="en-US" sz="2400" b="1">
              <a:latin typeface="Arial" pitchFamily="34" charset="0"/>
              <a:cs typeface="Arial" pitchFamily="34" charset="0"/>
            </a:rPr>
            <a:t> Widget</a:t>
          </a:r>
        </a:p>
      </xdr:txBody>
    </xdr:sp>
    <xdr:clientData/>
  </xdr:twoCellAnchor>
  <xdr:twoCellAnchor>
    <xdr:from>
      <xdr:col>0</xdr:col>
      <xdr:colOff>164304</xdr:colOff>
      <xdr:row>212</xdr:row>
      <xdr:rowOff>15875</xdr:rowOff>
    </xdr:from>
    <xdr:to>
      <xdr:col>13</xdr:col>
      <xdr:colOff>16669</xdr:colOff>
      <xdr:row>215</xdr:row>
      <xdr:rowOff>103344</xdr:rowOff>
    </xdr:to>
    <xdr:sp macro="" textlink="">
      <xdr:nvSpPr>
        <xdr:cNvPr id="337" name="m) Dots Widget Title"/>
        <xdr:cNvSpPr txBox="1"/>
      </xdr:nvSpPr>
      <xdr:spPr bwMode="auto">
        <a:xfrm>
          <a:off x="164304" y="29098875"/>
          <a:ext cx="6996115" cy="6589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M)  Dots Widget Configuration Data</a:t>
          </a:r>
        </a:p>
      </xdr:txBody>
    </xdr:sp>
    <xdr:clientData/>
  </xdr:twoCellAnchor>
  <xdr:twoCellAnchor>
    <xdr:from>
      <xdr:col>0</xdr:col>
      <xdr:colOff>180182</xdr:colOff>
      <xdr:row>192</xdr:row>
      <xdr:rowOff>163285</xdr:rowOff>
    </xdr:from>
    <xdr:to>
      <xdr:col>13</xdr:col>
      <xdr:colOff>56360</xdr:colOff>
      <xdr:row>197</xdr:row>
      <xdr:rowOff>2266</xdr:rowOff>
    </xdr:to>
    <xdr:sp macro="" textlink="">
      <xdr:nvSpPr>
        <xdr:cNvPr id="687" name="l) Funnel Widget Title"/>
        <xdr:cNvSpPr txBox="1"/>
      </xdr:nvSpPr>
      <xdr:spPr bwMode="auto">
        <a:xfrm>
          <a:off x="180182" y="46114606"/>
          <a:ext cx="7849964" cy="709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L)  Funnel</a:t>
          </a:r>
          <a:r>
            <a:rPr lang="en-US" sz="2400" b="1" baseline="0">
              <a:latin typeface="Arial" pitchFamily="34" charset="0"/>
              <a:cs typeface="Arial" pitchFamily="34" charset="0"/>
            </a:rPr>
            <a:t> </a:t>
          </a:r>
          <a:r>
            <a:rPr lang="en-US" sz="2400" b="1">
              <a:latin typeface="Arial" pitchFamily="34" charset="0"/>
              <a:cs typeface="Arial" pitchFamily="34" charset="0"/>
            </a:rPr>
            <a:t>Widget Configuration Data</a:t>
          </a:r>
        </a:p>
      </xdr:txBody>
    </xdr:sp>
    <xdr:clientData/>
  </xdr:twoCellAnchor>
  <xdr:twoCellAnchor>
    <xdr:from>
      <xdr:col>0</xdr:col>
      <xdr:colOff>180182</xdr:colOff>
      <xdr:row>174</xdr:row>
      <xdr:rowOff>142875</xdr:rowOff>
    </xdr:from>
    <xdr:to>
      <xdr:col>13</xdr:col>
      <xdr:colOff>56360</xdr:colOff>
      <xdr:row>178</xdr:row>
      <xdr:rowOff>156</xdr:rowOff>
    </xdr:to>
    <xdr:sp macro="" textlink="">
      <xdr:nvSpPr>
        <xdr:cNvPr id="826" name="k) Percent Change Widget Title"/>
        <xdr:cNvSpPr txBox="1"/>
      </xdr:nvSpPr>
      <xdr:spPr bwMode="auto">
        <a:xfrm>
          <a:off x="180182" y="37929911"/>
          <a:ext cx="7849964" cy="632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K)  Percent Change</a:t>
          </a:r>
          <a:r>
            <a:rPr lang="en-US" sz="2400" b="1" baseline="0">
              <a:latin typeface="Arial" pitchFamily="34" charset="0"/>
              <a:cs typeface="Arial" pitchFamily="34" charset="0"/>
            </a:rPr>
            <a:t> </a:t>
          </a:r>
          <a:r>
            <a:rPr lang="en-US" sz="2400" b="1">
              <a:latin typeface="Arial" pitchFamily="34" charset="0"/>
              <a:cs typeface="Arial" pitchFamily="34" charset="0"/>
            </a:rPr>
            <a:t>Widget Configuration Data</a:t>
          </a:r>
        </a:p>
      </xdr:txBody>
    </xdr:sp>
    <xdr:clientData/>
  </xdr:twoCellAnchor>
  <xdr:twoCellAnchor>
    <xdr:from>
      <xdr:col>0</xdr:col>
      <xdr:colOff>180182</xdr:colOff>
      <xdr:row>156</xdr:row>
      <xdr:rowOff>142875</xdr:rowOff>
    </xdr:from>
    <xdr:to>
      <xdr:col>13</xdr:col>
      <xdr:colOff>56360</xdr:colOff>
      <xdr:row>160</xdr:row>
      <xdr:rowOff>156</xdr:rowOff>
    </xdr:to>
    <xdr:sp macro="" textlink="">
      <xdr:nvSpPr>
        <xdr:cNvPr id="692" name="j) Up / Down Widget Title"/>
        <xdr:cNvSpPr txBox="1"/>
      </xdr:nvSpPr>
      <xdr:spPr bwMode="auto">
        <a:xfrm>
          <a:off x="180182" y="29972000"/>
          <a:ext cx="7019928" cy="6351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J)  Up</a:t>
          </a:r>
          <a:r>
            <a:rPr lang="en-US" sz="2400" b="1" baseline="0">
              <a:latin typeface="Arial" pitchFamily="34" charset="0"/>
              <a:cs typeface="Arial" pitchFamily="34" charset="0"/>
            </a:rPr>
            <a:t>/Down </a:t>
          </a:r>
          <a:r>
            <a:rPr lang="en-US" sz="2400" b="1">
              <a:latin typeface="Arial" pitchFamily="34" charset="0"/>
              <a:cs typeface="Arial" pitchFamily="34" charset="0"/>
            </a:rPr>
            <a:t>Widget Configuration Data</a:t>
          </a:r>
        </a:p>
      </xdr:txBody>
    </xdr:sp>
    <xdr:clientData/>
  </xdr:twoCellAnchor>
  <xdr:twoCellAnchor>
    <xdr:from>
      <xdr:col>0</xdr:col>
      <xdr:colOff>180182</xdr:colOff>
      <xdr:row>138</xdr:row>
      <xdr:rowOff>6804</xdr:rowOff>
    </xdr:from>
    <xdr:to>
      <xdr:col>13</xdr:col>
      <xdr:colOff>56360</xdr:colOff>
      <xdr:row>141</xdr:row>
      <xdr:rowOff>54585</xdr:rowOff>
    </xdr:to>
    <xdr:sp macro="" textlink="">
      <xdr:nvSpPr>
        <xdr:cNvPr id="677" name="i) Trend Widget Title"/>
        <xdr:cNvSpPr txBox="1"/>
      </xdr:nvSpPr>
      <xdr:spPr bwMode="auto">
        <a:xfrm>
          <a:off x="180182" y="25778733"/>
          <a:ext cx="7115178" cy="61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I)  Trend Widget Configuration Data</a:t>
          </a:r>
        </a:p>
      </xdr:txBody>
    </xdr:sp>
    <xdr:clientData/>
  </xdr:twoCellAnchor>
  <xdr:twoCellAnchor>
    <xdr:from>
      <xdr:col>0</xdr:col>
      <xdr:colOff>180182</xdr:colOff>
      <xdr:row>119</xdr:row>
      <xdr:rowOff>142875</xdr:rowOff>
    </xdr:from>
    <xdr:to>
      <xdr:col>13</xdr:col>
      <xdr:colOff>56360</xdr:colOff>
      <xdr:row>122</xdr:row>
      <xdr:rowOff>190656</xdr:rowOff>
    </xdr:to>
    <xdr:sp macro="" textlink="">
      <xdr:nvSpPr>
        <xdr:cNvPr id="450" name="h) Pie Widget Title"/>
        <xdr:cNvSpPr txBox="1"/>
      </xdr:nvSpPr>
      <xdr:spPr bwMode="auto">
        <a:xfrm>
          <a:off x="180182" y="21796375"/>
          <a:ext cx="7019928" cy="619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H)  Pie Widget Configuration Data</a:t>
          </a:r>
        </a:p>
      </xdr:txBody>
    </xdr:sp>
    <xdr:clientData/>
  </xdr:twoCellAnchor>
  <xdr:twoCellAnchor>
    <xdr:from>
      <xdr:col>0</xdr:col>
      <xdr:colOff>164307</xdr:colOff>
      <xdr:row>103</xdr:row>
      <xdr:rowOff>44454</xdr:rowOff>
    </xdr:from>
    <xdr:to>
      <xdr:col>13</xdr:col>
      <xdr:colOff>40485</xdr:colOff>
      <xdr:row>106</xdr:row>
      <xdr:rowOff>111281</xdr:rowOff>
    </xdr:to>
    <xdr:sp macro="" textlink="">
      <xdr:nvSpPr>
        <xdr:cNvPr id="147" name="g) Traffic Light Widget Title"/>
        <xdr:cNvSpPr txBox="1"/>
      </xdr:nvSpPr>
      <xdr:spPr bwMode="auto">
        <a:xfrm>
          <a:off x="164307" y="17633954"/>
          <a:ext cx="7019928"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G)  Traffic Light Widget Configuration Data</a:t>
          </a:r>
        </a:p>
      </xdr:txBody>
    </xdr:sp>
    <xdr:clientData/>
  </xdr:twoCellAnchor>
  <xdr:twoCellAnchor>
    <xdr:from>
      <xdr:col>0</xdr:col>
      <xdr:colOff>167479</xdr:colOff>
      <xdr:row>87</xdr:row>
      <xdr:rowOff>0</xdr:rowOff>
    </xdr:from>
    <xdr:to>
      <xdr:col>12</xdr:col>
      <xdr:colOff>515144</xdr:colOff>
      <xdr:row>89</xdr:row>
      <xdr:rowOff>185894</xdr:rowOff>
    </xdr:to>
    <xdr:sp macro="" textlink="">
      <xdr:nvSpPr>
        <xdr:cNvPr id="274" name="f) Equalizer Widget Title"/>
        <xdr:cNvSpPr txBox="1"/>
      </xdr:nvSpPr>
      <xdr:spPr bwMode="auto">
        <a:xfrm>
          <a:off x="167479" y="13208000"/>
          <a:ext cx="6967540" cy="56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F) Equalizer Widget Configuration Data</a:t>
          </a:r>
        </a:p>
      </xdr:txBody>
    </xdr:sp>
    <xdr:clientData/>
  </xdr:twoCellAnchor>
  <xdr:twoCellAnchor>
    <xdr:from>
      <xdr:col>0</xdr:col>
      <xdr:colOff>152400</xdr:colOff>
      <xdr:row>70</xdr:row>
      <xdr:rowOff>111130</xdr:rowOff>
    </xdr:from>
    <xdr:to>
      <xdr:col>13</xdr:col>
      <xdr:colOff>561975</xdr:colOff>
      <xdr:row>73</xdr:row>
      <xdr:rowOff>63500</xdr:rowOff>
    </xdr:to>
    <xdr:sp macro="" textlink="">
      <xdr:nvSpPr>
        <xdr:cNvPr id="78" name="e) Thermometer Widget Title"/>
        <xdr:cNvSpPr txBox="1"/>
      </xdr:nvSpPr>
      <xdr:spPr bwMode="auto">
        <a:xfrm>
          <a:off x="152400" y="9064630"/>
          <a:ext cx="7553325" cy="5238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E) Thermometer</a:t>
          </a:r>
          <a:r>
            <a:rPr lang="en-US" sz="2400" b="1" baseline="0">
              <a:latin typeface="Arial" pitchFamily="34" charset="0"/>
              <a:cs typeface="Arial" pitchFamily="34" charset="0"/>
            </a:rPr>
            <a:t> </a:t>
          </a:r>
          <a:r>
            <a:rPr lang="en-US" sz="2400" b="1">
              <a:latin typeface="Arial" pitchFamily="34" charset="0"/>
              <a:cs typeface="Arial" pitchFamily="34" charset="0"/>
            </a:rPr>
            <a:t>Widget Configuration Data</a:t>
          </a:r>
        </a:p>
      </xdr:txBody>
    </xdr:sp>
    <xdr:clientData/>
  </xdr:twoCellAnchor>
  <xdr:twoCellAnchor>
    <xdr:from>
      <xdr:col>0</xdr:col>
      <xdr:colOff>69961</xdr:colOff>
      <xdr:row>56</xdr:row>
      <xdr:rowOff>23817</xdr:rowOff>
    </xdr:from>
    <xdr:to>
      <xdr:col>12</xdr:col>
      <xdr:colOff>417626</xdr:colOff>
      <xdr:row>59</xdr:row>
      <xdr:rowOff>89517</xdr:rowOff>
    </xdr:to>
    <xdr:sp macro="" textlink="">
      <xdr:nvSpPr>
        <xdr:cNvPr id="101" name="d) Non-Linear Dial Widget Title"/>
        <xdr:cNvSpPr txBox="1"/>
      </xdr:nvSpPr>
      <xdr:spPr bwMode="auto">
        <a:xfrm>
          <a:off x="69961" y="13249960"/>
          <a:ext cx="7790772" cy="63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D) Non-Linear Dial Widget Configuration Data</a:t>
          </a:r>
        </a:p>
      </xdr:txBody>
    </xdr:sp>
    <xdr:clientData/>
  </xdr:twoCellAnchor>
  <xdr:twoCellAnchor>
    <xdr:from>
      <xdr:col>0</xdr:col>
      <xdr:colOff>158750</xdr:colOff>
      <xdr:row>40</xdr:row>
      <xdr:rowOff>94121</xdr:rowOff>
    </xdr:from>
    <xdr:to>
      <xdr:col>12</xdr:col>
      <xdr:colOff>515940</xdr:colOff>
      <xdr:row>44</xdr:row>
      <xdr:rowOff>65698</xdr:rowOff>
    </xdr:to>
    <xdr:sp macro="" textlink="">
      <xdr:nvSpPr>
        <xdr:cNvPr id="834" name="c) Circule Dial Widget Type #2 Title"/>
        <xdr:cNvSpPr txBox="1"/>
      </xdr:nvSpPr>
      <xdr:spPr bwMode="auto">
        <a:xfrm>
          <a:off x="158750" y="9278942"/>
          <a:ext cx="7800297"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C) Circular</a:t>
          </a:r>
          <a:r>
            <a:rPr lang="en-US" sz="2400" b="1" baseline="0">
              <a:latin typeface="Arial" pitchFamily="34" charset="0"/>
              <a:cs typeface="Arial" pitchFamily="34" charset="0"/>
            </a:rPr>
            <a:t> Dial</a:t>
          </a:r>
          <a:r>
            <a:rPr lang="en-US" sz="2400" b="1">
              <a:latin typeface="Arial" pitchFamily="34" charset="0"/>
              <a:cs typeface="Arial" pitchFamily="34" charset="0"/>
            </a:rPr>
            <a:t> Widget Type #2 Configuration Data</a:t>
          </a:r>
        </a:p>
      </xdr:txBody>
    </xdr:sp>
    <xdr:clientData/>
  </xdr:twoCellAnchor>
  <xdr:twoCellAnchor>
    <xdr:from>
      <xdr:col>0</xdr:col>
      <xdr:colOff>158750</xdr:colOff>
      <xdr:row>24</xdr:row>
      <xdr:rowOff>39692</xdr:rowOff>
    </xdr:from>
    <xdr:to>
      <xdr:col>12</xdr:col>
      <xdr:colOff>515940</xdr:colOff>
      <xdr:row>28</xdr:row>
      <xdr:rowOff>11269</xdr:rowOff>
    </xdr:to>
    <xdr:sp macro="" textlink="">
      <xdr:nvSpPr>
        <xdr:cNvPr id="602" name="b) Circular Dial Widget Type #1 Title"/>
        <xdr:cNvSpPr txBox="1"/>
      </xdr:nvSpPr>
      <xdr:spPr bwMode="auto">
        <a:xfrm>
          <a:off x="158750" y="1141871"/>
          <a:ext cx="7800297"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B) Circular</a:t>
          </a:r>
          <a:r>
            <a:rPr lang="en-US" sz="2400" b="1" baseline="0">
              <a:latin typeface="Arial" pitchFamily="34" charset="0"/>
              <a:cs typeface="Arial" pitchFamily="34" charset="0"/>
            </a:rPr>
            <a:t> Dial</a:t>
          </a:r>
          <a:r>
            <a:rPr lang="en-US" sz="2400" b="1">
              <a:latin typeface="Arial" pitchFamily="34" charset="0"/>
              <a:cs typeface="Arial" pitchFamily="34" charset="0"/>
            </a:rPr>
            <a:t> Widget Type #1 Configuration Data</a:t>
          </a:r>
        </a:p>
      </xdr:txBody>
    </xdr:sp>
    <xdr:clientData/>
  </xdr:twoCellAnchor>
  <xdr:twoCellAnchor>
    <xdr:from>
      <xdr:col>0</xdr:col>
      <xdr:colOff>158750</xdr:colOff>
      <xdr:row>8</xdr:row>
      <xdr:rowOff>39692</xdr:rowOff>
    </xdr:from>
    <xdr:to>
      <xdr:col>12</xdr:col>
      <xdr:colOff>515940</xdr:colOff>
      <xdr:row>12</xdr:row>
      <xdr:rowOff>11269</xdr:rowOff>
    </xdr:to>
    <xdr:sp macro="" textlink="">
      <xdr:nvSpPr>
        <xdr:cNvPr id="45" name="a) Linear Dial Widget Title"/>
        <xdr:cNvSpPr txBox="1"/>
      </xdr:nvSpPr>
      <xdr:spPr bwMode="auto">
        <a:xfrm>
          <a:off x="158750" y="1150942"/>
          <a:ext cx="6977065"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r>
            <a:rPr lang="en-US" sz="2400" b="1">
              <a:latin typeface="Arial" pitchFamily="34" charset="0"/>
              <a:cs typeface="Arial" pitchFamily="34" charset="0"/>
            </a:rPr>
            <a:t>A) Linear</a:t>
          </a:r>
          <a:r>
            <a:rPr lang="en-US" sz="2400" b="1" baseline="0">
              <a:latin typeface="Arial" pitchFamily="34" charset="0"/>
              <a:cs typeface="Arial" pitchFamily="34" charset="0"/>
            </a:rPr>
            <a:t> Dial</a:t>
          </a:r>
          <a:r>
            <a:rPr lang="en-US" sz="2400" b="1">
              <a:latin typeface="Arial" pitchFamily="34" charset="0"/>
              <a:cs typeface="Arial" pitchFamily="34" charset="0"/>
            </a:rPr>
            <a:t> Widget Configuration Data</a:t>
          </a:r>
        </a:p>
      </xdr:txBody>
    </xdr:sp>
    <xdr:clientData/>
  </xdr:twoCellAnchor>
  <xdr:twoCellAnchor>
    <xdr:from>
      <xdr:col>17</xdr:col>
      <xdr:colOff>506187</xdr:colOff>
      <xdr:row>5</xdr:row>
      <xdr:rowOff>66675</xdr:rowOff>
    </xdr:from>
    <xdr:to>
      <xdr:col>26</xdr:col>
      <xdr:colOff>19051</xdr:colOff>
      <xdr:row>6</xdr:row>
      <xdr:rowOff>0</xdr:rowOff>
    </xdr:to>
    <xdr:grpSp>
      <xdr:nvGrpSpPr>
        <xdr:cNvPr id="2" name="Dashboard Widgets Logo"/>
        <xdr:cNvGrpSpPr>
          <a:grpSpLocks/>
        </xdr:cNvGrpSpPr>
      </xdr:nvGrpSpPr>
      <xdr:grpSpPr bwMode="auto">
        <a:xfrm>
          <a:off x="10840812" y="1558925"/>
          <a:ext cx="4942114" cy="568325"/>
          <a:chOff x="7629525" y="53489"/>
          <a:chExt cx="3024555" cy="298936"/>
        </a:xfrm>
      </xdr:grpSpPr>
      <xdr:sp macro="" textlink="">
        <xdr:nvSpPr>
          <xdr:cNvPr id="3" name="Rounded Rectangle 2"/>
          <xdr:cNvSpPr/>
        </xdr:nvSpPr>
        <xdr:spPr>
          <a:xfrm>
            <a:off x="7629525" y="53489"/>
            <a:ext cx="3024555" cy="298936"/>
          </a:xfrm>
          <a:prstGeom prst="roundRect">
            <a:avLst>
              <a:gd name="adj" fmla="val 50000"/>
            </a:avLst>
          </a:prstGeom>
          <a:gradFill flip="none" rotWithShape="1">
            <a:gsLst>
              <a:gs pos="0">
                <a:schemeClr val="tx1">
                  <a:lumMod val="65000"/>
                  <a:lumOff val="35000"/>
                </a:schemeClr>
              </a:gs>
              <a:gs pos="40000">
                <a:schemeClr val="tx1">
                  <a:lumMod val="65000"/>
                  <a:lumOff val="35000"/>
                </a:schemeClr>
              </a:gs>
              <a:gs pos="100000">
                <a:schemeClr val="bg1">
                  <a:lumMod val="85000"/>
                </a:schemeClr>
              </a:gs>
            </a:gsLst>
            <a:lin ang="16200000" scaled="0"/>
            <a:tileRect/>
          </a:gradFill>
          <a:ln w="158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4" name="TextBox 3">
            <a:hlinkClick xmlns:r="http://schemas.openxmlformats.org/officeDocument/2006/relationships" r:id="rId1"/>
          </xdr:cNvPr>
          <xdr:cNvSpPr txBox="1"/>
        </xdr:nvSpPr>
        <xdr:spPr>
          <a:xfrm>
            <a:off x="7678047" y="64987"/>
            <a:ext cx="2922119" cy="24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b="1">
                <a:solidFill>
                  <a:schemeClr val="bg1"/>
                </a:solidFill>
                <a:latin typeface="Arial" pitchFamily="34" charset="0"/>
                <a:ea typeface="+mn-ea"/>
                <a:cs typeface="Arial" pitchFamily="34" charset="0"/>
              </a:rPr>
              <a:t>©</a:t>
            </a:r>
            <a:r>
              <a:rPr lang="fr-FR" sz="1400" b="1">
                <a:solidFill>
                  <a:schemeClr val="bg1"/>
                </a:solidFill>
                <a:latin typeface="Arial" pitchFamily="34" charset="0"/>
                <a:ea typeface="+mn-ea"/>
                <a:cs typeface="Arial" pitchFamily="34" charset="0"/>
              </a:rPr>
              <a:t> </a:t>
            </a:r>
            <a:r>
              <a:rPr lang="fr-FR" sz="1100" b="1">
                <a:solidFill>
                  <a:schemeClr val="bg1"/>
                </a:solidFill>
                <a:latin typeface="Arial" pitchFamily="34" charset="0"/>
                <a:ea typeface="+mn-ea"/>
                <a:cs typeface="Arial" pitchFamily="34" charset="0"/>
              </a:rPr>
              <a:t> </a:t>
            </a:r>
            <a:r>
              <a:rPr lang="en-US" sz="2000" b="1">
                <a:solidFill>
                  <a:schemeClr val="bg1"/>
                </a:solidFill>
                <a:latin typeface="Arial" pitchFamily="34" charset="0"/>
                <a:cs typeface="Arial" pitchFamily="34" charset="0"/>
              </a:rPr>
              <a:t>www.ExcelDashboardWidgets.com</a:t>
            </a:r>
          </a:p>
        </xdr:txBody>
      </xdr:sp>
    </xdr:grpSp>
    <xdr:clientData/>
  </xdr:twoCellAnchor>
  <xdr:twoCellAnchor>
    <xdr:from>
      <xdr:col>21</xdr:col>
      <xdr:colOff>285750</xdr:colOff>
      <xdr:row>301</xdr:row>
      <xdr:rowOff>15875</xdr:rowOff>
    </xdr:from>
    <xdr:to>
      <xdr:col>29</xdr:col>
      <xdr:colOff>198315</xdr:colOff>
      <xdr:row>318</xdr:row>
      <xdr:rowOff>213500</xdr:rowOff>
    </xdr:to>
    <xdr:grpSp>
      <xdr:nvGrpSpPr>
        <xdr:cNvPr id="35" name="r) Dark Radar Widget"/>
        <xdr:cNvGrpSpPr/>
      </xdr:nvGrpSpPr>
      <xdr:grpSpPr>
        <a:xfrm>
          <a:off x="13033375" y="74231500"/>
          <a:ext cx="4246440" cy="3960000"/>
          <a:chOff x="13033375" y="72739250"/>
          <a:chExt cx="4246440" cy="3960000"/>
        </a:xfrm>
      </xdr:grpSpPr>
      <xdr:sp macro="" textlink="">
        <xdr:nvSpPr>
          <xdr:cNvPr id="953" name="Background Rectangle"/>
          <xdr:cNvSpPr/>
        </xdr:nvSpPr>
        <xdr:spPr bwMode="auto">
          <a:xfrm>
            <a:off x="13033375" y="72739250"/>
            <a:ext cx="4246440" cy="3954279"/>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aphicFrame macro="">
        <xdr:nvGraphicFramePr>
          <xdr:cNvPr id="954" name="Radar Chart"/>
          <xdr:cNvGraphicFramePr/>
        </xdr:nvGraphicFramePr>
        <xdr:xfrm>
          <a:off x="13118042" y="73141972"/>
          <a:ext cx="4106333" cy="3557274"/>
        </xdr:xfrm>
        <a:graphic>
          <a:graphicData uri="http://schemas.openxmlformats.org/drawingml/2006/chart">
            <c:chart xmlns:c="http://schemas.openxmlformats.org/drawingml/2006/chart" xmlns:r="http://schemas.openxmlformats.org/officeDocument/2006/relationships" r:id="rId2"/>
          </a:graphicData>
        </a:graphic>
      </xdr:graphicFrame>
      <xdr:grpSp>
        <xdr:nvGrpSpPr>
          <xdr:cNvPr id="955" name="Text Boxes"/>
          <xdr:cNvGrpSpPr/>
        </xdr:nvGrpSpPr>
        <xdr:grpSpPr>
          <a:xfrm>
            <a:off x="13086298" y="73304968"/>
            <a:ext cx="4190993" cy="3394282"/>
            <a:chOff x="6085423" y="3016254"/>
            <a:chExt cx="4190993" cy="3238500"/>
          </a:xfrm>
        </xdr:grpSpPr>
        <xdr:sp macro="" textlink="$K$319">
          <xdr:nvSpPr>
            <xdr:cNvPr id="957" name="Q8 Value"/>
            <xdr:cNvSpPr txBox="1"/>
          </xdr:nvSpPr>
          <xdr:spPr>
            <a:xfrm>
              <a:off x="7577666" y="3566592"/>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AD8D51-0DBC-49E8-8896-06FE043040CF}"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8</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9">
          <xdr:nvSpPr>
            <xdr:cNvPr id="958" name="Q8 Text"/>
            <xdr:cNvSpPr txBox="1"/>
          </xdr:nvSpPr>
          <xdr:spPr>
            <a:xfrm>
              <a:off x="6815670" y="3016255"/>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8FBE41-C24D-43BA-82A6-F8905BD9C81D}" type="TxLink">
                <a:rPr lang="en-US" sz="1500" b="1">
                  <a:effectLst>
                    <a:glow rad="177800">
                      <a:schemeClr val="bg1">
                        <a:alpha val="60000"/>
                      </a:schemeClr>
                    </a:glow>
                  </a:effectLst>
                  <a:latin typeface="Arial" pitchFamily="34" charset="0"/>
                  <a:cs typeface="Arial" pitchFamily="34" charset="0"/>
                </a:rPr>
                <a:pPr algn="ctr"/>
                <a:t>Sensitivity</a:t>
              </a:fld>
              <a:endParaRPr lang="en-US" sz="1500" b="1">
                <a:effectLst>
                  <a:glow rad="177800">
                    <a:schemeClr val="bg1">
                      <a:alpha val="60000"/>
                    </a:schemeClr>
                  </a:glow>
                </a:effectLst>
                <a:latin typeface="Arial" pitchFamily="34" charset="0"/>
                <a:cs typeface="Arial" pitchFamily="34" charset="0"/>
              </a:endParaRPr>
            </a:p>
          </xdr:txBody>
        </xdr:sp>
        <xdr:sp macro="" textlink="$K$317">
          <xdr:nvSpPr>
            <xdr:cNvPr id="959" name="Q7 Value"/>
            <xdr:cNvSpPr txBox="1"/>
          </xdr:nvSpPr>
          <xdr:spPr>
            <a:xfrm>
              <a:off x="7207251" y="4021676"/>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8AB235-F63B-4FCB-9C56-45489D77A8B5}"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4</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7">
          <xdr:nvSpPr>
            <xdr:cNvPr id="960" name="Q7 Text"/>
            <xdr:cNvSpPr txBox="1"/>
          </xdr:nvSpPr>
          <xdr:spPr>
            <a:xfrm>
              <a:off x="6170085" y="3757086"/>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131960-B6E3-465A-AAD2-189368546A76}" type="TxLink">
                <a:rPr lang="en-US" sz="1500" b="1">
                  <a:effectLst>
                    <a:glow rad="177800">
                      <a:schemeClr val="bg1">
                        <a:alpha val="60000"/>
                      </a:schemeClr>
                    </a:glow>
                  </a:effectLst>
                  <a:latin typeface="Arial" pitchFamily="34" charset="0"/>
                  <a:cs typeface="Arial" pitchFamily="34" charset="0"/>
                </a:rPr>
                <a:pPr algn="ctr"/>
                <a:t>Vision</a:t>
              </a:fld>
              <a:endParaRPr lang="en-US" sz="1500" b="1">
                <a:effectLst>
                  <a:glow rad="177800">
                    <a:schemeClr val="bg1">
                      <a:alpha val="60000"/>
                    </a:schemeClr>
                  </a:glow>
                </a:effectLst>
                <a:latin typeface="Arial" pitchFamily="34" charset="0"/>
                <a:cs typeface="Arial" pitchFamily="34" charset="0"/>
              </a:endParaRPr>
            </a:p>
          </xdr:txBody>
        </xdr:sp>
        <xdr:sp macro="" textlink="$K$315">
          <xdr:nvSpPr>
            <xdr:cNvPr id="961" name="Q6 Value"/>
            <xdr:cNvSpPr txBox="1"/>
          </xdr:nvSpPr>
          <xdr:spPr>
            <a:xfrm>
              <a:off x="7207251" y="4529674"/>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27569D-0220-42AD-9571-D37ECEBC556C}"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5</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5">
          <xdr:nvSpPr>
            <xdr:cNvPr id="962" name="Q6 Text"/>
            <xdr:cNvSpPr txBox="1"/>
          </xdr:nvSpPr>
          <xdr:spPr>
            <a:xfrm>
              <a:off x="6085423" y="4709586"/>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4BB853-D48B-4598-8590-6C8A090E0FEB}" type="TxLink">
                <a:rPr lang="en-US" sz="1500" b="1">
                  <a:effectLst>
                    <a:glow rad="177800">
                      <a:schemeClr val="bg1">
                        <a:alpha val="60000"/>
                      </a:schemeClr>
                    </a:glow>
                  </a:effectLst>
                  <a:latin typeface="Arial" pitchFamily="34" charset="0"/>
                  <a:cs typeface="Arial" pitchFamily="34" charset="0"/>
                </a:rPr>
                <a:pPr algn="ctr"/>
                <a:t>Adaptability</a:t>
              </a:fld>
              <a:endParaRPr lang="en-US" sz="1500" b="1">
                <a:effectLst>
                  <a:glow rad="177800">
                    <a:schemeClr val="bg1">
                      <a:alpha val="60000"/>
                    </a:schemeClr>
                  </a:glow>
                </a:effectLst>
                <a:latin typeface="Arial" pitchFamily="34" charset="0"/>
                <a:cs typeface="Arial" pitchFamily="34" charset="0"/>
              </a:endParaRPr>
            </a:p>
          </xdr:txBody>
        </xdr:sp>
        <xdr:sp macro="" textlink="$K$313">
          <xdr:nvSpPr>
            <xdr:cNvPr id="963" name="Q5 Value"/>
            <xdr:cNvSpPr txBox="1"/>
          </xdr:nvSpPr>
          <xdr:spPr>
            <a:xfrm>
              <a:off x="7577666" y="4878923"/>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98F54D-ADDF-443E-A008-A95403671AA3}"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6</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3">
          <xdr:nvSpPr>
            <xdr:cNvPr id="964" name="Q5 Text"/>
            <xdr:cNvSpPr txBox="1"/>
          </xdr:nvSpPr>
          <xdr:spPr>
            <a:xfrm>
              <a:off x="6847420" y="5492754"/>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DAB017-210E-4C45-B225-D7F2D16E9918}" type="TxLink">
                <a:rPr lang="en-US" sz="1500" b="1">
                  <a:effectLst>
                    <a:glow rad="177800">
                      <a:schemeClr val="bg1">
                        <a:alpha val="60000"/>
                      </a:schemeClr>
                    </a:glow>
                  </a:effectLst>
                  <a:latin typeface="Arial" pitchFamily="34" charset="0"/>
                  <a:cs typeface="Arial" pitchFamily="34" charset="0"/>
                </a:rPr>
                <a:pPr algn="ctr"/>
                <a:t>Personal Drive</a:t>
              </a:fld>
              <a:endParaRPr lang="en-US" sz="1500" b="1">
                <a:effectLst>
                  <a:glow rad="177800">
                    <a:schemeClr val="bg1">
                      <a:alpha val="60000"/>
                    </a:schemeClr>
                  </a:glow>
                </a:effectLst>
                <a:latin typeface="Arial" pitchFamily="34" charset="0"/>
                <a:cs typeface="Arial" pitchFamily="34" charset="0"/>
              </a:endParaRPr>
            </a:p>
          </xdr:txBody>
        </xdr:sp>
        <xdr:sp macro="" textlink="$K$311">
          <xdr:nvSpPr>
            <xdr:cNvPr id="965" name="Q4 Value"/>
            <xdr:cNvSpPr txBox="1"/>
          </xdr:nvSpPr>
          <xdr:spPr>
            <a:xfrm>
              <a:off x="8149166" y="4868340"/>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3D39F4-B735-4F4B-8F8D-07F9C6739A8A}"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7</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1">
          <xdr:nvSpPr>
            <xdr:cNvPr id="966" name="Q4 Text"/>
            <xdr:cNvSpPr txBox="1"/>
          </xdr:nvSpPr>
          <xdr:spPr>
            <a:xfrm>
              <a:off x="8001002" y="5503338"/>
              <a:ext cx="1471083"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0C6833-A9D1-42A4-9E43-A00DA64E0C72}" type="TxLink">
                <a:rPr lang="en-US" sz="1500" b="1">
                  <a:effectLst>
                    <a:glow rad="177800">
                      <a:schemeClr val="bg1">
                        <a:alpha val="60000"/>
                      </a:schemeClr>
                    </a:glow>
                  </a:effectLst>
                  <a:latin typeface="Arial" pitchFamily="34" charset="0"/>
                  <a:cs typeface="Arial" pitchFamily="34" charset="0"/>
                </a:rPr>
                <a:pPr algn="ctr"/>
                <a:t>Negotiation Skills</a:t>
              </a:fld>
              <a:endParaRPr lang="en-US" sz="1500" b="1">
                <a:effectLst>
                  <a:glow rad="177800">
                    <a:schemeClr val="bg1">
                      <a:alpha val="60000"/>
                    </a:schemeClr>
                  </a:glow>
                </a:effectLst>
                <a:latin typeface="Arial" pitchFamily="34" charset="0"/>
                <a:cs typeface="Arial" pitchFamily="34" charset="0"/>
              </a:endParaRPr>
            </a:p>
          </xdr:txBody>
        </xdr:sp>
        <xdr:sp macro="" textlink="$K$309">
          <xdr:nvSpPr>
            <xdr:cNvPr id="967" name="Q3 Value"/>
            <xdr:cNvSpPr txBox="1"/>
          </xdr:nvSpPr>
          <xdr:spPr>
            <a:xfrm>
              <a:off x="8572503" y="4529674"/>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76E528-1D33-48C9-BB49-CE6DDD61EE65}"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6</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09">
          <xdr:nvSpPr>
            <xdr:cNvPr id="968" name="Q3 Text"/>
            <xdr:cNvSpPr txBox="1"/>
          </xdr:nvSpPr>
          <xdr:spPr>
            <a:xfrm>
              <a:off x="8805332" y="4667253"/>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8A7C26-EF3D-4FCF-84A5-FCED5ABF1726}" type="TxLink">
                <a:rPr lang="en-US" sz="1500" b="1">
                  <a:effectLst>
                    <a:glow rad="177800">
                      <a:schemeClr val="bg1">
                        <a:alpha val="60000"/>
                      </a:schemeClr>
                    </a:glow>
                  </a:effectLst>
                  <a:latin typeface="Arial" pitchFamily="34" charset="0"/>
                  <a:cs typeface="Arial" pitchFamily="34" charset="0"/>
                </a:rPr>
                <a:pPr algn="ctr"/>
                <a:t>Decision Making</a:t>
              </a:fld>
              <a:endParaRPr lang="en-US" sz="1500" b="1">
                <a:effectLst>
                  <a:glow rad="177800">
                    <a:schemeClr val="bg1">
                      <a:alpha val="60000"/>
                    </a:schemeClr>
                  </a:glow>
                </a:effectLst>
                <a:latin typeface="Arial" pitchFamily="34" charset="0"/>
                <a:cs typeface="Arial" pitchFamily="34" charset="0"/>
              </a:endParaRPr>
            </a:p>
          </xdr:txBody>
        </xdr:sp>
        <xdr:sp macro="" textlink="$K$307">
          <xdr:nvSpPr>
            <xdr:cNvPr id="969" name="Q2 Value"/>
            <xdr:cNvSpPr txBox="1"/>
          </xdr:nvSpPr>
          <xdr:spPr>
            <a:xfrm>
              <a:off x="8572503" y="4011093"/>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7E19CB-FC0D-48F2-B6EA-4737836C027C}"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3</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07">
          <xdr:nvSpPr>
            <xdr:cNvPr id="970" name="Q2 Text"/>
            <xdr:cNvSpPr txBox="1"/>
          </xdr:nvSpPr>
          <xdr:spPr>
            <a:xfrm>
              <a:off x="8773580" y="3788839"/>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4C0A0A-A498-45A5-951E-3BE5414C8E71}" type="TxLink">
                <a:rPr lang="en-US" sz="1500" b="1">
                  <a:effectLst>
                    <a:glow rad="177800">
                      <a:schemeClr val="bg1">
                        <a:alpha val="60000"/>
                      </a:schemeClr>
                    </a:glow>
                  </a:effectLst>
                  <a:latin typeface="Arial" pitchFamily="34" charset="0"/>
                  <a:cs typeface="Arial" pitchFamily="34" charset="0"/>
                </a:rPr>
                <a:pPr algn="ctr"/>
                <a:t>Listening Skills</a:t>
              </a:fld>
              <a:endParaRPr lang="en-US" sz="1500" b="1">
                <a:effectLst>
                  <a:glow rad="177800">
                    <a:schemeClr val="bg1">
                      <a:alpha val="60000"/>
                    </a:schemeClr>
                  </a:glow>
                </a:effectLst>
                <a:latin typeface="Arial" pitchFamily="34" charset="0"/>
                <a:cs typeface="Arial" pitchFamily="34" charset="0"/>
              </a:endParaRPr>
            </a:p>
          </xdr:txBody>
        </xdr:sp>
        <xdr:sp macro="" textlink="$K$305">
          <xdr:nvSpPr>
            <xdr:cNvPr id="971" name="Q1 Value"/>
            <xdr:cNvSpPr txBox="1"/>
          </xdr:nvSpPr>
          <xdr:spPr>
            <a:xfrm>
              <a:off x="8159749" y="3566592"/>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BB13E3-7885-474A-A90A-37EDE483D060}"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9</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05">
          <xdr:nvSpPr>
            <xdr:cNvPr id="972" name="Q1 Text"/>
            <xdr:cNvSpPr txBox="1"/>
          </xdr:nvSpPr>
          <xdr:spPr>
            <a:xfrm>
              <a:off x="8000999" y="3016254"/>
              <a:ext cx="1471083"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E442DF-3641-429A-B770-A0F905C490D2}" type="TxLink">
                <a:rPr lang="en-US" sz="1500" b="1">
                  <a:effectLst>
                    <a:glow rad="177800">
                      <a:schemeClr val="bg1">
                        <a:alpha val="60000"/>
                      </a:schemeClr>
                    </a:glow>
                  </a:effectLst>
                  <a:latin typeface="Arial" pitchFamily="34" charset="0"/>
                  <a:cs typeface="Arial" pitchFamily="34" charset="0"/>
                </a:rPr>
                <a:pPr algn="ctr"/>
                <a:t>Leadership Skills</a:t>
              </a:fld>
              <a:endParaRPr lang="en-US" sz="1500" b="1">
                <a:effectLst>
                  <a:glow rad="177800">
                    <a:schemeClr val="bg1">
                      <a:alpha val="60000"/>
                    </a:schemeClr>
                  </a:glow>
                </a:effectLst>
                <a:latin typeface="Arial" pitchFamily="34" charset="0"/>
                <a:cs typeface="Arial" pitchFamily="34" charset="0"/>
              </a:endParaRPr>
            </a:p>
          </xdr:txBody>
        </xdr:sp>
      </xdr:grpSp>
      <xdr:sp macro="" textlink="$E$303">
        <xdr:nvSpPr>
          <xdr:cNvPr id="956" name="Radar Widget Title Textbox"/>
          <xdr:cNvSpPr txBox="1"/>
        </xdr:nvSpPr>
        <xdr:spPr>
          <a:xfrm>
            <a:off x="13234458" y="72794715"/>
            <a:ext cx="3894667" cy="4547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8726361B-746E-41D4-BFE8-FAF8B9BCA05C}" type="TxLink">
              <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rPr>
              <a:pPr marL="0" indent="0" algn="ctr"/>
              <a:t>Competency Matrix</a:t>
            </a:fld>
            <a:endPar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endParaRPr>
          </a:p>
        </xdr:txBody>
      </xdr:sp>
    </xdr:grpSp>
    <xdr:clientData/>
  </xdr:twoCellAnchor>
  <xdr:twoCellAnchor>
    <xdr:from>
      <xdr:col>21</xdr:col>
      <xdr:colOff>285750</xdr:colOff>
      <xdr:row>283</xdr:row>
      <xdr:rowOff>0</xdr:rowOff>
    </xdr:from>
    <xdr:to>
      <xdr:col>29</xdr:col>
      <xdr:colOff>240393</xdr:colOff>
      <xdr:row>296</xdr:row>
      <xdr:rowOff>122786</xdr:rowOff>
    </xdr:to>
    <xdr:grpSp>
      <xdr:nvGrpSpPr>
        <xdr:cNvPr id="940" name="q) Dark Male Percentage Widget"/>
        <xdr:cNvGrpSpPr/>
      </xdr:nvGrpSpPr>
      <xdr:grpSpPr>
        <a:xfrm>
          <a:off x="13033375" y="69405500"/>
          <a:ext cx="4288518" cy="3980411"/>
          <a:chOff x="13158107" y="67423393"/>
          <a:chExt cx="4349750" cy="3960000"/>
        </a:xfrm>
      </xdr:grpSpPr>
      <xdr:sp macro="" textlink="">
        <xdr:nvSpPr>
          <xdr:cNvPr id="934" name="Dark Background Rectangle"/>
          <xdr:cNvSpPr/>
        </xdr:nvSpPr>
        <xdr:spPr bwMode="auto">
          <a:xfrm>
            <a:off x="13158107" y="67423393"/>
            <a:ext cx="4214744" cy="3960000"/>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aphicFrame macro="">
        <xdr:nvGraphicFramePr>
          <xdr:cNvPr id="935" name="Male Percent Change Background Chart"/>
          <xdr:cNvGraphicFramePr>
            <a:graphicFrameLocks/>
          </xdr:cNvGraphicFramePr>
        </xdr:nvGraphicFramePr>
        <xdr:xfrm>
          <a:off x="14634482" y="70024098"/>
          <a:ext cx="2603500" cy="1072770"/>
        </xdr:xfrm>
        <a:graphic>
          <a:graphicData uri="http://schemas.openxmlformats.org/drawingml/2006/chart">
            <c:chart xmlns:c="http://schemas.openxmlformats.org/drawingml/2006/chart" xmlns:r="http://schemas.openxmlformats.org/officeDocument/2006/relationships" r:id="rId3"/>
          </a:graphicData>
        </a:graphic>
      </xdr:graphicFrame>
      <xdr:sp macro="" textlink="'Widget Showcase Calcs'!E329">
        <xdr:nvSpPr>
          <xdr:cNvPr id="936" name="Male Percent Change Value"/>
          <xdr:cNvSpPr txBox="1"/>
        </xdr:nvSpPr>
        <xdr:spPr>
          <a:xfrm>
            <a:off x="14951983" y="70116534"/>
            <a:ext cx="1841500" cy="742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6EAD1E33-DB29-4953-A211-05C008FCA141}" type="TxLink">
              <a:rPr lang="en-US" sz="3800" b="0">
                <a:solidFill>
                  <a:schemeClr val="bg1"/>
                </a:solidFill>
                <a:latin typeface="Arial Black" pitchFamily="34" charset="0"/>
                <a:ea typeface="+mn-ea"/>
                <a:cs typeface="Arial" pitchFamily="34" charset="0"/>
              </a:rPr>
              <a:pPr marL="0" indent="0" algn="ctr"/>
              <a:t>+30%</a:t>
            </a:fld>
            <a:endParaRPr lang="en-US" sz="3800" b="0">
              <a:solidFill>
                <a:schemeClr val="bg1"/>
              </a:solidFill>
              <a:latin typeface="Arial Black" pitchFamily="34" charset="0"/>
              <a:ea typeface="+mn-ea"/>
              <a:cs typeface="Arial" pitchFamily="34" charset="0"/>
            </a:endParaRPr>
          </a:p>
        </xdr:txBody>
      </xdr:sp>
      <xdr:sp macro="" textlink="'Widget Showcase Calcs'!E327">
        <xdr:nvSpPr>
          <xdr:cNvPr id="937" name="Male Percent Value"/>
          <xdr:cNvSpPr txBox="1"/>
        </xdr:nvSpPr>
        <xdr:spPr>
          <a:xfrm>
            <a:off x="14539232" y="68787611"/>
            <a:ext cx="2968625" cy="132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1ABD1D7-93B0-45F6-9269-64727FB8E6DF}" type="TxLink">
              <a:rPr lang="en-US" sz="7000" b="0">
                <a:solidFill>
                  <a:schemeClr val="bg1">
                    <a:lumMod val="50000"/>
                  </a:schemeClr>
                </a:solidFill>
                <a:latin typeface="Arial Black" pitchFamily="34" charset="0"/>
                <a:ea typeface="+mn-ea"/>
                <a:cs typeface="Arial" pitchFamily="34" charset="0"/>
              </a:rPr>
              <a:pPr marL="0" indent="0" algn="ctr"/>
              <a:t>51%</a:t>
            </a:fld>
            <a:endParaRPr lang="en-US" sz="7000" b="0">
              <a:solidFill>
                <a:schemeClr val="bg1">
                  <a:lumMod val="50000"/>
                </a:schemeClr>
              </a:solidFill>
              <a:latin typeface="Arial Black" pitchFamily="34" charset="0"/>
              <a:ea typeface="+mn-ea"/>
              <a:cs typeface="Arial" pitchFamily="34" charset="0"/>
            </a:endParaRPr>
          </a:p>
        </xdr:txBody>
      </xdr:sp>
      <xdr:pic>
        <xdr:nvPicPr>
          <xdr:cNvPr id="938" name="Male Ico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3505567" y="68354903"/>
            <a:ext cx="970485" cy="2851200"/>
          </a:xfrm>
          <a:prstGeom prst="rect">
            <a:avLst/>
          </a:prstGeom>
          <a:effectLst>
            <a:glow rad="101600">
              <a:schemeClr val="tx1"/>
            </a:glow>
          </a:effectLst>
        </xdr:spPr>
      </xdr:pic>
      <xdr:sp macro="" textlink="$F$287">
        <xdr:nvSpPr>
          <xdr:cNvPr id="939" name="Male Percentage Widget Title"/>
          <xdr:cNvSpPr txBox="1"/>
        </xdr:nvSpPr>
        <xdr:spPr bwMode="auto">
          <a:xfrm>
            <a:off x="13253357" y="67507403"/>
            <a:ext cx="4041322" cy="89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F87C51BD-F10D-4D52-A5D3-23264772C5D7}" type="TxLink">
              <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rPr>
              <a:pPr marL="0" indent="0" algn="ctr"/>
              <a:t>Male Percentage</a:t>
            </a:fld>
            <a:endPar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endParaRPr>
          </a:p>
        </xdr:txBody>
      </xdr:sp>
    </xdr:grpSp>
    <xdr:clientData/>
  </xdr:twoCellAnchor>
  <xdr:twoCellAnchor>
    <xdr:from>
      <xdr:col>21</xdr:col>
      <xdr:colOff>299358</xdr:colOff>
      <xdr:row>267</xdr:row>
      <xdr:rowOff>136072</xdr:rowOff>
    </xdr:from>
    <xdr:to>
      <xdr:col>29</xdr:col>
      <xdr:colOff>254001</xdr:colOff>
      <xdr:row>281</xdr:row>
      <xdr:rowOff>68358</xdr:rowOff>
    </xdr:to>
    <xdr:grpSp>
      <xdr:nvGrpSpPr>
        <xdr:cNvPr id="6" name="p) Dark Female Percentage Widget"/>
        <xdr:cNvGrpSpPr/>
      </xdr:nvGrpSpPr>
      <xdr:grpSpPr>
        <a:xfrm>
          <a:off x="13046983" y="65112447"/>
          <a:ext cx="4288518" cy="3980411"/>
          <a:chOff x="13171715" y="63150751"/>
          <a:chExt cx="4349750" cy="3960000"/>
        </a:xfrm>
      </xdr:grpSpPr>
      <xdr:sp macro="" textlink="">
        <xdr:nvSpPr>
          <xdr:cNvPr id="905" name="Dark Background Rectangle"/>
          <xdr:cNvSpPr/>
        </xdr:nvSpPr>
        <xdr:spPr bwMode="auto">
          <a:xfrm>
            <a:off x="13171715" y="63150751"/>
            <a:ext cx="4214744" cy="3960000"/>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aphicFrame macro="">
        <xdr:nvGraphicFramePr>
          <xdr:cNvPr id="906" name="Female Percent Change Background Chart"/>
          <xdr:cNvGraphicFramePr>
            <a:graphicFrameLocks/>
          </xdr:cNvGraphicFramePr>
        </xdr:nvGraphicFramePr>
        <xdr:xfrm>
          <a:off x="14648090" y="65751456"/>
          <a:ext cx="2603500" cy="1072770"/>
        </xdr:xfrm>
        <a:graphic>
          <a:graphicData uri="http://schemas.openxmlformats.org/drawingml/2006/chart">
            <c:chart xmlns:c="http://schemas.openxmlformats.org/drawingml/2006/chart" xmlns:r="http://schemas.openxmlformats.org/officeDocument/2006/relationships" r:id="rId5"/>
          </a:graphicData>
        </a:graphic>
      </xdr:graphicFrame>
      <xdr:sp macro="" textlink="'Widget Showcase Calcs'!E308">
        <xdr:nvSpPr>
          <xdr:cNvPr id="907" name="Female Percent Change Value"/>
          <xdr:cNvSpPr txBox="1"/>
        </xdr:nvSpPr>
        <xdr:spPr>
          <a:xfrm>
            <a:off x="14965591" y="65843892"/>
            <a:ext cx="1841500" cy="742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451A742-51A9-4E37-9D9F-0F67A103B6E0}" type="TxLink">
              <a:rPr lang="en-US" sz="3800" b="0">
                <a:solidFill>
                  <a:schemeClr val="bg1"/>
                </a:solidFill>
                <a:latin typeface="Arial Black" pitchFamily="34" charset="0"/>
                <a:ea typeface="+mn-ea"/>
                <a:cs typeface="Arial" pitchFamily="34" charset="0"/>
              </a:rPr>
              <a:pPr marL="0" indent="0" algn="ctr"/>
              <a:t>-30%</a:t>
            </a:fld>
            <a:endParaRPr lang="en-US" sz="3800" b="0">
              <a:solidFill>
                <a:schemeClr val="bg1"/>
              </a:solidFill>
              <a:latin typeface="Arial Black" pitchFamily="34" charset="0"/>
              <a:ea typeface="+mn-ea"/>
              <a:cs typeface="Arial" pitchFamily="34" charset="0"/>
            </a:endParaRPr>
          </a:p>
        </xdr:txBody>
      </xdr:sp>
      <xdr:sp macro="" textlink="'Widget Showcase Calcs'!E306">
        <xdr:nvSpPr>
          <xdr:cNvPr id="908" name="Female Percent Value"/>
          <xdr:cNvSpPr txBox="1"/>
        </xdr:nvSpPr>
        <xdr:spPr>
          <a:xfrm>
            <a:off x="14552840" y="64514969"/>
            <a:ext cx="2968625" cy="132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7E2DAF-C061-4E22-AF7A-5F71E3617328}" type="TxLink">
              <a:rPr lang="en-US" sz="7000" b="0">
                <a:solidFill>
                  <a:schemeClr val="bg1">
                    <a:lumMod val="50000"/>
                  </a:schemeClr>
                </a:solidFill>
                <a:latin typeface="Arial Black" pitchFamily="34" charset="0"/>
                <a:cs typeface="Arial" pitchFamily="34" charset="0"/>
              </a:rPr>
              <a:pPr algn="ctr"/>
              <a:t>49%</a:t>
            </a:fld>
            <a:endParaRPr lang="en-US" sz="7000" b="0">
              <a:solidFill>
                <a:schemeClr val="bg1">
                  <a:lumMod val="50000"/>
                </a:schemeClr>
              </a:solidFill>
              <a:latin typeface="Arial Black" pitchFamily="34" charset="0"/>
              <a:cs typeface="Arial" pitchFamily="34" charset="0"/>
            </a:endParaRPr>
          </a:p>
        </xdr:txBody>
      </xdr:sp>
      <xdr:pic>
        <xdr:nvPicPr>
          <xdr:cNvPr id="909" name="Female Ico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3401146" y="64041084"/>
            <a:ext cx="1215194" cy="2849319"/>
          </a:xfrm>
          <a:prstGeom prst="rect">
            <a:avLst/>
          </a:prstGeom>
          <a:effectLst>
            <a:glow rad="101600">
              <a:schemeClr val="tx1"/>
            </a:glow>
          </a:effectLst>
        </xdr:spPr>
      </xdr:pic>
      <xdr:sp macro="" textlink="$F$272">
        <xdr:nvSpPr>
          <xdr:cNvPr id="910" name="Female Percentage Widget Title"/>
          <xdr:cNvSpPr txBox="1"/>
        </xdr:nvSpPr>
        <xdr:spPr bwMode="auto">
          <a:xfrm>
            <a:off x="13185321" y="63234761"/>
            <a:ext cx="4245429" cy="89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F2E77E57-4EA1-4240-B990-794E53F1863D}" type="TxLink">
              <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rPr>
              <a:pPr marL="0" indent="0" algn="ctr"/>
              <a:t>Female Percentage</a:t>
            </a:fld>
            <a:endPar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endParaRPr>
          </a:p>
        </xdr:txBody>
      </xdr:sp>
    </xdr:grpSp>
    <xdr:clientData/>
  </xdr:twoCellAnchor>
  <xdr:twoCellAnchor>
    <xdr:from>
      <xdr:col>21</xdr:col>
      <xdr:colOff>258536</xdr:colOff>
      <xdr:row>252</xdr:row>
      <xdr:rowOff>0</xdr:rowOff>
    </xdr:from>
    <xdr:to>
      <xdr:col>29</xdr:col>
      <xdr:colOff>302134</xdr:colOff>
      <xdr:row>265</xdr:row>
      <xdr:rowOff>121097</xdr:rowOff>
    </xdr:to>
    <xdr:grpSp>
      <xdr:nvGrpSpPr>
        <xdr:cNvPr id="22" name="o) Dark Gender Breakdown Widget"/>
        <xdr:cNvGrpSpPr/>
      </xdr:nvGrpSpPr>
      <xdr:grpSpPr>
        <a:xfrm>
          <a:off x="13006161" y="60674250"/>
          <a:ext cx="4377473" cy="4042222"/>
          <a:chOff x="13130893" y="54714321"/>
          <a:chExt cx="4438705" cy="3958312"/>
        </a:xfrm>
      </xdr:grpSpPr>
      <xdr:sp macro="" textlink="">
        <xdr:nvSpPr>
          <xdr:cNvPr id="809" name="Light Background Rectangle"/>
          <xdr:cNvSpPr/>
        </xdr:nvSpPr>
        <xdr:spPr bwMode="auto">
          <a:xfrm>
            <a:off x="13158107" y="54714321"/>
            <a:ext cx="4304006" cy="3958312"/>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pSp>
        <xdr:nvGrpSpPr>
          <xdr:cNvPr id="810" name="Male Stats"/>
          <xdr:cNvGrpSpPr/>
        </xdr:nvGrpSpPr>
        <xdr:grpSpPr>
          <a:xfrm>
            <a:off x="15458270" y="55645433"/>
            <a:ext cx="2111328" cy="2526215"/>
            <a:chOff x="3342823" y="12808857"/>
            <a:chExt cx="2088429" cy="2276500"/>
          </a:xfrm>
        </xdr:grpSpPr>
        <xdr:graphicFrame macro="">
          <xdr:nvGraphicFramePr>
            <xdr:cNvPr id="820" name="Male Percent Change Background Chart"/>
            <xdr:cNvGraphicFramePr>
              <a:graphicFrameLocks/>
            </xdr:cNvGraphicFramePr>
          </xdr:nvGraphicFramePr>
          <xdr:xfrm>
            <a:off x="4134786" y="14355537"/>
            <a:ext cx="1143000" cy="678088"/>
          </xdr:xfrm>
          <a:graphic>
            <a:graphicData uri="http://schemas.openxmlformats.org/drawingml/2006/chart">
              <c:chart xmlns:c="http://schemas.openxmlformats.org/drawingml/2006/chart" xmlns:r="http://schemas.openxmlformats.org/officeDocument/2006/relationships" r:id="rId7"/>
            </a:graphicData>
          </a:graphic>
        </xdr:graphicFrame>
        <xdr:sp macro="" textlink="'Widget Showcase Calcs'!I287">
          <xdr:nvSpPr>
            <xdr:cNvPr id="821" name="Male Percent Change Value"/>
            <xdr:cNvSpPr txBox="1"/>
          </xdr:nvSpPr>
          <xdr:spPr>
            <a:xfrm>
              <a:off x="4207226" y="14495978"/>
              <a:ext cx="929864" cy="324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C3ADBA0-CAEA-4A44-84AD-6EFC2618EDDE}" type="TxLink">
                <a:rPr lang="en-US" sz="1800" b="0">
                  <a:solidFill>
                    <a:schemeClr val="bg1"/>
                  </a:solidFill>
                  <a:latin typeface="Arial Black" pitchFamily="34" charset="0"/>
                  <a:ea typeface="+mn-ea"/>
                  <a:cs typeface="Arial" pitchFamily="34" charset="0"/>
                </a:rPr>
                <a:pPr marL="0" indent="0" algn="ctr"/>
                <a:t>+30%</a:t>
              </a:fld>
              <a:endParaRPr lang="en-US" sz="1800" b="0">
                <a:solidFill>
                  <a:schemeClr val="bg1"/>
                </a:solidFill>
                <a:latin typeface="Arial Black" pitchFamily="34" charset="0"/>
                <a:ea typeface="+mn-ea"/>
                <a:cs typeface="Arial" pitchFamily="34" charset="0"/>
              </a:endParaRPr>
            </a:p>
          </xdr:txBody>
        </xdr:sp>
        <xdr:sp macro="" textlink="'Widget Showcase Calcs'!I281">
          <xdr:nvSpPr>
            <xdr:cNvPr id="823" name="Male Percent Value"/>
            <xdr:cNvSpPr txBox="1"/>
          </xdr:nvSpPr>
          <xdr:spPr>
            <a:xfrm>
              <a:off x="4069021" y="13845866"/>
              <a:ext cx="1362231" cy="7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C41659-78C4-48AC-A1F1-099515A10E06}" type="TxLink">
                <a:rPr lang="en-US" sz="3400" b="0">
                  <a:solidFill>
                    <a:schemeClr val="bg1">
                      <a:lumMod val="50000"/>
                    </a:schemeClr>
                  </a:solidFill>
                  <a:latin typeface="Arial Black" pitchFamily="34" charset="0"/>
                  <a:cs typeface="Arial" pitchFamily="34" charset="0"/>
                </a:rPr>
                <a:pPr algn="ctr"/>
                <a:t>51%</a:t>
              </a:fld>
              <a:endParaRPr lang="en-US" sz="3400" b="0">
                <a:solidFill>
                  <a:schemeClr val="bg1">
                    <a:lumMod val="50000"/>
                  </a:schemeClr>
                </a:solidFill>
                <a:latin typeface="Arial Black" pitchFamily="34" charset="0"/>
                <a:cs typeface="Arial" pitchFamily="34" charset="0"/>
              </a:endParaRPr>
            </a:p>
          </xdr:txBody>
        </xdr:sp>
        <xdr:pic>
          <xdr:nvPicPr>
            <xdr:cNvPr id="824" name="Male Ico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42823" y="12808857"/>
              <a:ext cx="868925" cy="2276500"/>
            </a:xfrm>
            <a:prstGeom prst="rect">
              <a:avLst/>
            </a:prstGeom>
            <a:effectLst>
              <a:glow rad="101600">
                <a:schemeClr val="tx1"/>
              </a:glow>
            </a:effectLst>
          </xdr:spPr>
        </xdr:pic>
        <xdr:sp macro="" textlink="">
          <xdr:nvSpPr>
            <xdr:cNvPr id="825" name="Male Label"/>
            <xdr:cNvSpPr txBox="1"/>
          </xdr:nvSpPr>
          <xdr:spPr>
            <a:xfrm>
              <a:off x="4351673" y="13667453"/>
              <a:ext cx="1021271" cy="29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tx1">
                      <a:lumMod val="65000"/>
                      <a:lumOff val="35000"/>
                    </a:schemeClr>
                  </a:solidFill>
                  <a:latin typeface="Arial" pitchFamily="34" charset="0"/>
                  <a:cs typeface="Arial" pitchFamily="34" charset="0"/>
                </a:rPr>
                <a:t>MALE</a:t>
              </a:r>
            </a:p>
          </xdr:txBody>
        </xdr:sp>
      </xdr:grpSp>
      <xdr:grpSp>
        <xdr:nvGrpSpPr>
          <xdr:cNvPr id="811" name="Female Stats"/>
          <xdr:cNvGrpSpPr/>
        </xdr:nvGrpSpPr>
        <xdr:grpSpPr>
          <a:xfrm>
            <a:off x="13295130" y="55651880"/>
            <a:ext cx="2678804" cy="2521536"/>
            <a:chOff x="571500" y="12815108"/>
            <a:chExt cx="2645264" cy="2271964"/>
          </a:xfrm>
        </xdr:grpSpPr>
        <xdr:graphicFrame macro="">
          <xdr:nvGraphicFramePr>
            <xdr:cNvPr id="813" name="Female Percent Change Background Chart"/>
            <xdr:cNvGraphicFramePr>
              <a:graphicFrameLocks/>
            </xdr:cNvGraphicFramePr>
          </xdr:nvGraphicFramePr>
          <xdr:xfrm>
            <a:off x="1626995" y="14355537"/>
            <a:ext cx="1143000" cy="678088"/>
          </xdr:xfrm>
          <a:graphic>
            <a:graphicData uri="http://schemas.openxmlformats.org/drawingml/2006/chart">
              <c:chart xmlns:c="http://schemas.openxmlformats.org/drawingml/2006/chart" xmlns:r="http://schemas.openxmlformats.org/officeDocument/2006/relationships" r:id="rId8"/>
            </a:graphicData>
          </a:graphic>
        </xdr:graphicFrame>
        <xdr:sp macro="" textlink="'Widget Showcase Calcs'!E287">
          <xdr:nvSpPr>
            <xdr:cNvPr id="814" name="Female Percent Change Value"/>
            <xdr:cNvSpPr txBox="1"/>
          </xdr:nvSpPr>
          <xdr:spPr>
            <a:xfrm>
              <a:off x="1700346" y="14495978"/>
              <a:ext cx="928289" cy="324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DCB28C3-F411-49B4-8E94-1E06A2762FCE}" type="TxLink">
                <a:rPr lang="en-US" sz="1800" b="0">
                  <a:solidFill>
                    <a:schemeClr val="bg1"/>
                  </a:solidFill>
                  <a:latin typeface="Arial Black" pitchFamily="34" charset="0"/>
                  <a:ea typeface="+mn-ea"/>
                  <a:cs typeface="Arial" pitchFamily="34" charset="0"/>
                </a:rPr>
                <a:pPr marL="0" indent="0" algn="ctr"/>
                <a:t>-30%</a:t>
              </a:fld>
              <a:endParaRPr lang="en-US" sz="1800" b="0">
                <a:solidFill>
                  <a:schemeClr val="bg1"/>
                </a:solidFill>
                <a:latin typeface="Arial Black" pitchFamily="34" charset="0"/>
                <a:ea typeface="+mn-ea"/>
                <a:cs typeface="Arial" pitchFamily="34" charset="0"/>
              </a:endParaRPr>
            </a:p>
          </xdr:txBody>
        </xdr:sp>
        <xdr:sp macro="" textlink="'Widget Showcase Calcs'!E281">
          <xdr:nvSpPr>
            <xdr:cNvPr id="816" name="Female Percent Value"/>
            <xdr:cNvSpPr txBox="1"/>
          </xdr:nvSpPr>
          <xdr:spPr>
            <a:xfrm>
              <a:off x="1488660" y="13845866"/>
              <a:ext cx="1362231" cy="7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4D834B9-7AB3-426E-8611-729C404D5841}" type="TxLink">
                <a:rPr lang="en-US" sz="3400" b="0">
                  <a:solidFill>
                    <a:schemeClr val="bg1">
                      <a:lumMod val="50000"/>
                    </a:schemeClr>
                  </a:solidFill>
                  <a:latin typeface="Arial Black" pitchFamily="34" charset="0"/>
                  <a:cs typeface="Arial" pitchFamily="34" charset="0"/>
                </a:rPr>
                <a:pPr algn="ctr"/>
                <a:t>49%</a:t>
              </a:fld>
              <a:endParaRPr lang="en-US" sz="3400" b="0">
                <a:solidFill>
                  <a:schemeClr val="bg1">
                    <a:lumMod val="50000"/>
                  </a:schemeClr>
                </a:solidFill>
                <a:latin typeface="Arial Black" pitchFamily="34" charset="0"/>
                <a:cs typeface="Arial" pitchFamily="34" charset="0"/>
              </a:endParaRPr>
            </a:p>
          </xdr:txBody>
        </xdr:sp>
        <xdr:pic>
          <xdr:nvPicPr>
            <xdr:cNvPr id="817" name="Female Ico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0" y="12815108"/>
              <a:ext cx="1084887" cy="2271964"/>
            </a:xfrm>
            <a:prstGeom prst="rect">
              <a:avLst/>
            </a:prstGeom>
            <a:effectLst>
              <a:glow rad="101600">
                <a:schemeClr val="tx1"/>
              </a:glow>
            </a:effectLst>
          </xdr:spPr>
        </xdr:pic>
        <xdr:sp macro="" textlink="">
          <xdr:nvSpPr>
            <xdr:cNvPr id="819" name="Female Label"/>
            <xdr:cNvSpPr txBox="1"/>
          </xdr:nvSpPr>
          <xdr:spPr>
            <a:xfrm>
              <a:off x="1734195" y="13667453"/>
              <a:ext cx="1482569" cy="29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1">
                  <a:solidFill>
                    <a:schemeClr val="tx1">
                      <a:lumMod val="65000"/>
                      <a:lumOff val="35000"/>
                    </a:schemeClr>
                  </a:solidFill>
                  <a:latin typeface="Arial" pitchFamily="34" charset="0"/>
                  <a:cs typeface="Arial" pitchFamily="34" charset="0"/>
                </a:rPr>
                <a:t>FEMALE</a:t>
              </a:r>
            </a:p>
          </xdr:txBody>
        </xdr:sp>
      </xdr:grpSp>
      <xdr:sp macro="" textlink="$F$256">
        <xdr:nvSpPr>
          <xdr:cNvPr id="812" name="Gender Breakdown Widget Title"/>
          <xdr:cNvSpPr txBox="1"/>
        </xdr:nvSpPr>
        <xdr:spPr bwMode="auto">
          <a:xfrm>
            <a:off x="13130893" y="54920759"/>
            <a:ext cx="4367893" cy="5827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87290332-7CCA-4ADD-8F2C-4C595EE1ABCE}" type="TxLink">
              <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rPr>
              <a:pPr marL="0" indent="0" algn="ctr"/>
              <a:t>Workforce Breakdown</a:t>
            </a:fld>
            <a:endParaRPr lang="en-US" sz="28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endParaRPr>
          </a:p>
        </xdr:txBody>
      </xdr:sp>
    </xdr:grpSp>
    <xdr:clientData/>
  </xdr:twoCellAnchor>
  <xdr:twoCellAnchor>
    <xdr:from>
      <xdr:col>21</xdr:col>
      <xdr:colOff>317500</xdr:colOff>
      <xdr:row>230</xdr:row>
      <xdr:rowOff>182541</xdr:rowOff>
    </xdr:from>
    <xdr:to>
      <xdr:col>29</xdr:col>
      <xdr:colOff>172888</xdr:colOff>
      <xdr:row>250</xdr:row>
      <xdr:rowOff>28947</xdr:rowOff>
    </xdr:to>
    <xdr:grpSp>
      <xdr:nvGrpSpPr>
        <xdr:cNvPr id="566" name="n) Dark world Map Widget"/>
        <xdr:cNvGrpSpPr/>
      </xdr:nvGrpSpPr>
      <xdr:grpSpPr>
        <a:xfrm>
          <a:off x="13065125" y="56522916"/>
          <a:ext cx="4189263" cy="3799281"/>
          <a:chOff x="13197417" y="42283041"/>
          <a:chExt cx="4268638" cy="3804573"/>
        </a:xfrm>
      </xdr:grpSpPr>
      <xdr:sp macro="" textlink="">
        <xdr:nvSpPr>
          <xdr:cNvPr id="559" name="World Map Background Rectangle"/>
          <xdr:cNvSpPr/>
        </xdr:nvSpPr>
        <xdr:spPr bwMode="auto">
          <a:xfrm>
            <a:off x="13197417" y="42291000"/>
            <a:ext cx="4268638" cy="3749292"/>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
        <xdr:nvSpPr>
          <xdr:cNvPr id="560" name="Map Outline Shape"/>
          <xdr:cNvSpPr>
            <a:spLocks noEditPoints="1"/>
          </xdr:cNvSpPr>
        </xdr:nvSpPr>
        <xdr:spPr bwMode="auto">
          <a:xfrm>
            <a:off x="13284729" y="43040808"/>
            <a:ext cx="4030663" cy="2228850"/>
          </a:xfrm>
          <a:custGeom>
            <a:avLst/>
            <a:gdLst>
              <a:gd name="T0" fmla="*/ 180029107 w 16633"/>
              <a:gd name="T1" fmla="*/ 407739401 h 9291"/>
              <a:gd name="T2" fmla="*/ 223137040 w 16633"/>
              <a:gd name="T3" fmla="*/ 487868096 h 9291"/>
              <a:gd name="T4" fmla="*/ 240978727 w 16633"/>
              <a:gd name="T5" fmla="*/ 312900206 h 9291"/>
              <a:gd name="T6" fmla="*/ 128920993 w 16633"/>
              <a:gd name="T7" fmla="*/ 238943907 h 9291"/>
              <a:gd name="T8" fmla="*/ 155223313 w 16633"/>
              <a:gd name="T9" fmla="*/ 167237627 h 9291"/>
              <a:gd name="T10" fmla="*/ 260316999 w 16633"/>
              <a:gd name="T11" fmla="*/ 77186673 h 9291"/>
              <a:gd name="T12" fmla="*/ 203108272 w 16633"/>
              <a:gd name="T13" fmla="*/ 40670093 h 9291"/>
              <a:gd name="T14" fmla="*/ 144691011 w 16633"/>
              <a:gd name="T15" fmla="*/ 16383523 h 9291"/>
              <a:gd name="T16" fmla="*/ 58590034 w 16633"/>
              <a:gd name="T17" fmla="*/ 42285295 h 9291"/>
              <a:gd name="T18" fmla="*/ 52316723 w 16633"/>
              <a:gd name="T19" fmla="*/ 152065812 h 9291"/>
              <a:gd name="T20" fmla="*/ 528346248 w 16633"/>
              <a:gd name="T21" fmla="*/ 202831322 h 9291"/>
              <a:gd name="T22" fmla="*/ 527195001 w 16633"/>
              <a:gd name="T23" fmla="*/ 401682094 h 9291"/>
              <a:gd name="T24" fmla="*/ 414043726 w 16633"/>
              <a:gd name="T25" fmla="*/ 276441215 h 9291"/>
              <a:gd name="T26" fmla="*/ 441439467 w 16633"/>
              <a:gd name="T27" fmla="*/ 146470060 h 9291"/>
              <a:gd name="T28" fmla="*/ 497439780 w 16633"/>
              <a:gd name="T29" fmla="*/ 128471342 h 9291"/>
              <a:gd name="T30" fmla="*/ 479367748 w 16633"/>
              <a:gd name="T31" fmla="*/ 145662339 h 9291"/>
              <a:gd name="T32" fmla="*/ 395914348 w 16633"/>
              <a:gd name="T33" fmla="*/ 147739096 h 9291"/>
              <a:gd name="T34" fmla="*/ 445065486 w 16633"/>
              <a:gd name="T35" fmla="*/ 79782559 h 9291"/>
              <a:gd name="T36" fmla="*/ 443166097 w 16633"/>
              <a:gd name="T37" fmla="*/ 37208912 h 9291"/>
              <a:gd name="T38" fmla="*/ 565986597 w 16633"/>
              <a:gd name="T39" fmla="*/ 37901004 h 9291"/>
              <a:gd name="T40" fmla="*/ 740835514 w 16633"/>
              <a:gd name="T41" fmla="*/ 9691695 h 9291"/>
              <a:gd name="T42" fmla="*/ 764029851 w 16633"/>
              <a:gd name="T43" fmla="*/ 41650777 h 9291"/>
              <a:gd name="T44" fmla="*/ 773353559 w 16633"/>
              <a:gd name="T45" fmla="*/ 134701612 h 9291"/>
              <a:gd name="T46" fmla="*/ 770303402 w 16633"/>
              <a:gd name="T47" fmla="*/ 259250218 h 9291"/>
              <a:gd name="T48" fmla="*/ 701986811 w 16633"/>
              <a:gd name="T49" fmla="*/ 205369634 h 9291"/>
              <a:gd name="T50" fmla="*/ 578878739 w 16633"/>
              <a:gd name="T51" fmla="*/ 182005941 h 9291"/>
              <a:gd name="T52" fmla="*/ 531511577 w 16633"/>
              <a:gd name="T53" fmla="*/ 191928170 h 9291"/>
              <a:gd name="T54" fmla="*/ 861008122 w 16633"/>
              <a:gd name="T55" fmla="*/ 378722142 h 9291"/>
              <a:gd name="T56" fmla="*/ 815540830 w 16633"/>
              <a:gd name="T57" fmla="*/ 465138921 h 9291"/>
              <a:gd name="T58" fmla="*/ 546418280 w 16633"/>
              <a:gd name="T59" fmla="*/ 109030356 h 9291"/>
              <a:gd name="T60" fmla="*/ 868720373 w 16633"/>
              <a:gd name="T61" fmla="*/ 517231401 h 9291"/>
              <a:gd name="T62" fmla="*/ 941066088 w 16633"/>
              <a:gd name="T63" fmla="*/ 416161816 h 9291"/>
              <a:gd name="T64" fmla="*/ 946245979 w 16633"/>
              <a:gd name="T65" fmla="*/ 357031465 h 9291"/>
              <a:gd name="T66" fmla="*/ 919540795 w 16633"/>
              <a:gd name="T67" fmla="*/ 317630663 h 9291"/>
              <a:gd name="T68" fmla="*/ 864001172 w 16633"/>
              <a:gd name="T69" fmla="*/ 316419201 h 9291"/>
              <a:gd name="T70" fmla="*/ 724950802 w 16633"/>
              <a:gd name="T71" fmla="*/ 244539659 h 9291"/>
              <a:gd name="T72" fmla="*/ 778591036 w 16633"/>
              <a:gd name="T73" fmla="*/ 317111294 h 9291"/>
              <a:gd name="T74" fmla="*/ 803627176 w 16633"/>
              <a:gd name="T75" fmla="*/ 345897775 h 9291"/>
              <a:gd name="T76" fmla="*/ 872058940 w 16633"/>
              <a:gd name="T77" fmla="*/ 313303946 h 9291"/>
              <a:gd name="T78" fmla="*/ 844893066 w 16633"/>
              <a:gd name="T79" fmla="*/ 314111667 h 9291"/>
              <a:gd name="T80" fmla="*/ 822447351 w 16633"/>
              <a:gd name="T81" fmla="*/ 322072528 h 9291"/>
              <a:gd name="T82" fmla="*/ 786878670 w 16633"/>
              <a:gd name="T83" fmla="*/ 317399885 h 9291"/>
              <a:gd name="T84" fmla="*/ 830850157 w 16633"/>
              <a:gd name="T85" fmla="*/ 255558260 h 9291"/>
              <a:gd name="T86" fmla="*/ 768921810 w 16633"/>
              <a:gd name="T87" fmla="*/ 217195656 h 9291"/>
              <a:gd name="T88" fmla="*/ 807310302 w 16633"/>
              <a:gd name="T89" fmla="*/ 146758412 h 9291"/>
              <a:gd name="T90" fmla="*/ 781180982 w 16633"/>
              <a:gd name="T91" fmla="*/ 81109409 h 9291"/>
              <a:gd name="T92" fmla="*/ 497785058 w 16633"/>
              <a:gd name="T93" fmla="*/ 147450744 h 9291"/>
              <a:gd name="T94" fmla="*/ 437065304 w 16633"/>
              <a:gd name="T95" fmla="*/ 121433321 h 9291"/>
              <a:gd name="T96" fmla="*/ 396489731 w 16633"/>
              <a:gd name="T97" fmla="*/ 53476799 h 9291"/>
              <a:gd name="T98" fmla="*/ 456000652 w 16633"/>
              <a:gd name="T99" fmla="*/ 69802516 h 9291"/>
              <a:gd name="T100" fmla="*/ 688116182 w 16633"/>
              <a:gd name="T101" fmla="*/ 2884479 h 9291"/>
              <a:gd name="T102" fmla="*/ 238273849 w 16633"/>
              <a:gd name="T103" fmla="*/ 535980025 h 9291"/>
              <a:gd name="T104" fmla="*/ 84316746 w 16633"/>
              <a:gd name="T105" fmla="*/ 85551514 h 9291"/>
              <a:gd name="T106" fmla="*/ 7712252 w 16633"/>
              <a:gd name="T107" fmla="*/ 56476666 h 9291"/>
              <a:gd name="T108" fmla="*/ 163683705 w 16633"/>
              <a:gd name="T109" fmla="*/ 191524429 h 9291"/>
              <a:gd name="T110" fmla="*/ 153151404 w 16633"/>
              <a:gd name="T111" fmla="*/ 201215880 h 9291"/>
              <a:gd name="T112" fmla="*/ 263252222 w 16633"/>
              <a:gd name="T113" fmla="*/ 87859048 h 9291"/>
              <a:gd name="T114" fmla="*/ 250014743 w 16633"/>
              <a:gd name="T115" fmla="*/ 37324301 h 9291"/>
              <a:gd name="T116" fmla="*/ 182331121 w 16633"/>
              <a:gd name="T117" fmla="*/ 8711011 h 9291"/>
              <a:gd name="T118" fmla="*/ 209439170 w 16633"/>
              <a:gd name="T119" fmla="*/ 24344384 h 9291"/>
              <a:gd name="T120" fmla="*/ 257266602 w 16633"/>
              <a:gd name="T121" fmla="*/ 15748766 h 9291"/>
              <a:gd name="T122" fmla="*/ 357007818 w 16633"/>
              <a:gd name="T123" fmla="*/ 26940270 h 9291"/>
              <a:gd name="T124" fmla="*/ 277870994 w 16633"/>
              <a:gd name="T125" fmla="*/ 9633881 h 9291"/>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16633"/>
              <a:gd name="T190" fmla="*/ 0 h 9291"/>
              <a:gd name="T191" fmla="*/ 16633 w 16633"/>
              <a:gd name="T192" fmla="*/ 9291 h 9291"/>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16633" h="9291">
                <a:moveTo>
                  <a:pt x="1794" y="4147"/>
                </a:moveTo>
                <a:lnTo>
                  <a:pt x="1825" y="4152"/>
                </a:lnTo>
                <a:lnTo>
                  <a:pt x="1852" y="4161"/>
                </a:lnTo>
                <a:lnTo>
                  <a:pt x="1863" y="4178"/>
                </a:lnTo>
                <a:lnTo>
                  <a:pt x="1880" y="4190"/>
                </a:lnTo>
                <a:lnTo>
                  <a:pt x="1933" y="4201"/>
                </a:lnTo>
                <a:lnTo>
                  <a:pt x="1984" y="4195"/>
                </a:lnTo>
                <a:lnTo>
                  <a:pt x="2005" y="4202"/>
                </a:lnTo>
                <a:lnTo>
                  <a:pt x="2024" y="4219"/>
                </a:lnTo>
                <a:lnTo>
                  <a:pt x="2004" y="4233"/>
                </a:lnTo>
                <a:lnTo>
                  <a:pt x="1985" y="4246"/>
                </a:lnTo>
                <a:lnTo>
                  <a:pt x="1997" y="4265"/>
                </a:lnTo>
                <a:lnTo>
                  <a:pt x="2013" y="4281"/>
                </a:lnTo>
                <a:lnTo>
                  <a:pt x="2040" y="4322"/>
                </a:lnTo>
                <a:lnTo>
                  <a:pt x="2072" y="4357"/>
                </a:lnTo>
                <a:lnTo>
                  <a:pt x="2077" y="4383"/>
                </a:lnTo>
                <a:lnTo>
                  <a:pt x="2072" y="4416"/>
                </a:lnTo>
                <a:lnTo>
                  <a:pt x="2071" y="4465"/>
                </a:lnTo>
                <a:lnTo>
                  <a:pt x="2103" y="4482"/>
                </a:lnTo>
                <a:lnTo>
                  <a:pt x="2112" y="4468"/>
                </a:lnTo>
                <a:lnTo>
                  <a:pt x="2098" y="4448"/>
                </a:lnTo>
                <a:lnTo>
                  <a:pt x="2128" y="4466"/>
                </a:lnTo>
                <a:lnTo>
                  <a:pt x="2127" y="4503"/>
                </a:lnTo>
                <a:lnTo>
                  <a:pt x="2141" y="4498"/>
                </a:lnTo>
                <a:lnTo>
                  <a:pt x="2151" y="4490"/>
                </a:lnTo>
                <a:lnTo>
                  <a:pt x="2158" y="4503"/>
                </a:lnTo>
                <a:lnTo>
                  <a:pt x="2154" y="4523"/>
                </a:lnTo>
                <a:lnTo>
                  <a:pt x="2175" y="4543"/>
                </a:lnTo>
                <a:lnTo>
                  <a:pt x="2167" y="4577"/>
                </a:lnTo>
                <a:lnTo>
                  <a:pt x="2177" y="4598"/>
                </a:lnTo>
                <a:lnTo>
                  <a:pt x="2190" y="4583"/>
                </a:lnTo>
                <a:lnTo>
                  <a:pt x="2195" y="4591"/>
                </a:lnTo>
                <a:lnTo>
                  <a:pt x="2202" y="4606"/>
                </a:lnTo>
                <a:lnTo>
                  <a:pt x="2220" y="4602"/>
                </a:lnTo>
                <a:lnTo>
                  <a:pt x="2238" y="4592"/>
                </a:lnTo>
                <a:lnTo>
                  <a:pt x="2264" y="4600"/>
                </a:lnTo>
                <a:lnTo>
                  <a:pt x="2285" y="4606"/>
                </a:lnTo>
                <a:lnTo>
                  <a:pt x="2296" y="4634"/>
                </a:lnTo>
                <a:lnTo>
                  <a:pt x="2320" y="4646"/>
                </a:lnTo>
                <a:lnTo>
                  <a:pt x="2336" y="4662"/>
                </a:lnTo>
                <a:lnTo>
                  <a:pt x="2348" y="4678"/>
                </a:lnTo>
                <a:lnTo>
                  <a:pt x="2370" y="4672"/>
                </a:lnTo>
                <a:lnTo>
                  <a:pt x="2387" y="4657"/>
                </a:lnTo>
                <a:lnTo>
                  <a:pt x="2378" y="4625"/>
                </a:lnTo>
                <a:lnTo>
                  <a:pt x="2364" y="4597"/>
                </a:lnTo>
                <a:lnTo>
                  <a:pt x="2383" y="4597"/>
                </a:lnTo>
                <a:lnTo>
                  <a:pt x="2402" y="4591"/>
                </a:lnTo>
                <a:lnTo>
                  <a:pt x="2414" y="4577"/>
                </a:lnTo>
                <a:lnTo>
                  <a:pt x="2424" y="4562"/>
                </a:lnTo>
                <a:lnTo>
                  <a:pt x="2458" y="4559"/>
                </a:lnTo>
                <a:lnTo>
                  <a:pt x="2484" y="4586"/>
                </a:lnTo>
                <a:lnTo>
                  <a:pt x="2500" y="4587"/>
                </a:lnTo>
                <a:lnTo>
                  <a:pt x="2511" y="4607"/>
                </a:lnTo>
                <a:lnTo>
                  <a:pt x="2476" y="4630"/>
                </a:lnTo>
                <a:lnTo>
                  <a:pt x="2474" y="4678"/>
                </a:lnTo>
                <a:lnTo>
                  <a:pt x="2494" y="4690"/>
                </a:lnTo>
                <a:lnTo>
                  <a:pt x="2510" y="4699"/>
                </a:lnTo>
                <a:lnTo>
                  <a:pt x="2511" y="4715"/>
                </a:lnTo>
                <a:lnTo>
                  <a:pt x="2510" y="4731"/>
                </a:lnTo>
                <a:lnTo>
                  <a:pt x="2532" y="4743"/>
                </a:lnTo>
                <a:lnTo>
                  <a:pt x="2521" y="4771"/>
                </a:lnTo>
                <a:lnTo>
                  <a:pt x="2524" y="4793"/>
                </a:lnTo>
                <a:lnTo>
                  <a:pt x="2530" y="4819"/>
                </a:lnTo>
                <a:lnTo>
                  <a:pt x="2517" y="4835"/>
                </a:lnTo>
                <a:lnTo>
                  <a:pt x="2516" y="4851"/>
                </a:lnTo>
                <a:lnTo>
                  <a:pt x="2520" y="4883"/>
                </a:lnTo>
                <a:lnTo>
                  <a:pt x="2512" y="4915"/>
                </a:lnTo>
                <a:lnTo>
                  <a:pt x="2515" y="4940"/>
                </a:lnTo>
                <a:lnTo>
                  <a:pt x="2518" y="4963"/>
                </a:lnTo>
                <a:lnTo>
                  <a:pt x="2511" y="4978"/>
                </a:lnTo>
                <a:lnTo>
                  <a:pt x="2501" y="4992"/>
                </a:lnTo>
                <a:lnTo>
                  <a:pt x="2475" y="5026"/>
                </a:lnTo>
                <a:lnTo>
                  <a:pt x="2445" y="5052"/>
                </a:lnTo>
                <a:lnTo>
                  <a:pt x="2437" y="5079"/>
                </a:lnTo>
                <a:lnTo>
                  <a:pt x="2438" y="5106"/>
                </a:lnTo>
                <a:lnTo>
                  <a:pt x="2418" y="5119"/>
                </a:lnTo>
                <a:lnTo>
                  <a:pt x="2409" y="5147"/>
                </a:lnTo>
                <a:lnTo>
                  <a:pt x="2382" y="5168"/>
                </a:lnTo>
                <a:lnTo>
                  <a:pt x="2349" y="5180"/>
                </a:lnTo>
                <a:lnTo>
                  <a:pt x="2346" y="5199"/>
                </a:lnTo>
                <a:lnTo>
                  <a:pt x="2353" y="5223"/>
                </a:lnTo>
                <a:lnTo>
                  <a:pt x="2341" y="5255"/>
                </a:lnTo>
                <a:lnTo>
                  <a:pt x="2328" y="5277"/>
                </a:lnTo>
                <a:lnTo>
                  <a:pt x="2335" y="5292"/>
                </a:lnTo>
                <a:lnTo>
                  <a:pt x="2330" y="5307"/>
                </a:lnTo>
                <a:lnTo>
                  <a:pt x="2318" y="5321"/>
                </a:lnTo>
                <a:lnTo>
                  <a:pt x="2318" y="5342"/>
                </a:lnTo>
                <a:lnTo>
                  <a:pt x="2311" y="5364"/>
                </a:lnTo>
                <a:lnTo>
                  <a:pt x="2307" y="5383"/>
                </a:lnTo>
                <a:lnTo>
                  <a:pt x="2317" y="5393"/>
                </a:lnTo>
                <a:lnTo>
                  <a:pt x="2322" y="5403"/>
                </a:lnTo>
                <a:lnTo>
                  <a:pt x="2310" y="5434"/>
                </a:lnTo>
                <a:lnTo>
                  <a:pt x="2320" y="5452"/>
                </a:lnTo>
                <a:lnTo>
                  <a:pt x="2341" y="5455"/>
                </a:lnTo>
                <a:lnTo>
                  <a:pt x="2363" y="5452"/>
                </a:lnTo>
                <a:lnTo>
                  <a:pt x="2376" y="5462"/>
                </a:lnTo>
                <a:lnTo>
                  <a:pt x="2371" y="5489"/>
                </a:lnTo>
                <a:lnTo>
                  <a:pt x="2350" y="5513"/>
                </a:lnTo>
                <a:lnTo>
                  <a:pt x="2331" y="5540"/>
                </a:lnTo>
                <a:lnTo>
                  <a:pt x="2325" y="5553"/>
                </a:lnTo>
                <a:lnTo>
                  <a:pt x="2309" y="5563"/>
                </a:lnTo>
                <a:lnTo>
                  <a:pt x="2303" y="5586"/>
                </a:lnTo>
                <a:lnTo>
                  <a:pt x="2298" y="5611"/>
                </a:lnTo>
                <a:lnTo>
                  <a:pt x="2301" y="5632"/>
                </a:lnTo>
                <a:lnTo>
                  <a:pt x="2308" y="5652"/>
                </a:lnTo>
                <a:lnTo>
                  <a:pt x="2298" y="5670"/>
                </a:lnTo>
                <a:lnTo>
                  <a:pt x="2309" y="5691"/>
                </a:lnTo>
                <a:lnTo>
                  <a:pt x="2319" y="5713"/>
                </a:lnTo>
                <a:lnTo>
                  <a:pt x="2296" y="5721"/>
                </a:lnTo>
                <a:lnTo>
                  <a:pt x="2318" y="5742"/>
                </a:lnTo>
                <a:lnTo>
                  <a:pt x="2346" y="5760"/>
                </a:lnTo>
                <a:lnTo>
                  <a:pt x="2369" y="5780"/>
                </a:lnTo>
                <a:lnTo>
                  <a:pt x="2388" y="5806"/>
                </a:lnTo>
                <a:lnTo>
                  <a:pt x="2400" y="5837"/>
                </a:lnTo>
                <a:lnTo>
                  <a:pt x="2421" y="5863"/>
                </a:lnTo>
                <a:lnTo>
                  <a:pt x="2443" y="5920"/>
                </a:lnTo>
                <a:lnTo>
                  <a:pt x="2472" y="5973"/>
                </a:lnTo>
                <a:lnTo>
                  <a:pt x="2498" y="6011"/>
                </a:lnTo>
                <a:lnTo>
                  <a:pt x="2509" y="6054"/>
                </a:lnTo>
                <a:lnTo>
                  <a:pt x="2534" y="6095"/>
                </a:lnTo>
                <a:lnTo>
                  <a:pt x="2544" y="6139"/>
                </a:lnTo>
                <a:lnTo>
                  <a:pt x="2554" y="6157"/>
                </a:lnTo>
                <a:lnTo>
                  <a:pt x="2568" y="6175"/>
                </a:lnTo>
                <a:lnTo>
                  <a:pt x="2568" y="6194"/>
                </a:lnTo>
                <a:lnTo>
                  <a:pt x="2575" y="6211"/>
                </a:lnTo>
                <a:lnTo>
                  <a:pt x="2611" y="6232"/>
                </a:lnTo>
                <a:lnTo>
                  <a:pt x="2633" y="6267"/>
                </a:lnTo>
                <a:lnTo>
                  <a:pt x="2641" y="6296"/>
                </a:lnTo>
                <a:lnTo>
                  <a:pt x="2648" y="6319"/>
                </a:lnTo>
                <a:lnTo>
                  <a:pt x="2642" y="6336"/>
                </a:lnTo>
                <a:lnTo>
                  <a:pt x="2642" y="6353"/>
                </a:lnTo>
                <a:lnTo>
                  <a:pt x="2660" y="6367"/>
                </a:lnTo>
                <a:lnTo>
                  <a:pt x="2676" y="6380"/>
                </a:lnTo>
                <a:lnTo>
                  <a:pt x="2686" y="6401"/>
                </a:lnTo>
                <a:lnTo>
                  <a:pt x="2697" y="6423"/>
                </a:lnTo>
                <a:lnTo>
                  <a:pt x="2719" y="6436"/>
                </a:lnTo>
                <a:lnTo>
                  <a:pt x="2736" y="6449"/>
                </a:lnTo>
                <a:lnTo>
                  <a:pt x="2790" y="6497"/>
                </a:lnTo>
                <a:lnTo>
                  <a:pt x="2860" y="6534"/>
                </a:lnTo>
                <a:lnTo>
                  <a:pt x="2901" y="6552"/>
                </a:lnTo>
                <a:lnTo>
                  <a:pt x="2938" y="6575"/>
                </a:lnTo>
                <a:lnTo>
                  <a:pt x="2954" y="6591"/>
                </a:lnTo>
                <a:lnTo>
                  <a:pt x="2974" y="6600"/>
                </a:lnTo>
                <a:lnTo>
                  <a:pt x="2975" y="6601"/>
                </a:lnTo>
                <a:lnTo>
                  <a:pt x="2975" y="6602"/>
                </a:lnTo>
                <a:lnTo>
                  <a:pt x="2976" y="6614"/>
                </a:lnTo>
                <a:lnTo>
                  <a:pt x="2980" y="6625"/>
                </a:lnTo>
                <a:lnTo>
                  <a:pt x="2983" y="6629"/>
                </a:lnTo>
                <a:lnTo>
                  <a:pt x="2987" y="6632"/>
                </a:lnTo>
                <a:lnTo>
                  <a:pt x="2987" y="6633"/>
                </a:lnTo>
                <a:lnTo>
                  <a:pt x="2988" y="6633"/>
                </a:lnTo>
                <a:lnTo>
                  <a:pt x="3004" y="6641"/>
                </a:lnTo>
                <a:lnTo>
                  <a:pt x="3023" y="6655"/>
                </a:lnTo>
                <a:lnTo>
                  <a:pt x="3035" y="6674"/>
                </a:lnTo>
                <a:lnTo>
                  <a:pt x="3045" y="6694"/>
                </a:lnTo>
                <a:lnTo>
                  <a:pt x="3063" y="6748"/>
                </a:lnTo>
                <a:lnTo>
                  <a:pt x="3079" y="6804"/>
                </a:lnTo>
                <a:lnTo>
                  <a:pt x="3087" y="6847"/>
                </a:lnTo>
                <a:lnTo>
                  <a:pt x="3095" y="6891"/>
                </a:lnTo>
                <a:lnTo>
                  <a:pt x="3110" y="6941"/>
                </a:lnTo>
                <a:lnTo>
                  <a:pt x="3118" y="6994"/>
                </a:lnTo>
                <a:lnTo>
                  <a:pt x="3126" y="7025"/>
                </a:lnTo>
                <a:lnTo>
                  <a:pt x="3120" y="7050"/>
                </a:lnTo>
                <a:lnTo>
                  <a:pt x="3128" y="7068"/>
                </a:lnTo>
                <a:lnTo>
                  <a:pt x="3140" y="7086"/>
                </a:lnTo>
                <a:lnTo>
                  <a:pt x="3141" y="7111"/>
                </a:lnTo>
                <a:lnTo>
                  <a:pt x="3144" y="7137"/>
                </a:lnTo>
                <a:lnTo>
                  <a:pt x="3168" y="7191"/>
                </a:lnTo>
                <a:lnTo>
                  <a:pt x="3160" y="7237"/>
                </a:lnTo>
                <a:lnTo>
                  <a:pt x="3168" y="7270"/>
                </a:lnTo>
                <a:lnTo>
                  <a:pt x="3181" y="7301"/>
                </a:lnTo>
                <a:lnTo>
                  <a:pt x="3185" y="7331"/>
                </a:lnTo>
                <a:lnTo>
                  <a:pt x="3181" y="7360"/>
                </a:lnTo>
                <a:lnTo>
                  <a:pt x="3196" y="7383"/>
                </a:lnTo>
                <a:lnTo>
                  <a:pt x="3192" y="7411"/>
                </a:lnTo>
                <a:lnTo>
                  <a:pt x="3189" y="7461"/>
                </a:lnTo>
                <a:lnTo>
                  <a:pt x="3203" y="7504"/>
                </a:lnTo>
                <a:lnTo>
                  <a:pt x="3227" y="7552"/>
                </a:lnTo>
                <a:lnTo>
                  <a:pt x="3234" y="7596"/>
                </a:lnTo>
                <a:lnTo>
                  <a:pt x="3242" y="7682"/>
                </a:lnTo>
                <a:lnTo>
                  <a:pt x="3273" y="7784"/>
                </a:lnTo>
                <a:lnTo>
                  <a:pt x="3287" y="7812"/>
                </a:lnTo>
                <a:lnTo>
                  <a:pt x="3299" y="7838"/>
                </a:lnTo>
                <a:lnTo>
                  <a:pt x="3297" y="7865"/>
                </a:lnTo>
                <a:lnTo>
                  <a:pt x="3299" y="7893"/>
                </a:lnTo>
                <a:lnTo>
                  <a:pt x="3303" y="7962"/>
                </a:lnTo>
                <a:lnTo>
                  <a:pt x="3302" y="8032"/>
                </a:lnTo>
                <a:lnTo>
                  <a:pt x="3308" y="8069"/>
                </a:lnTo>
                <a:lnTo>
                  <a:pt x="3291" y="8091"/>
                </a:lnTo>
                <a:lnTo>
                  <a:pt x="3305" y="8119"/>
                </a:lnTo>
                <a:lnTo>
                  <a:pt x="3324" y="8146"/>
                </a:lnTo>
                <a:lnTo>
                  <a:pt x="3348" y="8179"/>
                </a:lnTo>
                <a:lnTo>
                  <a:pt x="3371" y="8212"/>
                </a:lnTo>
                <a:lnTo>
                  <a:pt x="3376" y="8245"/>
                </a:lnTo>
                <a:lnTo>
                  <a:pt x="3375" y="8278"/>
                </a:lnTo>
                <a:lnTo>
                  <a:pt x="3382" y="8303"/>
                </a:lnTo>
                <a:lnTo>
                  <a:pt x="3391" y="8321"/>
                </a:lnTo>
                <a:lnTo>
                  <a:pt x="3390" y="8342"/>
                </a:lnTo>
                <a:lnTo>
                  <a:pt x="3394" y="8361"/>
                </a:lnTo>
                <a:lnTo>
                  <a:pt x="3409" y="8369"/>
                </a:lnTo>
                <a:lnTo>
                  <a:pt x="3421" y="8387"/>
                </a:lnTo>
                <a:lnTo>
                  <a:pt x="3434" y="8390"/>
                </a:lnTo>
                <a:lnTo>
                  <a:pt x="3445" y="8393"/>
                </a:lnTo>
                <a:lnTo>
                  <a:pt x="3455" y="8381"/>
                </a:lnTo>
                <a:lnTo>
                  <a:pt x="3462" y="8367"/>
                </a:lnTo>
                <a:lnTo>
                  <a:pt x="3478" y="8394"/>
                </a:lnTo>
                <a:lnTo>
                  <a:pt x="3503" y="8410"/>
                </a:lnTo>
                <a:lnTo>
                  <a:pt x="3506" y="8430"/>
                </a:lnTo>
                <a:lnTo>
                  <a:pt x="3500" y="8452"/>
                </a:lnTo>
                <a:lnTo>
                  <a:pt x="3513" y="8498"/>
                </a:lnTo>
                <a:lnTo>
                  <a:pt x="3533" y="8546"/>
                </a:lnTo>
                <a:lnTo>
                  <a:pt x="3561" y="8575"/>
                </a:lnTo>
                <a:lnTo>
                  <a:pt x="3579" y="8597"/>
                </a:lnTo>
                <a:lnTo>
                  <a:pt x="3571" y="8618"/>
                </a:lnTo>
                <a:lnTo>
                  <a:pt x="3552" y="8625"/>
                </a:lnTo>
                <a:lnTo>
                  <a:pt x="3562" y="8641"/>
                </a:lnTo>
                <a:lnTo>
                  <a:pt x="3569" y="8662"/>
                </a:lnTo>
                <a:lnTo>
                  <a:pt x="3575" y="8678"/>
                </a:lnTo>
                <a:lnTo>
                  <a:pt x="3586" y="8693"/>
                </a:lnTo>
                <a:lnTo>
                  <a:pt x="3593" y="8706"/>
                </a:lnTo>
                <a:lnTo>
                  <a:pt x="3592" y="8717"/>
                </a:lnTo>
                <a:lnTo>
                  <a:pt x="3563" y="8707"/>
                </a:lnTo>
                <a:lnTo>
                  <a:pt x="3541" y="8685"/>
                </a:lnTo>
                <a:lnTo>
                  <a:pt x="3520" y="8682"/>
                </a:lnTo>
                <a:lnTo>
                  <a:pt x="3508" y="8691"/>
                </a:lnTo>
                <a:lnTo>
                  <a:pt x="3518" y="8699"/>
                </a:lnTo>
                <a:lnTo>
                  <a:pt x="3526" y="8706"/>
                </a:lnTo>
                <a:lnTo>
                  <a:pt x="3515" y="8729"/>
                </a:lnTo>
                <a:lnTo>
                  <a:pt x="3516" y="8748"/>
                </a:lnTo>
                <a:lnTo>
                  <a:pt x="3529" y="8737"/>
                </a:lnTo>
                <a:lnTo>
                  <a:pt x="3549" y="8741"/>
                </a:lnTo>
                <a:lnTo>
                  <a:pt x="3567" y="8747"/>
                </a:lnTo>
                <a:lnTo>
                  <a:pt x="3585" y="8752"/>
                </a:lnTo>
                <a:lnTo>
                  <a:pt x="3591" y="8773"/>
                </a:lnTo>
                <a:lnTo>
                  <a:pt x="3597" y="8796"/>
                </a:lnTo>
                <a:lnTo>
                  <a:pt x="3622" y="8804"/>
                </a:lnTo>
                <a:lnTo>
                  <a:pt x="3646" y="8819"/>
                </a:lnTo>
                <a:lnTo>
                  <a:pt x="3639" y="8830"/>
                </a:lnTo>
                <a:lnTo>
                  <a:pt x="3618" y="8826"/>
                </a:lnTo>
                <a:lnTo>
                  <a:pt x="3635" y="8856"/>
                </a:lnTo>
                <a:lnTo>
                  <a:pt x="3656" y="8886"/>
                </a:lnTo>
                <a:lnTo>
                  <a:pt x="3678" y="8909"/>
                </a:lnTo>
                <a:lnTo>
                  <a:pt x="3693" y="8932"/>
                </a:lnTo>
                <a:lnTo>
                  <a:pt x="3694" y="8953"/>
                </a:lnTo>
                <a:lnTo>
                  <a:pt x="3696" y="8974"/>
                </a:lnTo>
                <a:lnTo>
                  <a:pt x="3727" y="8982"/>
                </a:lnTo>
                <a:lnTo>
                  <a:pt x="3735" y="9012"/>
                </a:lnTo>
                <a:lnTo>
                  <a:pt x="3769" y="9040"/>
                </a:lnTo>
                <a:lnTo>
                  <a:pt x="3763" y="9057"/>
                </a:lnTo>
                <a:lnTo>
                  <a:pt x="3809" y="9074"/>
                </a:lnTo>
                <a:lnTo>
                  <a:pt x="3863" y="9098"/>
                </a:lnTo>
                <a:lnTo>
                  <a:pt x="3849" y="9104"/>
                </a:lnTo>
                <a:lnTo>
                  <a:pt x="3829" y="9102"/>
                </a:lnTo>
                <a:lnTo>
                  <a:pt x="3809" y="9112"/>
                </a:lnTo>
                <a:lnTo>
                  <a:pt x="3831" y="9129"/>
                </a:lnTo>
                <a:lnTo>
                  <a:pt x="3831" y="9137"/>
                </a:lnTo>
                <a:lnTo>
                  <a:pt x="3837" y="9146"/>
                </a:lnTo>
                <a:lnTo>
                  <a:pt x="3851" y="9148"/>
                </a:lnTo>
                <a:lnTo>
                  <a:pt x="3864" y="9144"/>
                </a:lnTo>
                <a:lnTo>
                  <a:pt x="3887" y="9123"/>
                </a:lnTo>
                <a:lnTo>
                  <a:pt x="3914" y="9114"/>
                </a:lnTo>
                <a:lnTo>
                  <a:pt x="3892" y="9144"/>
                </a:lnTo>
                <a:lnTo>
                  <a:pt x="3911" y="9165"/>
                </a:lnTo>
                <a:lnTo>
                  <a:pt x="3910" y="9158"/>
                </a:lnTo>
                <a:lnTo>
                  <a:pt x="3909" y="9150"/>
                </a:lnTo>
                <a:lnTo>
                  <a:pt x="3913" y="9148"/>
                </a:lnTo>
                <a:lnTo>
                  <a:pt x="3916" y="9146"/>
                </a:lnTo>
                <a:lnTo>
                  <a:pt x="3920" y="9140"/>
                </a:lnTo>
                <a:lnTo>
                  <a:pt x="3928" y="9139"/>
                </a:lnTo>
                <a:lnTo>
                  <a:pt x="3920" y="9168"/>
                </a:lnTo>
                <a:lnTo>
                  <a:pt x="3941" y="9180"/>
                </a:lnTo>
                <a:lnTo>
                  <a:pt x="3969" y="9188"/>
                </a:lnTo>
                <a:lnTo>
                  <a:pt x="3974" y="9167"/>
                </a:lnTo>
                <a:lnTo>
                  <a:pt x="3966" y="9146"/>
                </a:lnTo>
                <a:lnTo>
                  <a:pt x="3952" y="9129"/>
                </a:lnTo>
                <a:lnTo>
                  <a:pt x="3960" y="9112"/>
                </a:lnTo>
                <a:lnTo>
                  <a:pt x="3982" y="9105"/>
                </a:lnTo>
                <a:lnTo>
                  <a:pt x="4008" y="9091"/>
                </a:lnTo>
                <a:lnTo>
                  <a:pt x="4033" y="9099"/>
                </a:lnTo>
                <a:lnTo>
                  <a:pt x="4041" y="9096"/>
                </a:lnTo>
                <a:lnTo>
                  <a:pt x="4034" y="9084"/>
                </a:lnTo>
                <a:lnTo>
                  <a:pt x="4027" y="9074"/>
                </a:lnTo>
                <a:lnTo>
                  <a:pt x="4019" y="9066"/>
                </a:lnTo>
                <a:lnTo>
                  <a:pt x="3999" y="9056"/>
                </a:lnTo>
                <a:lnTo>
                  <a:pt x="3973" y="9057"/>
                </a:lnTo>
                <a:lnTo>
                  <a:pt x="3975" y="9034"/>
                </a:lnTo>
                <a:lnTo>
                  <a:pt x="3952" y="9023"/>
                </a:lnTo>
                <a:lnTo>
                  <a:pt x="3954" y="8983"/>
                </a:lnTo>
                <a:lnTo>
                  <a:pt x="3959" y="8944"/>
                </a:lnTo>
                <a:lnTo>
                  <a:pt x="3971" y="8945"/>
                </a:lnTo>
                <a:lnTo>
                  <a:pt x="3982" y="8945"/>
                </a:lnTo>
                <a:lnTo>
                  <a:pt x="3980" y="8921"/>
                </a:lnTo>
                <a:lnTo>
                  <a:pt x="3977" y="8897"/>
                </a:lnTo>
                <a:lnTo>
                  <a:pt x="3976" y="8897"/>
                </a:lnTo>
                <a:lnTo>
                  <a:pt x="3968" y="8890"/>
                </a:lnTo>
                <a:lnTo>
                  <a:pt x="3965" y="8876"/>
                </a:lnTo>
                <a:lnTo>
                  <a:pt x="3966" y="8859"/>
                </a:lnTo>
                <a:lnTo>
                  <a:pt x="3977" y="8849"/>
                </a:lnTo>
                <a:lnTo>
                  <a:pt x="3994" y="8827"/>
                </a:lnTo>
                <a:lnTo>
                  <a:pt x="4007" y="8803"/>
                </a:lnTo>
                <a:lnTo>
                  <a:pt x="3996" y="8801"/>
                </a:lnTo>
                <a:lnTo>
                  <a:pt x="3986" y="8799"/>
                </a:lnTo>
                <a:lnTo>
                  <a:pt x="3986" y="8770"/>
                </a:lnTo>
                <a:lnTo>
                  <a:pt x="3961" y="8760"/>
                </a:lnTo>
                <a:lnTo>
                  <a:pt x="3927" y="8747"/>
                </a:lnTo>
                <a:lnTo>
                  <a:pt x="3901" y="8719"/>
                </a:lnTo>
                <a:lnTo>
                  <a:pt x="3877" y="8703"/>
                </a:lnTo>
                <a:lnTo>
                  <a:pt x="3854" y="8681"/>
                </a:lnTo>
                <a:lnTo>
                  <a:pt x="3856" y="8652"/>
                </a:lnTo>
                <a:lnTo>
                  <a:pt x="3868" y="8627"/>
                </a:lnTo>
                <a:lnTo>
                  <a:pt x="3892" y="8621"/>
                </a:lnTo>
                <a:lnTo>
                  <a:pt x="3912" y="8616"/>
                </a:lnTo>
                <a:lnTo>
                  <a:pt x="3917" y="8601"/>
                </a:lnTo>
                <a:lnTo>
                  <a:pt x="3908" y="8586"/>
                </a:lnTo>
                <a:lnTo>
                  <a:pt x="3913" y="8575"/>
                </a:lnTo>
                <a:lnTo>
                  <a:pt x="3914" y="8563"/>
                </a:lnTo>
                <a:lnTo>
                  <a:pt x="3912" y="8561"/>
                </a:lnTo>
                <a:lnTo>
                  <a:pt x="3911" y="8560"/>
                </a:lnTo>
                <a:lnTo>
                  <a:pt x="3910" y="8558"/>
                </a:lnTo>
                <a:lnTo>
                  <a:pt x="3908" y="8557"/>
                </a:lnTo>
                <a:lnTo>
                  <a:pt x="3907" y="8555"/>
                </a:lnTo>
                <a:lnTo>
                  <a:pt x="3905" y="8553"/>
                </a:lnTo>
                <a:lnTo>
                  <a:pt x="3895" y="8515"/>
                </a:lnTo>
                <a:lnTo>
                  <a:pt x="3897" y="8483"/>
                </a:lnTo>
                <a:lnTo>
                  <a:pt x="3904" y="8475"/>
                </a:lnTo>
                <a:lnTo>
                  <a:pt x="3908" y="8463"/>
                </a:lnTo>
                <a:lnTo>
                  <a:pt x="3893" y="8460"/>
                </a:lnTo>
                <a:lnTo>
                  <a:pt x="3877" y="8457"/>
                </a:lnTo>
                <a:lnTo>
                  <a:pt x="3882" y="8447"/>
                </a:lnTo>
                <a:lnTo>
                  <a:pt x="3891" y="8439"/>
                </a:lnTo>
                <a:lnTo>
                  <a:pt x="3892" y="8438"/>
                </a:lnTo>
                <a:lnTo>
                  <a:pt x="3894" y="8437"/>
                </a:lnTo>
                <a:lnTo>
                  <a:pt x="3895" y="8435"/>
                </a:lnTo>
                <a:lnTo>
                  <a:pt x="3897" y="8434"/>
                </a:lnTo>
                <a:lnTo>
                  <a:pt x="3906" y="8434"/>
                </a:lnTo>
                <a:lnTo>
                  <a:pt x="3919" y="8450"/>
                </a:lnTo>
                <a:lnTo>
                  <a:pt x="3935" y="8442"/>
                </a:lnTo>
                <a:lnTo>
                  <a:pt x="3935" y="8423"/>
                </a:lnTo>
                <a:lnTo>
                  <a:pt x="3929" y="8405"/>
                </a:lnTo>
                <a:lnTo>
                  <a:pt x="3900" y="8413"/>
                </a:lnTo>
                <a:lnTo>
                  <a:pt x="3873" y="8410"/>
                </a:lnTo>
                <a:lnTo>
                  <a:pt x="3861" y="8389"/>
                </a:lnTo>
                <a:lnTo>
                  <a:pt x="3851" y="8364"/>
                </a:lnTo>
                <a:lnTo>
                  <a:pt x="3825" y="8341"/>
                </a:lnTo>
                <a:lnTo>
                  <a:pt x="3841" y="8321"/>
                </a:lnTo>
                <a:lnTo>
                  <a:pt x="3894" y="8336"/>
                </a:lnTo>
                <a:lnTo>
                  <a:pt x="3951" y="8331"/>
                </a:lnTo>
                <a:lnTo>
                  <a:pt x="3959" y="8303"/>
                </a:lnTo>
                <a:lnTo>
                  <a:pt x="3949" y="8278"/>
                </a:lnTo>
                <a:lnTo>
                  <a:pt x="3946" y="8222"/>
                </a:lnTo>
                <a:lnTo>
                  <a:pt x="3927" y="8201"/>
                </a:lnTo>
                <a:lnTo>
                  <a:pt x="3905" y="8179"/>
                </a:lnTo>
                <a:lnTo>
                  <a:pt x="3943" y="8185"/>
                </a:lnTo>
                <a:lnTo>
                  <a:pt x="3976" y="8190"/>
                </a:lnTo>
                <a:lnTo>
                  <a:pt x="4068" y="8173"/>
                </a:lnTo>
                <a:lnTo>
                  <a:pt x="4087" y="8160"/>
                </a:lnTo>
                <a:lnTo>
                  <a:pt x="4103" y="8143"/>
                </a:lnTo>
                <a:lnTo>
                  <a:pt x="4151" y="8072"/>
                </a:lnTo>
                <a:lnTo>
                  <a:pt x="4138" y="7989"/>
                </a:lnTo>
                <a:lnTo>
                  <a:pt x="4115" y="7979"/>
                </a:lnTo>
                <a:lnTo>
                  <a:pt x="4094" y="7966"/>
                </a:lnTo>
                <a:lnTo>
                  <a:pt x="4094" y="7935"/>
                </a:lnTo>
                <a:lnTo>
                  <a:pt x="4089" y="7906"/>
                </a:lnTo>
                <a:lnTo>
                  <a:pt x="4053" y="7890"/>
                </a:lnTo>
                <a:lnTo>
                  <a:pt x="4020" y="7868"/>
                </a:lnTo>
                <a:lnTo>
                  <a:pt x="4083" y="7865"/>
                </a:lnTo>
                <a:lnTo>
                  <a:pt x="4120" y="7879"/>
                </a:lnTo>
                <a:lnTo>
                  <a:pt x="4157" y="7892"/>
                </a:lnTo>
                <a:lnTo>
                  <a:pt x="4230" y="7880"/>
                </a:lnTo>
                <a:lnTo>
                  <a:pt x="4259" y="7821"/>
                </a:lnTo>
                <a:lnTo>
                  <a:pt x="4270" y="7803"/>
                </a:lnTo>
                <a:lnTo>
                  <a:pt x="4283" y="7784"/>
                </a:lnTo>
                <a:lnTo>
                  <a:pt x="4289" y="7765"/>
                </a:lnTo>
                <a:lnTo>
                  <a:pt x="4289" y="7744"/>
                </a:lnTo>
                <a:lnTo>
                  <a:pt x="4283" y="7705"/>
                </a:lnTo>
                <a:lnTo>
                  <a:pt x="4283" y="7668"/>
                </a:lnTo>
                <a:lnTo>
                  <a:pt x="4299" y="7645"/>
                </a:lnTo>
                <a:lnTo>
                  <a:pt x="4315" y="7622"/>
                </a:lnTo>
                <a:lnTo>
                  <a:pt x="4321" y="7583"/>
                </a:lnTo>
                <a:lnTo>
                  <a:pt x="4343" y="7557"/>
                </a:lnTo>
                <a:lnTo>
                  <a:pt x="4346" y="7591"/>
                </a:lnTo>
                <a:lnTo>
                  <a:pt x="4338" y="7624"/>
                </a:lnTo>
                <a:lnTo>
                  <a:pt x="4303" y="7692"/>
                </a:lnTo>
                <a:lnTo>
                  <a:pt x="4353" y="7646"/>
                </a:lnTo>
                <a:lnTo>
                  <a:pt x="4365" y="7572"/>
                </a:lnTo>
                <a:lnTo>
                  <a:pt x="4384" y="7497"/>
                </a:lnTo>
                <a:lnTo>
                  <a:pt x="4420" y="7430"/>
                </a:lnTo>
                <a:lnTo>
                  <a:pt x="4420" y="7406"/>
                </a:lnTo>
                <a:lnTo>
                  <a:pt x="4416" y="7381"/>
                </a:lnTo>
                <a:lnTo>
                  <a:pt x="4416" y="7337"/>
                </a:lnTo>
                <a:lnTo>
                  <a:pt x="4412" y="7305"/>
                </a:lnTo>
                <a:lnTo>
                  <a:pt x="4394" y="7282"/>
                </a:lnTo>
                <a:lnTo>
                  <a:pt x="4389" y="7250"/>
                </a:lnTo>
                <a:lnTo>
                  <a:pt x="4395" y="7222"/>
                </a:lnTo>
                <a:lnTo>
                  <a:pt x="4385" y="7201"/>
                </a:lnTo>
                <a:lnTo>
                  <a:pt x="4440" y="7162"/>
                </a:lnTo>
                <a:lnTo>
                  <a:pt x="4470" y="7100"/>
                </a:lnTo>
                <a:lnTo>
                  <a:pt x="4471" y="7100"/>
                </a:lnTo>
                <a:lnTo>
                  <a:pt x="4483" y="7099"/>
                </a:lnTo>
                <a:lnTo>
                  <a:pt x="4494" y="7096"/>
                </a:lnTo>
                <a:lnTo>
                  <a:pt x="4494" y="7083"/>
                </a:lnTo>
                <a:lnTo>
                  <a:pt x="4531" y="7068"/>
                </a:lnTo>
                <a:lnTo>
                  <a:pt x="4565" y="7053"/>
                </a:lnTo>
                <a:lnTo>
                  <a:pt x="4577" y="7053"/>
                </a:lnTo>
                <a:lnTo>
                  <a:pt x="4588" y="7051"/>
                </a:lnTo>
                <a:lnTo>
                  <a:pt x="4585" y="7042"/>
                </a:lnTo>
                <a:lnTo>
                  <a:pt x="4575" y="7032"/>
                </a:lnTo>
                <a:lnTo>
                  <a:pt x="4626" y="7014"/>
                </a:lnTo>
                <a:lnTo>
                  <a:pt x="4672" y="7017"/>
                </a:lnTo>
                <a:lnTo>
                  <a:pt x="4690" y="7013"/>
                </a:lnTo>
                <a:lnTo>
                  <a:pt x="4712" y="7007"/>
                </a:lnTo>
                <a:lnTo>
                  <a:pt x="4735" y="7006"/>
                </a:lnTo>
                <a:lnTo>
                  <a:pt x="4732" y="6986"/>
                </a:lnTo>
                <a:lnTo>
                  <a:pt x="4761" y="6957"/>
                </a:lnTo>
                <a:lnTo>
                  <a:pt x="4780" y="6919"/>
                </a:lnTo>
                <a:lnTo>
                  <a:pt x="4792" y="6845"/>
                </a:lnTo>
                <a:lnTo>
                  <a:pt x="4824" y="6779"/>
                </a:lnTo>
                <a:lnTo>
                  <a:pt x="4838" y="6761"/>
                </a:lnTo>
                <a:lnTo>
                  <a:pt x="4848" y="6740"/>
                </a:lnTo>
                <a:lnTo>
                  <a:pt x="4847" y="6705"/>
                </a:lnTo>
                <a:lnTo>
                  <a:pt x="4839" y="6671"/>
                </a:lnTo>
                <a:lnTo>
                  <a:pt x="4842" y="6634"/>
                </a:lnTo>
                <a:lnTo>
                  <a:pt x="4855" y="6598"/>
                </a:lnTo>
                <a:lnTo>
                  <a:pt x="4858" y="6545"/>
                </a:lnTo>
                <a:lnTo>
                  <a:pt x="4847" y="6492"/>
                </a:lnTo>
                <a:lnTo>
                  <a:pt x="4856" y="6471"/>
                </a:lnTo>
                <a:lnTo>
                  <a:pt x="4846" y="6456"/>
                </a:lnTo>
                <a:lnTo>
                  <a:pt x="4840" y="6437"/>
                </a:lnTo>
                <a:lnTo>
                  <a:pt x="4844" y="6418"/>
                </a:lnTo>
                <a:lnTo>
                  <a:pt x="4850" y="6368"/>
                </a:lnTo>
                <a:lnTo>
                  <a:pt x="4853" y="6324"/>
                </a:lnTo>
                <a:lnTo>
                  <a:pt x="4852" y="6324"/>
                </a:lnTo>
                <a:lnTo>
                  <a:pt x="4851" y="6325"/>
                </a:lnTo>
                <a:lnTo>
                  <a:pt x="4849" y="6325"/>
                </a:lnTo>
                <a:lnTo>
                  <a:pt x="4847" y="6328"/>
                </a:lnTo>
                <a:lnTo>
                  <a:pt x="4837" y="6336"/>
                </a:lnTo>
                <a:lnTo>
                  <a:pt x="4827" y="6339"/>
                </a:lnTo>
                <a:lnTo>
                  <a:pt x="4826" y="6339"/>
                </a:lnTo>
                <a:lnTo>
                  <a:pt x="4825" y="6339"/>
                </a:lnTo>
                <a:lnTo>
                  <a:pt x="4825" y="6321"/>
                </a:lnTo>
                <a:lnTo>
                  <a:pt x="4830" y="6305"/>
                </a:lnTo>
                <a:lnTo>
                  <a:pt x="4835" y="6289"/>
                </a:lnTo>
                <a:lnTo>
                  <a:pt x="4830" y="6275"/>
                </a:lnTo>
                <a:lnTo>
                  <a:pt x="4831" y="6275"/>
                </a:lnTo>
                <a:lnTo>
                  <a:pt x="4831" y="6274"/>
                </a:lnTo>
                <a:lnTo>
                  <a:pt x="4899" y="6206"/>
                </a:lnTo>
                <a:lnTo>
                  <a:pt x="4935" y="6107"/>
                </a:lnTo>
                <a:lnTo>
                  <a:pt x="4962" y="6083"/>
                </a:lnTo>
                <a:lnTo>
                  <a:pt x="4984" y="6055"/>
                </a:lnTo>
                <a:lnTo>
                  <a:pt x="4992" y="6042"/>
                </a:lnTo>
                <a:lnTo>
                  <a:pt x="5000" y="6033"/>
                </a:lnTo>
                <a:lnTo>
                  <a:pt x="5001" y="6031"/>
                </a:lnTo>
                <a:lnTo>
                  <a:pt x="5003" y="6031"/>
                </a:lnTo>
                <a:lnTo>
                  <a:pt x="5017" y="5998"/>
                </a:lnTo>
                <a:lnTo>
                  <a:pt x="5035" y="5966"/>
                </a:lnTo>
                <a:lnTo>
                  <a:pt x="5048" y="5933"/>
                </a:lnTo>
                <a:lnTo>
                  <a:pt x="5058" y="5898"/>
                </a:lnTo>
                <a:lnTo>
                  <a:pt x="5064" y="5840"/>
                </a:lnTo>
                <a:lnTo>
                  <a:pt x="5059" y="5782"/>
                </a:lnTo>
                <a:lnTo>
                  <a:pt x="5046" y="5751"/>
                </a:lnTo>
                <a:lnTo>
                  <a:pt x="5037" y="5711"/>
                </a:lnTo>
                <a:lnTo>
                  <a:pt x="5007" y="5673"/>
                </a:lnTo>
                <a:lnTo>
                  <a:pt x="4961" y="5656"/>
                </a:lnTo>
                <a:lnTo>
                  <a:pt x="4896" y="5623"/>
                </a:lnTo>
                <a:lnTo>
                  <a:pt x="4845" y="5564"/>
                </a:lnTo>
                <a:lnTo>
                  <a:pt x="4775" y="5512"/>
                </a:lnTo>
                <a:lnTo>
                  <a:pt x="4694" y="5489"/>
                </a:lnTo>
                <a:lnTo>
                  <a:pt x="4665" y="5489"/>
                </a:lnTo>
                <a:lnTo>
                  <a:pt x="4642" y="5485"/>
                </a:lnTo>
                <a:lnTo>
                  <a:pt x="4634" y="5476"/>
                </a:lnTo>
                <a:lnTo>
                  <a:pt x="4624" y="5468"/>
                </a:lnTo>
                <a:lnTo>
                  <a:pt x="4586" y="5470"/>
                </a:lnTo>
                <a:lnTo>
                  <a:pt x="4551" y="5463"/>
                </a:lnTo>
                <a:lnTo>
                  <a:pt x="4522" y="5446"/>
                </a:lnTo>
                <a:lnTo>
                  <a:pt x="4508" y="5456"/>
                </a:lnTo>
                <a:lnTo>
                  <a:pt x="4494" y="5468"/>
                </a:lnTo>
                <a:lnTo>
                  <a:pt x="4491" y="5459"/>
                </a:lnTo>
                <a:lnTo>
                  <a:pt x="4486" y="5452"/>
                </a:lnTo>
                <a:lnTo>
                  <a:pt x="4481" y="5477"/>
                </a:lnTo>
                <a:lnTo>
                  <a:pt x="4470" y="5491"/>
                </a:lnTo>
                <a:lnTo>
                  <a:pt x="4464" y="5456"/>
                </a:lnTo>
                <a:lnTo>
                  <a:pt x="4449" y="5425"/>
                </a:lnTo>
                <a:lnTo>
                  <a:pt x="4461" y="5414"/>
                </a:lnTo>
                <a:lnTo>
                  <a:pt x="4455" y="5389"/>
                </a:lnTo>
                <a:lnTo>
                  <a:pt x="4430" y="5366"/>
                </a:lnTo>
                <a:lnTo>
                  <a:pt x="4397" y="5353"/>
                </a:lnTo>
                <a:lnTo>
                  <a:pt x="4344" y="5334"/>
                </a:lnTo>
                <a:lnTo>
                  <a:pt x="4289" y="5315"/>
                </a:lnTo>
                <a:lnTo>
                  <a:pt x="4247" y="5333"/>
                </a:lnTo>
                <a:lnTo>
                  <a:pt x="4233" y="5376"/>
                </a:lnTo>
                <a:lnTo>
                  <a:pt x="4210" y="5397"/>
                </a:lnTo>
                <a:lnTo>
                  <a:pt x="4187" y="5424"/>
                </a:lnTo>
                <a:lnTo>
                  <a:pt x="4170" y="5475"/>
                </a:lnTo>
                <a:lnTo>
                  <a:pt x="4165" y="5450"/>
                </a:lnTo>
                <a:lnTo>
                  <a:pt x="4160" y="5424"/>
                </a:lnTo>
                <a:lnTo>
                  <a:pt x="4163" y="5406"/>
                </a:lnTo>
                <a:lnTo>
                  <a:pt x="4139" y="5407"/>
                </a:lnTo>
                <a:lnTo>
                  <a:pt x="4119" y="5409"/>
                </a:lnTo>
                <a:lnTo>
                  <a:pt x="4099" y="5414"/>
                </a:lnTo>
                <a:lnTo>
                  <a:pt x="4062" y="5416"/>
                </a:lnTo>
                <a:lnTo>
                  <a:pt x="4038" y="5413"/>
                </a:lnTo>
                <a:lnTo>
                  <a:pt x="4064" y="5400"/>
                </a:lnTo>
                <a:lnTo>
                  <a:pt x="4095" y="5396"/>
                </a:lnTo>
                <a:lnTo>
                  <a:pt x="4145" y="5392"/>
                </a:lnTo>
                <a:lnTo>
                  <a:pt x="4191" y="5376"/>
                </a:lnTo>
                <a:lnTo>
                  <a:pt x="4222" y="5326"/>
                </a:lnTo>
                <a:lnTo>
                  <a:pt x="4218" y="5289"/>
                </a:lnTo>
                <a:lnTo>
                  <a:pt x="4145" y="5290"/>
                </a:lnTo>
                <a:lnTo>
                  <a:pt x="4102" y="5318"/>
                </a:lnTo>
                <a:lnTo>
                  <a:pt x="4099" y="5349"/>
                </a:lnTo>
                <a:lnTo>
                  <a:pt x="4079" y="5324"/>
                </a:lnTo>
                <a:lnTo>
                  <a:pt x="4048" y="5367"/>
                </a:lnTo>
                <a:lnTo>
                  <a:pt x="3995" y="5393"/>
                </a:lnTo>
                <a:lnTo>
                  <a:pt x="3938" y="5402"/>
                </a:lnTo>
                <a:lnTo>
                  <a:pt x="3883" y="5417"/>
                </a:lnTo>
                <a:lnTo>
                  <a:pt x="3922" y="5393"/>
                </a:lnTo>
                <a:lnTo>
                  <a:pt x="3969" y="5378"/>
                </a:lnTo>
                <a:lnTo>
                  <a:pt x="4027" y="5327"/>
                </a:lnTo>
                <a:lnTo>
                  <a:pt x="4061" y="5251"/>
                </a:lnTo>
                <a:lnTo>
                  <a:pt x="4079" y="5233"/>
                </a:lnTo>
                <a:lnTo>
                  <a:pt x="4097" y="5217"/>
                </a:lnTo>
                <a:lnTo>
                  <a:pt x="4110" y="5193"/>
                </a:lnTo>
                <a:lnTo>
                  <a:pt x="4123" y="5168"/>
                </a:lnTo>
                <a:lnTo>
                  <a:pt x="4121" y="5155"/>
                </a:lnTo>
                <a:lnTo>
                  <a:pt x="4116" y="5144"/>
                </a:lnTo>
                <a:lnTo>
                  <a:pt x="4128" y="5133"/>
                </a:lnTo>
                <a:lnTo>
                  <a:pt x="4137" y="5117"/>
                </a:lnTo>
                <a:lnTo>
                  <a:pt x="4121" y="5107"/>
                </a:lnTo>
                <a:lnTo>
                  <a:pt x="4101" y="5109"/>
                </a:lnTo>
                <a:lnTo>
                  <a:pt x="4098" y="5098"/>
                </a:lnTo>
                <a:lnTo>
                  <a:pt x="4097" y="5091"/>
                </a:lnTo>
                <a:lnTo>
                  <a:pt x="4097" y="5090"/>
                </a:lnTo>
                <a:lnTo>
                  <a:pt x="4096" y="5090"/>
                </a:lnTo>
                <a:lnTo>
                  <a:pt x="4096" y="5089"/>
                </a:lnTo>
                <a:lnTo>
                  <a:pt x="4088" y="5086"/>
                </a:lnTo>
                <a:lnTo>
                  <a:pt x="4082" y="5083"/>
                </a:lnTo>
                <a:lnTo>
                  <a:pt x="4088" y="5061"/>
                </a:lnTo>
                <a:lnTo>
                  <a:pt x="4090" y="5037"/>
                </a:lnTo>
                <a:lnTo>
                  <a:pt x="4076" y="5014"/>
                </a:lnTo>
                <a:lnTo>
                  <a:pt x="4079" y="4985"/>
                </a:lnTo>
                <a:lnTo>
                  <a:pt x="4074" y="4960"/>
                </a:lnTo>
                <a:lnTo>
                  <a:pt x="4058" y="4939"/>
                </a:lnTo>
                <a:lnTo>
                  <a:pt x="4043" y="4927"/>
                </a:lnTo>
                <a:lnTo>
                  <a:pt x="4026" y="4928"/>
                </a:lnTo>
                <a:lnTo>
                  <a:pt x="3990" y="4859"/>
                </a:lnTo>
                <a:lnTo>
                  <a:pt x="3924" y="4815"/>
                </a:lnTo>
                <a:lnTo>
                  <a:pt x="3905" y="4820"/>
                </a:lnTo>
                <a:lnTo>
                  <a:pt x="3887" y="4828"/>
                </a:lnTo>
                <a:lnTo>
                  <a:pt x="3876" y="4800"/>
                </a:lnTo>
                <a:lnTo>
                  <a:pt x="3842" y="4798"/>
                </a:lnTo>
                <a:lnTo>
                  <a:pt x="3743" y="4792"/>
                </a:lnTo>
                <a:lnTo>
                  <a:pt x="3717" y="4786"/>
                </a:lnTo>
                <a:lnTo>
                  <a:pt x="3709" y="4763"/>
                </a:lnTo>
                <a:lnTo>
                  <a:pt x="3697" y="4756"/>
                </a:lnTo>
                <a:lnTo>
                  <a:pt x="3683" y="4749"/>
                </a:lnTo>
                <a:lnTo>
                  <a:pt x="3659" y="4719"/>
                </a:lnTo>
                <a:lnTo>
                  <a:pt x="3643" y="4689"/>
                </a:lnTo>
                <a:lnTo>
                  <a:pt x="3635" y="4664"/>
                </a:lnTo>
                <a:lnTo>
                  <a:pt x="3626" y="4642"/>
                </a:lnTo>
                <a:lnTo>
                  <a:pt x="3604" y="4622"/>
                </a:lnTo>
                <a:lnTo>
                  <a:pt x="3581" y="4603"/>
                </a:lnTo>
                <a:lnTo>
                  <a:pt x="3552" y="4598"/>
                </a:lnTo>
                <a:lnTo>
                  <a:pt x="3528" y="4607"/>
                </a:lnTo>
                <a:lnTo>
                  <a:pt x="3510" y="4602"/>
                </a:lnTo>
                <a:lnTo>
                  <a:pt x="3496" y="4592"/>
                </a:lnTo>
                <a:lnTo>
                  <a:pt x="3507" y="4584"/>
                </a:lnTo>
                <a:lnTo>
                  <a:pt x="3521" y="4572"/>
                </a:lnTo>
                <a:lnTo>
                  <a:pt x="3521" y="4555"/>
                </a:lnTo>
                <a:lnTo>
                  <a:pt x="3518" y="4538"/>
                </a:lnTo>
                <a:lnTo>
                  <a:pt x="3502" y="4507"/>
                </a:lnTo>
                <a:lnTo>
                  <a:pt x="3475" y="4487"/>
                </a:lnTo>
                <a:lnTo>
                  <a:pt x="3455" y="4479"/>
                </a:lnTo>
                <a:lnTo>
                  <a:pt x="3439" y="4465"/>
                </a:lnTo>
                <a:lnTo>
                  <a:pt x="3429" y="4469"/>
                </a:lnTo>
                <a:lnTo>
                  <a:pt x="3417" y="4472"/>
                </a:lnTo>
                <a:lnTo>
                  <a:pt x="3414" y="4459"/>
                </a:lnTo>
                <a:lnTo>
                  <a:pt x="3408" y="4448"/>
                </a:lnTo>
                <a:lnTo>
                  <a:pt x="3397" y="4435"/>
                </a:lnTo>
                <a:lnTo>
                  <a:pt x="3412" y="4429"/>
                </a:lnTo>
                <a:lnTo>
                  <a:pt x="3430" y="4423"/>
                </a:lnTo>
                <a:lnTo>
                  <a:pt x="3444" y="4415"/>
                </a:lnTo>
                <a:lnTo>
                  <a:pt x="3315" y="4416"/>
                </a:lnTo>
                <a:lnTo>
                  <a:pt x="3333" y="4437"/>
                </a:lnTo>
                <a:lnTo>
                  <a:pt x="3353" y="4442"/>
                </a:lnTo>
                <a:lnTo>
                  <a:pt x="3317" y="4449"/>
                </a:lnTo>
                <a:lnTo>
                  <a:pt x="3282" y="4459"/>
                </a:lnTo>
                <a:lnTo>
                  <a:pt x="3264" y="4456"/>
                </a:lnTo>
                <a:lnTo>
                  <a:pt x="3247" y="4450"/>
                </a:lnTo>
                <a:lnTo>
                  <a:pt x="3219" y="4439"/>
                </a:lnTo>
                <a:lnTo>
                  <a:pt x="3200" y="4419"/>
                </a:lnTo>
                <a:lnTo>
                  <a:pt x="3171" y="4420"/>
                </a:lnTo>
                <a:lnTo>
                  <a:pt x="3140" y="4426"/>
                </a:lnTo>
                <a:lnTo>
                  <a:pt x="3094" y="4396"/>
                </a:lnTo>
                <a:lnTo>
                  <a:pt x="3061" y="4347"/>
                </a:lnTo>
                <a:lnTo>
                  <a:pt x="3030" y="4331"/>
                </a:lnTo>
                <a:lnTo>
                  <a:pt x="3013" y="4300"/>
                </a:lnTo>
                <a:lnTo>
                  <a:pt x="2999" y="4295"/>
                </a:lnTo>
                <a:lnTo>
                  <a:pt x="2987" y="4316"/>
                </a:lnTo>
                <a:lnTo>
                  <a:pt x="2992" y="4338"/>
                </a:lnTo>
                <a:lnTo>
                  <a:pt x="3015" y="4348"/>
                </a:lnTo>
                <a:lnTo>
                  <a:pt x="2955" y="4378"/>
                </a:lnTo>
                <a:lnTo>
                  <a:pt x="2916" y="4418"/>
                </a:lnTo>
                <a:lnTo>
                  <a:pt x="2922" y="4483"/>
                </a:lnTo>
                <a:lnTo>
                  <a:pt x="2911" y="4536"/>
                </a:lnTo>
                <a:lnTo>
                  <a:pt x="2882" y="4530"/>
                </a:lnTo>
                <a:lnTo>
                  <a:pt x="2873" y="4500"/>
                </a:lnTo>
                <a:lnTo>
                  <a:pt x="2864" y="4485"/>
                </a:lnTo>
                <a:lnTo>
                  <a:pt x="2876" y="4473"/>
                </a:lnTo>
                <a:lnTo>
                  <a:pt x="2889" y="4410"/>
                </a:lnTo>
                <a:lnTo>
                  <a:pt x="2889" y="4349"/>
                </a:lnTo>
                <a:lnTo>
                  <a:pt x="2913" y="4334"/>
                </a:lnTo>
                <a:lnTo>
                  <a:pt x="2929" y="4311"/>
                </a:lnTo>
                <a:lnTo>
                  <a:pt x="2919" y="4285"/>
                </a:lnTo>
                <a:lnTo>
                  <a:pt x="2889" y="4284"/>
                </a:lnTo>
                <a:lnTo>
                  <a:pt x="2842" y="4340"/>
                </a:lnTo>
                <a:lnTo>
                  <a:pt x="2769" y="4363"/>
                </a:lnTo>
                <a:lnTo>
                  <a:pt x="2749" y="4376"/>
                </a:lnTo>
                <a:lnTo>
                  <a:pt x="2741" y="4398"/>
                </a:lnTo>
                <a:lnTo>
                  <a:pt x="2723" y="4398"/>
                </a:lnTo>
                <a:lnTo>
                  <a:pt x="2704" y="4393"/>
                </a:lnTo>
                <a:lnTo>
                  <a:pt x="2665" y="4432"/>
                </a:lnTo>
                <a:lnTo>
                  <a:pt x="2647" y="4484"/>
                </a:lnTo>
                <a:lnTo>
                  <a:pt x="2640" y="4509"/>
                </a:lnTo>
                <a:lnTo>
                  <a:pt x="2613" y="4519"/>
                </a:lnTo>
                <a:lnTo>
                  <a:pt x="2579" y="4571"/>
                </a:lnTo>
                <a:lnTo>
                  <a:pt x="2586" y="4629"/>
                </a:lnTo>
                <a:lnTo>
                  <a:pt x="2560" y="4603"/>
                </a:lnTo>
                <a:lnTo>
                  <a:pt x="2541" y="4563"/>
                </a:lnTo>
                <a:lnTo>
                  <a:pt x="2500" y="4528"/>
                </a:lnTo>
                <a:lnTo>
                  <a:pt x="2452" y="4504"/>
                </a:lnTo>
                <a:lnTo>
                  <a:pt x="2419" y="4502"/>
                </a:lnTo>
                <a:lnTo>
                  <a:pt x="2391" y="4522"/>
                </a:lnTo>
                <a:lnTo>
                  <a:pt x="2338" y="4547"/>
                </a:lnTo>
                <a:lnTo>
                  <a:pt x="2288" y="4534"/>
                </a:lnTo>
                <a:lnTo>
                  <a:pt x="2277" y="4538"/>
                </a:lnTo>
                <a:lnTo>
                  <a:pt x="2263" y="4551"/>
                </a:lnTo>
                <a:lnTo>
                  <a:pt x="2249" y="4527"/>
                </a:lnTo>
                <a:lnTo>
                  <a:pt x="2240" y="4501"/>
                </a:lnTo>
                <a:lnTo>
                  <a:pt x="2227" y="4471"/>
                </a:lnTo>
                <a:lnTo>
                  <a:pt x="2209" y="4440"/>
                </a:lnTo>
                <a:lnTo>
                  <a:pt x="2206" y="4413"/>
                </a:lnTo>
                <a:lnTo>
                  <a:pt x="2198" y="4391"/>
                </a:lnTo>
                <a:lnTo>
                  <a:pt x="2192" y="4363"/>
                </a:lnTo>
                <a:lnTo>
                  <a:pt x="2193" y="4332"/>
                </a:lnTo>
                <a:lnTo>
                  <a:pt x="2202" y="4305"/>
                </a:lnTo>
                <a:lnTo>
                  <a:pt x="2203" y="4277"/>
                </a:lnTo>
                <a:lnTo>
                  <a:pt x="2198" y="4257"/>
                </a:lnTo>
                <a:lnTo>
                  <a:pt x="2202" y="4247"/>
                </a:lnTo>
                <a:lnTo>
                  <a:pt x="2207" y="4256"/>
                </a:lnTo>
                <a:lnTo>
                  <a:pt x="2216" y="4258"/>
                </a:lnTo>
                <a:lnTo>
                  <a:pt x="2215" y="4233"/>
                </a:lnTo>
                <a:lnTo>
                  <a:pt x="2210" y="4207"/>
                </a:lnTo>
                <a:lnTo>
                  <a:pt x="2214" y="4184"/>
                </a:lnTo>
                <a:lnTo>
                  <a:pt x="2222" y="4162"/>
                </a:lnTo>
                <a:lnTo>
                  <a:pt x="2232" y="4151"/>
                </a:lnTo>
                <a:lnTo>
                  <a:pt x="2240" y="4142"/>
                </a:lnTo>
                <a:lnTo>
                  <a:pt x="2243" y="4140"/>
                </a:lnTo>
                <a:lnTo>
                  <a:pt x="2246" y="4137"/>
                </a:lnTo>
                <a:lnTo>
                  <a:pt x="2250" y="4112"/>
                </a:lnTo>
                <a:lnTo>
                  <a:pt x="2250" y="4086"/>
                </a:lnTo>
                <a:lnTo>
                  <a:pt x="2258" y="4084"/>
                </a:lnTo>
                <a:lnTo>
                  <a:pt x="2262" y="4077"/>
                </a:lnTo>
                <a:lnTo>
                  <a:pt x="2264" y="4052"/>
                </a:lnTo>
                <a:lnTo>
                  <a:pt x="2243" y="4027"/>
                </a:lnTo>
                <a:lnTo>
                  <a:pt x="2179" y="4004"/>
                </a:lnTo>
                <a:lnTo>
                  <a:pt x="2109" y="4009"/>
                </a:lnTo>
                <a:lnTo>
                  <a:pt x="2039" y="4023"/>
                </a:lnTo>
                <a:lnTo>
                  <a:pt x="1970" y="4015"/>
                </a:lnTo>
                <a:lnTo>
                  <a:pt x="1966" y="4001"/>
                </a:lnTo>
                <a:lnTo>
                  <a:pt x="1971" y="3987"/>
                </a:lnTo>
                <a:lnTo>
                  <a:pt x="1977" y="3982"/>
                </a:lnTo>
                <a:lnTo>
                  <a:pt x="1984" y="3979"/>
                </a:lnTo>
                <a:lnTo>
                  <a:pt x="1996" y="3959"/>
                </a:lnTo>
                <a:lnTo>
                  <a:pt x="2010" y="3937"/>
                </a:lnTo>
                <a:lnTo>
                  <a:pt x="2019" y="3910"/>
                </a:lnTo>
                <a:lnTo>
                  <a:pt x="2025" y="3883"/>
                </a:lnTo>
                <a:lnTo>
                  <a:pt x="2024" y="3833"/>
                </a:lnTo>
                <a:lnTo>
                  <a:pt x="2028" y="3790"/>
                </a:lnTo>
                <a:lnTo>
                  <a:pt x="2051" y="3782"/>
                </a:lnTo>
                <a:lnTo>
                  <a:pt x="2067" y="3811"/>
                </a:lnTo>
                <a:lnTo>
                  <a:pt x="2086" y="3775"/>
                </a:lnTo>
                <a:lnTo>
                  <a:pt x="2090" y="3737"/>
                </a:lnTo>
                <a:lnTo>
                  <a:pt x="2096" y="3705"/>
                </a:lnTo>
                <a:lnTo>
                  <a:pt x="2110" y="3679"/>
                </a:lnTo>
                <a:lnTo>
                  <a:pt x="2111" y="3679"/>
                </a:lnTo>
                <a:lnTo>
                  <a:pt x="2111" y="3678"/>
                </a:lnTo>
                <a:lnTo>
                  <a:pt x="2113" y="3678"/>
                </a:lnTo>
                <a:lnTo>
                  <a:pt x="2118" y="3652"/>
                </a:lnTo>
                <a:lnTo>
                  <a:pt x="2127" y="3627"/>
                </a:lnTo>
                <a:lnTo>
                  <a:pt x="2149" y="3611"/>
                </a:lnTo>
                <a:lnTo>
                  <a:pt x="2171" y="3594"/>
                </a:lnTo>
                <a:lnTo>
                  <a:pt x="2131" y="3563"/>
                </a:lnTo>
                <a:lnTo>
                  <a:pt x="2057" y="3572"/>
                </a:lnTo>
                <a:lnTo>
                  <a:pt x="1991" y="3588"/>
                </a:lnTo>
                <a:lnTo>
                  <a:pt x="1949" y="3634"/>
                </a:lnTo>
                <a:lnTo>
                  <a:pt x="1925" y="3679"/>
                </a:lnTo>
                <a:lnTo>
                  <a:pt x="1905" y="3726"/>
                </a:lnTo>
                <a:lnTo>
                  <a:pt x="1889" y="3753"/>
                </a:lnTo>
                <a:lnTo>
                  <a:pt x="1856" y="3759"/>
                </a:lnTo>
                <a:lnTo>
                  <a:pt x="1869" y="3770"/>
                </a:lnTo>
                <a:lnTo>
                  <a:pt x="1883" y="3776"/>
                </a:lnTo>
                <a:lnTo>
                  <a:pt x="1862" y="3786"/>
                </a:lnTo>
                <a:lnTo>
                  <a:pt x="1839" y="3795"/>
                </a:lnTo>
                <a:lnTo>
                  <a:pt x="1830" y="3790"/>
                </a:lnTo>
                <a:lnTo>
                  <a:pt x="1817" y="3778"/>
                </a:lnTo>
                <a:lnTo>
                  <a:pt x="1764" y="3796"/>
                </a:lnTo>
                <a:lnTo>
                  <a:pt x="1711" y="3809"/>
                </a:lnTo>
                <a:lnTo>
                  <a:pt x="1684" y="3787"/>
                </a:lnTo>
                <a:lnTo>
                  <a:pt x="1665" y="3767"/>
                </a:lnTo>
                <a:lnTo>
                  <a:pt x="1642" y="3762"/>
                </a:lnTo>
                <a:lnTo>
                  <a:pt x="1623" y="3745"/>
                </a:lnTo>
                <a:lnTo>
                  <a:pt x="1617" y="3686"/>
                </a:lnTo>
                <a:lnTo>
                  <a:pt x="1602" y="3625"/>
                </a:lnTo>
                <a:lnTo>
                  <a:pt x="1596" y="3586"/>
                </a:lnTo>
                <a:lnTo>
                  <a:pt x="1592" y="3542"/>
                </a:lnTo>
                <a:lnTo>
                  <a:pt x="1595" y="3517"/>
                </a:lnTo>
                <a:lnTo>
                  <a:pt x="1600" y="3491"/>
                </a:lnTo>
                <a:lnTo>
                  <a:pt x="1610" y="3455"/>
                </a:lnTo>
                <a:lnTo>
                  <a:pt x="1627" y="3421"/>
                </a:lnTo>
                <a:lnTo>
                  <a:pt x="1640" y="3368"/>
                </a:lnTo>
                <a:lnTo>
                  <a:pt x="1658" y="3317"/>
                </a:lnTo>
                <a:lnTo>
                  <a:pt x="1666" y="3293"/>
                </a:lnTo>
                <a:lnTo>
                  <a:pt x="1671" y="3268"/>
                </a:lnTo>
                <a:lnTo>
                  <a:pt x="1693" y="3254"/>
                </a:lnTo>
                <a:lnTo>
                  <a:pt x="1715" y="3235"/>
                </a:lnTo>
                <a:lnTo>
                  <a:pt x="1734" y="3180"/>
                </a:lnTo>
                <a:lnTo>
                  <a:pt x="1743" y="3123"/>
                </a:lnTo>
                <a:lnTo>
                  <a:pt x="1762" y="3098"/>
                </a:lnTo>
                <a:lnTo>
                  <a:pt x="1771" y="3078"/>
                </a:lnTo>
                <a:lnTo>
                  <a:pt x="1773" y="3051"/>
                </a:lnTo>
                <a:lnTo>
                  <a:pt x="1796" y="3034"/>
                </a:lnTo>
                <a:lnTo>
                  <a:pt x="1820" y="3036"/>
                </a:lnTo>
                <a:lnTo>
                  <a:pt x="1821" y="3014"/>
                </a:lnTo>
                <a:lnTo>
                  <a:pt x="1834" y="3016"/>
                </a:lnTo>
                <a:lnTo>
                  <a:pt x="1845" y="3018"/>
                </a:lnTo>
                <a:lnTo>
                  <a:pt x="1846" y="3006"/>
                </a:lnTo>
                <a:lnTo>
                  <a:pt x="1839" y="2994"/>
                </a:lnTo>
                <a:lnTo>
                  <a:pt x="1839" y="2993"/>
                </a:lnTo>
                <a:lnTo>
                  <a:pt x="1890" y="2997"/>
                </a:lnTo>
                <a:lnTo>
                  <a:pt x="1921" y="2960"/>
                </a:lnTo>
                <a:lnTo>
                  <a:pt x="1946" y="2936"/>
                </a:lnTo>
                <a:lnTo>
                  <a:pt x="1946" y="2913"/>
                </a:lnTo>
                <a:lnTo>
                  <a:pt x="1961" y="2914"/>
                </a:lnTo>
                <a:lnTo>
                  <a:pt x="1977" y="2914"/>
                </a:lnTo>
                <a:lnTo>
                  <a:pt x="1972" y="2927"/>
                </a:lnTo>
                <a:lnTo>
                  <a:pt x="1968" y="2939"/>
                </a:lnTo>
                <a:lnTo>
                  <a:pt x="1992" y="2930"/>
                </a:lnTo>
                <a:lnTo>
                  <a:pt x="2016" y="2925"/>
                </a:lnTo>
                <a:lnTo>
                  <a:pt x="2045" y="2940"/>
                </a:lnTo>
                <a:lnTo>
                  <a:pt x="2073" y="2950"/>
                </a:lnTo>
                <a:lnTo>
                  <a:pt x="2098" y="2942"/>
                </a:lnTo>
                <a:lnTo>
                  <a:pt x="2112" y="2936"/>
                </a:lnTo>
                <a:lnTo>
                  <a:pt x="2132" y="2935"/>
                </a:lnTo>
                <a:lnTo>
                  <a:pt x="2135" y="2916"/>
                </a:lnTo>
                <a:lnTo>
                  <a:pt x="2145" y="2923"/>
                </a:lnTo>
                <a:lnTo>
                  <a:pt x="2147" y="2939"/>
                </a:lnTo>
                <a:lnTo>
                  <a:pt x="2143" y="2960"/>
                </a:lnTo>
                <a:lnTo>
                  <a:pt x="2162" y="2968"/>
                </a:lnTo>
                <a:lnTo>
                  <a:pt x="2186" y="2972"/>
                </a:lnTo>
                <a:lnTo>
                  <a:pt x="2196" y="2948"/>
                </a:lnTo>
                <a:lnTo>
                  <a:pt x="2210" y="2945"/>
                </a:lnTo>
                <a:lnTo>
                  <a:pt x="2226" y="2983"/>
                </a:lnTo>
                <a:lnTo>
                  <a:pt x="2248" y="2978"/>
                </a:lnTo>
                <a:lnTo>
                  <a:pt x="2247" y="2962"/>
                </a:lnTo>
                <a:lnTo>
                  <a:pt x="2244" y="2951"/>
                </a:lnTo>
                <a:lnTo>
                  <a:pt x="2247" y="2938"/>
                </a:lnTo>
                <a:lnTo>
                  <a:pt x="2250" y="2925"/>
                </a:lnTo>
                <a:lnTo>
                  <a:pt x="2237" y="2924"/>
                </a:lnTo>
                <a:lnTo>
                  <a:pt x="2231" y="2911"/>
                </a:lnTo>
                <a:lnTo>
                  <a:pt x="2213" y="2909"/>
                </a:lnTo>
                <a:lnTo>
                  <a:pt x="2200" y="2891"/>
                </a:lnTo>
                <a:lnTo>
                  <a:pt x="2191" y="2876"/>
                </a:lnTo>
                <a:lnTo>
                  <a:pt x="2245" y="2884"/>
                </a:lnTo>
                <a:lnTo>
                  <a:pt x="2298" y="2882"/>
                </a:lnTo>
                <a:lnTo>
                  <a:pt x="2347" y="2875"/>
                </a:lnTo>
                <a:lnTo>
                  <a:pt x="2395" y="2881"/>
                </a:lnTo>
                <a:lnTo>
                  <a:pt x="2405" y="2887"/>
                </a:lnTo>
                <a:lnTo>
                  <a:pt x="2415" y="2892"/>
                </a:lnTo>
                <a:lnTo>
                  <a:pt x="2428" y="2890"/>
                </a:lnTo>
                <a:lnTo>
                  <a:pt x="2440" y="2889"/>
                </a:lnTo>
                <a:lnTo>
                  <a:pt x="2451" y="2893"/>
                </a:lnTo>
                <a:lnTo>
                  <a:pt x="2466" y="2892"/>
                </a:lnTo>
                <a:lnTo>
                  <a:pt x="2466" y="2893"/>
                </a:lnTo>
                <a:lnTo>
                  <a:pt x="2469" y="2903"/>
                </a:lnTo>
                <a:lnTo>
                  <a:pt x="2469" y="2915"/>
                </a:lnTo>
                <a:lnTo>
                  <a:pt x="2493" y="2938"/>
                </a:lnTo>
                <a:lnTo>
                  <a:pt x="2531" y="2914"/>
                </a:lnTo>
                <a:lnTo>
                  <a:pt x="2544" y="2913"/>
                </a:lnTo>
                <a:lnTo>
                  <a:pt x="2557" y="2945"/>
                </a:lnTo>
                <a:lnTo>
                  <a:pt x="2564" y="2974"/>
                </a:lnTo>
                <a:lnTo>
                  <a:pt x="2577" y="2996"/>
                </a:lnTo>
                <a:lnTo>
                  <a:pt x="2573" y="3024"/>
                </a:lnTo>
                <a:lnTo>
                  <a:pt x="2565" y="3050"/>
                </a:lnTo>
                <a:lnTo>
                  <a:pt x="2547" y="3074"/>
                </a:lnTo>
                <a:lnTo>
                  <a:pt x="2555" y="3089"/>
                </a:lnTo>
                <a:lnTo>
                  <a:pt x="2555" y="3102"/>
                </a:lnTo>
                <a:lnTo>
                  <a:pt x="2545" y="3121"/>
                </a:lnTo>
                <a:lnTo>
                  <a:pt x="2542" y="3148"/>
                </a:lnTo>
                <a:lnTo>
                  <a:pt x="2565" y="3157"/>
                </a:lnTo>
                <a:lnTo>
                  <a:pt x="2555" y="3178"/>
                </a:lnTo>
                <a:lnTo>
                  <a:pt x="2559" y="3200"/>
                </a:lnTo>
                <a:lnTo>
                  <a:pt x="2564" y="3223"/>
                </a:lnTo>
                <a:lnTo>
                  <a:pt x="2564" y="3239"/>
                </a:lnTo>
                <a:lnTo>
                  <a:pt x="2579" y="3251"/>
                </a:lnTo>
                <a:lnTo>
                  <a:pt x="2588" y="3266"/>
                </a:lnTo>
                <a:lnTo>
                  <a:pt x="2597" y="3285"/>
                </a:lnTo>
                <a:lnTo>
                  <a:pt x="2619" y="3283"/>
                </a:lnTo>
                <a:lnTo>
                  <a:pt x="2643" y="3246"/>
                </a:lnTo>
                <a:lnTo>
                  <a:pt x="2654" y="3223"/>
                </a:lnTo>
                <a:lnTo>
                  <a:pt x="2661" y="3197"/>
                </a:lnTo>
                <a:lnTo>
                  <a:pt x="2675" y="3142"/>
                </a:lnTo>
                <a:lnTo>
                  <a:pt x="2682" y="3083"/>
                </a:lnTo>
                <a:lnTo>
                  <a:pt x="2674" y="3050"/>
                </a:lnTo>
                <a:lnTo>
                  <a:pt x="2687" y="3025"/>
                </a:lnTo>
                <a:lnTo>
                  <a:pt x="2692" y="2984"/>
                </a:lnTo>
                <a:lnTo>
                  <a:pt x="2695" y="2943"/>
                </a:lnTo>
                <a:lnTo>
                  <a:pt x="2684" y="2923"/>
                </a:lnTo>
                <a:lnTo>
                  <a:pt x="2674" y="2914"/>
                </a:lnTo>
                <a:lnTo>
                  <a:pt x="2697" y="2899"/>
                </a:lnTo>
                <a:lnTo>
                  <a:pt x="2710" y="2874"/>
                </a:lnTo>
                <a:lnTo>
                  <a:pt x="2734" y="2828"/>
                </a:lnTo>
                <a:lnTo>
                  <a:pt x="2774" y="2796"/>
                </a:lnTo>
                <a:lnTo>
                  <a:pt x="2784" y="2768"/>
                </a:lnTo>
                <a:lnTo>
                  <a:pt x="2804" y="2754"/>
                </a:lnTo>
                <a:lnTo>
                  <a:pt x="2851" y="2731"/>
                </a:lnTo>
                <a:lnTo>
                  <a:pt x="2894" y="2698"/>
                </a:lnTo>
                <a:lnTo>
                  <a:pt x="2952" y="2664"/>
                </a:lnTo>
                <a:lnTo>
                  <a:pt x="3008" y="2627"/>
                </a:lnTo>
                <a:lnTo>
                  <a:pt x="3037" y="2613"/>
                </a:lnTo>
                <a:lnTo>
                  <a:pt x="3070" y="2608"/>
                </a:lnTo>
                <a:lnTo>
                  <a:pt x="3087" y="2601"/>
                </a:lnTo>
                <a:lnTo>
                  <a:pt x="3087" y="2593"/>
                </a:lnTo>
                <a:lnTo>
                  <a:pt x="3063" y="2590"/>
                </a:lnTo>
                <a:lnTo>
                  <a:pt x="3049" y="2581"/>
                </a:lnTo>
                <a:lnTo>
                  <a:pt x="3060" y="2574"/>
                </a:lnTo>
                <a:lnTo>
                  <a:pt x="3078" y="2574"/>
                </a:lnTo>
                <a:lnTo>
                  <a:pt x="3078" y="2561"/>
                </a:lnTo>
                <a:lnTo>
                  <a:pt x="3061" y="2550"/>
                </a:lnTo>
                <a:lnTo>
                  <a:pt x="3106" y="2547"/>
                </a:lnTo>
                <a:lnTo>
                  <a:pt x="3141" y="2528"/>
                </a:lnTo>
                <a:lnTo>
                  <a:pt x="3124" y="2496"/>
                </a:lnTo>
                <a:lnTo>
                  <a:pt x="3137" y="2494"/>
                </a:lnTo>
                <a:lnTo>
                  <a:pt x="3151" y="2494"/>
                </a:lnTo>
                <a:lnTo>
                  <a:pt x="3157" y="2483"/>
                </a:lnTo>
                <a:lnTo>
                  <a:pt x="3164" y="2458"/>
                </a:lnTo>
                <a:lnTo>
                  <a:pt x="3151" y="2442"/>
                </a:lnTo>
                <a:lnTo>
                  <a:pt x="3142" y="2424"/>
                </a:lnTo>
                <a:lnTo>
                  <a:pt x="3143" y="2411"/>
                </a:lnTo>
                <a:lnTo>
                  <a:pt x="3158" y="2416"/>
                </a:lnTo>
                <a:lnTo>
                  <a:pt x="3166" y="2409"/>
                </a:lnTo>
                <a:lnTo>
                  <a:pt x="3170" y="2394"/>
                </a:lnTo>
                <a:lnTo>
                  <a:pt x="3181" y="2381"/>
                </a:lnTo>
                <a:lnTo>
                  <a:pt x="3174" y="2358"/>
                </a:lnTo>
                <a:lnTo>
                  <a:pt x="3156" y="2340"/>
                </a:lnTo>
                <a:lnTo>
                  <a:pt x="3166" y="2338"/>
                </a:lnTo>
                <a:lnTo>
                  <a:pt x="3175" y="2334"/>
                </a:lnTo>
                <a:lnTo>
                  <a:pt x="3187" y="2348"/>
                </a:lnTo>
                <a:lnTo>
                  <a:pt x="3200" y="2347"/>
                </a:lnTo>
                <a:lnTo>
                  <a:pt x="3192" y="2327"/>
                </a:lnTo>
                <a:lnTo>
                  <a:pt x="3187" y="2314"/>
                </a:lnTo>
                <a:lnTo>
                  <a:pt x="3219" y="2280"/>
                </a:lnTo>
                <a:lnTo>
                  <a:pt x="3242" y="2249"/>
                </a:lnTo>
                <a:lnTo>
                  <a:pt x="3223" y="2299"/>
                </a:lnTo>
                <a:lnTo>
                  <a:pt x="3217" y="2344"/>
                </a:lnTo>
                <a:lnTo>
                  <a:pt x="3221" y="2364"/>
                </a:lnTo>
                <a:lnTo>
                  <a:pt x="3208" y="2384"/>
                </a:lnTo>
                <a:lnTo>
                  <a:pt x="3187" y="2410"/>
                </a:lnTo>
                <a:lnTo>
                  <a:pt x="3196" y="2422"/>
                </a:lnTo>
                <a:lnTo>
                  <a:pt x="3222" y="2398"/>
                </a:lnTo>
                <a:lnTo>
                  <a:pt x="3242" y="2367"/>
                </a:lnTo>
                <a:lnTo>
                  <a:pt x="3271" y="2337"/>
                </a:lnTo>
                <a:lnTo>
                  <a:pt x="3272" y="2302"/>
                </a:lnTo>
                <a:lnTo>
                  <a:pt x="3271" y="2280"/>
                </a:lnTo>
                <a:lnTo>
                  <a:pt x="3273" y="2254"/>
                </a:lnTo>
                <a:lnTo>
                  <a:pt x="3286" y="2272"/>
                </a:lnTo>
                <a:lnTo>
                  <a:pt x="3296" y="2294"/>
                </a:lnTo>
                <a:lnTo>
                  <a:pt x="3302" y="2304"/>
                </a:lnTo>
                <a:lnTo>
                  <a:pt x="3316" y="2289"/>
                </a:lnTo>
                <a:lnTo>
                  <a:pt x="3352" y="2247"/>
                </a:lnTo>
                <a:lnTo>
                  <a:pt x="3378" y="2199"/>
                </a:lnTo>
                <a:lnTo>
                  <a:pt x="3392" y="2176"/>
                </a:lnTo>
                <a:lnTo>
                  <a:pt x="3416" y="2163"/>
                </a:lnTo>
                <a:lnTo>
                  <a:pt x="3458" y="2148"/>
                </a:lnTo>
                <a:lnTo>
                  <a:pt x="3502" y="2143"/>
                </a:lnTo>
                <a:lnTo>
                  <a:pt x="3551" y="2134"/>
                </a:lnTo>
                <a:lnTo>
                  <a:pt x="3593" y="2129"/>
                </a:lnTo>
                <a:lnTo>
                  <a:pt x="3603" y="2138"/>
                </a:lnTo>
                <a:lnTo>
                  <a:pt x="3616" y="2138"/>
                </a:lnTo>
                <a:lnTo>
                  <a:pt x="3627" y="2125"/>
                </a:lnTo>
                <a:lnTo>
                  <a:pt x="3614" y="2113"/>
                </a:lnTo>
                <a:lnTo>
                  <a:pt x="3604" y="2109"/>
                </a:lnTo>
                <a:lnTo>
                  <a:pt x="3596" y="2102"/>
                </a:lnTo>
                <a:lnTo>
                  <a:pt x="3598" y="2073"/>
                </a:lnTo>
                <a:lnTo>
                  <a:pt x="3617" y="2067"/>
                </a:lnTo>
                <a:lnTo>
                  <a:pt x="3616" y="2050"/>
                </a:lnTo>
                <a:lnTo>
                  <a:pt x="3624" y="2036"/>
                </a:lnTo>
                <a:lnTo>
                  <a:pt x="3662" y="2001"/>
                </a:lnTo>
                <a:lnTo>
                  <a:pt x="3705" y="1976"/>
                </a:lnTo>
                <a:lnTo>
                  <a:pt x="3735" y="1962"/>
                </a:lnTo>
                <a:lnTo>
                  <a:pt x="3755" y="1936"/>
                </a:lnTo>
                <a:lnTo>
                  <a:pt x="3772" y="1937"/>
                </a:lnTo>
                <a:lnTo>
                  <a:pt x="3797" y="1933"/>
                </a:lnTo>
                <a:lnTo>
                  <a:pt x="3827" y="1926"/>
                </a:lnTo>
                <a:lnTo>
                  <a:pt x="3861" y="1925"/>
                </a:lnTo>
                <a:lnTo>
                  <a:pt x="3869" y="1913"/>
                </a:lnTo>
                <a:lnTo>
                  <a:pt x="3876" y="1896"/>
                </a:lnTo>
                <a:lnTo>
                  <a:pt x="3895" y="1893"/>
                </a:lnTo>
                <a:lnTo>
                  <a:pt x="3914" y="1892"/>
                </a:lnTo>
                <a:lnTo>
                  <a:pt x="3971" y="1868"/>
                </a:lnTo>
                <a:lnTo>
                  <a:pt x="4005" y="1860"/>
                </a:lnTo>
                <a:lnTo>
                  <a:pt x="3994" y="1871"/>
                </a:lnTo>
                <a:lnTo>
                  <a:pt x="3978" y="1876"/>
                </a:lnTo>
                <a:lnTo>
                  <a:pt x="4027" y="1886"/>
                </a:lnTo>
                <a:lnTo>
                  <a:pt x="4013" y="1896"/>
                </a:lnTo>
                <a:lnTo>
                  <a:pt x="3986" y="1906"/>
                </a:lnTo>
                <a:lnTo>
                  <a:pt x="3935" y="1920"/>
                </a:lnTo>
                <a:lnTo>
                  <a:pt x="3895" y="1955"/>
                </a:lnTo>
                <a:lnTo>
                  <a:pt x="3874" y="1978"/>
                </a:lnTo>
                <a:lnTo>
                  <a:pt x="3891" y="1993"/>
                </a:lnTo>
                <a:lnTo>
                  <a:pt x="3893" y="2002"/>
                </a:lnTo>
                <a:lnTo>
                  <a:pt x="3904" y="2010"/>
                </a:lnTo>
                <a:lnTo>
                  <a:pt x="3944" y="1985"/>
                </a:lnTo>
                <a:lnTo>
                  <a:pt x="3974" y="1951"/>
                </a:lnTo>
                <a:lnTo>
                  <a:pt x="4019" y="1939"/>
                </a:lnTo>
                <a:lnTo>
                  <a:pt x="4066" y="1934"/>
                </a:lnTo>
                <a:lnTo>
                  <a:pt x="4124" y="1907"/>
                </a:lnTo>
                <a:lnTo>
                  <a:pt x="4150" y="1877"/>
                </a:lnTo>
                <a:lnTo>
                  <a:pt x="4119" y="1869"/>
                </a:lnTo>
                <a:lnTo>
                  <a:pt x="4083" y="1872"/>
                </a:lnTo>
                <a:lnTo>
                  <a:pt x="4043" y="1852"/>
                </a:lnTo>
                <a:lnTo>
                  <a:pt x="4014" y="1823"/>
                </a:lnTo>
                <a:lnTo>
                  <a:pt x="4010" y="1801"/>
                </a:lnTo>
                <a:lnTo>
                  <a:pt x="4018" y="1777"/>
                </a:lnTo>
                <a:lnTo>
                  <a:pt x="4011" y="1770"/>
                </a:lnTo>
                <a:lnTo>
                  <a:pt x="4011" y="1761"/>
                </a:lnTo>
                <a:lnTo>
                  <a:pt x="4037" y="1748"/>
                </a:lnTo>
                <a:lnTo>
                  <a:pt x="4037" y="1731"/>
                </a:lnTo>
                <a:lnTo>
                  <a:pt x="4007" y="1717"/>
                </a:lnTo>
                <a:lnTo>
                  <a:pt x="4017" y="1701"/>
                </a:lnTo>
                <a:lnTo>
                  <a:pt x="4065" y="1696"/>
                </a:lnTo>
                <a:lnTo>
                  <a:pt x="4100" y="1672"/>
                </a:lnTo>
                <a:lnTo>
                  <a:pt x="4108" y="1656"/>
                </a:lnTo>
                <a:lnTo>
                  <a:pt x="4117" y="1647"/>
                </a:lnTo>
                <a:lnTo>
                  <a:pt x="4029" y="1635"/>
                </a:lnTo>
                <a:lnTo>
                  <a:pt x="3938" y="1664"/>
                </a:lnTo>
                <a:lnTo>
                  <a:pt x="3843" y="1726"/>
                </a:lnTo>
                <a:lnTo>
                  <a:pt x="3748" y="1772"/>
                </a:lnTo>
                <a:lnTo>
                  <a:pt x="3779" y="1745"/>
                </a:lnTo>
                <a:lnTo>
                  <a:pt x="3813" y="1722"/>
                </a:lnTo>
                <a:lnTo>
                  <a:pt x="3836" y="1695"/>
                </a:lnTo>
                <a:lnTo>
                  <a:pt x="3801" y="1677"/>
                </a:lnTo>
                <a:lnTo>
                  <a:pt x="3819" y="1677"/>
                </a:lnTo>
                <a:lnTo>
                  <a:pt x="3844" y="1682"/>
                </a:lnTo>
                <a:lnTo>
                  <a:pt x="3880" y="1670"/>
                </a:lnTo>
                <a:lnTo>
                  <a:pt x="3910" y="1648"/>
                </a:lnTo>
                <a:lnTo>
                  <a:pt x="3951" y="1628"/>
                </a:lnTo>
                <a:lnTo>
                  <a:pt x="3995" y="1613"/>
                </a:lnTo>
                <a:lnTo>
                  <a:pt x="4025" y="1577"/>
                </a:lnTo>
                <a:lnTo>
                  <a:pt x="4082" y="1549"/>
                </a:lnTo>
                <a:lnTo>
                  <a:pt x="4319" y="1560"/>
                </a:lnTo>
                <a:lnTo>
                  <a:pt x="4350" y="1562"/>
                </a:lnTo>
                <a:lnTo>
                  <a:pt x="4378" y="1556"/>
                </a:lnTo>
                <a:lnTo>
                  <a:pt x="4388" y="1548"/>
                </a:lnTo>
                <a:lnTo>
                  <a:pt x="4403" y="1542"/>
                </a:lnTo>
                <a:lnTo>
                  <a:pt x="4441" y="1522"/>
                </a:lnTo>
                <a:lnTo>
                  <a:pt x="4479" y="1501"/>
                </a:lnTo>
                <a:lnTo>
                  <a:pt x="4561" y="1490"/>
                </a:lnTo>
                <a:lnTo>
                  <a:pt x="4607" y="1437"/>
                </a:lnTo>
                <a:lnTo>
                  <a:pt x="4608" y="1428"/>
                </a:lnTo>
                <a:lnTo>
                  <a:pt x="4618" y="1419"/>
                </a:lnTo>
                <a:lnTo>
                  <a:pt x="4628" y="1412"/>
                </a:lnTo>
                <a:lnTo>
                  <a:pt x="4631" y="1400"/>
                </a:lnTo>
                <a:lnTo>
                  <a:pt x="4644" y="1379"/>
                </a:lnTo>
                <a:lnTo>
                  <a:pt x="4631" y="1354"/>
                </a:lnTo>
                <a:lnTo>
                  <a:pt x="4608" y="1363"/>
                </a:lnTo>
                <a:lnTo>
                  <a:pt x="4582" y="1370"/>
                </a:lnTo>
                <a:lnTo>
                  <a:pt x="4579" y="1358"/>
                </a:lnTo>
                <a:lnTo>
                  <a:pt x="4588" y="1341"/>
                </a:lnTo>
                <a:lnTo>
                  <a:pt x="4497" y="1371"/>
                </a:lnTo>
                <a:lnTo>
                  <a:pt x="4430" y="1352"/>
                </a:lnTo>
                <a:lnTo>
                  <a:pt x="4468" y="1357"/>
                </a:lnTo>
                <a:lnTo>
                  <a:pt x="4506" y="1346"/>
                </a:lnTo>
                <a:lnTo>
                  <a:pt x="4523" y="1338"/>
                </a:lnTo>
                <a:lnTo>
                  <a:pt x="4535" y="1332"/>
                </a:lnTo>
                <a:lnTo>
                  <a:pt x="4521" y="1326"/>
                </a:lnTo>
                <a:lnTo>
                  <a:pt x="4509" y="1319"/>
                </a:lnTo>
                <a:lnTo>
                  <a:pt x="4590" y="1316"/>
                </a:lnTo>
                <a:lnTo>
                  <a:pt x="4603" y="1318"/>
                </a:lnTo>
                <a:lnTo>
                  <a:pt x="4616" y="1316"/>
                </a:lnTo>
                <a:lnTo>
                  <a:pt x="4602" y="1306"/>
                </a:lnTo>
                <a:lnTo>
                  <a:pt x="4590" y="1293"/>
                </a:lnTo>
                <a:lnTo>
                  <a:pt x="4575" y="1291"/>
                </a:lnTo>
                <a:lnTo>
                  <a:pt x="4560" y="1298"/>
                </a:lnTo>
                <a:lnTo>
                  <a:pt x="4541" y="1282"/>
                </a:lnTo>
                <a:lnTo>
                  <a:pt x="4506" y="1271"/>
                </a:lnTo>
                <a:lnTo>
                  <a:pt x="4485" y="1275"/>
                </a:lnTo>
                <a:lnTo>
                  <a:pt x="4490" y="1256"/>
                </a:lnTo>
                <a:lnTo>
                  <a:pt x="4491" y="1237"/>
                </a:lnTo>
                <a:lnTo>
                  <a:pt x="4471" y="1216"/>
                </a:lnTo>
                <a:lnTo>
                  <a:pt x="4465" y="1188"/>
                </a:lnTo>
                <a:lnTo>
                  <a:pt x="4490" y="1170"/>
                </a:lnTo>
                <a:lnTo>
                  <a:pt x="4509" y="1165"/>
                </a:lnTo>
                <a:lnTo>
                  <a:pt x="4514" y="1150"/>
                </a:lnTo>
                <a:lnTo>
                  <a:pt x="4493" y="1143"/>
                </a:lnTo>
                <a:lnTo>
                  <a:pt x="4501" y="1125"/>
                </a:lnTo>
                <a:lnTo>
                  <a:pt x="4511" y="1118"/>
                </a:lnTo>
                <a:lnTo>
                  <a:pt x="4509" y="1105"/>
                </a:lnTo>
                <a:lnTo>
                  <a:pt x="4493" y="1103"/>
                </a:lnTo>
                <a:lnTo>
                  <a:pt x="4474" y="1106"/>
                </a:lnTo>
                <a:lnTo>
                  <a:pt x="4485" y="1091"/>
                </a:lnTo>
                <a:lnTo>
                  <a:pt x="4492" y="1081"/>
                </a:lnTo>
                <a:lnTo>
                  <a:pt x="4481" y="1082"/>
                </a:lnTo>
                <a:lnTo>
                  <a:pt x="4470" y="1080"/>
                </a:lnTo>
                <a:lnTo>
                  <a:pt x="4484" y="1069"/>
                </a:lnTo>
                <a:lnTo>
                  <a:pt x="4504" y="1054"/>
                </a:lnTo>
                <a:lnTo>
                  <a:pt x="4500" y="1045"/>
                </a:lnTo>
                <a:lnTo>
                  <a:pt x="4490" y="1041"/>
                </a:lnTo>
                <a:lnTo>
                  <a:pt x="4495" y="1030"/>
                </a:lnTo>
                <a:lnTo>
                  <a:pt x="4504" y="1020"/>
                </a:lnTo>
                <a:lnTo>
                  <a:pt x="4504" y="1007"/>
                </a:lnTo>
                <a:lnTo>
                  <a:pt x="4500" y="992"/>
                </a:lnTo>
                <a:lnTo>
                  <a:pt x="4501" y="953"/>
                </a:lnTo>
                <a:lnTo>
                  <a:pt x="4486" y="949"/>
                </a:lnTo>
                <a:lnTo>
                  <a:pt x="4468" y="970"/>
                </a:lnTo>
                <a:lnTo>
                  <a:pt x="4447" y="990"/>
                </a:lnTo>
                <a:lnTo>
                  <a:pt x="4421" y="1022"/>
                </a:lnTo>
                <a:lnTo>
                  <a:pt x="4393" y="1053"/>
                </a:lnTo>
                <a:lnTo>
                  <a:pt x="4371" y="1062"/>
                </a:lnTo>
                <a:lnTo>
                  <a:pt x="4347" y="1057"/>
                </a:lnTo>
                <a:lnTo>
                  <a:pt x="4297" y="1078"/>
                </a:lnTo>
                <a:lnTo>
                  <a:pt x="4273" y="1037"/>
                </a:lnTo>
                <a:lnTo>
                  <a:pt x="4254" y="1049"/>
                </a:lnTo>
                <a:lnTo>
                  <a:pt x="4234" y="1057"/>
                </a:lnTo>
                <a:lnTo>
                  <a:pt x="4228" y="1042"/>
                </a:lnTo>
                <a:lnTo>
                  <a:pt x="4235" y="1031"/>
                </a:lnTo>
                <a:lnTo>
                  <a:pt x="4259" y="1017"/>
                </a:lnTo>
                <a:lnTo>
                  <a:pt x="4276" y="986"/>
                </a:lnTo>
                <a:lnTo>
                  <a:pt x="4279" y="967"/>
                </a:lnTo>
                <a:lnTo>
                  <a:pt x="4256" y="957"/>
                </a:lnTo>
                <a:lnTo>
                  <a:pt x="4298" y="938"/>
                </a:lnTo>
                <a:lnTo>
                  <a:pt x="4324" y="908"/>
                </a:lnTo>
                <a:lnTo>
                  <a:pt x="4311" y="911"/>
                </a:lnTo>
                <a:lnTo>
                  <a:pt x="4297" y="915"/>
                </a:lnTo>
                <a:lnTo>
                  <a:pt x="4287" y="910"/>
                </a:lnTo>
                <a:lnTo>
                  <a:pt x="4277" y="907"/>
                </a:lnTo>
                <a:lnTo>
                  <a:pt x="4258" y="902"/>
                </a:lnTo>
                <a:lnTo>
                  <a:pt x="4251" y="881"/>
                </a:lnTo>
                <a:lnTo>
                  <a:pt x="4239" y="876"/>
                </a:lnTo>
                <a:lnTo>
                  <a:pt x="4243" y="861"/>
                </a:lnTo>
                <a:lnTo>
                  <a:pt x="4238" y="841"/>
                </a:lnTo>
                <a:lnTo>
                  <a:pt x="4230" y="824"/>
                </a:lnTo>
                <a:lnTo>
                  <a:pt x="4192" y="831"/>
                </a:lnTo>
                <a:lnTo>
                  <a:pt x="4150" y="836"/>
                </a:lnTo>
                <a:lnTo>
                  <a:pt x="4104" y="823"/>
                </a:lnTo>
                <a:lnTo>
                  <a:pt x="4057" y="825"/>
                </a:lnTo>
                <a:lnTo>
                  <a:pt x="4039" y="852"/>
                </a:lnTo>
                <a:lnTo>
                  <a:pt x="4022" y="881"/>
                </a:lnTo>
                <a:lnTo>
                  <a:pt x="3989" y="895"/>
                </a:lnTo>
                <a:lnTo>
                  <a:pt x="4001" y="911"/>
                </a:lnTo>
                <a:lnTo>
                  <a:pt x="3975" y="952"/>
                </a:lnTo>
                <a:lnTo>
                  <a:pt x="3939" y="987"/>
                </a:lnTo>
                <a:lnTo>
                  <a:pt x="3893" y="1005"/>
                </a:lnTo>
                <a:lnTo>
                  <a:pt x="3888" y="1043"/>
                </a:lnTo>
                <a:lnTo>
                  <a:pt x="3890" y="1096"/>
                </a:lnTo>
                <a:lnTo>
                  <a:pt x="3869" y="1146"/>
                </a:lnTo>
                <a:lnTo>
                  <a:pt x="3773" y="1220"/>
                </a:lnTo>
                <a:lnTo>
                  <a:pt x="3656" y="1253"/>
                </a:lnTo>
                <a:lnTo>
                  <a:pt x="3652" y="1252"/>
                </a:lnTo>
                <a:lnTo>
                  <a:pt x="3649" y="1253"/>
                </a:lnTo>
                <a:lnTo>
                  <a:pt x="3648" y="1253"/>
                </a:lnTo>
                <a:lnTo>
                  <a:pt x="3655" y="1275"/>
                </a:lnTo>
                <a:lnTo>
                  <a:pt x="3657" y="1298"/>
                </a:lnTo>
                <a:lnTo>
                  <a:pt x="3640" y="1321"/>
                </a:lnTo>
                <a:lnTo>
                  <a:pt x="3619" y="1342"/>
                </a:lnTo>
                <a:lnTo>
                  <a:pt x="3618" y="1374"/>
                </a:lnTo>
                <a:lnTo>
                  <a:pt x="3608" y="1402"/>
                </a:lnTo>
                <a:lnTo>
                  <a:pt x="3587" y="1420"/>
                </a:lnTo>
                <a:lnTo>
                  <a:pt x="3564" y="1432"/>
                </a:lnTo>
                <a:lnTo>
                  <a:pt x="3567" y="1441"/>
                </a:lnTo>
                <a:lnTo>
                  <a:pt x="3575" y="1446"/>
                </a:lnTo>
                <a:lnTo>
                  <a:pt x="3576" y="1453"/>
                </a:lnTo>
                <a:lnTo>
                  <a:pt x="3571" y="1459"/>
                </a:lnTo>
                <a:lnTo>
                  <a:pt x="3554" y="1456"/>
                </a:lnTo>
                <a:lnTo>
                  <a:pt x="3538" y="1459"/>
                </a:lnTo>
                <a:lnTo>
                  <a:pt x="3524" y="1469"/>
                </a:lnTo>
                <a:lnTo>
                  <a:pt x="3516" y="1484"/>
                </a:lnTo>
                <a:lnTo>
                  <a:pt x="3515" y="1485"/>
                </a:lnTo>
                <a:lnTo>
                  <a:pt x="3506" y="1483"/>
                </a:lnTo>
                <a:lnTo>
                  <a:pt x="3501" y="1477"/>
                </a:lnTo>
                <a:lnTo>
                  <a:pt x="3500" y="1476"/>
                </a:lnTo>
                <a:lnTo>
                  <a:pt x="3499" y="1475"/>
                </a:lnTo>
                <a:lnTo>
                  <a:pt x="3491" y="1470"/>
                </a:lnTo>
                <a:lnTo>
                  <a:pt x="3483" y="1467"/>
                </a:lnTo>
                <a:lnTo>
                  <a:pt x="3487" y="1451"/>
                </a:lnTo>
                <a:lnTo>
                  <a:pt x="3487" y="1435"/>
                </a:lnTo>
                <a:lnTo>
                  <a:pt x="3483" y="1418"/>
                </a:lnTo>
                <a:lnTo>
                  <a:pt x="3476" y="1404"/>
                </a:lnTo>
                <a:lnTo>
                  <a:pt x="3475" y="1404"/>
                </a:lnTo>
                <a:lnTo>
                  <a:pt x="3475" y="1403"/>
                </a:lnTo>
                <a:lnTo>
                  <a:pt x="3473" y="1403"/>
                </a:lnTo>
                <a:lnTo>
                  <a:pt x="3473" y="1402"/>
                </a:lnTo>
                <a:lnTo>
                  <a:pt x="3466" y="1399"/>
                </a:lnTo>
                <a:lnTo>
                  <a:pt x="3466" y="1392"/>
                </a:lnTo>
                <a:lnTo>
                  <a:pt x="3472" y="1379"/>
                </a:lnTo>
                <a:lnTo>
                  <a:pt x="3467" y="1365"/>
                </a:lnTo>
                <a:lnTo>
                  <a:pt x="3470" y="1350"/>
                </a:lnTo>
                <a:lnTo>
                  <a:pt x="3486" y="1337"/>
                </a:lnTo>
                <a:lnTo>
                  <a:pt x="3503" y="1299"/>
                </a:lnTo>
                <a:lnTo>
                  <a:pt x="3524" y="1266"/>
                </a:lnTo>
                <a:lnTo>
                  <a:pt x="3546" y="1247"/>
                </a:lnTo>
                <a:lnTo>
                  <a:pt x="3553" y="1229"/>
                </a:lnTo>
                <a:lnTo>
                  <a:pt x="3551" y="1225"/>
                </a:lnTo>
                <a:lnTo>
                  <a:pt x="3549" y="1223"/>
                </a:lnTo>
                <a:lnTo>
                  <a:pt x="3511" y="1218"/>
                </a:lnTo>
                <a:lnTo>
                  <a:pt x="3474" y="1209"/>
                </a:lnTo>
                <a:lnTo>
                  <a:pt x="3443" y="1187"/>
                </a:lnTo>
                <a:lnTo>
                  <a:pt x="3415" y="1159"/>
                </a:lnTo>
                <a:lnTo>
                  <a:pt x="3403" y="1141"/>
                </a:lnTo>
                <a:lnTo>
                  <a:pt x="3401" y="1119"/>
                </a:lnTo>
                <a:lnTo>
                  <a:pt x="3401" y="1118"/>
                </a:lnTo>
                <a:lnTo>
                  <a:pt x="3400" y="1118"/>
                </a:lnTo>
                <a:lnTo>
                  <a:pt x="3355" y="1108"/>
                </a:lnTo>
                <a:lnTo>
                  <a:pt x="3318" y="1085"/>
                </a:lnTo>
                <a:lnTo>
                  <a:pt x="3280" y="1074"/>
                </a:lnTo>
                <a:lnTo>
                  <a:pt x="3229" y="1082"/>
                </a:lnTo>
                <a:lnTo>
                  <a:pt x="3241" y="1066"/>
                </a:lnTo>
                <a:lnTo>
                  <a:pt x="3256" y="1054"/>
                </a:lnTo>
                <a:lnTo>
                  <a:pt x="3261" y="1035"/>
                </a:lnTo>
                <a:lnTo>
                  <a:pt x="3260" y="1016"/>
                </a:lnTo>
                <a:lnTo>
                  <a:pt x="3269" y="1002"/>
                </a:lnTo>
                <a:lnTo>
                  <a:pt x="3281" y="989"/>
                </a:lnTo>
                <a:lnTo>
                  <a:pt x="3245" y="973"/>
                </a:lnTo>
                <a:lnTo>
                  <a:pt x="3251" y="941"/>
                </a:lnTo>
                <a:lnTo>
                  <a:pt x="3306" y="874"/>
                </a:lnTo>
                <a:lnTo>
                  <a:pt x="3390" y="826"/>
                </a:lnTo>
                <a:lnTo>
                  <a:pt x="3482" y="793"/>
                </a:lnTo>
                <a:lnTo>
                  <a:pt x="3505" y="786"/>
                </a:lnTo>
                <a:lnTo>
                  <a:pt x="3527" y="780"/>
                </a:lnTo>
                <a:lnTo>
                  <a:pt x="3548" y="769"/>
                </a:lnTo>
                <a:lnTo>
                  <a:pt x="3575" y="766"/>
                </a:lnTo>
                <a:lnTo>
                  <a:pt x="3605" y="752"/>
                </a:lnTo>
                <a:lnTo>
                  <a:pt x="3615" y="733"/>
                </a:lnTo>
                <a:lnTo>
                  <a:pt x="3524" y="715"/>
                </a:lnTo>
                <a:lnTo>
                  <a:pt x="3453" y="674"/>
                </a:lnTo>
                <a:lnTo>
                  <a:pt x="3492" y="687"/>
                </a:lnTo>
                <a:lnTo>
                  <a:pt x="3529" y="705"/>
                </a:lnTo>
                <a:lnTo>
                  <a:pt x="3543" y="701"/>
                </a:lnTo>
                <a:lnTo>
                  <a:pt x="3560" y="701"/>
                </a:lnTo>
                <a:lnTo>
                  <a:pt x="3596" y="713"/>
                </a:lnTo>
                <a:lnTo>
                  <a:pt x="3635" y="721"/>
                </a:lnTo>
                <a:lnTo>
                  <a:pt x="3665" y="720"/>
                </a:lnTo>
                <a:lnTo>
                  <a:pt x="3693" y="713"/>
                </a:lnTo>
                <a:lnTo>
                  <a:pt x="3718" y="717"/>
                </a:lnTo>
                <a:lnTo>
                  <a:pt x="3740" y="714"/>
                </a:lnTo>
                <a:lnTo>
                  <a:pt x="3766" y="702"/>
                </a:lnTo>
                <a:lnTo>
                  <a:pt x="3789" y="688"/>
                </a:lnTo>
                <a:lnTo>
                  <a:pt x="3807" y="676"/>
                </a:lnTo>
                <a:lnTo>
                  <a:pt x="3827" y="666"/>
                </a:lnTo>
                <a:lnTo>
                  <a:pt x="3839" y="658"/>
                </a:lnTo>
                <a:lnTo>
                  <a:pt x="3849" y="653"/>
                </a:lnTo>
                <a:lnTo>
                  <a:pt x="3849" y="652"/>
                </a:lnTo>
                <a:lnTo>
                  <a:pt x="3848" y="651"/>
                </a:lnTo>
                <a:lnTo>
                  <a:pt x="3824" y="647"/>
                </a:lnTo>
                <a:lnTo>
                  <a:pt x="3800" y="644"/>
                </a:lnTo>
                <a:lnTo>
                  <a:pt x="3778" y="630"/>
                </a:lnTo>
                <a:lnTo>
                  <a:pt x="3751" y="620"/>
                </a:lnTo>
                <a:lnTo>
                  <a:pt x="3743" y="617"/>
                </a:lnTo>
                <a:lnTo>
                  <a:pt x="3745" y="616"/>
                </a:lnTo>
                <a:lnTo>
                  <a:pt x="3777" y="618"/>
                </a:lnTo>
                <a:lnTo>
                  <a:pt x="3804" y="628"/>
                </a:lnTo>
                <a:lnTo>
                  <a:pt x="3831" y="635"/>
                </a:lnTo>
                <a:lnTo>
                  <a:pt x="3860" y="636"/>
                </a:lnTo>
                <a:lnTo>
                  <a:pt x="3887" y="629"/>
                </a:lnTo>
                <a:lnTo>
                  <a:pt x="3912" y="617"/>
                </a:lnTo>
                <a:lnTo>
                  <a:pt x="3920" y="593"/>
                </a:lnTo>
                <a:lnTo>
                  <a:pt x="3928" y="586"/>
                </a:lnTo>
                <a:lnTo>
                  <a:pt x="3946" y="589"/>
                </a:lnTo>
                <a:lnTo>
                  <a:pt x="3957" y="600"/>
                </a:lnTo>
                <a:lnTo>
                  <a:pt x="3976" y="607"/>
                </a:lnTo>
                <a:lnTo>
                  <a:pt x="4001" y="610"/>
                </a:lnTo>
                <a:lnTo>
                  <a:pt x="4003" y="600"/>
                </a:lnTo>
                <a:lnTo>
                  <a:pt x="3996" y="588"/>
                </a:lnTo>
                <a:lnTo>
                  <a:pt x="4016" y="599"/>
                </a:lnTo>
                <a:lnTo>
                  <a:pt x="4039" y="610"/>
                </a:lnTo>
                <a:lnTo>
                  <a:pt x="4065" y="605"/>
                </a:lnTo>
                <a:lnTo>
                  <a:pt x="4093" y="598"/>
                </a:lnTo>
                <a:lnTo>
                  <a:pt x="4137" y="579"/>
                </a:lnTo>
                <a:lnTo>
                  <a:pt x="4157" y="537"/>
                </a:lnTo>
                <a:lnTo>
                  <a:pt x="4177" y="516"/>
                </a:lnTo>
                <a:lnTo>
                  <a:pt x="4200" y="509"/>
                </a:lnTo>
                <a:lnTo>
                  <a:pt x="4212" y="485"/>
                </a:lnTo>
                <a:lnTo>
                  <a:pt x="4196" y="459"/>
                </a:lnTo>
                <a:lnTo>
                  <a:pt x="4172" y="454"/>
                </a:lnTo>
                <a:lnTo>
                  <a:pt x="4144" y="448"/>
                </a:lnTo>
                <a:lnTo>
                  <a:pt x="4118" y="445"/>
                </a:lnTo>
                <a:lnTo>
                  <a:pt x="4107" y="473"/>
                </a:lnTo>
                <a:lnTo>
                  <a:pt x="4098" y="482"/>
                </a:lnTo>
                <a:lnTo>
                  <a:pt x="4085" y="491"/>
                </a:lnTo>
                <a:lnTo>
                  <a:pt x="4057" y="505"/>
                </a:lnTo>
                <a:lnTo>
                  <a:pt x="4024" y="523"/>
                </a:lnTo>
                <a:lnTo>
                  <a:pt x="3981" y="548"/>
                </a:lnTo>
                <a:lnTo>
                  <a:pt x="3933" y="560"/>
                </a:lnTo>
                <a:lnTo>
                  <a:pt x="3933" y="526"/>
                </a:lnTo>
                <a:lnTo>
                  <a:pt x="3957" y="506"/>
                </a:lnTo>
                <a:lnTo>
                  <a:pt x="3970" y="485"/>
                </a:lnTo>
                <a:lnTo>
                  <a:pt x="3963" y="456"/>
                </a:lnTo>
                <a:lnTo>
                  <a:pt x="3918" y="473"/>
                </a:lnTo>
                <a:lnTo>
                  <a:pt x="3875" y="498"/>
                </a:lnTo>
                <a:lnTo>
                  <a:pt x="3882" y="478"/>
                </a:lnTo>
                <a:lnTo>
                  <a:pt x="3915" y="450"/>
                </a:lnTo>
                <a:lnTo>
                  <a:pt x="3891" y="434"/>
                </a:lnTo>
                <a:lnTo>
                  <a:pt x="3862" y="433"/>
                </a:lnTo>
                <a:lnTo>
                  <a:pt x="3890" y="412"/>
                </a:lnTo>
                <a:lnTo>
                  <a:pt x="3922" y="399"/>
                </a:lnTo>
                <a:lnTo>
                  <a:pt x="3901" y="369"/>
                </a:lnTo>
                <a:lnTo>
                  <a:pt x="3891" y="353"/>
                </a:lnTo>
                <a:lnTo>
                  <a:pt x="3872" y="349"/>
                </a:lnTo>
                <a:lnTo>
                  <a:pt x="3867" y="342"/>
                </a:lnTo>
                <a:lnTo>
                  <a:pt x="3862" y="333"/>
                </a:lnTo>
                <a:lnTo>
                  <a:pt x="3834" y="339"/>
                </a:lnTo>
                <a:lnTo>
                  <a:pt x="3810" y="353"/>
                </a:lnTo>
                <a:lnTo>
                  <a:pt x="3789" y="368"/>
                </a:lnTo>
                <a:lnTo>
                  <a:pt x="3768" y="378"/>
                </a:lnTo>
                <a:lnTo>
                  <a:pt x="3757" y="381"/>
                </a:lnTo>
                <a:lnTo>
                  <a:pt x="3748" y="389"/>
                </a:lnTo>
                <a:lnTo>
                  <a:pt x="3759" y="407"/>
                </a:lnTo>
                <a:lnTo>
                  <a:pt x="3781" y="411"/>
                </a:lnTo>
                <a:lnTo>
                  <a:pt x="3797" y="424"/>
                </a:lnTo>
                <a:lnTo>
                  <a:pt x="3820" y="429"/>
                </a:lnTo>
                <a:lnTo>
                  <a:pt x="3820" y="430"/>
                </a:lnTo>
                <a:lnTo>
                  <a:pt x="3780" y="443"/>
                </a:lnTo>
                <a:lnTo>
                  <a:pt x="3756" y="464"/>
                </a:lnTo>
                <a:lnTo>
                  <a:pt x="3769" y="470"/>
                </a:lnTo>
                <a:lnTo>
                  <a:pt x="3780" y="473"/>
                </a:lnTo>
                <a:lnTo>
                  <a:pt x="3739" y="482"/>
                </a:lnTo>
                <a:lnTo>
                  <a:pt x="3698" y="494"/>
                </a:lnTo>
                <a:lnTo>
                  <a:pt x="3655" y="523"/>
                </a:lnTo>
                <a:lnTo>
                  <a:pt x="3624" y="519"/>
                </a:lnTo>
                <a:lnTo>
                  <a:pt x="3646" y="502"/>
                </a:lnTo>
                <a:lnTo>
                  <a:pt x="3668" y="487"/>
                </a:lnTo>
                <a:lnTo>
                  <a:pt x="3613" y="473"/>
                </a:lnTo>
                <a:lnTo>
                  <a:pt x="3584" y="475"/>
                </a:lnTo>
                <a:lnTo>
                  <a:pt x="3559" y="494"/>
                </a:lnTo>
                <a:lnTo>
                  <a:pt x="3486" y="499"/>
                </a:lnTo>
                <a:lnTo>
                  <a:pt x="3414" y="480"/>
                </a:lnTo>
                <a:lnTo>
                  <a:pt x="3398" y="468"/>
                </a:lnTo>
                <a:lnTo>
                  <a:pt x="3378" y="462"/>
                </a:lnTo>
                <a:lnTo>
                  <a:pt x="3370" y="442"/>
                </a:lnTo>
                <a:lnTo>
                  <a:pt x="3369" y="428"/>
                </a:lnTo>
                <a:lnTo>
                  <a:pt x="3266" y="427"/>
                </a:lnTo>
                <a:lnTo>
                  <a:pt x="3260" y="435"/>
                </a:lnTo>
                <a:lnTo>
                  <a:pt x="3253" y="441"/>
                </a:lnTo>
                <a:lnTo>
                  <a:pt x="3293" y="442"/>
                </a:lnTo>
                <a:lnTo>
                  <a:pt x="3327" y="448"/>
                </a:lnTo>
                <a:lnTo>
                  <a:pt x="3291" y="451"/>
                </a:lnTo>
                <a:lnTo>
                  <a:pt x="3254" y="457"/>
                </a:lnTo>
                <a:lnTo>
                  <a:pt x="3226" y="485"/>
                </a:lnTo>
                <a:lnTo>
                  <a:pt x="3200" y="522"/>
                </a:lnTo>
                <a:lnTo>
                  <a:pt x="3182" y="526"/>
                </a:lnTo>
                <a:lnTo>
                  <a:pt x="3188" y="506"/>
                </a:lnTo>
                <a:lnTo>
                  <a:pt x="3189" y="481"/>
                </a:lnTo>
                <a:lnTo>
                  <a:pt x="3180" y="458"/>
                </a:lnTo>
                <a:lnTo>
                  <a:pt x="3126" y="456"/>
                </a:lnTo>
                <a:lnTo>
                  <a:pt x="3066" y="456"/>
                </a:lnTo>
                <a:lnTo>
                  <a:pt x="3039" y="444"/>
                </a:lnTo>
                <a:lnTo>
                  <a:pt x="3014" y="436"/>
                </a:lnTo>
                <a:lnTo>
                  <a:pt x="3040" y="423"/>
                </a:lnTo>
                <a:lnTo>
                  <a:pt x="3050" y="407"/>
                </a:lnTo>
                <a:lnTo>
                  <a:pt x="3025" y="397"/>
                </a:lnTo>
                <a:lnTo>
                  <a:pt x="2998" y="390"/>
                </a:lnTo>
                <a:lnTo>
                  <a:pt x="2977" y="376"/>
                </a:lnTo>
                <a:lnTo>
                  <a:pt x="2954" y="367"/>
                </a:lnTo>
                <a:lnTo>
                  <a:pt x="2918" y="347"/>
                </a:lnTo>
                <a:lnTo>
                  <a:pt x="2884" y="322"/>
                </a:lnTo>
                <a:lnTo>
                  <a:pt x="2851" y="325"/>
                </a:lnTo>
                <a:lnTo>
                  <a:pt x="2812" y="331"/>
                </a:lnTo>
                <a:lnTo>
                  <a:pt x="2828" y="311"/>
                </a:lnTo>
                <a:lnTo>
                  <a:pt x="2842" y="301"/>
                </a:lnTo>
                <a:lnTo>
                  <a:pt x="2841" y="297"/>
                </a:lnTo>
                <a:lnTo>
                  <a:pt x="2839" y="295"/>
                </a:lnTo>
                <a:lnTo>
                  <a:pt x="2838" y="295"/>
                </a:lnTo>
                <a:lnTo>
                  <a:pt x="2838" y="294"/>
                </a:lnTo>
                <a:lnTo>
                  <a:pt x="2835" y="294"/>
                </a:lnTo>
                <a:lnTo>
                  <a:pt x="2767" y="325"/>
                </a:lnTo>
                <a:lnTo>
                  <a:pt x="2748" y="305"/>
                </a:lnTo>
                <a:lnTo>
                  <a:pt x="2748" y="265"/>
                </a:lnTo>
                <a:lnTo>
                  <a:pt x="2727" y="270"/>
                </a:lnTo>
                <a:lnTo>
                  <a:pt x="2705" y="277"/>
                </a:lnTo>
                <a:lnTo>
                  <a:pt x="2697" y="290"/>
                </a:lnTo>
                <a:lnTo>
                  <a:pt x="2683" y="296"/>
                </a:lnTo>
                <a:lnTo>
                  <a:pt x="2660" y="295"/>
                </a:lnTo>
                <a:lnTo>
                  <a:pt x="2637" y="297"/>
                </a:lnTo>
                <a:lnTo>
                  <a:pt x="2590" y="314"/>
                </a:lnTo>
                <a:lnTo>
                  <a:pt x="2567" y="315"/>
                </a:lnTo>
                <a:lnTo>
                  <a:pt x="2543" y="316"/>
                </a:lnTo>
                <a:lnTo>
                  <a:pt x="2512" y="330"/>
                </a:lnTo>
                <a:lnTo>
                  <a:pt x="2478" y="339"/>
                </a:lnTo>
                <a:lnTo>
                  <a:pt x="2478" y="338"/>
                </a:lnTo>
                <a:lnTo>
                  <a:pt x="2479" y="329"/>
                </a:lnTo>
                <a:lnTo>
                  <a:pt x="2481" y="322"/>
                </a:lnTo>
                <a:lnTo>
                  <a:pt x="2482" y="322"/>
                </a:lnTo>
                <a:lnTo>
                  <a:pt x="2586" y="294"/>
                </a:lnTo>
                <a:lnTo>
                  <a:pt x="2684" y="263"/>
                </a:lnTo>
                <a:lnTo>
                  <a:pt x="2655" y="267"/>
                </a:lnTo>
                <a:lnTo>
                  <a:pt x="2626" y="273"/>
                </a:lnTo>
                <a:lnTo>
                  <a:pt x="2591" y="275"/>
                </a:lnTo>
                <a:lnTo>
                  <a:pt x="2559" y="283"/>
                </a:lnTo>
                <a:lnTo>
                  <a:pt x="2537" y="288"/>
                </a:lnTo>
                <a:lnTo>
                  <a:pt x="2515" y="286"/>
                </a:lnTo>
                <a:lnTo>
                  <a:pt x="2514" y="284"/>
                </a:lnTo>
                <a:lnTo>
                  <a:pt x="2513" y="283"/>
                </a:lnTo>
                <a:lnTo>
                  <a:pt x="2511" y="282"/>
                </a:lnTo>
                <a:lnTo>
                  <a:pt x="2510" y="281"/>
                </a:lnTo>
                <a:lnTo>
                  <a:pt x="2457" y="281"/>
                </a:lnTo>
                <a:lnTo>
                  <a:pt x="2410" y="295"/>
                </a:lnTo>
                <a:lnTo>
                  <a:pt x="2402" y="311"/>
                </a:lnTo>
                <a:lnTo>
                  <a:pt x="2390" y="322"/>
                </a:lnTo>
                <a:lnTo>
                  <a:pt x="2374" y="310"/>
                </a:lnTo>
                <a:lnTo>
                  <a:pt x="2361" y="297"/>
                </a:lnTo>
                <a:lnTo>
                  <a:pt x="2353" y="290"/>
                </a:lnTo>
                <a:lnTo>
                  <a:pt x="2346" y="282"/>
                </a:lnTo>
                <a:lnTo>
                  <a:pt x="2335" y="268"/>
                </a:lnTo>
                <a:lnTo>
                  <a:pt x="2317" y="251"/>
                </a:lnTo>
                <a:lnTo>
                  <a:pt x="2295" y="243"/>
                </a:lnTo>
                <a:lnTo>
                  <a:pt x="2279" y="225"/>
                </a:lnTo>
                <a:lnTo>
                  <a:pt x="2277" y="223"/>
                </a:lnTo>
                <a:lnTo>
                  <a:pt x="2276" y="222"/>
                </a:lnTo>
                <a:lnTo>
                  <a:pt x="2227" y="216"/>
                </a:lnTo>
                <a:lnTo>
                  <a:pt x="2180" y="210"/>
                </a:lnTo>
                <a:lnTo>
                  <a:pt x="2161" y="207"/>
                </a:lnTo>
                <a:lnTo>
                  <a:pt x="2142" y="200"/>
                </a:lnTo>
                <a:lnTo>
                  <a:pt x="2090" y="221"/>
                </a:lnTo>
                <a:lnTo>
                  <a:pt x="2044" y="242"/>
                </a:lnTo>
                <a:lnTo>
                  <a:pt x="2070" y="216"/>
                </a:lnTo>
                <a:lnTo>
                  <a:pt x="2105" y="198"/>
                </a:lnTo>
                <a:lnTo>
                  <a:pt x="2103" y="179"/>
                </a:lnTo>
                <a:lnTo>
                  <a:pt x="2067" y="169"/>
                </a:lnTo>
                <a:lnTo>
                  <a:pt x="2045" y="160"/>
                </a:lnTo>
                <a:lnTo>
                  <a:pt x="2026" y="152"/>
                </a:lnTo>
                <a:lnTo>
                  <a:pt x="2013" y="150"/>
                </a:lnTo>
                <a:lnTo>
                  <a:pt x="2002" y="146"/>
                </a:lnTo>
                <a:lnTo>
                  <a:pt x="1966" y="145"/>
                </a:lnTo>
                <a:lnTo>
                  <a:pt x="1942" y="147"/>
                </a:lnTo>
                <a:lnTo>
                  <a:pt x="1958" y="133"/>
                </a:lnTo>
                <a:lnTo>
                  <a:pt x="1965" y="126"/>
                </a:lnTo>
                <a:lnTo>
                  <a:pt x="1845" y="121"/>
                </a:lnTo>
                <a:lnTo>
                  <a:pt x="1796" y="117"/>
                </a:lnTo>
                <a:lnTo>
                  <a:pt x="1748" y="123"/>
                </a:lnTo>
                <a:lnTo>
                  <a:pt x="1718" y="129"/>
                </a:lnTo>
                <a:lnTo>
                  <a:pt x="1688" y="135"/>
                </a:lnTo>
                <a:lnTo>
                  <a:pt x="1659" y="146"/>
                </a:lnTo>
                <a:lnTo>
                  <a:pt x="1631" y="158"/>
                </a:lnTo>
                <a:lnTo>
                  <a:pt x="1574" y="168"/>
                </a:lnTo>
                <a:lnTo>
                  <a:pt x="1517" y="168"/>
                </a:lnTo>
                <a:lnTo>
                  <a:pt x="1489" y="174"/>
                </a:lnTo>
                <a:lnTo>
                  <a:pt x="1458" y="174"/>
                </a:lnTo>
                <a:lnTo>
                  <a:pt x="1460" y="211"/>
                </a:lnTo>
                <a:lnTo>
                  <a:pt x="1446" y="247"/>
                </a:lnTo>
                <a:lnTo>
                  <a:pt x="1432" y="271"/>
                </a:lnTo>
                <a:lnTo>
                  <a:pt x="1457" y="284"/>
                </a:lnTo>
                <a:lnTo>
                  <a:pt x="1451" y="302"/>
                </a:lnTo>
                <a:lnTo>
                  <a:pt x="1468" y="315"/>
                </a:lnTo>
                <a:lnTo>
                  <a:pt x="1450" y="323"/>
                </a:lnTo>
                <a:lnTo>
                  <a:pt x="1431" y="316"/>
                </a:lnTo>
                <a:lnTo>
                  <a:pt x="1422" y="296"/>
                </a:lnTo>
                <a:lnTo>
                  <a:pt x="1417" y="300"/>
                </a:lnTo>
                <a:lnTo>
                  <a:pt x="1423" y="313"/>
                </a:lnTo>
                <a:lnTo>
                  <a:pt x="1420" y="325"/>
                </a:lnTo>
                <a:lnTo>
                  <a:pt x="1359" y="317"/>
                </a:lnTo>
                <a:lnTo>
                  <a:pt x="1346" y="287"/>
                </a:lnTo>
                <a:lnTo>
                  <a:pt x="1318" y="288"/>
                </a:lnTo>
                <a:lnTo>
                  <a:pt x="1272" y="301"/>
                </a:lnTo>
                <a:lnTo>
                  <a:pt x="1211" y="308"/>
                </a:lnTo>
                <a:lnTo>
                  <a:pt x="1156" y="326"/>
                </a:lnTo>
                <a:lnTo>
                  <a:pt x="1164" y="337"/>
                </a:lnTo>
                <a:lnTo>
                  <a:pt x="1173" y="345"/>
                </a:lnTo>
                <a:lnTo>
                  <a:pt x="1151" y="344"/>
                </a:lnTo>
                <a:lnTo>
                  <a:pt x="1130" y="347"/>
                </a:lnTo>
                <a:lnTo>
                  <a:pt x="1126" y="369"/>
                </a:lnTo>
                <a:lnTo>
                  <a:pt x="1133" y="389"/>
                </a:lnTo>
                <a:lnTo>
                  <a:pt x="1183" y="402"/>
                </a:lnTo>
                <a:lnTo>
                  <a:pt x="1229" y="397"/>
                </a:lnTo>
                <a:lnTo>
                  <a:pt x="1259" y="386"/>
                </a:lnTo>
                <a:lnTo>
                  <a:pt x="1281" y="396"/>
                </a:lnTo>
                <a:lnTo>
                  <a:pt x="1264" y="404"/>
                </a:lnTo>
                <a:lnTo>
                  <a:pt x="1251" y="408"/>
                </a:lnTo>
                <a:lnTo>
                  <a:pt x="1237" y="430"/>
                </a:lnTo>
                <a:lnTo>
                  <a:pt x="1192" y="444"/>
                </a:lnTo>
                <a:lnTo>
                  <a:pt x="1142" y="451"/>
                </a:lnTo>
                <a:lnTo>
                  <a:pt x="1093" y="464"/>
                </a:lnTo>
                <a:lnTo>
                  <a:pt x="1063" y="467"/>
                </a:lnTo>
                <a:lnTo>
                  <a:pt x="1040" y="461"/>
                </a:lnTo>
                <a:lnTo>
                  <a:pt x="1018" y="463"/>
                </a:lnTo>
                <a:lnTo>
                  <a:pt x="997" y="466"/>
                </a:lnTo>
                <a:lnTo>
                  <a:pt x="980" y="477"/>
                </a:lnTo>
                <a:lnTo>
                  <a:pt x="965" y="488"/>
                </a:lnTo>
                <a:lnTo>
                  <a:pt x="941" y="488"/>
                </a:lnTo>
                <a:lnTo>
                  <a:pt x="919" y="493"/>
                </a:lnTo>
                <a:lnTo>
                  <a:pt x="911" y="504"/>
                </a:lnTo>
                <a:lnTo>
                  <a:pt x="904" y="515"/>
                </a:lnTo>
                <a:lnTo>
                  <a:pt x="883" y="518"/>
                </a:lnTo>
                <a:lnTo>
                  <a:pt x="862" y="517"/>
                </a:lnTo>
                <a:lnTo>
                  <a:pt x="844" y="529"/>
                </a:lnTo>
                <a:lnTo>
                  <a:pt x="843" y="551"/>
                </a:lnTo>
                <a:lnTo>
                  <a:pt x="836" y="564"/>
                </a:lnTo>
                <a:lnTo>
                  <a:pt x="831" y="572"/>
                </a:lnTo>
                <a:lnTo>
                  <a:pt x="843" y="579"/>
                </a:lnTo>
                <a:lnTo>
                  <a:pt x="851" y="586"/>
                </a:lnTo>
                <a:lnTo>
                  <a:pt x="820" y="591"/>
                </a:lnTo>
                <a:lnTo>
                  <a:pt x="793" y="614"/>
                </a:lnTo>
                <a:lnTo>
                  <a:pt x="816" y="629"/>
                </a:lnTo>
                <a:lnTo>
                  <a:pt x="865" y="605"/>
                </a:lnTo>
                <a:lnTo>
                  <a:pt x="850" y="620"/>
                </a:lnTo>
                <a:lnTo>
                  <a:pt x="831" y="629"/>
                </a:lnTo>
                <a:lnTo>
                  <a:pt x="818" y="646"/>
                </a:lnTo>
                <a:lnTo>
                  <a:pt x="803" y="667"/>
                </a:lnTo>
                <a:lnTo>
                  <a:pt x="782" y="675"/>
                </a:lnTo>
                <a:lnTo>
                  <a:pt x="769" y="690"/>
                </a:lnTo>
                <a:lnTo>
                  <a:pt x="751" y="703"/>
                </a:lnTo>
                <a:lnTo>
                  <a:pt x="736" y="711"/>
                </a:lnTo>
                <a:lnTo>
                  <a:pt x="757" y="713"/>
                </a:lnTo>
                <a:lnTo>
                  <a:pt x="778" y="712"/>
                </a:lnTo>
                <a:lnTo>
                  <a:pt x="798" y="709"/>
                </a:lnTo>
                <a:lnTo>
                  <a:pt x="813" y="716"/>
                </a:lnTo>
                <a:lnTo>
                  <a:pt x="819" y="726"/>
                </a:lnTo>
                <a:lnTo>
                  <a:pt x="827" y="732"/>
                </a:lnTo>
                <a:lnTo>
                  <a:pt x="844" y="727"/>
                </a:lnTo>
                <a:lnTo>
                  <a:pt x="860" y="719"/>
                </a:lnTo>
                <a:lnTo>
                  <a:pt x="865" y="721"/>
                </a:lnTo>
                <a:lnTo>
                  <a:pt x="870" y="729"/>
                </a:lnTo>
                <a:lnTo>
                  <a:pt x="896" y="730"/>
                </a:lnTo>
                <a:lnTo>
                  <a:pt x="925" y="727"/>
                </a:lnTo>
                <a:lnTo>
                  <a:pt x="900" y="742"/>
                </a:lnTo>
                <a:lnTo>
                  <a:pt x="868" y="751"/>
                </a:lnTo>
                <a:lnTo>
                  <a:pt x="813" y="788"/>
                </a:lnTo>
                <a:lnTo>
                  <a:pt x="749" y="813"/>
                </a:lnTo>
                <a:lnTo>
                  <a:pt x="724" y="823"/>
                </a:lnTo>
                <a:lnTo>
                  <a:pt x="699" y="833"/>
                </a:lnTo>
                <a:lnTo>
                  <a:pt x="672" y="837"/>
                </a:lnTo>
                <a:lnTo>
                  <a:pt x="644" y="841"/>
                </a:lnTo>
                <a:lnTo>
                  <a:pt x="599" y="851"/>
                </a:lnTo>
                <a:lnTo>
                  <a:pt x="559" y="873"/>
                </a:lnTo>
                <a:lnTo>
                  <a:pt x="533" y="885"/>
                </a:lnTo>
                <a:lnTo>
                  <a:pt x="510" y="873"/>
                </a:lnTo>
                <a:lnTo>
                  <a:pt x="430" y="892"/>
                </a:lnTo>
                <a:lnTo>
                  <a:pt x="364" y="929"/>
                </a:lnTo>
                <a:lnTo>
                  <a:pt x="396" y="922"/>
                </a:lnTo>
                <a:lnTo>
                  <a:pt x="423" y="917"/>
                </a:lnTo>
                <a:lnTo>
                  <a:pt x="455" y="913"/>
                </a:lnTo>
                <a:lnTo>
                  <a:pt x="485" y="898"/>
                </a:lnTo>
                <a:lnTo>
                  <a:pt x="493" y="901"/>
                </a:lnTo>
                <a:lnTo>
                  <a:pt x="500" y="908"/>
                </a:lnTo>
                <a:lnTo>
                  <a:pt x="526" y="906"/>
                </a:lnTo>
                <a:lnTo>
                  <a:pt x="552" y="898"/>
                </a:lnTo>
                <a:lnTo>
                  <a:pt x="572" y="898"/>
                </a:lnTo>
                <a:lnTo>
                  <a:pt x="591" y="893"/>
                </a:lnTo>
                <a:lnTo>
                  <a:pt x="607" y="885"/>
                </a:lnTo>
                <a:lnTo>
                  <a:pt x="623" y="879"/>
                </a:lnTo>
                <a:lnTo>
                  <a:pt x="641" y="882"/>
                </a:lnTo>
                <a:lnTo>
                  <a:pt x="656" y="877"/>
                </a:lnTo>
                <a:lnTo>
                  <a:pt x="677" y="865"/>
                </a:lnTo>
                <a:lnTo>
                  <a:pt x="701" y="861"/>
                </a:lnTo>
                <a:lnTo>
                  <a:pt x="733" y="848"/>
                </a:lnTo>
                <a:lnTo>
                  <a:pt x="764" y="838"/>
                </a:lnTo>
                <a:lnTo>
                  <a:pt x="779" y="836"/>
                </a:lnTo>
                <a:lnTo>
                  <a:pt x="793" y="826"/>
                </a:lnTo>
                <a:lnTo>
                  <a:pt x="823" y="813"/>
                </a:lnTo>
                <a:lnTo>
                  <a:pt x="855" y="806"/>
                </a:lnTo>
                <a:lnTo>
                  <a:pt x="880" y="794"/>
                </a:lnTo>
                <a:lnTo>
                  <a:pt x="906" y="782"/>
                </a:lnTo>
                <a:lnTo>
                  <a:pt x="938" y="780"/>
                </a:lnTo>
                <a:lnTo>
                  <a:pt x="971" y="767"/>
                </a:lnTo>
                <a:lnTo>
                  <a:pt x="1003" y="758"/>
                </a:lnTo>
                <a:lnTo>
                  <a:pt x="1018" y="733"/>
                </a:lnTo>
                <a:lnTo>
                  <a:pt x="1020" y="731"/>
                </a:lnTo>
                <a:lnTo>
                  <a:pt x="1022" y="728"/>
                </a:lnTo>
                <a:lnTo>
                  <a:pt x="1053" y="716"/>
                </a:lnTo>
                <a:lnTo>
                  <a:pt x="1086" y="701"/>
                </a:lnTo>
                <a:lnTo>
                  <a:pt x="1120" y="695"/>
                </a:lnTo>
                <a:lnTo>
                  <a:pt x="1149" y="686"/>
                </a:lnTo>
                <a:lnTo>
                  <a:pt x="1150" y="685"/>
                </a:lnTo>
                <a:lnTo>
                  <a:pt x="1151" y="684"/>
                </a:lnTo>
                <a:lnTo>
                  <a:pt x="1153" y="671"/>
                </a:lnTo>
                <a:lnTo>
                  <a:pt x="1160" y="662"/>
                </a:lnTo>
                <a:lnTo>
                  <a:pt x="1193" y="650"/>
                </a:lnTo>
                <a:lnTo>
                  <a:pt x="1227" y="637"/>
                </a:lnTo>
                <a:lnTo>
                  <a:pt x="1305" y="616"/>
                </a:lnTo>
                <a:lnTo>
                  <a:pt x="1337" y="615"/>
                </a:lnTo>
                <a:lnTo>
                  <a:pt x="1366" y="620"/>
                </a:lnTo>
                <a:lnTo>
                  <a:pt x="1338" y="638"/>
                </a:lnTo>
                <a:lnTo>
                  <a:pt x="1296" y="639"/>
                </a:lnTo>
                <a:lnTo>
                  <a:pt x="1228" y="658"/>
                </a:lnTo>
                <a:lnTo>
                  <a:pt x="1185" y="690"/>
                </a:lnTo>
                <a:lnTo>
                  <a:pt x="1156" y="709"/>
                </a:lnTo>
                <a:lnTo>
                  <a:pt x="1111" y="723"/>
                </a:lnTo>
                <a:lnTo>
                  <a:pt x="1165" y="721"/>
                </a:lnTo>
                <a:lnTo>
                  <a:pt x="1218" y="714"/>
                </a:lnTo>
                <a:lnTo>
                  <a:pt x="1251" y="707"/>
                </a:lnTo>
                <a:lnTo>
                  <a:pt x="1281" y="693"/>
                </a:lnTo>
                <a:lnTo>
                  <a:pt x="1301" y="689"/>
                </a:lnTo>
                <a:lnTo>
                  <a:pt x="1323" y="686"/>
                </a:lnTo>
                <a:lnTo>
                  <a:pt x="1382" y="656"/>
                </a:lnTo>
                <a:lnTo>
                  <a:pt x="1446" y="645"/>
                </a:lnTo>
                <a:lnTo>
                  <a:pt x="1439" y="654"/>
                </a:lnTo>
                <a:lnTo>
                  <a:pt x="1436" y="662"/>
                </a:lnTo>
                <a:lnTo>
                  <a:pt x="1458" y="666"/>
                </a:lnTo>
                <a:lnTo>
                  <a:pt x="1474" y="677"/>
                </a:lnTo>
                <a:lnTo>
                  <a:pt x="1500" y="701"/>
                </a:lnTo>
                <a:lnTo>
                  <a:pt x="1538" y="709"/>
                </a:lnTo>
                <a:lnTo>
                  <a:pt x="1543" y="721"/>
                </a:lnTo>
                <a:lnTo>
                  <a:pt x="1542" y="735"/>
                </a:lnTo>
                <a:lnTo>
                  <a:pt x="1557" y="740"/>
                </a:lnTo>
                <a:lnTo>
                  <a:pt x="1577" y="738"/>
                </a:lnTo>
                <a:lnTo>
                  <a:pt x="1606" y="732"/>
                </a:lnTo>
                <a:lnTo>
                  <a:pt x="1629" y="738"/>
                </a:lnTo>
                <a:lnTo>
                  <a:pt x="1623" y="755"/>
                </a:lnTo>
                <a:lnTo>
                  <a:pt x="1612" y="770"/>
                </a:lnTo>
                <a:lnTo>
                  <a:pt x="1600" y="765"/>
                </a:lnTo>
                <a:lnTo>
                  <a:pt x="1588" y="760"/>
                </a:lnTo>
                <a:lnTo>
                  <a:pt x="1586" y="784"/>
                </a:lnTo>
                <a:lnTo>
                  <a:pt x="1591" y="820"/>
                </a:lnTo>
                <a:lnTo>
                  <a:pt x="1591" y="840"/>
                </a:lnTo>
                <a:lnTo>
                  <a:pt x="1610" y="851"/>
                </a:lnTo>
                <a:lnTo>
                  <a:pt x="1632" y="829"/>
                </a:lnTo>
                <a:lnTo>
                  <a:pt x="1644" y="839"/>
                </a:lnTo>
                <a:lnTo>
                  <a:pt x="1667" y="839"/>
                </a:lnTo>
                <a:lnTo>
                  <a:pt x="1692" y="804"/>
                </a:lnTo>
                <a:lnTo>
                  <a:pt x="1687" y="835"/>
                </a:lnTo>
                <a:lnTo>
                  <a:pt x="1682" y="866"/>
                </a:lnTo>
                <a:lnTo>
                  <a:pt x="1679" y="891"/>
                </a:lnTo>
                <a:lnTo>
                  <a:pt x="1665" y="910"/>
                </a:lnTo>
                <a:lnTo>
                  <a:pt x="1647" y="911"/>
                </a:lnTo>
                <a:lnTo>
                  <a:pt x="1640" y="926"/>
                </a:lnTo>
                <a:lnTo>
                  <a:pt x="1638" y="957"/>
                </a:lnTo>
                <a:lnTo>
                  <a:pt x="1620" y="984"/>
                </a:lnTo>
                <a:lnTo>
                  <a:pt x="1598" y="1001"/>
                </a:lnTo>
                <a:lnTo>
                  <a:pt x="1578" y="1016"/>
                </a:lnTo>
                <a:lnTo>
                  <a:pt x="1603" y="1014"/>
                </a:lnTo>
                <a:lnTo>
                  <a:pt x="1620" y="1022"/>
                </a:lnTo>
                <a:lnTo>
                  <a:pt x="1612" y="1039"/>
                </a:lnTo>
                <a:lnTo>
                  <a:pt x="1597" y="1053"/>
                </a:lnTo>
                <a:lnTo>
                  <a:pt x="1584" y="1060"/>
                </a:lnTo>
                <a:lnTo>
                  <a:pt x="1573" y="1069"/>
                </a:lnTo>
                <a:lnTo>
                  <a:pt x="1596" y="1071"/>
                </a:lnTo>
                <a:lnTo>
                  <a:pt x="1626" y="1065"/>
                </a:lnTo>
                <a:lnTo>
                  <a:pt x="1626" y="1079"/>
                </a:lnTo>
                <a:lnTo>
                  <a:pt x="1584" y="1094"/>
                </a:lnTo>
                <a:lnTo>
                  <a:pt x="1562" y="1097"/>
                </a:lnTo>
                <a:lnTo>
                  <a:pt x="1542" y="1104"/>
                </a:lnTo>
                <a:lnTo>
                  <a:pt x="1542" y="1116"/>
                </a:lnTo>
                <a:lnTo>
                  <a:pt x="1533" y="1138"/>
                </a:lnTo>
                <a:lnTo>
                  <a:pt x="1535" y="1157"/>
                </a:lnTo>
                <a:lnTo>
                  <a:pt x="1555" y="1149"/>
                </a:lnTo>
                <a:lnTo>
                  <a:pt x="1569" y="1139"/>
                </a:lnTo>
                <a:lnTo>
                  <a:pt x="1577" y="1144"/>
                </a:lnTo>
                <a:lnTo>
                  <a:pt x="1570" y="1166"/>
                </a:lnTo>
                <a:lnTo>
                  <a:pt x="1551" y="1184"/>
                </a:lnTo>
                <a:lnTo>
                  <a:pt x="1528" y="1215"/>
                </a:lnTo>
                <a:lnTo>
                  <a:pt x="1492" y="1240"/>
                </a:lnTo>
                <a:lnTo>
                  <a:pt x="1490" y="1247"/>
                </a:lnTo>
                <a:lnTo>
                  <a:pt x="1494" y="1253"/>
                </a:lnTo>
                <a:lnTo>
                  <a:pt x="1528" y="1249"/>
                </a:lnTo>
                <a:lnTo>
                  <a:pt x="1559" y="1236"/>
                </a:lnTo>
                <a:lnTo>
                  <a:pt x="1543" y="1262"/>
                </a:lnTo>
                <a:lnTo>
                  <a:pt x="1511" y="1264"/>
                </a:lnTo>
                <a:lnTo>
                  <a:pt x="1494" y="1278"/>
                </a:lnTo>
                <a:lnTo>
                  <a:pt x="1488" y="1295"/>
                </a:lnTo>
                <a:lnTo>
                  <a:pt x="1455" y="1316"/>
                </a:lnTo>
                <a:lnTo>
                  <a:pt x="1478" y="1339"/>
                </a:lnTo>
                <a:lnTo>
                  <a:pt x="1485" y="1352"/>
                </a:lnTo>
                <a:lnTo>
                  <a:pt x="1486" y="1366"/>
                </a:lnTo>
                <a:lnTo>
                  <a:pt x="1507" y="1363"/>
                </a:lnTo>
                <a:lnTo>
                  <a:pt x="1524" y="1354"/>
                </a:lnTo>
                <a:lnTo>
                  <a:pt x="1525" y="1360"/>
                </a:lnTo>
                <a:lnTo>
                  <a:pt x="1528" y="1370"/>
                </a:lnTo>
                <a:lnTo>
                  <a:pt x="1520" y="1387"/>
                </a:lnTo>
                <a:lnTo>
                  <a:pt x="1500" y="1416"/>
                </a:lnTo>
                <a:lnTo>
                  <a:pt x="1524" y="1414"/>
                </a:lnTo>
                <a:lnTo>
                  <a:pt x="1528" y="1424"/>
                </a:lnTo>
                <a:lnTo>
                  <a:pt x="1509" y="1430"/>
                </a:lnTo>
                <a:lnTo>
                  <a:pt x="1506" y="1440"/>
                </a:lnTo>
                <a:lnTo>
                  <a:pt x="1528" y="1455"/>
                </a:lnTo>
                <a:lnTo>
                  <a:pt x="1520" y="1476"/>
                </a:lnTo>
                <a:lnTo>
                  <a:pt x="1500" y="1500"/>
                </a:lnTo>
                <a:lnTo>
                  <a:pt x="1491" y="1530"/>
                </a:lnTo>
                <a:lnTo>
                  <a:pt x="1465" y="1552"/>
                </a:lnTo>
                <a:lnTo>
                  <a:pt x="1440" y="1574"/>
                </a:lnTo>
                <a:lnTo>
                  <a:pt x="1419" y="1603"/>
                </a:lnTo>
                <a:lnTo>
                  <a:pt x="1386" y="1618"/>
                </a:lnTo>
                <a:lnTo>
                  <a:pt x="1409" y="1587"/>
                </a:lnTo>
                <a:lnTo>
                  <a:pt x="1431" y="1558"/>
                </a:lnTo>
                <a:lnTo>
                  <a:pt x="1404" y="1540"/>
                </a:lnTo>
                <a:lnTo>
                  <a:pt x="1378" y="1520"/>
                </a:lnTo>
                <a:lnTo>
                  <a:pt x="1377" y="1520"/>
                </a:lnTo>
                <a:lnTo>
                  <a:pt x="1360" y="1563"/>
                </a:lnTo>
                <a:lnTo>
                  <a:pt x="1336" y="1601"/>
                </a:lnTo>
                <a:lnTo>
                  <a:pt x="1324" y="1632"/>
                </a:lnTo>
                <a:lnTo>
                  <a:pt x="1299" y="1652"/>
                </a:lnTo>
                <a:lnTo>
                  <a:pt x="1286" y="1667"/>
                </a:lnTo>
                <a:lnTo>
                  <a:pt x="1276" y="1687"/>
                </a:lnTo>
                <a:lnTo>
                  <a:pt x="1201" y="1765"/>
                </a:lnTo>
                <a:lnTo>
                  <a:pt x="1114" y="1832"/>
                </a:lnTo>
                <a:lnTo>
                  <a:pt x="1070" y="1872"/>
                </a:lnTo>
                <a:lnTo>
                  <a:pt x="1041" y="1921"/>
                </a:lnTo>
                <a:lnTo>
                  <a:pt x="1025" y="1954"/>
                </a:lnTo>
                <a:lnTo>
                  <a:pt x="1007" y="1992"/>
                </a:lnTo>
                <a:lnTo>
                  <a:pt x="992" y="2011"/>
                </a:lnTo>
                <a:lnTo>
                  <a:pt x="973" y="2025"/>
                </a:lnTo>
                <a:lnTo>
                  <a:pt x="941" y="2040"/>
                </a:lnTo>
                <a:lnTo>
                  <a:pt x="933" y="2042"/>
                </a:lnTo>
                <a:lnTo>
                  <a:pt x="926" y="2046"/>
                </a:lnTo>
                <a:lnTo>
                  <a:pt x="925" y="2046"/>
                </a:lnTo>
                <a:lnTo>
                  <a:pt x="920" y="2095"/>
                </a:lnTo>
                <a:lnTo>
                  <a:pt x="897" y="2138"/>
                </a:lnTo>
                <a:lnTo>
                  <a:pt x="883" y="2178"/>
                </a:lnTo>
                <a:lnTo>
                  <a:pt x="871" y="2224"/>
                </a:lnTo>
                <a:lnTo>
                  <a:pt x="876" y="2245"/>
                </a:lnTo>
                <a:lnTo>
                  <a:pt x="900" y="2238"/>
                </a:lnTo>
                <a:lnTo>
                  <a:pt x="890" y="2273"/>
                </a:lnTo>
                <a:lnTo>
                  <a:pt x="880" y="2309"/>
                </a:lnTo>
                <a:lnTo>
                  <a:pt x="879" y="2309"/>
                </a:lnTo>
                <a:lnTo>
                  <a:pt x="878" y="2310"/>
                </a:lnTo>
                <a:lnTo>
                  <a:pt x="870" y="2296"/>
                </a:lnTo>
                <a:lnTo>
                  <a:pt x="856" y="2280"/>
                </a:lnTo>
                <a:lnTo>
                  <a:pt x="866" y="2326"/>
                </a:lnTo>
                <a:lnTo>
                  <a:pt x="858" y="2366"/>
                </a:lnTo>
                <a:lnTo>
                  <a:pt x="846" y="2400"/>
                </a:lnTo>
                <a:lnTo>
                  <a:pt x="854" y="2438"/>
                </a:lnTo>
                <a:lnTo>
                  <a:pt x="852" y="2464"/>
                </a:lnTo>
                <a:lnTo>
                  <a:pt x="841" y="2486"/>
                </a:lnTo>
                <a:lnTo>
                  <a:pt x="840" y="2507"/>
                </a:lnTo>
                <a:lnTo>
                  <a:pt x="851" y="2520"/>
                </a:lnTo>
                <a:lnTo>
                  <a:pt x="869" y="2535"/>
                </a:lnTo>
                <a:lnTo>
                  <a:pt x="887" y="2556"/>
                </a:lnTo>
                <a:lnTo>
                  <a:pt x="908" y="2576"/>
                </a:lnTo>
                <a:lnTo>
                  <a:pt x="914" y="2606"/>
                </a:lnTo>
                <a:lnTo>
                  <a:pt x="909" y="2636"/>
                </a:lnTo>
                <a:lnTo>
                  <a:pt x="904" y="2666"/>
                </a:lnTo>
                <a:lnTo>
                  <a:pt x="898" y="2689"/>
                </a:lnTo>
                <a:lnTo>
                  <a:pt x="899" y="2715"/>
                </a:lnTo>
                <a:lnTo>
                  <a:pt x="892" y="2731"/>
                </a:lnTo>
                <a:lnTo>
                  <a:pt x="889" y="2749"/>
                </a:lnTo>
                <a:lnTo>
                  <a:pt x="895" y="2829"/>
                </a:lnTo>
                <a:lnTo>
                  <a:pt x="871" y="2904"/>
                </a:lnTo>
                <a:lnTo>
                  <a:pt x="879" y="2916"/>
                </a:lnTo>
                <a:lnTo>
                  <a:pt x="892" y="2932"/>
                </a:lnTo>
                <a:lnTo>
                  <a:pt x="903" y="2991"/>
                </a:lnTo>
                <a:lnTo>
                  <a:pt x="873" y="3036"/>
                </a:lnTo>
                <a:lnTo>
                  <a:pt x="855" y="3034"/>
                </a:lnTo>
                <a:lnTo>
                  <a:pt x="835" y="3028"/>
                </a:lnTo>
                <a:lnTo>
                  <a:pt x="835" y="3029"/>
                </a:lnTo>
                <a:lnTo>
                  <a:pt x="845" y="3044"/>
                </a:lnTo>
                <a:lnTo>
                  <a:pt x="854" y="3062"/>
                </a:lnTo>
                <a:lnTo>
                  <a:pt x="860" y="3080"/>
                </a:lnTo>
                <a:lnTo>
                  <a:pt x="866" y="3097"/>
                </a:lnTo>
                <a:lnTo>
                  <a:pt x="884" y="3098"/>
                </a:lnTo>
                <a:lnTo>
                  <a:pt x="903" y="3096"/>
                </a:lnTo>
                <a:lnTo>
                  <a:pt x="904" y="3096"/>
                </a:lnTo>
                <a:lnTo>
                  <a:pt x="912" y="3153"/>
                </a:lnTo>
                <a:lnTo>
                  <a:pt x="912" y="3208"/>
                </a:lnTo>
                <a:lnTo>
                  <a:pt x="885" y="3255"/>
                </a:lnTo>
                <a:lnTo>
                  <a:pt x="868" y="3301"/>
                </a:lnTo>
                <a:lnTo>
                  <a:pt x="878" y="3296"/>
                </a:lnTo>
                <a:lnTo>
                  <a:pt x="889" y="3287"/>
                </a:lnTo>
                <a:lnTo>
                  <a:pt x="905" y="3296"/>
                </a:lnTo>
                <a:lnTo>
                  <a:pt x="919" y="3309"/>
                </a:lnTo>
                <a:lnTo>
                  <a:pt x="919" y="3330"/>
                </a:lnTo>
                <a:lnTo>
                  <a:pt x="926" y="3349"/>
                </a:lnTo>
                <a:lnTo>
                  <a:pt x="930" y="3363"/>
                </a:lnTo>
                <a:lnTo>
                  <a:pt x="935" y="3374"/>
                </a:lnTo>
                <a:lnTo>
                  <a:pt x="939" y="3393"/>
                </a:lnTo>
                <a:lnTo>
                  <a:pt x="946" y="3413"/>
                </a:lnTo>
                <a:lnTo>
                  <a:pt x="949" y="3414"/>
                </a:lnTo>
                <a:lnTo>
                  <a:pt x="953" y="3416"/>
                </a:lnTo>
                <a:lnTo>
                  <a:pt x="971" y="3411"/>
                </a:lnTo>
                <a:lnTo>
                  <a:pt x="987" y="3388"/>
                </a:lnTo>
                <a:lnTo>
                  <a:pt x="992" y="3363"/>
                </a:lnTo>
                <a:lnTo>
                  <a:pt x="986" y="3338"/>
                </a:lnTo>
                <a:lnTo>
                  <a:pt x="964" y="3296"/>
                </a:lnTo>
                <a:lnTo>
                  <a:pt x="972" y="3238"/>
                </a:lnTo>
                <a:lnTo>
                  <a:pt x="973" y="3209"/>
                </a:lnTo>
                <a:lnTo>
                  <a:pt x="973" y="3177"/>
                </a:lnTo>
                <a:lnTo>
                  <a:pt x="986" y="3151"/>
                </a:lnTo>
                <a:lnTo>
                  <a:pt x="991" y="3122"/>
                </a:lnTo>
                <a:lnTo>
                  <a:pt x="990" y="3121"/>
                </a:lnTo>
                <a:lnTo>
                  <a:pt x="989" y="3119"/>
                </a:lnTo>
                <a:lnTo>
                  <a:pt x="971" y="3090"/>
                </a:lnTo>
                <a:lnTo>
                  <a:pt x="956" y="3047"/>
                </a:lnTo>
                <a:lnTo>
                  <a:pt x="957" y="3028"/>
                </a:lnTo>
                <a:lnTo>
                  <a:pt x="970" y="3010"/>
                </a:lnTo>
                <a:lnTo>
                  <a:pt x="968" y="2984"/>
                </a:lnTo>
                <a:lnTo>
                  <a:pt x="957" y="2958"/>
                </a:lnTo>
                <a:lnTo>
                  <a:pt x="967" y="2924"/>
                </a:lnTo>
                <a:lnTo>
                  <a:pt x="963" y="2892"/>
                </a:lnTo>
                <a:lnTo>
                  <a:pt x="962" y="2892"/>
                </a:lnTo>
                <a:lnTo>
                  <a:pt x="951" y="2881"/>
                </a:lnTo>
                <a:lnTo>
                  <a:pt x="939" y="2864"/>
                </a:lnTo>
                <a:lnTo>
                  <a:pt x="952" y="2835"/>
                </a:lnTo>
                <a:lnTo>
                  <a:pt x="970" y="2804"/>
                </a:lnTo>
                <a:lnTo>
                  <a:pt x="986" y="2772"/>
                </a:lnTo>
                <a:lnTo>
                  <a:pt x="1003" y="2744"/>
                </a:lnTo>
                <a:lnTo>
                  <a:pt x="1028" y="2746"/>
                </a:lnTo>
                <a:lnTo>
                  <a:pt x="1055" y="2748"/>
                </a:lnTo>
                <a:lnTo>
                  <a:pt x="1056" y="2749"/>
                </a:lnTo>
                <a:lnTo>
                  <a:pt x="1058" y="2768"/>
                </a:lnTo>
                <a:lnTo>
                  <a:pt x="1060" y="2786"/>
                </a:lnTo>
                <a:lnTo>
                  <a:pt x="1042" y="2806"/>
                </a:lnTo>
                <a:lnTo>
                  <a:pt x="1039" y="2832"/>
                </a:lnTo>
                <a:lnTo>
                  <a:pt x="1039" y="2875"/>
                </a:lnTo>
                <a:lnTo>
                  <a:pt x="1030" y="2917"/>
                </a:lnTo>
                <a:lnTo>
                  <a:pt x="1033" y="2936"/>
                </a:lnTo>
                <a:lnTo>
                  <a:pt x="1042" y="2953"/>
                </a:lnTo>
                <a:lnTo>
                  <a:pt x="1042" y="2966"/>
                </a:lnTo>
                <a:lnTo>
                  <a:pt x="1035" y="2979"/>
                </a:lnTo>
                <a:lnTo>
                  <a:pt x="1045" y="2996"/>
                </a:lnTo>
                <a:lnTo>
                  <a:pt x="1047" y="3017"/>
                </a:lnTo>
                <a:lnTo>
                  <a:pt x="1047" y="3028"/>
                </a:lnTo>
                <a:lnTo>
                  <a:pt x="1050" y="3038"/>
                </a:lnTo>
                <a:lnTo>
                  <a:pt x="1059" y="3040"/>
                </a:lnTo>
                <a:lnTo>
                  <a:pt x="1065" y="3043"/>
                </a:lnTo>
                <a:lnTo>
                  <a:pt x="1066" y="3050"/>
                </a:lnTo>
                <a:lnTo>
                  <a:pt x="1062" y="3059"/>
                </a:lnTo>
                <a:lnTo>
                  <a:pt x="1061" y="3075"/>
                </a:lnTo>
                <a:lnTo>
                  <a:pt x="1069" y="3089"/>
                </a:lnTo>
                <a:lnTo>
                  <a:pt x="1072" y="3104"/>
                </a:lnTo>
                <a:lnTo>
                  <a:pt x="1073" y="3124"/>
                </a:lnTo>
                <a:lnTo>
                  <a:pt x="1076" y="3124"/>
                </a:lnTo>
                <a:lnTo>
                  <a:pt x="1076" y="3125"/>
                </a:lnTo>
                <a:lnTo>
                  <a:pt x="1080" y="3129"/>
                </a:lnTo>
                <a:lnTo>
                  <a:pt x="1084" y="3132"/>
                </a:lnTo>
                <a:lnTo>
                  <a:pt x="1082" y="3148"/>
                </a:lnTo>
                <a:lnTo>
                  <a:pt x="1079" y="3164"/>
                </a:lnTo>
                <a:lnTo>
                  <a:pt x="1080" y="3162"/>
                </a:lnTo>
                <a:lnTo>
                  <a:pt x="1079" y="3161"/>
                </a:lnTo>
                <a:lnTo>
                  <a:pt x="1071" y="3179"/>
                </a:lnTo>
                <a:lnTo>
                  <a:pt x="1062" y="3198"/>
                </a:lnTo>
                <a:lnTo>
                  <a:pt x="1071" y="3207"/>
                </a:lnTo>
                <a:lnTo>
                  <a:pt x="1086" y="3213"/>
                </a:lnTo>
                <a:lnTo>
                  <a:pt x="1109" y="3243"/>
                </a:lnTo>
                <a:lnTo>
                  <a:pt x="1114" y="3266"/>
                </a:lnTo>
                <a:lnTo>
                  <a:pt x="1113" y="3290"/>
                </a:lnTo>
                <a:lnTo>
                  <a:pt x="1139" y="3332"/>
                </a:lnTo>
                <a:lnTo>
                  <a:pt x="1154" y="3386"/>
                </a:lnTo>
                <a:lnTo>
                  <a:pt x="1166" y="3409"/>
                </a:lnTo>
                <a:lnTo>
                  <a:pt x="1177" y="3429"/>
                </a:lnTo>
                <a:lnTo>
                  <a:pt x="1180" y="3465"/>
                </a:lnTo>
                <a:lnTo>
                  <a:pt x="1179" y="3500"/>
                </a:lnTo>
                <a:lnTo>
                  <a:pt x="1147" y="3574"/>
                </a:lnTo>
                <a:lnTo>
                  <a:pt x="1113" y="3645"/>
                </a:lnTo>
                <a:lnTo>
                  <a:pt x="1129" y="3704"/>
                </a:lnTo>
                <a:lnTo>
                  <a:pt x="1169" y="3749"/>
                </a:lnTo>
                <a:lnTo>
                  <a:pt x="1178" y="3769"/>
                </a:lnTo>
                <a:lnTo>
                  <a:pt x="1192" y="3787"/>
                </a:lnTo>
                <a:lnTo>
                  <a:pt x="1227" y="3812"/>
                </a:lnTo>
                <a:lnTo>
                  <a:pt x="1260" y="3827"/>
                </a:lnTo>
                <a:lnTo>
                  <a:pt x="1277" y="3838"/>
                </a:lnTo>
                <a:lnTo>
                  <a:pt x="1290" y="3861"/>
                </a:lnTo>
                <a:lnTo>
                  <a:pt x="1328" y="3891"/>
                </a:lnTo>
                <a:lnTo>
                  <a:pt x="1367" y="3920"/>
                </a:lnTo>
                <a:lnTo>
                  <a:pt x="1386" y="3930"/>
                </a:lnTo>
                <a:lnTo>
                  <a:pt x="1407" y="3937"/>
                </a:lnTo>
                <a:lnTo>
                  <a:pt x="1425" y="3950"/>
                </a:lnTo>
                <a:lnTo>
                  <a:pt x="1439" y="3964"/>
                </a:lnTo>
                <a:lnTo>
                  <a:pt x="1489" y="3995"/>
                </a:lnTo>
                <a:lnTo>
                  <a:pt x="1540" y="4011"/>
                </a:lnTo>
                <a:lnTo>
                  <a:pt x="1584" y="3980"/>
                </a:lnTo>
                <a:lnTo>
                  <a:pt x="1626" y="3957"/>
                </a:lnTo>
                <a:lnTo>
                  <a:pt x="1636" y="3966"/>
                </a:lnTo>
                <a:lnTo>
                  <a:pt x="1646" y="3973"/>
                </a:lnTo>
                <a:lnTo>
                  <a:pt x="1669" y="3967"/>
                </a:lnTo>
                <a:lnTo>
                  <a:pt x="1687" y="3982"/>
                </a:lnTo>
                <a:lnTo>
                  <a:pt x="1711" y="4019"/>
                </a:lnTo>
                <a:lnTo>
                  <a:pt x="1738" y="4053"/>
                </a:lnTo>
                <a:lnTo>
                  <a:pt x="1758" y="4098"/>
                </a:lnTo>
                <a:lnTo>
                  <a:pt x="1784" y="4135"/>
                </a:lnTo>
                <a:lnTo>
                  <a:pt x="1794" y="4147"/>
                </a:lnTo>
                <a:close/>
                <a:moveTo>
                  <a:pt x="9061" y="3150"/>
                </a:moveTo>
                <a:lnTo>
                  <a:pt x="9038" y="3145"/>
                </a:lnTo>
                <a:lnTo>
                  <a:pt x="9017" y="3130"/>
                </a:lnTo>
                <a:lnTo>
                  <a:pt x="9003" y="3095"/>
                </a:lnTo>
                <a:lnTo>
                  <a:pt x="8979" y="3066"/>
                </a:lnTo>
                <a:lnTo>
                  <a:pt x="8959" y="3041"/>
                </a:lnTo>
                <a:lnTo>
                  <a:pt x="8946" y="3009"/>
                </a:lnTo>
                <a:lnTo>
                  <a:pt x="8943" y="3044"/>
                </a:lnTo>
                <a:lnTo>
                  <a:pt x="8954" y="3083"/>
                </a:lnTo>
                <a:lnTo>
                  <a:pt x="8994" y="3137"/>
                </a:lnTo>
                <a:lnTo>
                  <a:pt x="9036" y="3189"/>
                </a:lnTo>
                <a:lnTo>
                  <a:pt x="9052" y="3221"/>
                </a:lnTo>
                <a:lnTo>
                  <a:pt x="9061" y="3258"/>
                </a:lnTo>
                <a:lnTo>
                  <a:pt x="9077" y="3301"/>
                </a:lnTo>
                <a:lnTo>
                  <a:pt x="9100" y="3342"/>
                </a:lnTo>
                <a:lnTo>
                  <a:pt x="9140" y="3399"/>
                </a:lnTo>
                <a:lnTo>
                  <a:pt x="9173" y="3453"/>
                </a:lnTo>
                <a:lnTo>
                  <a:pt x="9173" y="3454"/>
                </a:lnTo>
                <a:lnTo>
                  <a:pt x="9165" y="3455"/>
                </a:lnTo>
                <a:lnTo>
                  <a:pt x="9159" y="3456"/>
                </a:lnTo>
                <a:lnTo>
                  <a:pt x="9158" y="3457"/>
                </a:lnTo>
                <a:lnTo>
                  <a:pt x="9158" y="3458"/>
                </a:lnTo>
                <a:lnTo>
                  <a:pt x="9162" y="3472"/>
                </a:lnTo>
                <a:lnTo>
                  <a:pt x="9173" y="3486"/>
                </a:lnTo>
                <a:lnTo>
                  <a:pt x="9180" y="3516"/>
                </a:lnTo>
                <a:lnTo>
                  <a:pt x="9198" y="3545"/>
                </a:lnTo>
                <a:lnTo>
                  <a:pt x="9239" y="3580"/>
                </a:lnTo>
                <a:lnTo>
                  <a:pt x="9268" y="3623"/>
                </a:lnTo>
                <a:lnTo>
                  <a:pt x="9280" y="3638"/>
                </a:lnTo>
                <a:lnTo>
                  <a:pt x="9280" y="3654"/>
                </a:lnTo>
                <a:lnTo>
                  <a:pt x="9275" y="3679"/>
                </a:lnTo>
                <a:lnTo>
                  <a:pt x="9281" y="3705"/>
                </a:lnTo>
                <a:lnTo>
                  <a:pt x="9292" y="3753"/>
                </a:lnTo>
                <a:lnTo>
                  <a:pt x="9311" y="3806"/>
                </a:lnTo>
                <a:lnTo>
                  <a:pt x="9355" y="3867"/>
                </a:lnTo>
                <a:lnTo>
                  <a:pt x="9407" y="3931"/>
                </a:lnTo>
                <a:lnTo>
                  <a:pt x="9430" y="4013"/>
                </a:lnTo>
                <a:lnTo>
                  <a:pt x="9445" y="4047"/>
                </a:lnTo>
                <a:lnTo>
                  <a:pt x="9458" y="4078"/>
                </a:lnTo>
                <a:lnTo>
                  <a:pt x="9470" y="4081"/>
                </a:lnTo>
                <a:lnTo>
                  <a:pt x="9480" y="4086"/>
                </a:lnTo>
                <a:lnTo>
                  <a:pt x="9486" y="4100"/>
                </a:lnTo>
                <a:lnTo>
                  <a:pt x="9497" y="4113"/>
                </a:lnTo>
                <a:lnTo>
                  <a:pt x="9529" y="4132"/>
                </a:lnTo>
                <a:lnTo>
                  <a:pt x="9561" y="4148"/>
                </a:lnTo>
                <a:lnTo>
                  <a:pt x="9578" y="4162"/>
                </a:lnTo>
                <a:lnTo>
                  <a:pt x="9585" y="4185"/>
                </a:lnTo>
                <a:lnTo>
                  <a:pt x="9636" y="4237"/>
                </a:lnTo>
                <a:lnTo>
                  <a:pt x="9691" y="4283"/>
                </a:lnTo>
                <a:lnTo>
                  <a:pt x="9693" y="4285"/>
                </a:lnTo>
                <a:lnTo>
                  <a:pt x="9695" y="4287"/>
                </a:lnTo>
                <a:lnTo>
                  <a:pt x="9706" y="4314"/>
                </a:lnTo>
                <a:lnTo>
                  <a:pt x="9708" y="4340"/>
                </a:lnTo>
                <a:lnTo>
                  <a:pt x="9684" y="4355"/>
                </a:lnTo>
                <a:lnTo>
                  <a:pt x="9669" y="4380"/>
                </a:lnTo>
                <a:lnTo>
                  <a:pt x="9695" y="4381"/>
                </a:lnTo>
                <a:lnTo>
                  <a:pt x="9717" y="4389"/>
                </a:lnTo>
                <a:lnTo>
                  <a:pt x="9741" y="4414"/>
                </a:lnTo>
                <a:lnTo>
                  <a:pt x="9772" y="4444"/>
                </a:lnTo>
                <a:lnTo>
                  <a:pt x="9823" y="4452"/>
                </a:lnTo>
                <a:lnTo>
                  <a:pt x="9867" y="4432"/>
                </a:lnTo>
                <a:lnTo>
                  <a:pt x="9912" y="4433"/>
                </a:lnTo>
                <a:lnTo>
                  <a:pt x="9947" y="4399"/>
                </a:lnTo>
                <a:lnTo>
                  <a:pt x="9955" y="4397"/>
                </a:lnTo>
                <a:lnTo>
                  <a:pt x="9962" y="4397"/>
                </a:lnTo>
                <a:lnTo>
                  <a:pt x="9964" y="4398"/>
                </a:lnTo>
                <a:lnTo>
                  <a:pt x="9965" y="4400"/>
                </a:lnTo>
                <a:lnTo>
                  <a:pt x="9989" y="4409"/>
                </a:lnTo>
                <a:lnTo>
                  <a:pt x="10016" y="4397"/>
                </a:lnTo>
                <a:lnTo>
                  <a:pt x="10035" y="4398"/>
                </a:lnTo>
                <a:lnTo>
                  <a:pt x="10054" y="4399"/>
                </a:lnTo>
                <a:lnTo>
                  <a:pt x="10079" y="4385"/>
                </a:lnTo>
                <a:lnTo>
                  <a:pt x="10106" y="4378"/>
                </a:lnTo>
                <a:lnTo>
                  <a:pt x="10130" y="4367"/>
                </a:lnTo>
                <a:lnTo>
                  <a:pt x="10147" y="4348"/>
                </a:lnTo>
                <a:lnTo>
                  <a:pt x="10148" y="4348"/>
                </a:lnTo>
                <a:lnTo>
                  <a:pt x="10161" y="4344"/>
                </a:lnTo>
                <a:lnTo>
                  <a:pt x="10174" y="4346"/>
                </a:lnTo>
                <a:lnTo>
                  <a:pt x="10181" y="4375"/>
                </a:lnTo>
                <a:lnTo>
                  <a:pt x="10192" y="4396"/>
                </a:lnTo>
                <a:lnTo>
                  <a:pt x="10191" y="4423"/>
                </a:lnTo>
                <a:lnTo>
                  <a:pt x="10185" y="4448"/>
                </a:lnTo>
                <a:lnTo>
                  <a:pt x="10183" y="4449"/>
                </a:lnTo>
                <a:lnTo>
                  <a:pt x="10183" y="4450"/>
                </a:lnTo>
                <a:lnTo>
                  <a:pt x="10179" y="4452"/>
                </a:lnTo>
                <a:lnTo>
                  <a:pt x="10176" y="4455"/>
                </a:lnTo>
                <a:lnTo>
                  <a:pt x="10168" y="4478"/>
                </a:lnTo>
                <a:lnTo>
                  <a:pt x="10169" y="4507"/>
                </a:lnTo>
                <a:lnTo>
                  <a:pt x="10160" y="4558"/>
                </a:lnTo>
                <a:lnTo>
                  <a:pt x="10143" y="4607"/>
                </a:lnTo>
                <a:lnTo>
                  <a:pt x="10116" y="4632"/>
                </a:lnTo>
                <a:lnTo>
                  <a:pt x="10096" y="4644"/>
                </a:lnTo>
                <a:lnTo>
                  <a:pt x="10104" y="4646"/>
                </a:lnTo>
                <a:lnTo>
                  <a:pt x="10114" y="4647"/>
                </a:lnTo>
                <a:lnTo>
                  <a:pt x="10102" y="4670"/>
                </a:lnTo>
                <a:lnTo>
                  <a:pt x="10085" y="4689"/>
                </a:lnTo>
                <a:lnTo>
                  <a:pt x="10070" y="4748"/>
                </a:lnTo>
                <a:lnTo>
                  <a:pt x="10056" y="4805"/>
                </a:lnTo>
                <a:lnTo>
                  <a:pt x="10038" y="4841"/>
                </a:lnTo>
                <a:lnTo>
                  <a:pt x="10025" y="4870"/>
                </a:lnTo>
                <a:lnTo>
                  <a:pt x="10009" y="4924"/>
                </a:lnTo>
                <a:lnTo>
                  <a:pt x="9972" y="4965"/>
                </a:lnTo>
                <a:lnTo>
                  <a:pt x="9927" y="5014"/>
                </a:lnTo>
                <a:lnTo>
                  <a:pt x="9892" y="5075"/>
                </a:lnTo>
                <a:lnTo>
                  <a:pt x="9865" y="5099"/>
                </a:lnTo>
                <a:lnTo>
                  <a:pt x="9843" y="5129"/>
                </a:lnTo>
                <a:lnTo>
                  <a:pt x="9822" y="5139"/>
                </a:lnTo>
                <a:lnTo>
                  <a:pt x="9804" y="5142"/>
                </a:lnTo>
                <a:lnTo>
                  <a:pt x="9775" y="5175"/>
                </a:lnTo>
                <a:lnTo>
                  <a:pt x="9753" y="5213"/>
                </a:lnTo>
                <a:lnTo>
                  <a:pt x="9732" y="5245"/>
                </a:lnTo>
                <a:lnTo>
                  <a:pt x="9710" y="5277"/>
                </a:lnTo>
                <a:lnTo>
                  <a:pt x="9679" y="5329"/>
                </a:lnTo>
                <a:lnTo>
                  <a:pt x="9646" y="5382"/>
                </a:lnTo>
                <a:lnTo>
                  <a:pt x="9636" y="5409"/>
                </a:lnTo>
                <a:lnTo>
                  <a:pt x="9618" y="5426"/>
                </a:lnTo>
                <a:lnTo>
                  <a:pt x="9597" y="5439"/>
                </a:lnTo>
                <a:lnTo>
                  <a:pt x="9588" y="5463"/>
                </a:lnTo>
                <a:lnTo>
                  <a:pt x="9566" y="5480"/>
                </a:lnTo>
                <a:lnTo>
                  <a:pt x="9537" y="5485"/>
                </a:lnTo>
                <a:lnTo>
                  <a:pt x="9541" y="5503"/>
                </a:lnTo>
                <a:lnTo>
                  <a:pt x="9540" y="5520"/>
                </a:lnTo>
                <a:lnTo>
                  <a:pt x="9525" y="5550"/>
                </a:lnTo>
                <a:lnTo>
                  <a:pt x="9514" y="5580"/>
                </a:lnTo>
                <a:lnTo>
                  <a:pt x="9495" y="5602"/>
                </a:lnTo>
                <a:lnTo>
                  <a:pt x="9481" y="5618"/>
                </a:lnTo>
                <a:lnTo>
                  <a:pt x="9469" y="5689"/>
                </a:lnTo>
                <a:lnTo>
                  <a:pt x="9456" y="5759"/>
                </a:lnTo>
                <a:lnTo>
                  <a:pt x="9457" y="5760"/>
                </a:lnTo>
                <a:lnTo>
                  <a:pt x="9458" y="5761"/>
                </a:lnTo>
                <a:lnTo>
                  <a:pt x="9458" y="5762"/>
                </a:lnTo>
                <a:lnTo>
                  <a:pt x="9459" y="5766"/>
                </a:lnTo>
                <a:lnTo>
                  <a:pt x="9460" y="5772"/>
                </a:lnTo>
                <a:lnTo>
                  <a:pt x="9462" y="5776"/>
                </a:lnTo>
                <a:lnTo>
                  <a:pt x="9465" y="5780"/>
                </a:lnTo>
                <a:lnTo>
                  <a:pt x="9472" y="5761"/>
                </a:lnTo>
                <a:lnTo>
                  <a:pt x="9478" y="5737"/>
                </a:lnTo>
                <a:lnTo>
                  <a:pt x="9485" y="5753"/>
                </a:lnTo>
                <a:lnTo>
                  <a:pt x="9492" y="5772"/>
                </a:lnTo>
                <a:lnTo>
                  <a:pt x="9488" y="5783"/>
                </a:lnTo>
                <a:lnTo>
                  <a:pt x="9472" y="5782"/>
                </a:lnTo>
                <a:lnTo>
                  <a:pt x="9471" y="5784"/>
                </a:lnTo>
                <a:lnTo>
                  <a:pt x="9471" y="5786"/>
                </a:lnTo>
                <a:lnTo>
                  <a:pt x="9488" y="5816"/>
                </a:lnTo>
                <a:lnTo>
                  <a:pt x="9476" y="5852"/>
                </a:lnTo>
                <a:lnTo>
                  <a:pt x="9476" y="5872"/>
                </a:lnTo>
                <a:lnTo>
                  <a:pt x="9491" y="5880"/>
                </a:lnTo>
                <a:lnTo>
                  <a:pt x="9483" y="5909"/>
                </a:lnTo>
                <a:lnTo>
                  <a:pt x="9480" y="5941"/>
                </a:lnTo>
                <a:lnTo>
                  <a:pt x="9486" y="5966"/>
                </a:lnTo>
                <a:lnTo>
                  <a:pt x="9488" y="5988"/>
                </a:lnTo>
                <a:lnTo>
                  <a:pt x="9488" y="6018"/>
                </a:lnTo>
                <a:lnTo>
                  <a:pt x="9502" y="6043"/>
                </a:lnTo>
                <a:lnTo>
                  <a:pt x="9523" y="6062"/>
                </a:lnTo>
                <a:lnTo>
                  <a:pt x="9539" y="6085"/>
                </a:lnTo>
                <a:lnTo>
                  <a:pt x="9540" y="6085"/>
                </a:lnTo>
                <a:lnTo>
                  <a:pt x="9542" y="6086"/>
                </a:lnTo>
                <a:lnTo>
                  <a:pt x="9543" y="6087"/>
                </a:lnTo>
                <a:lnTo>
                  <a:pt x="9538" y="6121"/>
                </a:lnTo>
                <a:lnTo>
                  <a:pt x="9531" y="6151"/>
                </a:lnTo>
                <a:lnTo>
                  <a:pt x="9532" y="6189"/>
                </a:lnTo>
                <a:lnTo>
                  <a:pt x="9529" y="6228"/>
                </a:lnTo>
                <a:lnTo>
                  <a:pt x="9515" y="6295"/>
                </a:lnTo>
                <a:lnTo>
                  <a:pt x="9511" y="6359"/>
                </a:lnTo>
                <a:lnTo>
                  <a:pt x="9519" y="6365"/>
                </a:lnTo>
                <a:lnTo>
                  <a:pt x="9528" y="6372"/>
                </a:lnTo>
                <a:lnTo>
                  <a:pt x="9531" y="6377"/>
                </a:lnTo>
                <a:lnTo>
                  <a:pt x="9512" y="6421"/>
                </a:lnTo>
                <a:lnTo>
                  <a:pt x="9497" y="6470"/>
                </a:lnTo>
                <a:lnTo>
                  <a:pt x="9471" y="6516"/>
                </a:lnTo>
                <a:lnTo>
                  <a:pt x="9431" y="6548"/>
                </a:lnTo>
                <a:lnTo>
                  <a:pt x="9431" y="6564"/>
                </a:lnTo>
                <a:lnTo>
                  <a:pt x="9426" y="6576"/>
                </a:lnTo>
                <a:lnTo>
                  <a:pt x="9406" y="6585"/>
                </a:lnTo>
                <a:lnTo>
                  <a:pt x="9387" y="6591"/>
                </a:lnTo>
                <a:lnTo>
                  <a:pt x="9362" y="6590"/>
                </a:lnTo>
                <a:lnTo>
                  <a:pt x="9343" y="6603"/>
                </a:lnTo>
                <a:lnTo>
                  <a:pt x="9319" y="6623"/>
                </a:lnTo>
                <a:lnTo>
                  <a:pt x="9298" y="6644"/>
                </a:lnTo>
                <a:lnTo>
                  <a:pt x="9265" y="6688"/>
                </a:lnTo>
                <a:lnTo>
                  <a:pt x="9233" y="6726"/>
                </a:lnTo>
                <a:lnTo>
                  <a:pt x="9202" y="6754"/>
                </a:lnTo>
                <a:lnTo>
                  <a:pt x="9164" y="6782"/>
                </a:lnTo>
                <a:lnTo>
                  <a:pt x="9147" y="6823"/>
                </a:lnTo>
                <a:lnTo>
                  <a:pt x="9148" y="6870"/>
                </a:lnTo>
                <a:lnTo>
                  <a:pt x="9158" y="6915"/>
                </a:lnTo>
                <a:lnTo>
                  <a:pt x="9160" y="6962"/>
                </a:lnTo>
                <a:lnTo>
                  <a:pt x="9160" y="6963"/>
                </a:lnTo>
                <a:lnTo>
                  <a:pt x="9161" y="6963"/>
                </a:lnTo>
                <a:lnTo>
                  <a:pt x="9164" y="6963"/>
                </a:lnTo>
                <a:lnTo>
                  <a:pt x="9167" y="6962"/>
                </a:lnTo>
                <a:lnTo>
                  <a:pt x="9168" y="6962"/>
                </a:lnTo>
                <a:lnTo>
                  <a:pt x="9171" y="6989"/>
                </a:lnTo>
                <a:lnTo>
                  <a:pt x="9167" y="7030"/>
                </a:lnTo>
                <a:lnTo>
                  <a:pt x="9147" y="7103"/>
                </a:lnTo>
                <a:lnTo>
                  <a:pt x="9108" y="7165"/>
                </a:lnTo>
                <a:lnTo>
                  <a:pt x="9036" y="7209"/>
                </a:lnTo>
                <a:lnTo>
                  <a:pt x="8984" y="7265"/>
                </a:lnTo>
                <a:lnTo>
                  <a:pt x="8996" y="7261"/>
                </a:lnTo>
                <a:lnTo>
                  <a:pt x="9008" y="7257"/>
                </a:lnTo>
                <a:lnTo>
                  <a:pt x="8996" y="7292"/>
                </a:lnTo>
                <a:lnTo>
                  <a:pt x="8976" y="7325"/>
                </a:lnTo>
                <a:lnTo>
                  <a:pt x="8961" y="7379"/>
                </a:lnTo>
                <a:lnTo>
                  <a:pt x="8944" y="7435"/>
                </a:lnTo>
                <a:lnTo>
                  <a:pt x="8910" y="7464"/>
                </a:lnTo>
                <a:lnTo>
                  <a:pt x="8880" y="7492"/>
                </a:lnTo>
                <a:lnTo>
                  <a:pt x="8862" y="7516"/>
                </a:lnTo>
                <a:lnTo>
                  <a:pt x="8842" y="7541"/>
                </a:lnTo>
                <a:lnTo>
                  <a:pt x="8818" y="7586"/>
                </a:lnTo>
                <a:lnTo>
                  <a:pt x="8789" y="7628"/>
                </a:lnTo>
                <a:lnTo>
                  <a:pt x="8734" y="7685"/>
                </a:lnTo>
                <a:lnTo>
                  <a:pt x="8680" y="7744"/>
                </a:lnTo>
                <a:lnTo>
                  <a:pt x="8583" y="7795"/>
                </a:lnTo>
                <a:lnTo>
                  <a:pt x="8479" y="7814"/>
                </a:lnTo>
                <a:lnTo>
                  <a:pt x="8475" y="7830"/>
                </a:lnTo>
                <a:lnTo>
                  <a:pt x="8474" y="7831"/>
                </a:lnTo>
                <a:lnTo>
                  <a:pt x="8439" y="7826"/>
                </a:lnTo>
                <a:lnTo>
                  <a:pt x="8405" y="7825"/>
                </a:lnTo>
                <a:lnTo>
                  <a:pt x="8375" y="7827"/>
                </a:lnTo>
                <a:lnTo>
                  <a:pt x="8348" y="7828"/>
                </a:lnTo>
                <a:lnTo>
                  <a:pt x="8311" y="7847"/>
                </a:lnTo>
                <a:lnTo>
                  <a:pt x="8266" y="7843"/>
                </a:lnTo>
                <a:lnTo>
                  <a:pt x="8257" y="7846"/>
                </a:lnTo>
                <a:lnTo>
                  <a:pt x="8247" y="7851"/>
                </a:lnTo>
                <a:lnTo>
                  <a:pt x="8214" y="7869"/>
                </a:lnTo>
                <a:lnTo>
                  <a:pt x="8177" y="7858"/>
                </a:lnTo>
                <a:lnTo>
                  <a:pt x="8164" y="7834"/>
                </a:lnTo>
                <a:lnTo>
                  <a:pt x="8147" y="7807"/>
                </a:lnTo>
                <a:lnTo>
                  <a:pt x="8126" y="7784"/>
                </a:lnTo>
                <a:lnTo>
                  <a:pt x="8119" y="7764"/>
                </a:lnTo>
                <a:lnTo>
                  <a:pt x="8115" y="7742"/>
                </a:lnTo>
                <a:lnTo>
                  <a:pt x="8108" y="7734"/>
                </a:lnTo>
                <a:lnTo>
                  <a:pt x="8104" y="7725"/>
                </a:lnTo>
                <a:lnTo>
                  <a:pt x="8107" y="7715"/>
                </a:lnTo>
                <a:lnTo>
                  <a:pt x="8113" y="7710"/>
                </a:lnTo>
                <a:lnTo>
                  <a:pt x="8119" y="7654"/>
                </a:lnTo>
                <a:lnTo>
                  <a:pt x="8105" y="7587"/>
                </a:lnTo>
                <a:lnTo>
                  <a:pt x="8078" y="7505"/>
                </a:lnTo>
                <a:lnTo>
                  <a:pt x="8063" y="7420"/>
                </a:lnTo>
                <a:lnTo>
                  <a:pt x="8020" y="7400"/>
                </a:lnTo>
                <a:lnTo>
                  <a:pt x="8006" y="7347"/>
                </a:lnTo>
                <a:lnTo>
                  <a:pt x="7990" y="7291"/>
                </a:lnTo>
                <a:lnTo>
                  <a:pt x="7986" y="7233"/>
                </a:lnTo>
                <a:lnTo>
                  <a:pt x="7987" y="7230"/>
                </a:lnTo>
                <a:lnTo>
                  <a:pt x="7986" y="7227"/>
                </a:lnTo>
                <a:lnTo>
                  <a:pt x="7984" y="7224"/>
                </a:lnTo>
                <a:lnTo>
                  <a:pt x="7981" y="7222"/>
                </a:lnTo>
                <a:lnTo>
                  <a:pt x="7983" y="7198"/>
                </a:lnTo>
                <a:lnTo>
                  <a:pt x="7984" y="7172"/>
                </a:lnTo>
                <a:lnTo>
                  <a:pt x="7975" y="7146"/>
                </a:lnTo>
                <a:lnTo>
                  <a:pt x="7968" y="7121"/>
                </a:lnTo>
                <a:lnTo>
                  <a:pt x="7968" y="7101"/>
                </a:lnTo>
                <a:lnTo>
                  <a:pt x="7973" y="7081"/>
                </a:lnTo>
                <a:lnTo>
                  <a:pt x="7965" y="7056"/>
                </a:lnTo>
                <a:lnTo>
                  <a:pt x="7968" y="7039"/>
                </a:lnTo>
                <a:lnTo>
                  <a:pt x="7973" y="6997"/>
                </a:lnTo>
                <a:lnTo>
                  <a:pt x="7968" y="6952"/>
                </a:lnTo>
                <a:lnTo>
                  <a:pt x="7939" y="6923"/>
                </a:lnTo>
                <a:lnTo>
                  <a:pt x="7921" y="6892"/>
                </a:lnTo>
                <a:lnTo>
                  <a:pt x="7926" y="6858"/>
                </a:lnTo>
                <a:lnTo>
                  <a:pt x="7921" y="6824"/>
                </a:lnTo>
                <a:lnTo>
                  <a:pt x="7916" y="6793"/>
                </a:lnTo>
                <a:lnTo>
                  <a:pt x="7902" y="6767"/>
                </a:lnTo>
                <a:lnTo>
                  <a:pt x="7892" y="6746"/>
                </a:lnTo>
                <a:lnTo>
                  <a:pt x="7890" y="6721"/>
                </a:lnTo>
                <a:lnTo>
                  <a:pt x="7857" y="6681"/>
                </a:lnTo>
                <a:lnTo>
                  <a:pt x="7831" y="6654"/>
                </a:lnTo>
                <a:lnTo>
                  <a:pt x="7833" y="6585"/>
                </a:lnTo>
                <a:lnTo>
                  <a:pt x="7833" y="6481"/>
                </a:lnTo>
                <a:lnTo>
                  <a:pt x="7834" y="6481"/>
                </a:lnTo>
                <a:lnTo>
                  <a:pt x="7856" y="6447"/>
                </a:lnTo>
                <a:lnTo>
                  <a:pt x="7867" y="6402"/>
                </a:lnTo>
                <a:lnTo>
                  <a:pt x="7869" y="6356"/>
                </a:lnTo>
                <a:lnTo>
                  <a:pt x="7876" y="6311"/>
                </a:lnTo>
                <a:lnTo>
                  <a:pt x="7891" y="6279"/>
                </a:lnTo>
                <a:lnTo>
                  <a:pt x="7899" y="6244"/>
                </a:lnTo>
                <a:lnTo>
                  <a:pt x="7900" y="6244"/>
                </a:lnTo>
                <a:lnTo>
                  <a:pt x="7901" y="6243"/>
                </a:lnTo>
                <a:lnTo>
                  <a:pt x="7902" y="6241"/>
                </a:lnTo>
                <a:lnTo>
                  <a:pt x="7948" y="6204"/>
                </a:lnTo>
                <a:lnTo>
                  <a:pt x="7956" y="6132"/>
                </a:lnTo>
                <a:lnTo>
                  <a:pt x="7937" y="6067"/>
                </a:lnTo>
                <a:lnTo>
                  <a:pt x="7915" y="6002"/>
                </a:lnTo>
                <a:lnTo>
                  <a:pt x="7912" y="5977"/>
                </a:lnTo>
                <a:lnTo>
                  <a:pt x="7909" y="5953"/>
                </a:lnTo>
                <a:lnTo>
                  <a:pt x="7915" y="5937"/>
                </a:lnTo>
                <a:lnTo>
                  <a:pt x="7928" y="5930"/>
                </a:lnTo>
                <a:lnTo>
                  <a:pt x="7936" y="5893"/>
                </a:lnTo>
                <a:lnTo>
                  <a:pt x="7929" y="5855"/>
                </a:lnTo>
                <a:lnTo>
                  <a:pt x="7891" y="5784"/>
                </a:lnTo>
                <a:lnTo>
                  <a:pt x="7913" y="5731"/>
                </a:lnTo>
                <a:lnTo>
                  <a:pt x="7851" y="5669"/>
                </a:lnTo>
                <a:lnTo>
                  <a:pt x="7814" y="5581"/>
                </a:lnTo>
                <a:lnTo>
                  <a:pt x="7802" y="5553"/>
                </a:lnTo>
                <a:lnTo>
                  <a:pt x="7783" y="5530"/>
                </a:lnTo>
                <a:lnTo>
                  <a:pt x="7754" y="5501"/>
                </a:lnTo>
                <a:lnTo>
                  <a:pt x="7718" y="5473"/>
                </a:lnTo>
                <a:lnTo>
                  <a:pt x="7717" y="5462"/>
                </a:lnTo>
                <a:lnTo>
                  <a:pt x="7713" y="5454"/>
                </a:lnTo>
                <a:lnTo>
                  <a:pt x="7688" y="5421"/>
                </a:lnTo>
                <a:lnTo>
                  <a:pt x="7687" y="5377"/>
                </a:lnTo>
                <a:lnTo>
                  <a:pt x="7668" y="5355"/>
                </a:lnTo>
                <a:lnTo>
                  <a:pt x="7669" y="5324"/>
                </a:lnTo>
                <a:lnTo>
                  <a:pt x="7681" y="5290"/>
                </a:lnTo>
                <a:lnTo>
                  <a:pt x="7682" y="5252"/>
                </a:lnTo>
                <a:lnTo>
                  <a:pt x="7683" y="5251"/>
                </a:lnTo>
                <a:lnTo>
                  <a:pt x="7704" y="5251"/>
                </a:lnTo>
                <a:lnTo>
                  <a:pt x="7722" y="5240"/>
                </a:lnTo>
                <a:lnTo>
                  <a:pt x="7714" y="5213"/>
                </a:lnTo>
                <a:lnTo>
                  <a:pt x="7708" y="5186"/>
                </a:lnTo>
                <a:lnTo>
                  <a:pt x="7707" y="5185"/>
                </a:lnTo>
                <a:lnTo>
                  <a:pt x="7706" y="5184"/>
                </a:lnTo>
                <a:lnTo>
                  <a:pt x="7698" y="5179"/>
                </a:lnTo>
                <a:lnTo>
                  <a:pt x="7693" y="5170"/>
                </a:lnTo>
                <a:lnTo>
                  <a:pt x="7699" y="5146"/>
                </a:lnTo>
                <a:lnTo>
                  <a:pt x="7706" y="5121"/>
                </a:lnTo>
                <a:lnTo>
                  <a:pt x="7715" y="5099"/>
                </a:lnTo>
                <a:lnTo>
                  <a:pt x="7724" y="5077"/>
                </a:lnTo>
                <a:lnTo>
                  <a:pt x="7721" y="5060"/>
                </a:lnTo>
                <a:lnTo>
                  <a:pt x="7717" y="5042"/>
                </a:lnTo>
                <a:lnTo>
                  <a:pt x="7721" y="5019"/>
                </a:lnTo>
                <a:lnTo>
                  <a:pt x="7721" y="4998"/>
                </a:lnTo>
                <a:lnTo>
                  <a:pt x="7711" y="4973"/>
                </a:lnTo>
                <a:lnTo>
                  <a:pt x="7707" y="4946"/>
                </a:lnTo>
                <a:lnTo>
                  <a:pt x="7680" y="4948"/>
                </a:lnTo>
                <a:lnTo>
                  <a:pt x="7671" y="4923"/>
                </a:lnTo>
                <a:lnTo>
                  <a:pt x="7650" y="4905"/>
                </a:lnTo>
                <a:lnTo>
                  <a:pt x="7617" y="4900"/>
                </a:lnTo>
                <a:lnTo>
                  <a:pt x="7598" y="4907"/>
                </a:lnTo>
                <a:lnTo>
                  <a:pt x="7576" y="4912"/>
                </a:lnTo>
                <a:lnTo>
                  <a:pt x="7543" y="4909"/>
                </a:lnTo>
                <a:lnTo>
                  <a:pt x="7510" y="4917"/>
                </a:lnTo>
                <a:lnTo>
                  <a:pt x="7460" y="4905"/>
                </a:lnTo>
                <a:lnTo>
                  <a:pt x="7442" y="4868"/>
                </a:lnTo>
                <a:lnTo>
                  <a:pt x="7450" y="4851"/>
                </a:lnTo>
                <a:lnTo>
                  <a:pt x="7447" y="4836"/>
                </a:lnTo>
                <a:lnTo>
                  <a:pt x="7442" y="4818"/>
                </a:lnTo>
                <a:lnTo>
                  <a:pt x="7444" y="4799"/>
                </a:lnTo>
                <a:lnTo>
                  <a:pt x="7398" y="4782"/>
                </a:lnTo>
                <a:lnTo>
                  <a:pt x="7375" y="4778"/>
                </a:lnTo>
                <a:lnTo>
                  <a:pt x="7357" y="4776"/>
                </a:lnTo>
                <a:lnTo>
                  <a:pt x="7395" y="4763"/>
                </a:lnTo>
                <a:lnTo>
                  <a:pt x="7394" y="4763"/>
                </a:lnTo>
                <a:lnTo>
                  <a:pt x="7394" y="4762"/>
                </a:lnTo>
                <a:lnTo>
                  <a:pt x="7365" y="4760"/>
                </a:lnTo>
                <a:lnTo>
                  <a:pt x="7336" y="4762"/>
                </a:lnTo>
                <a:lnTo>
                  <a:pt x="7301" y="4781"/>
                </a:lnTo>
                <a:lnTo>
                  <a:pt x="7265" y="4789"/>
                </a:lnTo>
                <a:lnTo>
                  <a:pt x="7194" y="4792"/>
                </a:lnTo>
                <a:lnTo>
                  <a:pt x="7138" y="4832"/>
                </a:lnTo>
                <a:lnTo>
                  <a:pt x="7082" y="4865"/>
                </a:lnTo>
                <a:lnTo>
                  <a:pt x="7023" y="4890"/>
                </a:lnTo>
                <a:lnTo>
                  <a:pt x="6984" y="4876"/>
                </a:lnTo>
                <a:lnTo>
                  <a:pt x="6950" y="4847"/>
                </a:lnTo>
                <a:lnTo>
                  <a:pt x="6909" y="4855"/>
                </a:lnTo>
                <a:lnTo>
                  <a:pt x="6855" y="4862"/>
                </a:lnTo>
                <a:lnTo>
                  <a:pt x="6746" y="4903"/>
                </a:lnTo>
                <a:lnTo>
                  <a:pt x="6648" y="4913"/>
                </a:lnTo>
                <a:lnTo>
                  <a:pt x="6594" y="4877"/>
                </a:lnTo>
                <a:lnTo>
                  <a:pt x="6546" y="4832"/>
                </a:lnTo>
                <a:lnTo>
                  <a:pt x="6519" y="4807"/>
                </a:lnTo>
                <a:lnTo>
                  <a:pt x="6485" y="4789"/>
                </a:lnTo>
                <a:lnTo>
                  <a:pt x="6466" y="4761"/>
                </a:lnTo>
                <a:lnTo>
                  <a:pt x="6449" y="4737"/>
                </a:lnTo>
                <a:lnTo>
                  <a:pt x="6433" y="4725"/>
                </a:lnTo>
                <a:lnTo>
                  <a:pt x="6418" y="4712"/>
                </a:lnTo>
                <a:lnTo>
                  <a:pt x="6405" y="4691"/>
                </a:lnTo>
                <a:lnTo>
                  <a:pt x="6393" y="4668"/>
                </a:lnTo>
                <a:lnTo>
                  <a:pt x="6369" y="4657"/>
                </a:lnTo>
                <a:lnTo>
                  <a:pt x="6350" y="4636"/>
                </a:lnTo>
                <a:lnTo>
                  <a:pt x="6345" y="4587"/>
                </a:lnTo>
                <a:lnTo>
                  <a:pt x="6336" y="4538"/>
                </a:lnTo>
                <a:lnTo>
                  <a:pt x="6320" y="4493"/>
                </a:lnTo>
                <a:lnTo>
                  <a:pt x="6274" y="4481"/>
                </a:lnTo>
                <a:lnTo>
                  <a:pt x="6265" y="4450"/>
                </a:lnTo>
                <a:lnTo>
                  <a:pt x="6257" y="4421"/>
                </a:lnTo>
                <a:lnTo>
                  <a:pt x="6229" y="4386"/>
                </a:lnTo>
                <a:lnTo>
                  <a:pt x="6186" y="4369"/>
                </a:lnTo>
                <a:lnTo>
                  <a:pt x="6179" y="4351"/>
                </a:lnTo>
                <a:lnTo>
                  <a:pt x="6173" y="4333"/>
                </a:lnTo>
                <a:lnTo>
                  <a:pt x="6148" y="4315"/>
                </a:lnTo>
                <a:lnTo>
                  <a:pt x="6146" y="4302"/>
                </a:lnTo>
                <a:lnTo>
                  <a:pt x="6157" y="4290"/>
                </a:lnTo>
                <a:lnTo>
                  <a:pt x="6159" y="4289"/>
                </a:lnTo>
                <a:lnTo>
                  <a:pt x="6159" y="4287"/>
                </a:lnTo>
                <a:lnTo>
                  <a:pt x="6158" y="4287"/>
                </a:lnTo>
                <a:lnTo>
                  <a:pt x="6156" y="4286"/>
                </a:lnTo>
                <a:lnTo>
                  <a:pt x="6153" y="4286"/>
                </a:lnTo>
                <a:lnTo>
                  <a:pt x="6149" y="4284"/>
                </a:lnTo>
                <a:lnTo>
                  <a:pt x="6144" y="4282"/>
                </a:lnTo>
                <a:lnTo>
                  <a:pt x="6149" y="4244"/>
                </a:lnTo>
                <a:lnTo>
                  <a:pt x="6154" y="4213"/>
                </a:lnTo>
                <a:lnTo>
                  <a:pt x="6137" y="4167"/>
                </a:lnTo>
                <a:lnTo>
                  <a:pt x="6145" y="4115"/>
                </a:lnTo>
                <a:lnTo>
                  <a:pt x="6172" y="4064"/>
                </a:lnTo>
                <a:lnTo>
                  <a:pt x="6179" y="4005"/>
                </a:lnTo>
                <a:lnTo>
                  <a:pt x="6193" y="3961"/>
                </a:lnTo>
                <a:lnTo>
                  <a:pt x="6205" y="3917"/>
                </a:lnTo>
                <a:lnTo>
                  <a:pt x="6199" y="3880"/>
                </a:lnTo>
                <a:lnTo>
                  <a:pt x="6191" y="3843"/>
                </a:lnTo>
                <a:lnTo>
                  <a:pt x="6182" y="3823"/>
                </a:lnTo>
                <a:lnTo>
                  <a:pt x="6174" y="3808"/>
                </a:lnTo>
                <a:lnTo>
                  <a:pt x="6176" y="3798"/>
                </a:lnTo>
                <a:lnTo>
                  <a:pt x="6183" y="3792"/>
                </a:lnTo>
                <a:lnTo>
                  <a:pt x="6182" y="3782"/>
                </a:lnTo>
                <a:lnTo>
                  <a:pt x="6186" y="3774"/>
                </a:lnTo>
                <a:lnTo>
                  <a:pt x="6187" y="3773"/>
                </a:lnTo>
                <a:lnTo>
                  <a:pt x="6189" y="3772"/>
                </a:lnTo>
                <a:lnTo>
                  <a:pt x="6187" y="3735"/>
                </a:lnTo>
                <a:lnTo>
                  <a:pt x="6183" y="3700"/>
                </a:lnTo>
                <a:lnTo>
                  <a:pt x="6165" y="3691"/>
                </a:lnTo>
                <a:lnTo>
                  <a:pt x="6159" y="3672"/>
                </a:lnTo>
                <a:lnTo>
                  <a:pt x="6155" y="3671"/>
                </a:lnTo>
                <a:lnTo>
                  <a:pt x="6151" y="3670"/>
                </a:lnTo>
                <a:lnTo>
                  <a:pt x="6154" y="3644"/>
                </a:lnTo>
                <a:lnTo>
                  <a:pt x="6160" y="3618"/>
                </a:lnTo>
                <a:lnTo>
                  <a:pt x="6170" y="3589"/>
                </a:lnTo>
                <a:lnTo>
                  <a:pt x="6186" y="3568"/>
                </a:lnTo>
                <a:lnTo>
                  <a:pt x="6203" y="3542"/>
                </a:lnTo>
                <a:lnTo>
                  <a:pt x="6210" y="3513"/>
                </a:lnTo>
                <a:lnTo>
                  <a:pt x="6223" y="3492"/>
                </a:lnTo>
                <a:lnTo>
                  <a:pt x="6240" y="3473"/>
                </a:lnTo>
                <a:lnTo>
                  <a:pt x="6241" y="3460"/>
                </a:lnTo>
                <a:lnTo>
                  <a:pt x="6232" y="3460"/>
                </a:lnTo>
                <a:lnTo>
                  <a:pt x="6238" y="3444"/>
                </a:lnTo>
                <a:lnTo>
                  <a:pt x="6247" y="3428"/>
                </a:lnTo>
                <a:lnTo>
                  <a:pt x="6266" y="3404"/>
                </a:lnTo>
                <a:lnTo>
                  <a:pt x="6285" y="3382"/>
                </a:lnTo>
                <a:lnTo>
                  <a:pt x="6303" y="3347"/>
                </a:lnTo>
                <a:lnTo>
                  <a:pt x="6312" y="3309"/>
                </a:lnTo>
                <a:lnTo>
                  <a:pt x="6332" y="3269"/>
                </a:lnTo>
                <a:lnTo>
                  <a:pt x="6374" y="3247"/>
                </a:lnTo>
                <a:lnTo>
                  <a:pt x="6376" y="3232"/>
                </a:lnTo>
                <a:lnTo>
                  <a:pt x="6378" y="3218"/>
                </a:lnTo>
                <a:lnTo>
                  <a:pt x="6391" y="3197"/>
                </a:lnTo>
                <a:lnTo>
                  <a:pt x="6398" y="3172"/>
                </a:lnTo>
                <a:lnTo>
                  <a:pt x="6430" y="3156"/>
                </a:lnTo>
                <a:lnTo>
                  <a:pt x="6467" y="3151"/>
                </a:lnTo>
                <a:lnTo>
                  <a:pt x="6483" y="3140"/>
                </a:lnTo>
                <a:lnTo>
                  <a:pt x="6488" y="3122"/>
                </a:lnTo>
                <a:lnTo>
                  <a:pt x="6500" y="3113"/>
                </a:lnTo>
                <a:lnTo>
                  <a:pt x="6513" y="3100"/>
                </a:lnTo>
                <a:lnTo>
                  <a:pt x="6555" y="3084"/>
                </a:lnTo>
                <a:lnTo>
                  <a:pt x="6581" y="3046"/>
                </a:lnTo>
                <a:lnTo>
                  <a:pt x="6608" y="3005"/>
                </a:lnTo>
                <a:lnTo>
                  <a:pt x="6611" y="2983"/>
                </a:lnTo>
                <a:lnTo>
                  <a:pt x="6607" y="2960"/>
                </a:lnTo>
                <a:lnTo>
                  <a:pt x="6616" y="2941"/>
                </a:lnTo>
                <a:lnTo>
                  <a:pt x="6620" y="2919"/>
                </a:lnTo>
                <a:lnTo>
                  <a:pt x="6617" y="2900"/>
                </a:lnTo>
                <a:lnTo>
                  <a:pt x="6617" y="2884"/>
                </a:lnTo>
                <a:lnTo>
                  <a:pt x="6617" y="2883"/>
                </a:lnTo>
                <a:lnTo>
                  <a:pt x="6619" y="2882"/>
                </a:lnTo>
                <a:lnTo>
                  <a:pt x="6649" y="2817"/>
                </a:lnTo>
                <a:lnTo>
                  <a:pt x="6706" y="2769"/>
                </a:lnTo>
                <a:lnTo>
                  <a:pt x="6740" y="2751"/>
                </a:lnTo>
                <a:lnTo>
                  <a:pt x="6771" y="2728"/>
                </a:lnTo>
                <a:lnTo>
                  <a:pt x="6790" y="2689"/>
                </a:lnTo>
                <a:lnTo>
                  <a:pt x="6805" y="2657"/>
                </a:lnTo>
                <a:lnTo>
                  <a:pt x="6805" y="2656"/>
                </a:lnTo>
                <a:lnTo>
                  <a:pt x="6806" y="2656"/>
                </a:lnTo>
                <a:lnTo>
                  <a:pt x="6807" y="2655"/>
                </a:lnTo>
                <a:lnTo>
                  <a:pt x="6809" y="2654"/>
                </a:lnTo>
                <a:lnTo>
                  <a:pt x="6810" y="2653"/>
                </a:lnTo>
                <a:lnTo>
                  <a:pt x="6810" y="2652"/>
                </a:lnTo>
                <a:lnTo>
                  <a:pt x="6834" y="2631"/>
                </a:lnTo>
                <a:lnTo>
                  <a:pt x="6853" y="2605"/>
                </a:lnTo>
                <a:lnTo>
                  <a:pt x="6855" y="2605"/>
                </a:lnTo>
                <a:lnTo>
                  <a:pt x="6856" y="2605"/>
                </a:lnTo>
                <a:lnTo>
                  <a:pt x="6857" y="2608"/>
                </a:lnTo>
                <a:lnTo>
                  <a:pt x="6858" y="2609"/>
                </a:lnTo>
                <a:lnTo>
                  <a:pt x="6899" y="2645"/>
                </a:lnTo>
                <a:lnTo>
                  <a:pt x="6947" y="2640"/>
                </a:lnTo>
                <a:lnTo>
                  <a:pt x="6950" y="2640"/>
                </a:lnTo>
                <a:lnTo>
                  <a:pt x="6952" y="2641"/>
                </a:lnTo>
                <a:lnTo>
                  <a:pt x="6975" y="2642"/>
                </a:lnTo>
                <a:lnTo>
                  <a:pt x="6998" y="2633"/>
                </a:lnTo>
                <a:lnTo>
                  <a:pt x="7003" y="2641"/>
                </a:lnTo>
                <a:lnTo>
                  <a:pt x="7009" y="2649"/>
                </a:lnTo>
                <a:lnTo>
                  <a:pt x="7026" y="2653"/>
                </a:lnTo>
                <a:lnTo>
                  <a:pt x="7043" y="2649"/>
                </a:lnTo>
                <a:lnTo>
                  <a:pt x="7072" y="2638"/>
                </a:lnTo>
                <a:lnTo>
                  <a:pt x="7092" y="2627"/>
                </a:lnTo>
                <a:lnTo>
                  <a:pt x="7092" y="2625"/>
                </a:lnTo>
                <a:lnTo>
                  <a:pt x="7093" y="2625"/>
                </a:lnTo>
                <a:lnTo>
                  <a:pt x="7107" y="2613"/>
                </a:lnTo>
                <a:lnTo>
                  <a:pt x="7120" y="2598"/>
                </a:lnTo>
                <a:lnTo>
                  <a:pt x="7134" y="2604"/>
                </a:lnTo>
                <a:lnTo>
                  <a:pt x="7150" y="2594"/>
                </a:lnTo>
                <a:lnTo>
                  <a:pt x="7180" y="2568"/>
                </a:lnTo>
                <a:lnTo>
                  <a:pt x="7214" y="2561"/>
                </a:lnTo>
                <a:lnTo>
                  <a:pt x="7283" y="2558"/>
                </a:lnTo>
                <a:lnTo>
                  <a:pt x="7350" y="2534"/>
                </a:lnTo>
                <a:lnTo>
                  <a:pt x="7376" y="2535"/>
                </a:lnTo>
                <a:lnTo>
                  <a:pt x="7393" y="2549"/>
                </a:lnTo>
                <a:lnTo>
                  <a:pt x="7419" y="2546"/>
                </a:lnTo>
                <a:lnTo>
                  <a:pt x="7443" y="2534"/>
                </a:lnTo>
                <a:lnTo>
                  <a:pt x="7450" y="2522"/>
                </a:lnTo>
                <a:lnTo>
                  <a:pt x="7459" y="2511"/>
                </a:lnTo>
                <a:lnTo>
                  <a:pt x="7464" y="2511"/>
                </a:lnTo>
                <a:lnTo>
                  <a:pt x="7469" y="2515"/>
                </a:lnTo>
                <a:lnTo>
                  <a:pt x="7473" y="2522"/>
                </a:lnTo>
                <a:lnTo>
                  <a:pt x="7486" y="2523"/>
                </a:lnTo>
                <a:lnTo>
                  <a:pt x="7498" y="2518"/>
                </a:lnTo>
                <a:lnTo>
                  <a:pt x="7524" y="2526"/>
                </a:lnTo>
                <a:lnTo>
                  <a:pt x="7541" y="2538"/>
                </a:lnTo>
                <a:lnTo>
                  <a:pt x="7578" y="2528"/>
                </a:lnTo>
                <a:lnTo>
                  <a:pt x="7613" y="2507"/>
                </a:lnTo>
                <a:lnTo>
                  <a:pt x="7643" y="2511"/>
                </a:lnTo>
                <a:lnTo>
                  <a:pt x="7661" y="2529"/>
                </a:lnTo>
                <a:lnTo>
                  <a:pt x="7664" y="2534"/>
                </a:lnTo>
                <a:lnTo>
                  <a:pt x="7670" y="2539"/>
                </a:lnTo>
                <a:lnTo>
                  <a:pt x="7693" y="2536"/>
                </a:lnTo>
                <a:lnTo>
                  <a:pt x="7712" y="2507"/>
                </a:lnTo>
                <a:lnTo>
                  <a:pt x="7715" y="2507"/>
                </a:lnTo>
                <a:lnTo>
                  <a:pt x="7724" y="2514"/>
                </a:lnTo>
                <a:lnTo>
                  <a:pt x="7732" y="2527"/>
                </a:lnTo>
                <a:lnTo>
                  <a:pt x="7702" y="2566"/>
                </a:lnTo>
                <a:lnTo>
                  <a:pt x="7702" y="2606"/>
                </a:lnTo>
                <a:lnTo>
                  <a:pt x="7703" y="2608"/>
                </a:lnTo>
                <a:lnTo>
                  <a:pt x="7703" y="2609"/>
                </a:lnTo>
                <a:lnTo>
                  <a:pt x="7705" y="2610"/>
                </a:lnTo>
                <a:lnTo>
                  <a:pt x="7706" y="2612"/>
                </a:lnTo>
                <a:lnTo>
                  <a:pt x="7716" y="2618"/>
                </a:lnTo>
                <a:lnTo>
                  <a:pt x="7723" y="2624"/>
                </a:lnTo>
                <a:lnTo>
                  <a:pt x="7724" y="2627"/>
                </a:lnTo>
                <a:lnTo>
                  <a:pt x="7725" y="2631"/>
                </a:lnTo>
                <a:lnTo>
                  <a:pt x="7715" y="2662"/>
                </a:lnTo>
                <a:lnTo>
                  <a:pt x="7697" y="2689"/>
                </a:lnTo>
                <a:lnTo>
                  <a:pt x="7685" y="2716"/>
                </a:lnTo>
                <a:lnTo>
                  <a:pt x="7685" y="2741"/>
                </a:lnTo>
                <a:lnTo>
                  <a:pt x="7694" y="2747"/>
                </a:lnTo>
                <a:lnTo>
                  <a:pt x="7702" y="2758"/>
                </a:lnTo>
                <a:lnTo>
                  <a:pt x="7707" y="2773"/>
                </a:lnTo>
                <a:lnTo>
                  <a:pt x="7711" y="2787"/>
                </a:lnTo>
                <a:lnTo>
                  <a:pt x="7711" y="2788"/>
                </a:lnTo>
                <a:lnTo>
                  <a:pt x="7728" y="2773"/>
                </a:lnTo>
                <a:lnTo>
                  <a:pt x="7740" y="2783"/>
                </a:lnTo>
                <a:lnTo>
                  <a:pt x="7742" y="2783"/>
                </a:lnTo>
                <a:lnTo>
                  <a:pt x="7742" y="2784"/>
                </a:lnTo>
                <a:lnTo>
                  <a:pt x="7750" y="2787"/>
                </a:lnTo>
                <a:lnTo>
                  <a:pt x="7761" y="2787"/>
                </a:lnTo>
                <a:lnTo>
                  <a:pt x="7808" y="2808"/>
                </a:lnTo>
                <a:lnTo>
                  <a:pt x="7861" y="2827"/>
                </a:lnTo>
                <a:lnTo>
                  <a:pt x="7912" y="2828"/>
                </a:lnTo>
                <a:lnTo>
                  <a:pt x="7956" y="2849"/>
                </a:lnTo>
                <a:lnTo>
                  <a:pt x="7972" y="2875"/>
                </a:lnTo>
                <a:lnTo>
                  <a:pt x="7997" y="2910"/>
                </a:lnTo>
                <a:lnTo>
                  <a:pt x="8057" y="2919"/>
                </a:lnTo>
                <a:lnTo>
                  <a:pt x="8122" y="2932"/>
                </a:lnTo>
                <a:lnTo>
                  <a:pt x="8162" y="2965"/>
                </a:lnTo>
                <a:lnTo>
                  <a:pt x="8214" y="2982"/>
                </a:lnTo>
                <a:lnTo>
                  <a:pt x="8239" y="2950"/>
                </a:lnTo>
                <a:lnTo>
                  <a:pt x="8246" y="2913"/>
                </a:lnTo>
                <a:lnTo>
                  <a:pt x="8237" y="2867"/>
                </a:lnTo>
                <a:lnTo>
                  <a:pt x="8259" y="2825"/>
                </a:lnTo>
                <a:lnTo>
                  <a:pt x="8289" y="2827"/>
                </a:lnTo>
                <a:lnTo>
                  <a:pt x="8316" y="2815"/>
                </a:lnTo>
                <a:lnTo>
                  <a:pt x="8336" y="2810"/>
                </a:lnTo>
                <a:lnTo>
                  <a:pt x="8354" y="2818"/>
                </a:lnTo>
                <a:lnTo>
                  <a:pt x="8394" y="2819"/>
                </a:lnTo>
                <a:lnTo>
                  <a:pt x="8396" y="2820"/>
                </a:lnTo>
                <a:lnTo>
                  <a:pt x="8398" y="2823"/>
                </a:lnTo>
                <a:lnTo>
                  <a:pt x="8403" y="2832"/>
                </a:lnTo>
                <a:lnTo>
                  <a:pt x="8408" y="2843"/>
                </a:lnTo>
                <a:lnTo>
                  <a:pt x="8410" y="2844"/>
                </a:lnTo>
                <a:lnTo>
                  <a:pt x="8412" y="2845"/>
                </a:lnTo>
                <a:lnTo>
                  <a:pt x="8434" y="2843"/>
                </a:lnTo>
                <a:lnTo>
                  <a:pt x="8452" y="2846"/>
                </a:lnTo>
                <a:lnTo>
                  <a:pt x="8453" y="2846"/>
                </a:lnTo>
                <a:lnTo>
                  <a:pt x="8454" y="2847"/>
                </a:lnTo>
                <a:lnTo>
                  <a:pt x="8469" y="2866"/>
                </a:lnTo>
                <a:lnTo>
                  <a:pt x="8497" y="2867"/>
                </a:lnTo>
                <a:lnTo>
                  <a:pt x="8517" y="2879"/>
                </a:lnTo>
                <a:lnTo>
                  <a:pt x="8527" y="2895"/>
                </a:lnTo>
                <a:lnTo>
                  <a:pt x="8551" y="2891"/>
                </a:lnTo>
                <a:lnTo>
                  <a:pt x="8582" y="2879"/>
                </a:lnTo>
                <a:lnTo>
                  <a:pt x="8676" y="2916"/>
                </a:lnTo>
                <a:lnTo>
                  <a:pt x="8756" y="2912"/>
                </a:lnTo>
                <a:lnTo>
                  <a:pt x="8783" y="2907"/>
                </a:lnTo>
                <a:lnTo>
                  <a:pt x="8808" y="2894"/>
                </a:lnTo>
                <a:lnTo>
                  <a:pt x="8820" y="2895"/>
                </a:lnTo>
                <a:lnTo>
                  <a:pt x="8838" y="2895"/>
                </a:lnTo>
                <a:lnTo>
                  <a:pt x="8863" y="2886"/>
                </a:lnTo>
                <a:lnTo>
                  <a:pt x="8891" y="2888"/>
                </a:lnTo>
                <a:lnTo>
                  <a:pt x="8902" y="2901"/>
                </a:lnTo>
                <a:lnTo>
                  <a:pt x="8903" y="2924"/>
                </a:lnTo>
                <a:lnTo>
                  <a:pt x="8921" y="2923"/>
                </a:lnTo>
                <a:lnTo>
                  <a:pt x="8937" y="2916"/>
                </a:lnTo>
                <a:lnTo>
                  <a:pt x="8949" y="2915"/>
                </a:lnTo>
                <a:lnTo>
                  <a:pt x="8958" y="2923"/>
                </a:lnTo>
                <a:lnTo>
                  <a:pt x="8980" y="2919"/>
                </a:lnTo>
                <a:lnTo>
                  <a:pt x="9001" y="2907"/>
                </a:lnTo>
                <a:lnTo>
                  <a:pt x="9030" y="2890"/>
                </a:lnTo>
                <a:lnTo>
                  <a:pt x="9035" y="2856"/>
                </a:lnTo>
                <a:lnTo>
                  <a:pt x="9039" y="2835"/>
                </a:lnTo>
                <a:lnTo>
                  <a:pt x="9045" y="2815"/>
                </a:lnTo>
                <a:lnTo>
                  <a:pt x="9049" y="2790"/>
                </a:lnTo>
                <a:lnTo>
                  <a:pt x="9048" y="2763"/>
                </a:lnTo>
                <a:lnTo>
                  <a:pt x="9052" y="2749"/>
                </a:lnTo>
                <a:lnTo>
                  <a:pt x="9054" y="2737"/>
                </a:lnTo>
                <a:lnTo>
                  <a:pt x="9055" y="2709"/>
                </a:lnTo>
                <a:lnTo>
                  <a:pt x="9053" y="2677"/>
                </a:lnTo>
                <a:lnTo>
                  <a:pt x="9054" y="2646"/>
                </a:lnTo>
                <a:lnTo>
                  <a:pt x="9052" y="2616"/>
                </a:lnTo>
                <a:lnTo>
                  <a:pt x="9051" y="2615"/>
                </a:lnTo>
                <a:lnTo>
                  <a:pt x="9050" y="2612"/>
                </a:lnTo>
                <a:lnTo>
                  <a:pt x="9046" y="2597"/>
                </a:lnTo>
                <a:lnTo>
                  <a:pt x="9051" y="2580"/>
                </a:lnTo>
                <a:lnTo>
                  <a:pt x="9048" y="2563"/>
                </a:lnTo>
                <a:lnTo>
                  <a:pt x="9044" y="2549"/>
                </a:lnTo>
                <a:lnTo>
                  <a:pt x="9050" y="2523"/>
                </a:lnTo>
                <a:lnTo>
                  <a:pt x="9039" y="2515"/>
                </a:lnTo>
                <a:lnTo>
                  <a:pt x="9011" y="2525"/>
                </a:lnTo>
                <a:lnTo>
                  <a:pt x="8984" y="2515"/>
                </a:lnTo>
                <a:lnTo>
                  <a:pt x="8969" y="2545"/>
                </a:lnTo>
                <a:lnTo>
                  <a:pt x="8941" y="2554"/>
                </a:lnTo>
                <a:lnTo>
                  <a:pt x="8896" y="2567"/>
                </a:lnTo>
                <a:lnTo>
                  <a:pt x="8853" y="2555"/>
                </a:lnTo>
                <a:lnTo>
                  <a:pt x="8852" y="2548"/>
                </a:lnTo>
                <a:lnTo>
                  <a:pt x="8848" y="2545"/>
                </a:lnTo>
                <a:lnTo>
                  <a:pt x="8848" y="2542"/>
                </a:lnTo>
                <a:lnTo>
                  <a:pt x="8794" y="2520"/>
                </a:lnTo>
                <a:lnTo>
                  <a:pt x="8758" y="2545"/>
                </a:lnTo>
                <a:lnTo>
                  <a:pt x="8748" y="2566"/>
                </a:lnTo>
                <a:lnTo>
                  <a:pt x="8720" y="2567"/>
                </a:lnTo>
                <a:lnTo>
                  <a:pt x="8696" y="2553"/>
                </a:lnTo>
                <a:lnTo>
                  <a:pt x="8686" y="2524"/>
                </a:lnTo>
                <a:lnTo>
                  <a:pt x="8685" y="2524"/>
                </a:lnTo>
                <a:lnTo>
                  <a:pt x="8681" y="2524"/>
                </a:lnTo>
                <a:lnTo>
                  <a:pt x="8678" y="2526"/>
                </a:lnTo>
                <a:lnTo>
                  <a:pt x="8660" y="2525"/>
                </a:lnTo>
                <a:lnTo>
                  <a:pt x="8643" y="2519"/>
                </a:lnTo>
                <a:lnTo>
                  <a:pt x="8626" y="2532"/>
                </a:lnTo>
                <a:lnTo>
                  <a:pt x="8603" y="2531"/>
                </a:lnTo>
                <a:lnTo>
                  <a:pt x="8619" y="2519"/>
                </a:lnTo>
                <a:lnTo>
                  <a:pt x="8630" y="2504"/>
                </a:lnTo>
                <a:lnTo>
                  <a:pt x="8617" y="2503"/>
                </a:lnTo>
                <a:lnTo>
                  <a:pt x="8600" y="2504"/>
                </a:lnTo>
                <a:lnTo>
                  <a:pt x="8602" y="2495"/>
                </a:lnTo>
                <a:lnTo>
                  <a:pt x="8604" y="2488"/>
                </a:lnTo>
                <a:lnTo>
                  <a:pt x="8587" y="2484"/>
                </a:lnTo>
                <a:lnTo>
                  <a:pt x="8581" y="2465"/>
                </a:lnTo>
                <a:lnTo>
                  <a:pt x="8577" y="2445"/>
                </a:lnTo>
                <a:lnTo>
                  <a:pt x="8572" y="2429"/>
                </a:lnTo>
                <a:lnTo>
                  <a:pt x="8572" y="2428"/>
                </a:lnTo>
                <a:lnTo>
                  <a:pt x="8572" y="2427"/>
                </a:lnTo>
                <a:lnTo>
                  <a:pt x="8571" y="2426"/>
                </a:lnTo>
                <a:lnTo>
                  <a:pt x="8570" y="2425"/>
                </a:lnTo>
                <a:lnTo>
                  <a:pt x="8569" y="2425"/>
                </a:lnTo>
                <a:lnTo>
                  <a:pt x="8560" y="2423"/>
                </a:lnTo>
                <a:lnTo>
                  <a:pt x="8550" y="2422"/>
                </a:lnTo>
                <a:lnTo>
                  <a:pt x="8538" y="2419"/>
                </a:lnTo>
                <a:lnTo>
                  <a:pt x="8529" y="2413"/>
                </a:lnTo>
                <a:lnTo>
                  <a:pt x="8538" y="2410"/>
                </a:lnTo>
                <a:lnTo>
                  <a:pt x="8552" y="2409"/>
                </a:lnTo>
                <a:lnTo>
                  <a:pt x="8565" y="2405"/>
                </a:lnTo>
                <a:lnTo>
                  <a:pt x="8570" y="2397"/>
                </a:lnTo>
                <a:lnTo>
                  <a:pt x="8553" y="2389"/>
                </a:lnTo>
                <a:lnTo>
                  <a:pt x="8548" y="2370"/>
                </a:lnTo>
                <a:lnTo>
                  <a:pt x="8534" y="2342"/>
                </a:lnTo>
                <a:lnTo>
                  <a:pt x="8508" y="2330"/>
                </a:lnTo>
                <a:lnTo>
                  <a:pt x="8511" y="2301"/>
                </a:lnTo>
                <a:lnTo>
                  <a:pt x="8529" y="2280"/>
                </a:lnTo>
                <a:lnTo>
                  <a:pt x="8578" y="2273"/>
                </a:lnTo>
                <a:lnTo>
                  <a:pt x="8628" y="2275"/>
                </a:lnTo>
                <a:lnTo>
                  <a:pt x="8650" y="2274"/>
                </a:lnTo>
                <a:lnTo>
                  <a:pt x="8654" y="2258"/>
                </a:lnTo>
                <a:lnTo>
                  <a:pt x="8660" y="2252"/>
                </a:lnTo>
                <a:lnTo>
                  <a:pt x="8663" y="2246"/>
                </a:lnTo>
                <a:lnTo>
                  <a:pt x="8649" y="2239"/>
                </a:lnTo>
                <a:lnTo>
                  <a:pt x="8639" y="2234"/>
                </a:lnTo>
                <a:lnTo>
                  <a:pt x="8642" y="2230"/>
                </a:lnTo>
                <a:lnTo>
                  <a:pt x="8643" y="2227"/>
                </a:lnTo>
                <a:lnTo>
                  <a:pt x="8645" y="2226"/>
                </a:lnTo>
                <a:lnTo>
                  <a:pt x="8646" y="2224"/>
                </a:lnTo>
                <a:lnTo>
                  <a:pt x="8647" y="2224"/>
                </a:lnTo>
                <a:lnTo>
                  <a:pt x="8648" y="2221"/>
                </a:lnTo>
                <a:lnTo>
                  <a:pt x="8682" y="2217"/>
                </a:lnTo>
                <a:lnTo>
                  <a:pt x="8715" y="2223"/>
                </a:lnTo>
                <a:lnTo>
                  <a:pt x="8741" y="2215"/>
                </a:lnTo>
                <a:lnTo>
                  <a:pt x="8764" y="2196"/>
                </a:lnTo>
                <a:lnTo>
                  <a:pt x="8814" y="2175"/>
                </a:lnTo>
                <a:lnTo>
                  <a:pt x="8868" y="2166"/>
                </a:lnTo>
                <a:lnTo>
                  <a:pt x="8904" y="2165"/>
                </a:lnTo>
                <a:lnTo>
                  <a:pt x="8929" y="2174"/>
                </a:lnTo>
                <a:lnTo>
                  <a:pt x="8932" y="2176"/>
                </a:lnTo>
                <a:lnTo>
                  <a:pt x="8933" y="2178"/>
                </a:lnTo>
                <a:lnTo>
                  <a:pt x="8959" y="2176"/>
                </a:lnTo>
                <a:lnTo>
                  <a:pt x="8980" y="2189"/>
                </a:lnTo>
                <a:lnTo>
                  <a:pt x="9001" y="2203"/>
                </a:lnTo>
                <a:lnTo>
                  <a:pt x="9025" y="2206"/>
                </a:lnTo>
                <a:lnTo>
                  <a:pt x="9064" y="2224"/>
                </a:lnTo>
                <a:lnTo>
                  <a:pt x="9111" y="2232"/>
                </a:lnTo>
                <a:lnTo>
                  <a:pt x="9128" y="2228"/>
                </a:lnTo>
                <a:lnTo>
                  <a:pt x="9141" y="2217"/>
                </a:lnTo>
                <a:lnTo>
                  <a:pt x="9179" y="2227"/>
                </a:lnTo>
                <a:lnTo>
                  <a:pt x="9219" y="2230"/>
                </a:lnTo>
                <a:lnTo>
                  <a:pt x="9241" y="2211"/>
                </a:lnTo>
                <a:lnTo>
                  <a:pt x="9250" y="2171"/>
                </a:lnTo>
                <a:lnTo>
                  <a:pt x="9244" y="2129"/>
                </a:lnTo>
                <a:lnTo>
                  <a:pt x="9190" y="2088"/>
                </a:lnTo>
                <a:lnTo>
                  <a:pt x="9129" y="2058"/>
                </a:lnTo>
                <a:lnTo>
                  <a:pt x="9103" y="2037"/>
                </a:lnTo>
                <a:lnTo>
                  <a:pt x="9082" y="2012"/>
                </a:lnTo>
                <a:lnTo>
                  <a:pt x="9058" y="1999"/>
                </a:lnTo>
                <a:lnTo>
                  <a:pt x="9038" y="1980"/>
                </a:lnTo>
                <a:lnTo>
                  <a:pt x="9017" y="1981"/>
                </a:lnTo>
                <a:lnTo>
                  <a:pt x="8998" y="1983"/>
                </a:lnTo>
                <a:lnTo>
                  <a:pt x="8993" y="1979"/>
                </a:lnTo>
                <a:lnTo>
                  <a:pt x="8989" y="1976"/>
                </a:lnTo>
                <a:lnTo>
                  <a:pt x="8988" y="1974"/>
                </a:lnTo>
                <a:lnTo>
                  <a:pt x="8986" y="1972"/>
                </a:lnTo>
                <a:lnTo>
                  <a:pt x="8980" y="1965"/>
                </a:lnTo>
                <a:lnTo>
                  <a:pt x="8975" y="1959"/>
                </a:lnTo>
                <a:lnTo>
                  <a:pt x="8971" y="1957"/>
                </a:lnTo>
                <a:lnTo>
                  <a:pt x="8968" y="1955"/>
                </a:lnTo>
                <a:lnTo>
                  <a:pt x="8963" y="1952"/>
                </a:lnTo>
                <a:lnTo>
                  <a:pt x="8959" y="1950"/>
                </a:lnTo>
                <a:lnTo>
                  <a:pt x="8959" y="1948"/>
                </a:lnTo>
                <a:lnTo>
                  <a:pt x="8964" y="1943"/>
                </a:lnTo>
                <a:lnTo>
                  <a:pt x="8966" y="1937"/>
                </a:lnTo>
                <a:lnTo>
                  <a:pt x="8967" y="1936"/>
                </a:lnTo>
                <a:lnTo>
                  <a:pt x="8982" y="1928"/>
                </a:lnTo>
                <a:lnTo>
                  <a:pt x="8990" y="1910"/>
                </a:lnTo>
                <a:lnTo>
                  <a:pt x="8993" y="1893"/>
                </a:lnTo>
                <a:lnTo>
                  <a:pt x="9007" y="1889"/>
                </a:lnTo>
                <a:lnTo>
                  <a:pt x="9020" y="1868"/>
                </a:lnTo>
                <a:lnTo>
                  <a:pt x="8979" y="1839"/>
                </a:lnTo>
                <a:lnTo>
                  <a:pt x="8996" y="1838"/>
                </a:lnTo>
                <a:lnTo>
                  <a:pt x="9012" y="1834"/>
                </a:lnTo>
                <a:lnTo>
                  <a:pt x="9022" y="1819"/>
                </a:lnTo>
                <a:lnTo>
                  <a:pt x="9030" y="1802"/>
                </a:lnTo>
                <a:lnTo>
                  <a:pt x="9001" y="1801"/>
                </a:lnTo>
                <a:lnTo>
                  <a:pt x="8957" y="1820"/>
                </a:lnTo>
                <a:lnTo>
                  <a:pt x="8922" y="1830"/>
                </a:lnTo>
                <a:lnTo>
                  <a:pt x="8890" y="1847"/>
                </a:lnTo>
                <a:lnTo>
                  <a:pt x="8857" y="1865"/>
                </a:lnTo>
                <a:lnTo>
                  <a:pt x="8824" y="1878"/>
                </a:lnTo>
                <a:lnTo>
                  <a:pt x="8817" y="1890"/>
                </a:lnTo>
                <a:lnTo>
                  <a:pt x="8850" y="1896"/>
                </a:lnTo>
                <a:lnTo>
                  <a:pt x="8865" y="1916"/>
                </a:lnTo>
                <a:lnTo>
                  <a:pt x="8883" y="1929"/>
                </a:lnTo>
                <a:lnTo>
                  <a:pt x="8904" y="1928"/>
                </a:lnTo>
                <a:lnTo>
                  <a:pt x="8924" y="1926"/>
                </a:lnTo>
                <a:lnTo>
                  <a:pt x="8933" y="1932"/>
                </a:lnTo>
                <a:lnTo>
                  <a:pt x="8928" y="1945"/>
                </a:lnTo>
                <a:lnTo>
                  <a:pt x="8913" y="1951"/>
                </a:lnTo>
                <a:lnTo>
                  <a:pt x="8895" y="1949"/>
                </a:lnTo>
                <a:lnTo>
                  <a:pt x="8883" y="1959"/>
                </a:lnTo>
                <a:lnTo>
                  <a:pt x="8856" y="1974"/>
                </a:lnTo>
                <a:lnTo>
                  <a:pt x="8839" y="1984"/>
                </a:lnTo>
                <a:lnTo>
                  <a:pt x="8824" y="1997"/>
                </a:lnTo>
                <a:lnTo>
                  <a:pt x="8807" y="1980"/>
                </a:lnTo>
                <a:lnTo>
                  <a:pt x="8799" y="1951"/>
                </a:lnTo>
                <a:lnTo>
                  <a:pt x="8776" y="1935"/>
                </a:lnTo>
                <a:lnTo>
                  <a:pt x="8745" y="1929"/>
                </a:lnTo>
                <a:lnTo>
                  <a:pt x="8787" y="1904"/>
                </a:lnTo>
                <a:lnTo>
                  <a:pt x="8772" y="1887"/>
                </a:lnTo>
                <a:lnTo>
                  <a:pt x="8736" y="1889"/>
                </a:lnTo>
                <a:lnTo>
                  <a:pt x="8708" y="1876"/>
                </a:lnTo>
                <a:lnTo>
                  <a:pt x="8710" y="1864"/>
                </a:lnTo>
                <a:lnTo>
                  <a:pt x="8715" y="1847"/>
                </a:lnTo>
                <a:lnTo>
                  <a:pt x="8679" y="1840"/>
                </a:lnTo>
                <a:lnTo>
                  <a:pt x="8644" y="1867"/>
                </a:lnTo>
                <a:lnTo>
                  <a:pt x="8630" y="1870"/>
                </a:lnTo>
                <a:lnTo>
                  <a:pt x="8615" y="1860"/>
                </a:lnTo>
                <a:lnTo>
                  <a:pt x="8610" y="1867"/>
                </a:lnTo>
                <a:lnTo>
                  <a:pt x="8620" y="1885"/>
                </a:lnTo>
                <a:lnTo>
                  <a:pt x="8610" y="1907"/>
                </a:lnTo>
                <a:lnTo>
                  <a:pt x="8604" y="1931"/>
                </a:lnTo>
                <a:lnTo>
                  <a:pt x="8608" y="1953"/>
                </a:lnTo>
                <a:lnTo>
                  <a:pt x="8590" y="1965"/>
                </a:lnTo>
                <a:lnTo>
                  <a:pt x="8575" y="2024"/>
                </a:lnTo>
                <a:lnTo>
                  <a:pt x="8558" y="2092"/>
                </a:lnTo>
                <a:lnTo>
                  <a:pt x="8554" y="2099"/>
                </a:lnTo>
                <a:lnTo>
                  <a:pt x="8552" y="2105"/>
                </a:lnTo>
                <a:lnTo>
                  <a:pt x="8553" y="2111"/>
                </a:lnTo>
                <a:lnTo>
                  <a:pt x="8552" y="2119"/>
                </a:lnTo>
                <a:lnTo>
                  <a:pt x="8551" y="2121"/>
                </a:lnTo>
                <a:lnTo>
                  <a:pt x="8549" y="2123"/>
                </a:lnTo>
                <a:lnTo>
                  <a:pt x="8546" y="2126"/>
                </a:lnTo>
                <a:lnTo>
                  <a:pt x="8543" y="2128"/>
                </a:lnTo>
                <a:lnTo>
                  <a:pt x="8577" y="2175"/>
                </a:lnTo>
                <a:lnTo>
                  <a:pt x="8626" y="2205"/>
                </a:lnTo>
                <a:lnTo>
                  <a:pt x="8633" y="2216"/>
                </a:lnTo>
                <a:lnTo>
                  <a:pt x="8626" y="2229"/>
                </a:lnTo>
                <a:lnTo>
                  <a:pt x="8584" y="2235"/>
                </a:lnTo>
                <a:lnTo>
                  <a:pt x="8542" y="2249"/>
                </a:lnTo>
                <a:lnTo>
                  <a:pt x="8541" y="2250"/>
                </a:lnTo>
                <a:lnTo>
                  <a:pt x="8530" y="2256"/>
                </a:lnTo>
                <a:lnTo>
                  <a:pt x="8516" y="2248"/>
                </a:lnTo>
                <a:lnTo>
                  <a:pt x="8493" y="2245"/>
                </a:lnTo>
                <a:lnTo>
                  <a:pt x="8468" y="2241"/>
                </a:lnTo>
                <a:lnTo>
                  <a:pt x="8445" y="2232"/>
                </a:lnTo>
                <a:lnTo>
                  <a:pt x="8433" y="2246"/>
                </a:lnTo>
                <a:lnTo>
                  <a:pt x="8424" y="2247"/>
                </a:lnTo>
                <a:lnTo>
                  <a:pt x="8412" y="2249"/>
                </a:lnTo>
                <a:lnTo>
                  <a:pt x="8408" y="2242"/>
                </a:lnTo>
                <a:lnTo>
                  <a:pt x="8403" y="2240"/>
                </a:lnTo>
                <a:lnTo>
                  <a:pt x="8401" y="2245"/>
                </a:lnTo>
                <a:lnTo>
                  <a:pt x="8399" y="2249"/>
                </a:lnTo>
                <a:lnTo>
                  <a:pt x="8385" y="2246"/>
                </a:lnTo>
                <a:lnTo>
                  <a:pt x="8370" y="2244"/>
                </a:lnTo>
                <a:lnTo>
                  <a:pt x="8369" y="2252"/>
                </a:lnTo>
                <a:lnTo>
                  <a:pt x="8373" y="2267"/>
                </a:lnTo>
                <a:lnTo>
                  <a:pt x="8368" y="2277"/>
                </a:lnTo>
                <a:lnTo>
                  <a:pt x="8369" y="2292"/>
                </a:lnTo>
                <a:lnTo>
                  <a:pt x="8353" y="2288"/>
                </a:lnTo>
                <a:lnTo>
                  <a:pt x="8329" y="2277"/>
                </a:lnTo>
                <a:lnTo>
                  <a:pt x="8324" y="2297"/>
                </a:lnTo>
                <a:lnTo>
                  <a:pt x="8328" y="2320"/>
                </a:lnTo>
                <a:lnTo>
                  <a:pt x="8341" y="2343"/>
                </a:lnTo>
                <a:lnTo>
                  <a:pt x="8336" y="2373"/>
                </a:lnTo>
                <a:lnTo>
                  <a:pt x="8341" y="2389"/>
                </a:lnTo>
                <a:lnTo>
                  <a:pt x="8362" y="2395"/>
                </a:lnTo>
                <a:lnTo>
                  <a:pt x="8375" y="2406"/>
                </a:lnTo>
                <a:lnTo>
                  <a:pt x="8384" y="2416"/>
                </a:lnTo>
                <a:lnTo>
                  <a:pt x="8369" y="2440"/>
                </a:lnTo>
                <a:lnTo>
                  <a:pt x="8355" y="2459"/>
                </a:lnTo>
                <a:lnTo>
                  <a:pt x="8366" y="2469"/>
                </a:lnTo>
                <a:lnTo>
                  <a:pt x="8361" y="2480"/>
                </a:lnTo>
                <a:lnTo>
                  <a:pt x="8351" y="2476"/>
                </a:lnTo>
                <a:lnTo>
                  <a:pt x="8346" y="2480"/>
                </a:lnTo>
                <a:lnTo>
                  <a:pt x="8345" y="2489"/>
                </a:lnTo>
                <a:lnTo>
                  <a:pt x="8340" y="2495"/>
                </a:lnTo>
                <a:lnTo>
                  <a:pt x="8341" y="2499"/>
                </a:lnTo>
                <a:lnTo>
                  <a:pt x="8343" y="2502"/>
                </a:lnTo>
                <a:lnTo>
                  <a:pt x="8357" y="2509"/>
                </a:lnTo>
                <a:lnTo>
                  <a:pt x="8366" y="2523"/>
                </a:lnTo>
                <a:lnTo>
                  <a:pt x="8368" y="2536"/>
                </a:lnTo>
                <a:lnTo>
                  <a:pt x="8365" y="2548"/>
                </a:lnTo>
                <a:lnTo>
                  <a:pt x="8358" y="2539"/>
                </a:lnTo>
                <a:lnTo>
                  <a:pt x="8350" y="2530"/>
                </a:lnTo>
                <a:lnTo>
                  <a:pt x="8347" y="2533"/>
                </a:lnTo>
                <a:lnTo>
                  <a:pt x="8345" y="2540"/>
                </a:lnTo>
                <a:lnTo>
                  <a:pt x="8329" y="2525"/>
                </a:lnTo>
                <a:lnTo>
                  <a:pt x="8315" y="2499"/>
                </a:lnTo>
                <a:lnTo>
                  <a:pt x="8311" y="2497"/>
                </a:lnTo>
                <a:lnTo>
                  <a:pt x="8305" y="2495"/>
                </a:lnTo>
                <a:lnTo>
                  <a:pt x="8307" y="2516"/>
                </a:lnTo>
                <a:lnTo>
                  <a:pt x="8295" y="2523"/>
                </a:lnTo>
                <a:lnTo>
                  <a:pt x="8284" y="2491"/>
                </a:lnTo>
                <a:lnTo>
                  <a:pt x="8276" y="2459"/>
                </a:lnTo>
                <a:lnTo>
                  <a:pt x="8312" y="2440"/>
                </a:lnTo>
                <a:lnTo>
                  <a:pt x="8341" y="2438"/>
                </a:lnTo>
                <a:lnTo>
                  <a:pt x="8354" y="2432"/>
                </a:lnTo>
                <a:lnTo>
                  <a:pt x="8363" y="2426"/>
                </a:lnTo>
                <a:lnTo>
                  <a:pt x="8338" y="2422"/>
                </a:lnTo>
                <a:lnTo>
                  <a:pt x="8308" y="2419"/>
                </a:lnTo>
                <a:lnTo>
                  <a:pt x="8285" y="2420"/>
                </a:lnTo>
                <a:lnTo>
                  <a:pt x="8266" y="2417"/>
                </a:lnTo>
                <a:lnTo>
                  <a:pt x="8261" y="2405"/>
                </a:lnTo>
                <a:lnTo>
                  <a:pt x="8247" y="2401"/>
                </a:lnTo>
                <a:lnTo>
                  <a:pt x="8241" y="2386"/>
                </a:lnTo>
                <a:lnTo>
                  <a:pt x="8247" y="2370"/>
                </a:lnTo>
                <a:lnTo>
                  <a:pt x="8220" y="2365"/>
                </a:lnTo>
                <a:lnTo>
                  <a:pt x="8198" y="2356"/>
                </a:lnTo>
                <a:lnTo>
                  <a:pt x="8200" y="2340"/>
                </a:lnTo>
                <a:lnTo>
                  <a:pt x="8197" y="2326"/>
                </a:lnTo>
                <a:lnTo>
                  <a:pt x="8177" y="2321"/>
                </a:lnTo>
                <a:lnTo>
                  <a:pt x="8174" y="2301"/>
                </a:lnTo>
                <a:lnTo>
                  <a:pt x="8157" y="2291"/>
                </a:lnTo>
                <a:lnTo>
                  <a:pt x="8134" y="2272"/>
                </a:lnTo>
                <a:lnTo>
                  <a:pt x="8139" y="2227"/>
                </a:lnTo>
                <a:lnTo>
                  <a:pt x="8134" y="2186"/>
                </a:lnTo>
                <a:lnTo>
                  <a:pt x="8105" y="2162"/>
                </a:lnTo>
                <a:lnTo>
                  <a:pt x="8085" y="2134"/>
                </a:lnTo>
                <a:lnTo>
                  <a:pt x="8062" y="2129"/>
                </a:lnTo>
                <a:lnTo>
                  <a:pt x="8043" y="2124"/>
                </a:lnTo>
                <a:lnTo>
                  <a:pt x="8034" y="2116"/>
                </a:lnTo>
                <a:lnTo>
                  <a:pt x="8028" y="2101"/>
                </a:lnTo>
                <a:lnTo>
                  <a:pt x="8007" y="2086"/>
                </a:lnTo>
                <a:lnTo>
                  <a:pt x="7984" y="2077"/>
                </a:lnTo>
                <a:lnTo>
                  <a:pt x="7955" y="2075"/>
                </a:lnTo>
                <a:lnTo>
                  <a:pt x="7931" y="2066"/>
                </a:lnTo>
                <a:lnTo>
                  <a:pt x="7922" y="2059"/>
                </a:lnTo>
                <a:lnTo>
                  <a:pt x="7913" y="2052"/>
                </a:lnTo>
                <a:lnTo>
                  <a:pt x="7907" y="2043"/>
                </a:lnTo>
                <a:lnTo>
                  <a:pt x="7904" y="2033"/>
                </a:lnTo>
                <a:lnTo>
                  <a:pt x="7908" y="2021"/>
                </a:lnTo>
                <a:lnTo>
                  <a:pt x="7908" y="2010"/>
                </a:lnTo>
                <a:lnTo>
                  <a:pt x="7899" y="2005"/>
                </a:lnTo>
                <a:lnTo>
                  <a:pt x="7891" y="2002"/>
                </a:lnTo>
                <a:lnTo>
                  <a:pt x="7890" y="2001"/>
                </a:lnTo>
                <a:lnTo>
                  <a:pt x="7890" y="2000"/>
                </a:lnTo>
                <a:lnTo>
                  <a:pt x="7886" y="1977"/>
                </a:lnTo>
                <a:lnTo>
                  <a:pt x="7872" y="1960"/>
                </a:lnTo>
                <a:lnTo>
                  <a:pt x="7854" y="1956"/>
                </a:lnTo>
                <a:lnTo>
                  <a:pt x="7841" y="1982"/>
                </a:lnTo>
                <a:lnTo>
                  <a:pt x="7842" y="1980"/>
                </a:lnTo>
                <a:lnTo>
                  <a:pt x="7844" y="1978"/>
                </a:lnTo>
                <a:lnTo>
                  <a:pt x="7831" y="1985"/>
                </a:lnTo>
                <a:lnTo>
                  <a:pt x="7819" y="1969"/>
                </a:lnTo>
                <a:lnTo>
                  <a:pt x="7805" y="1957"/>
                </a:lnTo>
                <a:lnTo>
                  <a:pt x="7809" y="1945"/>
                </a:lnTo>
                <a:lnTo>
                  <a:pt x="7809" y="1922"/>
                </a:lnTo>
                <a:lnTo>
                  <a:pt x="7782" y="1916"/>
                </a:lnTo>
                <a:lnTo>
                  <a:pt x="7768" y="1933"/>
                </a:lnTo>
                <a:lnTo>
                  <a:pt x="7745" y="1937"/>
                </a:lnTo>
                <a:lnTo>
                  <a:pt x="7735" y="1952"/>
                </a:lnTo>
                <a:lnTo>
                  <a:pt x="7749" y="1960"/>
                </a:lnTo>
                <a:lnTo>
                  <a:pt x="7752" y="1981"/>
                </a:lnTo>
                <a:lnTo>
                  <a:pt x="7768" y="2014"/>
                </a:lnTo>
                <a:lnTo>
                  <a:pt x="7798" y="2034"/>
                </a:lnTo>
                <a:lnTo>
                  <a:pt x="7821" y="2060"/>
                </a:lnTo>
                <a:lnTo>
                  <a:pt x="7834" y="2106"/>
                </a:lnTo>
                <a:lnTo>
                  <a:pt x="7864" y="2141"/>
                </a:lnTo>
                <a:lnTo>
                  <a:pt x="7882" y="2157"/>
                </a:lnTo>
                <a:lnTo>
                  <a:pt x="7901" y="2174"/>
                </a:lnTo>
                <a:lnTo>
                  <a:pt x="7928" y="2178"/>
                </a:lnTo>
                <a:lnTo>
                  <a:pt x="7955" y="2177"/>
                </a:lnTo>
                <a:lnTo>
                  <a:pt x="7947" y="2190"/>
                </a:lnTo>
                <a:lnTo>
                  <a:pt x="7960" y="2199"/>
                </a:lnTo>
                <a:lnTo>
                  <a:pt x="8018" y="2226"/>
                </a:lnTo>
                <a:lnTo>
                  <a:pt x="8069" y="2262"/>
                </a:lnTo>
                <a:lnTo>
                  <a:pt x="8093" y="2285"/>
                </a:lnTo>
                <a:lnTo>
                  <a:pt x="8084" y="2311"/>
                </a:lnTo>
                <a:lnTo>
                  <a:pt x="8069" y="2301"/>
                </a:lnTo>
                <a:lnTo>
                  <a:pt x="8056" y="2288"/>
                </a:lnTo>
                <a:lnTo>
                  <a:pt x="8035" y="2274"/>
                </a:lnTo>
                <a:lnTo>
                  <a:pt x="8013" y="2267"/>
                </a:lnTo>
                <a:lnTo>
                  <a:pt x="8005" y="2306"/>
                </a:lnTo>
                <a:lnTo>
                  <a:pt x="8025" y="2339"/>
                </a:lnTo>
                <a:lnTo>
                  <a:pt x="8029" y="2359"/>
                </a:lnTo>
                <a:lnTo>
                  <a:pt x="8029" y="2378"/>
                </a:lnTo>
                <a:lnTo>
                  <a:pt x="8023" y="2383"/>
                </a:lnTo>
                <a:lnTo>
                  <a:pt x="8018" y="2391"/>
                </a:lnTo>
                <a:lnTo>
                  <a:pt x="8016" y="2400"/>
                </a:lnTo>
                <a:lnTo>
                  <a:pt x="8012" y="2407"/>
                </a:lnTo>
                <a:lnTo>
                  <a:pt x="8009" y="2409"/>
                </a:lnTo>
                <a:lnTo>
                  <a:pt x="8006" y="2411"/>
                </a:lnTo>
                <a:lnTo>
                  <a:pt x="7994" y="2435"/>
                </a:lnTo>
                <a:lnTo>
                  <a:pt x="7970" y="2450"/>
                </a:lnTo>
                <a:lnTo>
                  <a:pt x="7963" y="2429"/>
                </a:lnTo>
                <a:lnTo>
                  <a:pt x="7968" y="2402"/>
                </a:lnTo>
                <a:lnTo>
                  <a:pt x="7976" y="2366"/>
                </a:lnTo>
                <a:lnTo>
                  <a:pt x="7962" y="2324"/>
                </a:lnTo>
                <a:lnTo>
                  <a:pt x="7952" y="2291"/>
                </a:lnTo>
                <a:lnTo>
                  <a:pt x="7910" y="2290"/>
                </a:lnTo>
                <a:lnTo>
                  <a:pt x="7912" y="2275"/>
                </a:lnTo>
                <a:lnTo>
                  <a:pt x="7914" y="2259"/>
                </a:lnTo>
                <a:lnTo>
                  <a:pt x="7888" y="2255"/>
                </a:lnTo>
                <a:lnTo>
                  <a:pt x="7867" y="2238"/>
                </a:lnTo>
                <a:lnTo>
                  <a:pt x="7857" y="2225"/>
                </a:lnTo>
                <a:lnTo>
                  <a:pt x="7848" y="2215"/>
                </a:lnTo>
                <a:lnTo>
                  <a:pt x="7831" y="2215"/>
                </a:lnTo>
                <a:lnTo>
                  <a:pt x="7818" y="2219"/>
                </a:lnTo>
                <a:lnTo>
                  <a:pt x="7803" y="2223"/>
                </a:lnTo>
                <a:lnTo>
                  <a:pt x="7787" y="2221"/>
                </a:lnTo>
                <a:lnTo>
                  <a:pt x="7770" y="2198"/>
                </a:lnTo>
                <a:lnTo>
                  <a:pt x="7754" y="2174"/>
                </a:lnTo>
                <a:lnTo>
                  <a:pt x="7725" y="2148"/>
                </a:lnTo>
                <a:lnTo>
                  <a:pt x="7699" y="2138"/>
                </a:lnTo>
                <a:lnTo>
                  <a:pt x="7658" y="2076"/>
                </a:lnTo>
                <a:lnTo>
                  <a:pt x="7604" y="2024"/>
                </a:lnTo>
                <a:lnTo>
                  <a:pt x="7585" y="2013"/>
                </a:lnTo>
                <a:lnTo>
                  <a:pt x="7564" y="2009"/>
                </a:lnTo>
                <a:lnTo>
                  <a:pt x="7534" y="2028"/>
                </a:lnTo>
                <a:lnTo>
                  <a:pt x="7500" y="2057"/>
                </a:lnTo>
                <a:lnTo>
                  <a:pt x="7477" y="2074"/>
                </a:lnTo>
                <a:lnTo>
                  <a:pt x="7460" y="2092"/>
                </a:lnTo>
                <a:lnTo>
                  <a:pt x="7416" y="2098"/>
                </a:lnTo>
                <a:lnTo>
                  <a:pt x="7372" y="2079"/>
                </a:lnTo>
                <a:lnTo>
                  <a:pt x="7318" y="2076"/>
                </a:lnTo>
                <a:lnTo>
                  <a:pt x="7279" y="2108"/>
                </a:lnTo>
                <a:lnTo>
                  <a:pt x="7283" y="2161"/>
                </a:lnTo>
                <a:lnTo>
                  <a:pt x="7267" y="2207"/>
                </a:lnTo>
                <a:lnTo>
                  <a:pt x="7216" y="2233"/>
                </a:lnTo>
                <a:lnTo>
                  <a:pt x="7164" y="2254"/>
                </a:lnTo>
                <a:lnTo>
                  <a:pt x="7148" y="2320"/>
                </a:lnTo>
                <a:lnTo>
                  <a:pt x="7137" y="2342"/>
                </a:lnTo>
                <a:lnTo>
                  <a:pt x="7144" y="2368"/>
                </a:lnTo>
                <a:lnTo>
                  <a:pt x="7150" y="2391"/>
                </a:lnTo>
                <a:lnTo>
                  <a:pt x="7143" y="2411"/>
                </a:lnTo>
                <a:lnTo>
                  <a:pt x="7140" y="2411"/>
                </a:lnTo>
                <a:lnTo>
                  <a:pt x="7138" y="2412"/>
                </a:lnTo>
                <a:lnTo>
                  <a:pt x="7137" y="2413"/>
                </a:lnTo>
                <a:lnTo>
                  <a:pt x="7135" y="2415"/>
                </a:lnTo>
                <a:lnTo>
                  <a:pt x="7133" y="2416"/>
                </a:lnTo>
                <a:lnTo>
                  <a:pt x="7130" y="2418"/>
                </a:lnTo>
                <a:lnTo>
                  <a:pt x="7119" y="2442"/>
                </a:lnTo>
                <a:lnTo>
                  <a:pt x="7108" y="2466"/>
                </a:lnTo>
                <a:lnTo>
                  <a:pt x="7094" y="2472"/>
                </a:lnTo>
                <a:lnTo>
                  <a:pt x="7079" y="2475"/>
                </a:lnTo>
                <a:lnTo>
                  <a:pt x="7076" y="2476"/>
                </a:lnTo>
                <a:lnTo>
                  <a:pt x="7074" y="2477"/>
                </a:lnTo>
                <a:lnTo>
                  <a:pt x="7072" y="2480"/>
                </a:lnTo>
                <a:lnTo>
                  <a:pt x="7069" y="2482"/>
                </a:lnTo>
                <a:lnTo>
                  <a:pt x="7061" y="2511"/>
                </a:lnTo>
                <a:lnTo>
                  <a:pt x="7056" y="2541"/>
                </a:lnTo>
                <a:lnTo>
                  <a:pt x="7043" y="2545"/>
                </a:lnTo>
                <a:lnTo>
                  <a:pt x="7021" y="2544"/>
                </a:lnTo>
                <a:lnTo>
                  <a:pt x="6962" y="2538"/>
                </a:lnTo>
                <a:lnTo>
                  <a:pt x="6943" y="2537"/>
                </a:lnTo>
                <a:lnTo>
                  <a:pt x="6924" y="2539"/>
                </a:lnTo>
                <a:lnTo>
                  <a:pt x="6909" y="2552"/>
                </a:lnTo>
                <a:lnTo>
                  <a:pt x="6893" y="2552"/>
                </a:lnTo>
                <a:lnTo>
                  <a:pt x="6889" y="2551"/>
                </a:lnTo>
                <a:lnTo>
                  <a:pt x="6885" y="2554"/>
                </a:lnTo>
                <a:lnTo>
                  <a:pt x="6879" y="2561"/>
                </a:lnTo>
                <a:lnTo>
                  <a:pt x="6873" y="2568"/>
                </a:lnTo>
                <a:lnTo>
                  <a:pt x="6873" y="2569"/>
                </a:lnTo>
                <a:lnTo>
                  <a:pt x="6872" y="2569"/>
                </a:lnTo>
                <a:lnTo>
                  <a:pt x="6871" y="2572"/>
                </a:lnTo>
                <a:lnTo>
                  <a:pt x="6870" y="2575"/>
                </a:lnTo>
                <a:lnTo>
                  <a:pt x="6867" y="2579"/>
                </a:lnTo>
                <a:lnTo>
                  <a:pt x="6864" y="2583"/>
                </a:lnTo>
                <a:lnTo>
                  <a:pt x="6862" y="2585"/>
                </a:lnTo>
                <a:lnTo>
                  <a:pt x="6860" y="2589"/>
                </a:lnTo>
                <a:lnTo>
                  <a:pt x="6859" y="2589"/>
                </a:lnTo>
                <a:lnTo>
                  <a:pt x="6858" y="2590"/>
                </a:lnTo>
                <a:lnTo>
                  <a:pt x="6856" y="2590"/>
                </a:lnTo>
                <a:lnTo>
                  <a:pt x="6855" y="2589"/>
                </a:lnTo>
                <a:lnTo>
                  <a:pt x="6852" y="2588"/>
                </a:lnTo>
                <a:lnTo>
                  <a:pt x="6851" y="2587"/>
                </a:lnTo>
                <a:lnTo>
                  <a:pt x="6851" y="2585"/>
                </a:lnTo>
                <a:lnTo>
                  <a:pt x="6848" y="2583"/>
                </a:lnTo>
                <a:lnTo>
                  <a:pt x="6846" y="2580"/>
                </a:lnTo>
                <a:lnTo>
                  <a:pt x="6843" y="2576"/>
                </a:lnTo>
                <a:lnTo>
                  <a:pt x="6840" y="2572"/>
                </a:lnTo>
                <a:lnTo>
                  <a:pt x="6836" y="2568"/>
                </a:lnTo>
                <a:lnTo>
                  <a:pt x="6833" y="2562"/>
                </a:lnTo>
                <a:lnTo>
                  <a:pt x="6830" y="2559"/>
                </a:lnTo>
                <a:lnTo>
                  <a:pt x="6828" y="2557"/>
                </a:lnTo>
                <a:lnTo>
                  <a:pt x="6826" y="2555"/>
                </a:lnTo>
                <a:lnTo>
                  <a:pt x="6825" y="2553"/>
                </a:lnTo>
                <a:lnTo>
                  <a:pt x="6821" y="2530"/>
                </a:lnTo>
                <a:lnTo>
                  <a:pt x="6810" y="2513"/>
                </a:lnTo>
                <a:lnTo>
                  <a:pt x="6778" y="2505"/>
                </a:lnTo>
                <a:lnTo>
                  <a:pt x="6740" y="2505"/>
                </a:lnTo>
                <a:lnTo>
                  <a:pt x="6714" y="2508"/>
                </a:lnTo>
                <a:lnTo>
                  <a:pt x="6685" y="2506"/>
                </a:lnTo>
                <a:lnTo>
                  <a:pt x="6681" y="2505"/>
                </a:lnTo>
                <a:lnTo>
                  <a:pt x="6676" y="2505"/>
                </a:lnTo>
                <a:lnTo>
                  <a:pt x="6681" y="2472"/>
                </a:lnTo>
                <a:lnTo>
                  <a:pt x="6690" y="2437"/>
                </a:lnTo>
                <a:lnTo>
                  <a:pt x="6689" y="2435"/>
                </a:lnTo>
                <a:lnTo>
                  <a:pt x="6688" y="2434"/>
                </a:lnTo>
                <a:lnTo>
                  <a:pt x="6679" y="2429"/>
                </a:lnTo>
                <a:lnTo>
                  <a:pt x="6671" y="2424"/>
                </a:lnTo>
                <a:lnTo>
                  <a:pt x="6671" y="2423"/>
                </a:lnTo>
                <a:lnTo>
                  <a:pt x="6675" y="2416"/>
                </a:lnTo>
                <a:lnTo>
                  <a:pt x="6685" y="2407"/>
                </a:lnTo>
                <a:lnTo>
                  <a:pt x="6688" y="2399"/>
                </a:lnTo>
                <a:lnTo>
                  <a:pt x="6689" y="2390"/>
                </a:lnTo>
                <a:lnTo>
                  <a:pt x="6688" y="2390"/>
                </a:lnTo>
                <a:lnTo>
                  <a:pt x="6688" y="2389"/>
                </a:lnTo>
                <a:lnTo>
                  <a:pt x="6671" y="2396"/>
                </a:lnTo>
                <a:lnTo>
                  <a:pt x="6652" y="2403"/>
                </a:lnTo>
                <a:lnTo>
                  <a:pt x="6662" y="2381"/>
                </a:lnTo>
                <a:lnTo>
                  <a:pt x="6679" y="2361"/>
                </a:lnTo>
                <a:lnTo>
                  <a:pt x="6689" y="2334"/>
                </a:lnTo>
                <a:lnTo>
                  <a:pt x="6695" y="2307"/>
                </a:lnTo>
                <a:lnTo>
                  <a:pt x="6706" y="2251"/>
                </a:lnTo>
                <a:lnTo>
                  <a:pt x="6707" y="2192"/>
                </a:lnTo>
                <a:lnTo>
                  <a:pt x="6708" y="2165"/>
                </a:lnTo>
                <a:lnTo>
                  <a:pt x="6702" y="2139"/>
                </a:lnTo>
                <a:lnTo>
                  <a:pt x="6692" y="2119"/>
                </a:lnTo>
                <a:lnTo>
                  <a:pt x="6686" y="2097"/>
                </a:lnTo>
                <a:lnTo>
                  <a:pt x="6718" y="2091"/>
                </a:lnTo>
                <a:lnTo>
                  <a:pt x="6745" y="2084"/>
                </a:lnTo>
                <a:lnTo>
                  <a:pt x="6758" y="2065"/>
                </a:lnTo>
                <a:lnTo>
                  <a:pt x="6779" y="2071"/>
                </a:lnTo>
                <a:lnTo>
                  <a:pt x="6804" y="2069"/>
                </a:lnTo>
                <a:lnTo>
                  <a:pt x="6826" y="2070"/>
                </a:lnTo>
                <a:lnTo>
                  <a:pt x="6862" y="2074"/>
                </a:lnTo>
                <a:lnTo>
                  <a:pt x="6900" y="2076"/>
                </a:lnTo>
                <a:lnTo>
                  <a:pt x="6942" y="2077"/>
                </a:lnTo>
                <a:lnTo>
                  <a:pt x="6985" y="2079"/>
                </a:lnTo>
                <a:lnTo>
                  <a:pt x="7083" y="2063"/>
                </a:lnTo>
                <a:lnTo>
                  <a:pt x="7108" y="1948"/>
                </a:lnTo>
                <a:lnTo>
                  <a:pt x="7107" y="1920"/>
                </a:lnTo>
                <a:lnTo>
                  <a:pt x="7088" y="1899"/>
                </a:lnTo>
                <a:lnTo>
                  <a:pt x="7070" y="1883"/>
                </a:lnTo>
                <a:lnTo>
                  <a:pt x="7059" y="1861"/>
                </a:lnTo>
                <a:lnTo>
                  <a:pt x="7042" y="1832"/>
                </a:lnTo>
                <a:lnTo>
                  <a:pt x="7020" y="1809"/>
                </a:lnTo>
                <a:lnTo>
                  <a:pt x="6985" y="1801"/>
                </a:lnTo>
                <a:lnTo>
                  <a:pt x="6948" y="1802"/>
                </a:lnTo>
                <a:lnTo>
                  <a:pt x="6935" y="1791"/>
                </a:lnTo>
                <a:lnTo>
                  <a:pt x="6927" y="1782"/>
                </a:lnTo>
                <a:lnTo>
                  <a:pt x="6929" y="1771"/>
                </a:lnTo>
                <a:lnTo>
                  <a:pt x="6932" y="1756"/>
                </a:lnTo>
                <a:lnTo>
                  <a:pt x="6959" y="1749"/>
                </a:lnTo>
                <a:lnTo>
                  <a:pt x="6988" y="1746"/>
                </a:lnTo>
                <a:lnTo>
                  <a:pt x="7009" y="1750"/>
                </a:lnTo>
                <a:lnTo>
                  <a:pt x="7031" y="1751"/>
                </a:lnTo>
                <a:lnTo>
                  <a:pt x="7072" y="1747"/>
                </a:lnTo>
                <a:lnTo>
                  <a:pt x="7098" y="1724"/>
                </a:lnTo>
                <a:lnTo>
                  <a:pt x="7092" y="1710"/>
                </a:lnTo>
                <a:lnTo>
                  <a:pt x="7083" y="1694"/>
                </a:lnTo>
                <a:lnTo>
                  <a:pt x="7078" y="1678"/>
                </a:lnTo>
                <a:lnTo>
                  <a:pt x="7074" y="1662"/>
                </a:lnTo>
                <a:lnTo>
                  <a:pt x="7100" y="1661"/>
                </a:lnTo>
                <a:lnTo>
                  <a:pt x="7103" y="1673"/>
                </a:lnTo>
                <a:lnTo>
                  <a:pt x="7104" y="1690"/>
                </a:lnTo>
                <a:lnTo>
                  <a:pt x="7126" y="1698"/>
                </a:lnTo>
                <a:lnTo>
                  <a:pt x="7148" y="1687"/>
                </a:lnTo>
                <a:lnTo>
                  <a:pt x="7154" y="1663"/>
                </a:lnTo>
                <a:lnTo>
                  <a:pt x="7167" y="1647"/>
                </a:lnTo>
                <a:lnTo>
                  <a:pt x="7184" y="1641"/>
                </a:lnTo>
                <a:lnTo>
                  <a:pt x="7198" y="1634"/>
                </a:lnTo>
                <a:lnTo>
                  <a:pt x="7203" y="1612"/>
                </a:lnTo>
                <a:lnTo>
                  <a:pt x="7210" y="1592"/>
                </a:lnTo>
                <a:lnTo>
                  <a:pt x="7233" y="1578"/>
                </a:lnTo>
                <a:lnTo>
                  <a:pt x="7258" y="1567"/>
                </a:lnTo>
                <a:lnTo>
                  <a:pt x="7295" y="1533"/>
                </a:lnTo>
                <a:lnTo>
                  <a:pt x="7333" y="1510"/>
                </a:lnTo>
                <a:lnTo>
                  <a:pt x="7365" y="1489"/>
                </a:lnTo>
                <a:lnTo>
                  <a:pt x="7375" y="1451"/>
                </a:lnTo>
                <a:lnTo>
                  <a:pt x="7396" y="1442"/>
                </a:lnTo>
                <a:lnTo>
                  <a:pt x="7419" y="1433"/>
                </a:lnTo>
                <a:lnTo>
                  <a:pt x="7451" y="1425"/>
                </a:lnTo>
                <a:lnTo>
                  <a:pt x="7483" y="1424"/>
                </a:lnTo>
                <a:lnTo>
                  <a:pt x="7499" y="1421"/>
                </a:lnTo>
                <a:lnTo>
                  <a:pt x="7514" y="1415"/>
                </a:lnTo>
                <a:lnTo>
                  <a:pt x="7529" y="1417"/>
                </a:lnTo>
                <a:lnTo>
                  <a:pt x="7544" y="1418"/>
                </a:lnTo>
                <a:lnTo>
                  <a:pt x="7529" y="1404"/>
                </a:lnTo>
                <a:lnTo>
                  <a:pt x="7516" y="1386"/>
                </a:lnTo>
                <a:lnTo>
                  <a:pt x="7521" y="1374"/>
                </a:lnTo>
                <a:lnTo>
                  <a:pt x="7523" y="1363"/>
                </a:lnTo>
                <a:lnTo>
                  <a:pt x="7515" y="1349"/>
                </a:lnTo>
                <a:lnTo>
                  <a:pt x="7510" y="1335"/>
                </a:lnTo>
                <a:lnTo>
                  <a:pt x="7499" y="1319"/>
                </a:lnTo>
                <a:lnTo>
                  <a:pt x="7486" y="1305"/>
                </a:lnTo>
                <a:lnTo>
                  <a:pt x="7483" y="1279"/>
                </a:lnTo>
                <a:lnTo>
                  <a:pt x="7482" y="1254"/>
                </a:lnTo>
                <a:lnTo>
                  <a:pt x="7489" y="1236"/>
                </a:lnTo>
                <a:lnTo>
                  <a:pt x="7511" y="1243"/>
                </a:lnTo>
                <a:lnTo>
                  <a:pt x="7514" y="1236"/>
                </a:lnTo>
                <a:lnTo>
                  <a:pt x="7504" y="1224"/>
                </a:lnTo>
                <a:lnTo>
                  <a:pt x="7511" y="1216"/>
                </a:lnTo>
                <a:lnTo>
                  <a:pt x="7524" y="1216"/>
                </a:lnTo>
                <a:lnTo>
                  <a:pt x="7549" y="1190"/>
                </a:lnTo>
                <a:lnTo>
                  <a:pt x="7586" y="1178"/>
                </a:lnTo>
                <a:lnTo>
                  <a:pt x="7573" y="1209"/>
                </a:lnTo>
                <a:lnTo>
                  <a:pt x="7566" y="1240"/>
                </a:lnTo>
                <a:lnTo>
                  <a:pt x="7578" y="1247"/>
                </a:lnTo>
                <a:lnTo>
                  <a:pt x="7595" y="1247"/>
                </a:lnTo>
                <a:lnTo>
                  <a:pt x="7606" y="1253"/>
                </a:lnTo>
                <a:lnTo>
                  <a:pt x="7611" y="1262"/>
                </a:lnTo>
                <a:lnTo>
                  <a:pt x="7605" y="1269"/>
                </a:lnTo>
                <a:lnTo>
                  <a:pt x="7593" y="1272"/>
                </a:lnTo>
                <a:lnTo>
                  <a:pt x="7587" y="1279"/>
                </a:lnTo>
                <a:lnTo>
                  <a:pt x="7585" y="1287"/>
                </a:lnTo>
                <a:lnTo>
                  <a:pt x="7569" y="1296"/>
                </a:lnTo>
                <a:lnTo>
                  <a:pt x="7569" y="1308"/>
                </a:lnTo>
                <a:lnTo>
                  <a:pt x="7583" y="1312"/>
                </a:lnTo>
                <a:lnTo>
                  <a:pt x="7599" y="1308"/>
                </a:lnTo>
                <a:lnTo>
                  <a:pt x="7599" y="1336"/>
                </a:lnTo>
                <a:lnTo>
                  <a:pt x="7574" y="1329"/>
                </a:lnTo>
                <a:lnTo>
                  <a:pt x="7561" y="1335"/>
                </a:lnTo>
                <a:lnTo>
                  <a:pt x="7563" y="1366"/>
                </a:lnTo>
                <a:lnTo>
                  <a:pt x="7578" y="1368"/>
                </a:lnTo>
                <a:lnTo>
                  <a:pt x="7593" y="1373"/>
                </a:lnTo>
                <a:lnTo>
                  <a:pt x="7601" y="1387"/>
                </a:lnTo>
                <a:lnTo>
                  <a:pt x="7615" y="1398"/>
                </a:lnTo>
                <a:lnTo>
                  <a:pt x="7636" y="1400"/>
                </a:lnTo>
                <a:lnTo>
                  <a:pt x="7657" y="1391"/>
                </a:lnTo>
                <a:lnTo>
                  <a:pt x="7692" y="1368"/>
                </a:lnTo>
                <a:lnTo>
                  <a:pt x="7704" y="1384"/>
                </a:lnTo>
                <a:lnTo>
                  <a:pt x="7733" y="1383"/>
                </a:lnTo>
                <a:lnTo>
                  <a:pt x="7761" y="1409"/>
                </a:lnTo>
                <a:lnTo>
                  <a:pt x="7792" y="1411"/>
                </a:lnTo>
                <a:lnTo>
                  <a:pt x="7836" y="1381"/>
                </a:lnTo>
                <a:lnTo>
                  <a:pt x="7890" y="1359"/>
                </a:lnTo>
                <a:lnTo>
                  <a:pt x="7931" y="1352"/>
                </a:lnTo>
                <a:lnTo>
                  <a:pt x="7965" y="1369"/>
                </a:lnTo>
                <a:lnTo>
                  <a:pt x="8001" y="1374"/>
                </a:lnTo>
                <a:lnTo>
                  <a:pt x="8039" y="1373"/>
                </a:lnTo>
                <a:lnTo>
                  <a:pt x="8030" y="1358"/>
                </a:lnTo>
                <a:lnTo>
                  <a:pt x="8037" y="1346"/>
                </a:lnTo>
                <a:lnTo>
                  <a:pt x="8066" y="1340"/>
                </a:lnTo>
                <a:lnTo>
                  <a:pt x="8090" y="1327"/>
                </a:lnTo>
                <a:lnTo>
                  <a:pt x="8085" y="1304"/>
                </a:lnTo>
                <a:lnTo>
                  <a:pt x="8073" y="1284"/>
                </a:lnTo>
                <a:lnTo>
                  <a:pt x="8070" y="1232"/>
                </a:lnTo>
                <a:lnTo>
                  <a:pt x="8084" y="1187"/>
                </a:lnTo>
                <a:lnTo>
                  <a:pt x="8116" y="1177"/>
                </a:lnTo>
                <a:lnTo>
                  <a:pt x="8142" y="1195"/>
                </a:lnTo>
                <a:lnTo>
                  <a:pt x="8186" y="1209"/>
                </a:lnTo>
                <a:lnTo>
                  <a:pt x="8192" y="1172"/>
                </a:lnTo>
                <a:lnTo>
                  <a:pt x="8193" y="1146"/>
                </a:lnTo>
                <a:lnTo>
                  <a:pt x="8191" y="1128"/>
                </a:lnTo>
                <a:lnTo>
                  <a:pt x="8166" y="1133"/>
                </a:lnTo>
                <a:lnTo>
                  <a:pt x="8152" y="1109"/>
                </a:lnTo>
                <a:lnTo>
                  <a:pt x="8165" y="1079"/>
                </a:lnTo>
                <a:lnTo>
                  <a:pt x="8205" y="1069"/>
                </a:lnTo>
                <a:lnTo>
                  <a:pt x="8236" y="1060"/>
                </a:lnTo>
                <a:lnTo>
                  <a:pt x="8265" y="1054"/>
                </a:lnTo>
                <a:lnTo>
                  <a:pt x="8284" y="1061"/>
                </a:lnTo>
                <a:lnTo>
                  <a:pt x="8304" y="1066"/>
                </a:lnTo>
                <a:lnTo>
                  <a:pt x="8324" y="1057"/>
                </a:lnTo>
                <a:lnTo>
                  <a:pt x="8342" y="1040"/>
                </a:lnTo>
                <a:lnTo>
                  <a:pt x="8365" y="1030"/>
                </a:lnTo>
                <a:lnTo>
                  <a:pt x="8379" y="1022"/>
                </a:lnTo>
                <a:lnTo>
                  <a:pt x="8379" y="1021"/>
                </a:lnTo>
                <a:lnTo>
                  <a:pt x="8358" y="1016"/>
                </a:lnTo>
                <a:lnTo>
                  <a:pt x="8344" y="1002"/>
                </a:lnTo>
                <a:lnTo>
                  <a:pt x="8327" y="999"/>
                </a:lnTo>
                <a:lnTo>
                  <a:pt x="8302" y="1008"/>
                </a:lnTo>
                <a:lnTo>
                  <a:pt x="8274" y="1002"/>
                </a:lnTo>
                <a:lnTo>
                  <a:pt x="8249" y="1001"/>
                </a:lnTo>
                <a:lnTo>
                  <a:pt x="8149" y="1030"/>
                </a:lnTo>
                <a:lnTo>
                  <a:pt x="8112" y="1042"/>
                </a:lnTo>
                <a:lnTo>
                  <a:pt x="8090" y="1023"/>
                </a:lnTo>
                <a:lnTo>
                  <a:pt x="8044" y="999"/>
                </a:lnTo>
                <a:lnTo>
                  <a:pt x="8029" y="964"/>
                </a:lnTo>
                <a:lnTo>
                  <a:pt x="8015" y="923"/>
                </a:lnTo>
                <a:lnTo>
                  <a:pt x="8027" y="868"/>
                </a:lnTo>
                <a:lnTo>
                  <a:pt x="8099" y="812"/>
                </a:lnTo>
                <a:lnTo>
                  <a:pt x="8121" y="749"/>
                </a:lnTo>
                <a:lnTo>
                  <a:pt x="8076" y="746"/>
                </a:lnTo>
                <a:lnTo>
                  <a:pt x="8027" y="750"/>
                </a:lnTo>
                <a:lnTo>
                  <a:pt x="7998" y="762"/>
                </a:lnTo>
                <a:lnTo>
                  <a:pt x="7974" y="783"/>
                </a:lnTo>
                <a:lnTo>
                  <a:pt x="7978" y="810"/>
                </a:lnTo>
                <a:lnTo>
                  <a:pt x="7959" y="839"/>
                </a:lnTo>
                <a:lnTo>
                  <a:pt x="7870" y="893"/>
                </a:lnTo>
                <a:lnTo>
                  <a:pt x="7843" y="992"/>
                </a:lnTo>
                <a:lnTo>
                  <a:pt x="7861" y="1000"/>
                </a:lnTo>
                <a:lnTo>
                  <a:pt x="7877" y="1010"/>
                </a:lnTo>
                <a:lnTo>
                  <a:pt x="7866" y="1040"/>
                </a:lnTo>
                <a:lnTo>
                  <a:pt x="7839" y="1061"/>
                </a:lnTo>
                <a:lnTo>
                  <a:pt x="7863" y="1078"/>
                </a:lnTo>
                <a:lnTo>
                  <a:pt x="7904" y="1085"/>
                </a:lnTo>
                <a:lnTo>
                  <a:pt x="7905" y="1088"/>
                </a:lnTo>
                <a:lnTo>
                  <a:pt x="7907" y="1092"/>
                </a:lnTo>
                <a:lnTo>
                  <a:pt x="7877" y="1106"/>
                </a:lnTo>
                <a:lnTo>
                  <a:pt x="7844" y="1118"/>
                </a:lnTo>
                <a:lnTo>
                  <a:pt x="7846" y="1127"/>
                </a:lnTo>
                <a:lnTo>
                  <a:pt x="7844" y="1144"/>
                </a:lnTo>
                <a:lnTo>
                  <a:pt x="7841" y="1159"/>
                </a:lnTo>
                <a:lnTo>
                  <a:pt x="7848" y="1176"/>
                </a:lnTo>
                <a:lnTo>
                  <a:pt x="7853" y="1216"/>
                </a:lnTo>
                <a:lnTo>
                  <a:pt x="7837" y="1254"/>
                </a:lnTo>
                <a:lnTo>
                  <a:pt x="7795" y="1269"/>
                </a:lnTo>
                <a:lnTo>
                  <a:pt x="7751" y="1280"/>
                </a:lnTo>
                <a:lnTo>
                  <a:pt x="7760" y="1294"/>
                </a:lnTo>
                <a:lnTo>
                  <a:pt x="7769" y="1312"/>
                </a:lnTo>
                <a:lnTo>
                  <a:pt x="7732" y="1320"/>
                </a:lnTo>
                <a:lnTo>
                  <a:pt x="7704" y="1304"/>
                </a:lnTo>
                <a:lnTo>
                  <a:pt x="7702" y="1300"/>
                </a:lnTo>
                <a:lnTo>
                  <a:pt x="7701" y="1297"/>
                </a:lnTo>
                <a:lnTo>
                  <a:pt x="7692" y="1247"/>
                </a:lnTo>
                <a:lnTo>
                  <a:pt x="7693" y="1242"/>
                </a:lnTo>
                <a:lnTo>
                  <a:pt x="7693" y="1235"/>
                </a:lnTo>
                <a:lnTo>
                  <a:pt x="7666" y="1206"/>
                </a:lnTo>
                <a:lnTo>
                  <a:pt x="7643" y="1167"/>
                </a:lnTo>
                <a:lnTo>
                  <a:pt x="7637" y="1146"/>
                </a:lnTo>
                <a:lnTo>
                  <a:pt x="7623" y="1133"/>
                </a:lnTo>
                <a:lnTo>
                  <a:pt x="7614" y="1124"/>
                </a:lnTo>
                <a:lnTo>
                  <a:pt x="7610" y="1113"/>
                </a:lnTo>
                <a:lnTo>
                  <a:pt x="7610" y="1097"/>
                </a:lnTo>
                <a:lnTo>
                  <a:pt x="7609" y="1084"/>
                </a:lnTo>
                <a:lnTo>
                  <a:pt x="7589" y="1070"/>
                </a:lnTo>
                <a:lnTo>
                  <a:pt x="7565" y="1056"/>
                </a:lnTo>
                <a:lnTo>
                  <a:pt x="7562" y="1088"/>
                </a:lnTo>
                <a:lnTo>
                  <a:pt x="7535" y="1098"/>
                </a:lnTo>
                <a:lnTo>
                  <a:pt x="7516" y="1115"/>
                </a:lnTo>
                <a:lnTo>
                  <a:pt x="7498" y="1140"/>
                </a:lnTo>
                <a:lnTo>
                  <a:pt x="7457" y="1162"/>
                </a:lnTo>
                <a:lnTo>
                  <a:pt x="7409" y="1154"/>
                </a:lnTo>
                <a:lnTo>
                  <a:pt x="7390" y="1142"/>
                </a:lnTo>
                <a:lnTo>
                  <a:pt x="7374" y="1127"/>
                </a:lnTo>
                <a:lnTo>
                  <a:pt x="7371" y="1114"/>
                </a:lnTo>
                <a:lnTo>
                  <a:pt x="7380" y="1103"/>
                </a:lnTo>
                <a:lnTo>
                  <a:pt x="7376" y="1101"/>
                </a:lnTo>
                <a:lnTo>
                  <a:pt x="7374" y="1097"/>
                </a:lnTo>
                <a:lnTo>
                  <a:pt x="7380" y="1085"/>
                </a:lnTo>
                <a:lnTo>
                  <a:pt x="7361" y="1079"/>
                </a:lnTo>
                <a:lnTo>
                  <a:pt x="7343" y="1076"/>
                </a:lnTo>
                <a:lnTo>
                  <a:pt x="7360" y="1063"/>
                </a:lnTo>
                <a:lnTo>
                  <a:pt x="7371" y="1055"/>
                </a:lnTo>
                <a:lnTo>
                  <a:pt x="7379" y="1045"/>
                </a:lnTo>
                <a:lnTo>
                  <a:pt x="7386" y="1036"/>
                </a:lnTo>
                <a:lnTo>
                  <a:pt x="7395" y="1029"/>
                </a:lnTo>
                <a:lnTo>
                  <a:pt x="7407" y="1023"/>
                </a:lnTo>
                <a:lnTo>
                  <a:pt x="7414" y="1011"/>
                </a:lnTo>
                <a:lnTo>
                  <a:pt x="7405" y="1014"/>
                </a:lnTo>
                <a:lnTo>
                  <a:pt x="7397" y="1018"/>
                </a:lnTo>
                <a:lnTo>
                  <a:pt x="7385" y="1023"/>
                </a:lnTo>
                <a:lnTo>
                  <a:pt x="7373" y="1028"/>
                </a:lnTo>
                <a:lnTo>
                  <a:pt x="7365" y="1028"/>
                </a:lnTo>
                <a:lnTo>
                  <a:pt x="7358" y="1028"/>
                </a:lnTo>
                <a:lnTo>
                  <a:pt x="7352" y="1021"/>
                </a:lnTo>
                <a:lnTo>
                  <a:pt x="7349" y="1012"/>
                </a:lnTo>
                <a:lnTo>
                  <a:pt x="7370" y="998"/>
                </a:lnTo>
                <a:lnTo>
                  <a:pt x="7405" y="993"/>
                </a:lnTo>
                <a:lnTo>
                  <a:pt x="7422" y="976"/>
                </a:lnTo>
                <a:lnTo>
                  <a:pt x="7417" y="974"/>
                </a:lnTo>
                <a:lnTo>
                  <a:pt x="7383" y="985"/>
                </a:lnTo>
                <a:lnTo>
                  <a:pt x="7350" y="981"/>
                </a:lnTo>
                <a:lnTo>
                  <a:pt x="7336" y="975"/>
                </a:lnTo>
                <a:lnTo>
                  <a:pt x="7334" y="965"/>
                </a:lnTo>
                <a:lnTo>
                  <a:pt x="7353" y="960"/>
                </a:lnTo>
                <a:lnTo>
                  <a:pt x="7372" y="957"/>
                </a:lnTo>
                <a:lnTo>
                  <a:pt x="7344" y="938"/>
                </a:lnTo>
                <a:lnTo>
                  <a:pt x="7386" y="926"/>
                </a:lnTo>
                <a:lnTo>
                  <a:pt x="7408" y="923"/>
                </a:lnTo>
                <a:lnTo>
                  <a:pt x="7423" y="914"/>
                </a:lnTo>
                <a:lnTo>
                  <a:pt x="7417" y="903"/>
                </a:lnTo>
                <a:lnTo>
                  <a:pt x="7430" y="894"/>
                </a:lnTo>
                <a:lnTo>
                  <a:pt x="7464" y="893"/>
                </a:lnTo>
                <a:lnTo>
                  <a:pt x="7488" y="880"/>
                </a:lnTo>
                <a:lnTo>
                  <a:pt x="7514" y="871"/>
                </a:lnTo>
                <a:lnTo>
                  <a:pt x="7537" y="863"/>
                </a:lnTo>
                <a:lnTo>
                  <a:pt x="7547" y="856"/>
                </a:lnTo>
                <a:lnTo>
                  <a:pt x="7520" y="855"/>
                </a:lnTo>
                <a:lnTo>
                  <a:pt x="7501" y="851"/>
                </a:lnTo>
                <a:lnTo>
                  <a:pt x="7540" y="825"/>
                </a:lnTo>
                <a:lnTo>
                  <a:pt x="7567" y="822"/>
                </a:lnTo>
                <a:lnTo>
                  <a:pt x="7575" y="802"/>
                </a:lnTo>
                <a:lnTo>
                  <a:pt x="7580" y="787"/>
                </a:lnTo>
                <a:lnTo>
                  <a:pt x="7599" y="775"/>
                </a:lnTo>
                <a:lnTo>
                  <a:pt x="7622" y="746"/>
                </a:lnTo>
                <a:lnTo>
                  <a:pt x="7650" y="726"/>
                </a:lnTo>
                <a:lnTo>
                  <a:pt x="7643" y="718"/>
                </a:lnTo>
                <a:lnTo>
                  <a:pt x="7635" y="708"/>
                </a:lnTo>
                <a:lnTo>
                  <a:pt x="7649" y="693"/>
                </a:lnTo>
                <a:lnTo>
                  <a:pt x="7669" y="688"/>
                </a:lnTo>
                <a:lnTo>
                  <a:pt x="7695" y="676"/>
                </a:lnTo>
                <a:lnTo>
                  <a:pt x="7718" y="662"/>
                </a:lnTo>
                <a:lnTo>
                  <a:pt x="7704" y="658"/>
                </a:lnTo>
                <a:lnTo>
                  <a:pt x="7695" y="650"/>
                </a:lnTo>
                <a:lnTo>
                  <a:pt x="7700" y="645"/>
                </a:lnTo>
                <a:lnTo>
                  <a:pt x="7706" y="643"/>
                </a:lnTo>
                <a:lnTo>
                  <a:pt x="7713" y="636"/>
                </a:lnTo>
                <a:lnTo>
                  <a:pt x="7720" y="632"/>
                </a:lnTo>
                <a:lnTo>
                  <a:pt x="7729" y="646"/>
                </a:lnTo>
                <a:lnTo>
                  <a:pt x="7747" y="638"/>
                </a:lnTo>
                <a:lnTo>
                  <a:pt x="7766" y="631"/>
                </a:lnTo>
                <a:lnTo>
                  <a:pt x="7781" y="622"/>
                </a:lnTo>
                <a:lnTo>
                  <a:pt x="7754" y="623"/>
                </a:lnTo>
                <a:lnTo>
                  <a:pt x="7756" y="613"/>
                </a:lnTo>
                <a:lnTo>
                  <a:pt x="7781" y="598"/>
                </a:lnTo>
                <a:lnTo>
                  <a:pt x="7810" y="586"/>
                </a:lnTo>
                <a:lnTo>
                  <a:pt x="7829" y="575"/>
                </a:lnTo>
                <a:lnTo>
                  <a:pt x="7845" y="568"/>
                </a:lnTo>
                <a:lnTo>
                  <a:pt x="7869" y="555"/>
                </a:lnTo>
                <a:lnTo>
                  <a:pt x="7870" y="555"/>
                </a:lnTo>
                <a:lnTo>
                  <a:pt x="7871" y="555"/>
                </a:lnTo>
                <a:lnTo>
                  <a:pt x="7871" y="556"/>
                </a:lnTo>
                <a:lnTo>
                  <a:pt x="7877" y="562"/>
                </a:lnTo>
                <a:lnTo>
                  <a:pt x="7886" y="562"/>
                </a:lnTo>
                <a:lnTo>
                  <a:pt x="7892" y="551"/>
                </a:lnTo>
                <a:lnTo>
                  <a:pt x="7900" y="552"/>
                </a:lnTo>
                <a:lnTo>
                  <a:pt x="7915" y="556"/>
                </a:lnTo>
                <a:lnTo>
                  <a:pt x="7933" y="559"/>
                </a:lnTo>
                <a:lnTo>
                  <a:pt x="7932" y="546"/>
                </a:lnTo>
                <a:lnTo>
                  <a:pt x="7925" y="534"/>
                </a:lnTo>
                <a:lnTo>
                  <a:pt x="7992" y="526"/>
                </a:lnTo>
                <a:lnTo>
                  <a:pt x="8020" y="518"/>
                </a:lnTo>
                <a:lnTo>
                  <a:pt x="8045" y="510"/>
                </a:lnTo>
                <a:lnTo>
                  <a:pt x="8040" y="522"/>
                </a:lnTo>
                <a:lnTo>
                  <a:pt x="8049" y="532"/>
                </a:lnTo>
                <a:lnTo>
                  <a:pt x="8097" y="513"/>
                </a:lnTo>
                <a:lnTo>
                  <a:pt x="8142" y="502"/>
                </a:lnTo>
                <a:lnTo>
                  <a:pt x="8148" y="516"/>
                </a:lnTo>
                <a:lnTo>
                  <a:pt x="8161" y="519"/>
                </a:lnTo>
                <a:lnTo>
                  <a:pt x="8199" y="509"/>
                </a:lnTo>
                <a:lnTo>
                  <a:pt x="8238" y="510"/>
                </a:lnTo>
                <a:lnTo>
                  <a:pt x="8214" y="528"/>
                </a:lnTo>
                <a:lnTo>
                  <a:pt x="8182" y="535"/>
                </a:lnTo>
                <a:lnTo>
                  <a:pt x="8217" y="548"/>
                </a:lnTo>
                <a:lnTo>
                  <a:pt x="8256" y="559"/>
                </a:lnTo>
                <a:lnTo>
                  <a:pt x="8291" y="552"/>
                </a:lnTo>
                <a:lnTo>
                  <a:pt x="8322" y="540"/>
                </a:lnTo>
                <a:lnTo>
                  <a:pt x="8326" y="550"/>
                </a:lnTo>
                <a:lnTo>
                  <a:pt x="8344" y="561"/>
                </a:lnTo>
                <a:lnTo>
                  <a:pt x="8383" y="568"/>
                </a:lnTo>
                <a:lnTo>
                  <a:pt x="8423" y="567"/>
                </a:lnTo>
                <a:lnTo>
                  <a:pt x="8464" y="571"/>
                </a:lnTo>
                <a:lnTo>
                  <a:pt x="8500" y="584"/>
                </a:lnTo>
                <a:lnTo>
                  <a:pt x="8532" y="601"/>
                </a:lnTo>
                <a:lnTo>
                  <a:pt x="8564" y="610"/>
                </a:lnTo>
                <a:lnTo>
                  <a:pt x="8608" y="615"/>
                </a:lnTo>
                <a:lnTo>
                  <a:pt x="8647" y="632"/>
                </a:lnTo>
                <a:lnTo>
                  <a:pt x="8678" y="651"/>
                </a:lnTo>
                <a:lnTo>
                  <a:pt x="8680" y="672"/>
                </a:lnTo>
                <a:lnTo>
                  <a:pt x="8657" y="694"/>
                </a:lnTo>
                <a:lnTo>
                  <a:pt x="8628" y="716"/>
                </a:lnTo>
                <a:lnTo>
                  <a:pt x="8521" y="714"/>
                </a:lnTo>
                <a:lnTo>
                  <a:pt x="8427" y="679"/>
                </a:lnTo>
                <a:lnTo>
                  <a:pt x="8385" y="673"/>
                </a:lnTo>
                <a:lnTo>
                  <a:pt x="8342" y="667"/>
                </a:lnTo>
                <a:lnTo>
                  <a:pt x="8342" y="669"/>
                </a:lnTo>
                <a:lnTo>
                  <a:pt x="8377" y="682"/>
                </a:lnTo>
                <a:lnTo>
                  <a:pt x="8411" y="698"/>
                </a:lnTo>
                <a:lnTo>
                  <a:pt x="8420" y="710"/>
                </a:lnTo>
                <a:lnTo>
                  <a:pt x="8449" y="715"/>
                </a:lnTo>
                <a:lnTo>
                  <a:pt x="8478" y="734"/>
                </a:lnTo>
                <a:lnTo>
                  <a:pt x="8495" y="774"/>
                </a:lnTo>
                <a:lnTo>
                  <a:pt x="8551" y="810"/>
                </a:lnTo>
                <a:lnTo>
                  <a:pt x="8620" y="829"/>
                </a:lnTo>
                <a:lnTo>
                  <a:pt x="8630" y="815"/>
                </a:lnTo>
                <a:lnTo>
                  <a:pt x="8606" y="801"/>
                </a:lnTo>
                <a:lnTo>
                  <a:pt x="8580" y="781"/>
                </a:lnTo>
                <a:lnTo>
                  <a:pt x="8583" y="759"/>
                </a:lnTo>
                <a:lnTo>
                  <a:pt x="8638" y="784"/>
                </a:lnTo>
                <a:lnTo>
                  <a:pt x="8705" y="787"/>
                </a:lnTo>
                <a:lnTo>
                  <a:pt x="8735" y="787"/>
                </a:lnTo>
                <a:lnTo>
                  <a:pt x="8731" y="779"/>
                </a:lnTo>
                <a:lnTo>
                  <a:pt x="8706" y="763"/>
                </a:lnTo>
                <a:lnTo>
                  <a:pt x="8684" y="750"/>
                </a:lnTo>
                <a:lnTo>
                  <a:pt x="8710" y="716"/>
                </a:lnTo>
                <a:lnTo>
                  <a:pt x="8749" y="692"/>
                </a:lnTo>
                <a:lnTo>
                  <a:pt x="8781" y="697"/>
                </a:lnTo>
                <a:lnTo>
                  <a:pt x="8808" y="712"/>
                </a:lnTo>
                <a:lnTo>
                  <a:pt x="8815" y="701"/>
                </a:lnTo>
                <a:lnTo>
                  <a:pt x="8814" y="676"/>
                </a:lnTo>
                <a:lnTo>
                  <a:pt x="8804" y="666"/>
                </a:lnTo>
                <a:lnTo>
                  <a:pt x="8789" y="657"/>
                </a:lnTo>
                <a:lnTo>
                  <a:pt x="8785" y="632"/>
                </a:lnTo>
                <a:lnTo>
                  <a:pt x="8773" y="610"/>
                </a:lnTo>
                <a:lnTo>
                  <a:pt x="8747" y="602"/>
                </a:lnTo>
                <a:lnTo>
                  <a:pt x="8731" y="584"/>
                </a:lnTo>
                <a:lnTo>
                  <a:pt x="8798" y="594"/>
                </a:lnTo>
                <a:lnTo>
                  <a:pt x="8860" y="614"/>
                </a:lnTo>
                <a:lnTo>
                  <a:pt x="8860" y="616"/>
                </a:lnTo>
                <a:lnTo>
                  <a:pt x="8828" y="648"/>
                </a:lnTo>
                <a:lnTo>
                  <a:pt x="8888" y="665"/>
                </a:lnTo>
                <a:lnTo>
                  <a:pt x="8904" y="664"/>
                </a:lnTo>
                <a:lnTo>
                  <a:pt x="8919" y="658"/>
                </a:lnTo>
                <a:lnTo>
                  <a:pt x="8920" y="641"/>
                </a:lnTo>
                <a:lnTo>
                  <a:pt x="8938" y="633"/>
                </a:lnTo>
                <a:lnTo>
                  <a:pt x="8960" y="623"/>
                </a:lnTo>
                <a:lnTo>
                  <a:pt x="8978" y="608"/>
                </a:lnTo>
                <a:lnTo>
                  <a:pt x="9012" y="598"/>
                </a:lnTo>
                <a:lnTo>
                  <a:pt x="9028" y="586"/>
                </a:lnTo>
                <a:lnTo>
                  <a:pt x="9043" y="577"/>
                </a:lnTo>
                <a:lnTo>
                  <a:pt x="9060" y="589"/>
                </a:lnTo>
                <a:lnTo>
                  <a:pt x="9076" y="579"/>
                </a:lnTo>
                <a:lnTo>
                  <a:pt x="9085" y="562"/>
                </a:lnTo>
                <a:lnTo>
                  <a:pt x="9101" y="556"/>
                </a:lnTo>
                <a:lnTo>
                  <a:pt x="9108" y="567"/>
                </a:lnTo>
                <a:lnTo>
                  <a:pt x="9111" y="575"/>
                </a:lnTo>
                <a:lnTo>
                  <a:pt x="9077" y="612"/>
                </a:lnTo>
                <a:lnTo>
                  <a:pt x="9090" y="648"/>
                </a:lnTo>
                <a:lnTo>
                  <a:pt x="9132" y="605"/>
                </a:lnTo>
                <a:lnTo>
                  <a:pt x="9183" y="571"/>
                </a:lnTo>
                <a:lnTo>
                  <a:pt x="9237" y="565"/>
                </a:lnTo>
                <a:lnTo>
                  <a:pt x="9287" y="558"/>
                </a:lnTo>
                <a:lnTo>
                  <a:pt x="9296" y="577"/>
                </a:lnTo>
                <a:lnTo>
                  <a:pt x="9317" y="575"/>
                </a:lnTo>
                <a:lnTo>
                  <a:pt x="9349" y="565"/>
                </a:lnTo>
                <a:lnTo>
                  <a:pt x="9360" y="551"/>
                </a:lnTo>
                <a:lnTo>
                  <a:pt x="9325" y="527"/>
                </a:lnTo>
                <a:lnTo>
                  <a:pt x="9356" y="511"/>
                </a:lnTo>
                <a:lnTo>
                  <a:pt x="9405" y="506"/>
                </a:lnTo>
                <a:lnTo>
                  <a:pt x="9454" y="506"/>
                </a:lnTo>
                <a:lnTo>
                  <a:pt x="9481" y="518"/>
                </a:lnTo>
                <a:lnTo>
                  <a:pt x="9511" y="525"/>
                </a:lnTo>
                <a:lnTo>
                  <a:pt x="9524" y="535"/>
                </a:lnTo>
                <a:lnTo>
                  <a:pt x="9541" y="543"/>
                </a:lnTo>
                <a:lnTo>
                  <a:pt x="9576" y="546"/>
                </a:lnTo>
                <a:lnTo>
                  <a:pt x="9609" y="550"/>
                </a:lnTo>
                <a:lnTo>
                  <a:pt x="9639" y="562"/>
                </a:lnTo>
                <a:lnTo>
                  <a:pt x="9664" y="571"/>
                </a:lnTo>
                <a:lnTo>
                  <a:pt x="9662" y="553"/>
                </a:lnTo>
                <a:lnTo>
                  <a:pt x="9659" y="537"/>
                </a:lnTo>
                <a:lnTo>
                  <a:pt x="9648" y="535"/>
                </a:lnTo>
                <a:lnTo>
                  <a:pt x="9630" y="538"/>
                </a:lnTo>
                <a:lnTo>
                  <a:pt x="9604" y="518"/>
                </a:lnTo>
                <a:lnTo>
                  <a:pt x="9582" y="499"/>
                </a:lnTo>
                <a:lnTo>
                  <a:pt x="9553" y="501"/>
                </a:lnTo>
                <a:lnTo>
                  <a:pt x="9536" y="487"/>
                </a:lnTo>
                <a:lnTo>
                  <a:pt x="9529" y="470"/>
                </a:lnTo>
                <a:lnTo>
                  <a:pt x="9512" y="460"/>
                </a:lnTo>
                <a:lnTo>
                  <a:pt x="9506" y="445"/>
                </a:lnTo>
                <a:lnTo>
                  <a:pt x="9523" y="436"/>
                </a:lnTo>
                <a:lnTo>
                  <a:pt x="9533" y="400"/>
                </a:lnTo>
                <a:lnTo>
                  <a:pt x="9555" y="388"/>
                </a:lnTo>
                <a:lnTo>
                  <a:pt x="9589" y="386"/>
                </a:lnTo>
                <a:lnTo>
                  <a:pt x="9622" y="376"/>
                </a:lnTo>
                <a:lnTo>
                  <a:pt x="9655" y="382"/>
                </a:lnTo>
                <a:lnTo>
                  <a:pt x="9669" y="424"/>
                </a:lnTo>
                <a:lnTo>
                  <a:pt x="9699" y="441"/>
                </a:lnTo>
                <a:lnTo>
                  <a:pt x="9733" y="477"/>
                </a:lnTo>
                <a:lnTo>
                  <a:pt x="9784" y="531"/>
                </a:lnTo>
                <a:lnTo>
                  <a:pt x="9816" y="581"/>
                </a:lnTo>
                <a:lnTo>
                  <a:pt x="9817" y="608"/>
                </a:lnTo>
                <a:lnTo>
                  <a:pt x="9791" y="624"/>
                </a:lnTo>
                <a:lnTo>
                  <a:pt x="9733" y="630"/>
                </a:lnTo>
                <a:lnTo>
                  <a:pt x="9712" y="639"/>
                </a:lnTo>
                <a:lnTo>
                  <a:pt x="9720" y="648"/>
                </a:lnTo>
                <a:lnTo>
                  <a:pt x="9742" y="648"/>
                </a:lnTo>
                <a:lnTo>
                  <a:pt x="9756" y="655"/>
                </a:lnTo>
                <a:lnTo>
                  <a:pt x="9793" y="657"/>
                </a:lnTo>
                <a:lnTo>
                  <a:pt x="9834" y="657"/>
                </a:lnTo>
                <a:lnTo>
                  <a:pt x="9862" y="660"/>
                </a:lnTo>
                <a:lnTo>
                  <a:pt x="9880" y="650"/>
                </a:lnTo>
                <a:lnTo>
                  <a:pt x="9886" y="612"/>
                </a:lnTo>
                <a:lnTo>
                  <a:pt x="9895" y="580"/>
                </a:lnTo>
                <a:lnTo>
                  <a:pt x="9875" y="556"/>
                </a:lnTo>
                <a:lnTo>
                  <a:pt x="9855" y="529"/>
                </a:lnTo>
                <a:lnTo>
                  <a:pt x="9908" y="523"/>
                </a:lnTo>
                <a:lnTo>
                  <a:pt x="9956" y="544"/>
                </a:lnTo>
                <a:lnTo>
                  <a:pt x="9995" y="573"/>
                </a:lnTo>
                <a:lnTo>
                  <a:pt x="10034" y="571"/>
                </a:lnTo>
                <a:lnTo>
                  <a:pt x="10003" y="567"/>
                </a:lnTo>
                <a:lnTo>
                  <a:pt x="9982" y="548"/>
                </a:lnTo>
                <a:lnTo>
                  <a:pt x="9939" y="516"/>
                </a:lnTo>
                <a:lnTo>
                  <a:pt x="9885" y="499"/>
                </a:lnTo>
                <a:lnTo>
                  <a:pt x="9866" y="506"/>
                </a:lnTo>
                <a:lnTo>
                  <a:pt x="9848" y="509"/>
                </a:lnTo>
                <a:lnTo>
                  <a:pt x="9830" y="505"/>
                </a:lnTo>
                <a:lnTo>
                  <a:pt x="9821" y="516"/>
                </a:lnTo>
                <a:lnTo>
                  <a:pt x="9800" y="507"/>
                </a:lnTo>
                <a:lnTo>
                  <a:pt x="9775" y="494"/>
                </a:lnTo>
                <a:lnTo>
                  <a:pt x="9768" y="471"/>
                </a:lnTo>
                <a:lnTo>
                  <a:pt x="9761" y="451"/>
                </a:lnTo>
                <a:lnTo>
                  <a:pt x="9731" y="435"/>
                </a:lnTo>
                <a:lnTo>
                  <a:pt x="9708" y="412"/>
                </a:lnTo>
                <a:lnTo>
                  <a:pt x="9723" y="390"/>
                </a:lnTo>
                <a:lnTo>
                  <a:pt x="9738" y="363"/>
                </a:lnTo>
                <a:lnTo>
                  <a:pt x="9748" y="384"/>
                </a:lnTo>
                <a:lnTo>
                  <a:pt x="9780" y="417"/>
                </a:lnTo>
                <a:lnTo>
                  <a:pt x="9825" y="425"/>
                </a:lnTo>
                <a:lnTo>
                  <a:pt x="9870" y="427"/>
                </a:lnTo>
                <a:lnTo>
                  <a:pt x="9916" y="425"/>
                </a:lnTo>
                <a:lnTo>
                  <a:pt x="9845" y="413"/>
                </a:lnTo>
                <a:lnTo>
                  <a:pt x="9788" y="391"/>
                </a:lnTo>
                <a:lnTo>
                  <a:pt x="9813" y="394"/>
                </a:lnTo>
                <a:lnTo>
                  <a:pt x="9839" y="398"/>
                </a:lnTo>
                <a:lnTo>
                  <a:pt x="9854" y="391"/>
                </a:lnTo>
                <a:lnTo>
                  <a:pt x="9863" y="379"/>
                </a:lnTo>
                <a:lnTo>
                  <a:pt x="9939" y="382"/>
                </a:lnTo>
                <a:lnTo>
                  <a:pt x="10014" y="394"/>
                </a:lnTo>
                <a:lnTo>
                  <a:pt x="10027" y="404"/>
                </a:lnTo>
                <a:lnTo>
                  <a:pt x="10036" y="431"/>
                </a:lnTo>
                <a:lnTo>
                  <a:pt x="10064" y="442"/>
                </a:lnTo>
                <a:lnTo>
                  <a:pt x="10095" y="446"/>
                </a:lnTo>
                <a:lnTo>
                  <a:pt x="10079" y="430"/>
                </a:lnTo>
                <a:lnTo>
                  <a:pt x="10061" y="408"/>
                </a:lnTo>
                <a:lnTo>
                  <a:pt x="9995" y="373"/>
                </a:lnTo>
                <a:lnTo>
                  <a:pt x="9913" y="353"/>
                </a:lnTo>
                <a:lnTo>
                  <a:pt x="9896" y="340"/>
                </a:lnTo>
                <a:lnTo>
                  <a:pt x="9884" y="324"/>
                </a:lnTo>
                <a:lnTo>
                  <a:pt x="9985" y="321"/>
                </a:lnTo>
                <a:lnTo>
                  <a:pt x="10081" y="303"/>
                </a:lnTo>
                <a:lnTo>
                  <a:pt x="10058" y="292"/>
                </a:lnTo>
                <a:lnTo>
                  <a:pt x="10038" y="279"/>
                </a:lnTo>
                <a:lnTo>
                  <a:pt x="10056" y="249"/>
                </a:lnTo>
                <a:lnTo>
                  <a:pt x="10100" y="243"/>
                </a:lnTo>
                <a:lnTo>
                  <a:pt x="10264" y="211"/>
                </a:lnTo>
                <a:lnTo>
                  <a:pt x="10427" y="204"/>
                </a:lnTo>
                <a:lnTo>
                  <a:pt x="10415" y="193"/>
                </a:lnTo>
                <a:lnTo>
                  <a:pt x="10403" y="177"/>
                </a:lnTo>
                <a:lnTo>
                  <a:pt x="10455" y="182"/>
                </a:lnTo>
                <a:lnTo>
                  <a:pt x="10500" y="165"/>
                </a:lnTo>
                <a:lnTo>
                  <a:pt x="10474" y="165"/>
                </a:lnTo>
                <a:lnTo>
                  <a:pt x="10445" y="167"/>
                </a:lnTo>
                <a:lnTo>
                  <a:pt x="10423" y="161"/>
                </a:lnTo>
                <a:lnTo>
                  <a:pt x="10408" y="149"/>
                </a:lnTo>
                <a:lnTo>
                  <a:pt x="10436" y="139"/>
                </a:lnTo>
                <a:lnTo>
                  <a:pt x="10464" y="132"/>
                </a:lnTo>
                <a:lnTo>
                  <a:pt x="10492" y="124"/>
                </a:lnTo>
                <a:lnTo>
                  <a:pt x="10517" y="132"/>
                </a:lnTo>
                <a:lnTo>
                  <a:pt x="10544" y="143"/>
                </a:lnTo>
                <a:lnTo>
                  <a:pt x="10568" y="143"/>
                </a:lnTo>
                <a:lnTo>
                  <a:pt x="10594" y="156"/>
                </a:lnTo>
                <a:lnTo>
                  <a:pt x="10620" y="159"/>
                </a:lnTo>
                <a:lnTo>
                  <a:pt x="10649" y="145"/>
                </a:lnTo>
                <a:lnTo>
                  <a:pt x="10709" y="139"/>
                </a:lnTo>
                <a:lnTo>
                  <a:pt x="10769" y="134"/>
                </a:lnTo>
                <a:lnTo>
                  <a:pt x="10803" y="141"/>
                </a:lnTo>
                <a:lnTo>
                  <a:pt x="10827" y="163"/>
                </a:lnTo>
                <a:lnTo>
                  <a:pt x="10837" y="192"/>
                </a:lnTo>
                <a:lnTo>
                  <a:pt x="10790" y="228"/>
                </a:lnTo>
                <a:lnTo>
                  <a:pt x="10753" y="253"/>
                </a:lnTo>
                <a:lnTo>
                  <a:pt x="10717" y="282"/>
                </a:lnTo>
                <a:lnTo>
                  <a:pt x="10768" y="265"/>
                </a:lnTo>
                <a:lnTo>
                  <a:pt x="10824" y="244"/>
                </a:lnTo>
                <a:lnTo>
                  <a:pt x="10834" y="237"/>
                </a:lnTo>
                <a:lnTo>
                  <a:pt x="10848" y="236"/>
                </a:lnTo>
                <a:lnTo>
                  <a:pt x="10879" y="232"/>
                </a:lnTo>
                <a:lnTo>
                  <a:pt x="10907" y="228"/>
                </a:lnTo>
                <a:lnTo>
                  <a:pt x="10920" y="238"/>
                </a:lnTo>
                <a:lnTo>
                  <a:pt x="10931" y="245"/>
                </a:lnTo>
                <a:lnTo>
                  <a:pt x="10992" y="216"/>
                </a:lnTo>
                <a:lnTo>
                  <a:pt x="11073" y="207"/>
                </a:lnTo>
                <a:lnTo>
                  <a:pt x="11090" y="216"/>
                </a:lnTo>
                <a:lnTo>
                  <a:pt x="11110" y="222"/>
                </a:lnTo>
                <a:lnTo>
                  <a:pt x="11171" y="215"/>
                </a:lnTo>
                <a:lnTo>
                  <a:pt x="11233" y="215"/>
                </a:lnTo>
                <a:lnTo>
                  <a:pt x="11290" y="221"/>
                </a:lnTo>
                <a:lnTo>
                  <a:pt x="11276" y="201"/>
                </a:lnTo>
                <a:lnTo>
                  <a:pt x="11290" y="184"/>
                </a:lnTo>
                <a:lnTo>
                  <a:pt x="11310" y="190"/>
                </a:lnTo>
                <a:lnTo>
                  <a:pt x="11335" y="190"/>
                </a:lnTo>
                <a:lnTo>
                  <a:pt x="11370" y="183"/>
                </a:lnTo>
                <a:lnTo>
                  <a:pt x="11407" y="181"/>
                </a:lnTo>
                <a:lnTo>
                  <a:pt x="11446" y="192"/>
                </a:lnTo>
                <a:lnTo>
                  <a:pt x="11481" y="208"/>
                </a:lnTo>
                <a:lnTo>
                  <a:pt x="11498" y="220"/>
                </a:lnTo>
                <a:lnTo>
                  <a:pt x="11518" y="232"/>
                </a:lnTo>
                <a:lnTo>
                  <a:pt x="11525" y="240"/>
                </a:lnTo>
                <a:lnTo>
                  <a:pt x="11532" y="247"/>
                </a:lnTo>
                <a:lnTo>
                  <a:pt x="11583" y="258"/>
                </a:lnTo>
                <a:lnTo>
                  <a:pt x="11626" y="252"/>
                </a:lnTo>
                <a:lnTo>
                  <a:pt x="11613" y="223"/>
                </a:lnTo>
                <a:lnTo>
                  <a:pt x="11615" y="211"/>
                </a:lnTo>
                <a:lnTo>
                  <a:pt x="11678" y="219"/>
                </a:lnTo>
                <a:lnTo>
                  <a:pt x="11744" y="210"/>
                </a:lnTo>
                <a:lnTo>
                  <a:pt x="11771" y="219"/>
                </a:lnTo>
                <a:lnTo>
                  <a:pt x="11792" y="213"/>
                </a:lnTo>
                <a:lnTo>
                  <a:pt x="11811" y="203"/>
                </a:lnTo>
                <a:lnTo>
                  <a:pt x="11833" y="198"/>
                </a:lnTo>
                <a:lnTo>
                  <a:pt x="11807" y="185"/>
                </a:lnTo>
                <a:lnTo>
                  <a:pt x="11797" y="160"/>
                </a:lnTo>
                <a:lnTo>
                  <a:pt x="11815" y="145"/>
                </a:lnTo>
                <a:lnTo>
                  <a:pt x="11855" y="143"/>
                </a:lnTo>
                <a:lnTo>
                  <a:pt x="11925" y="136"/>
                </a:lnTo>
                <a:lnTo>
                  <a:pt x="11996" y="138"/>
                </a:lnTo>
                <a:lnTo>
                  <a:pt x="11997" y="138"/>
                </a:lnTo>
                <a:lnTo>
                  <a:pt x="11990" y="150"/>
                </a:lnTo>
                <a:lnTo>
                  <a:pt x="11982" y="161"/>
                </a:lnTo>
                <a:lnTo>
                  <a:pt x="12014" y="156"/>
                </a:lnTo>
                <a:lnTo>
                  <a:pt x="12041" y="135"/>
                </a:lnTo>
                <a:lnTo>
                  <a:pt x="12100" y="134"/>
                </a:lnTo>
                <a:lnTo>
                  <a:pt x="12101" y="134"/>
                </a:lnTo>
                <a:lnTo>
                  <a:pt x="12102" y="135"/>
                </a:lnTo>
                <a:lnTo>
                  <a:pt x="12117" y="161"/>
                </a:lnTo>
                <a:lnTo>
                  <a:pt x="12159" y="145"/>
                </a:lnTo>
                <a:lnTo>
                  <a:pt x="12160" y="145"/>
                </a:lnTo>
                <a:lnTo>
                  <a:pt x="12160" y="146"/>
                </a:lnTo>
                <a:lnTo>
                  <a:pt x="12167" y="154"/>
                </a:lnTo>
                <a:lnTo>
                  <a:pt x="12175" y="158"/>
                </a:lnTo>
                <a:lnTo>
                  <a:pt x="12189" y="149"/>
                </a:lnTo>
                <a:lnTo>
                  <a:pt x="12202" y="147"/>
                </a:lnTo>
                <a:lnTo>
                  <a:pt x="12216" y="151"/>
                </a:lnTo>
                <a:lnTo>
                  <a:pt x="12230" y="151"/>
                </a:lnTo>
                <a:lnTo>
                  <a:pt x="12274" y="165"/>
                </a:lnTo>
                <a:lnTo>
                  <a:pt x="12326" y="147"/>
                </a:lnTo>
                <a:lnTo>
                  <a:pt x="12379" y="141"/>
                </a:lnTo>
                <a:lnTo>
                  <a:pt x="12434" y="137"/>
                </a:lnTo>
                <a:lnTo>
                  <a:pt x="12468" y="140"/>
                </a:lnTo>
                <a:lnTo>
                  <a:pt x="12496" y="156"/>
                </a:lnTo>
                <a:lnTo>
                  <a:pt x="12536" y="174"/>
                </a:lnTo>
                <a:lnTo>
                  <a:pt x="12582" y="181"/>
                </a:lnTo>
                <a:lnTo>
                  <a:pt x="12611" y="196"/>
                </a:lnTo>
                <a:lnTo>
                  <a:pt x="12643" y="213"/>
                </a:lnTo>
                <a:lnTo>
                  <a:pt x="12619" y="186"/>
                </a:lnTo>
                <a:lnTo>
                  <a:pt x="12620" y="168"/>
                </a:lnTo>
                <a:lnTo>
                  <a:pt x="12672" y="161"/>
                </a:lnTo>
                <a:lnTo>
                  <a:pt x="12728" y="161"/>
                </a:lnTo>
                <a:lnTo>
                  <a:pt x="12750" y="158"/>
                </a:lnTo>
                <a:lnTo>
                  <a:pt x="12772" y="152"/>
                </a:lnTo>
                <a:lnTo>
                  <a:pt x="12800" y="157"/>
                </a:lnTo>
                <a:lnTo>
                  <a:pt x="12833" y="161"/>
                </a:lnTo>
                <a:lnTo>
                  <a:pt x="12872" y="168"/>
                </a:lnTo>
                <a:lnTo>
                  <a:pt x="12908" y="171"/>
                </a:lnTo>
                <a:lnTo>
                  <a:pt x="12901" y="153"/>
                </a:lnTo>
                <a:lnTo>
                  <a:pt x="12890" y="138"/>
                </a:lnTo>
                <a:lnTo>
                  <a:pt x="12864" y="132"/>
                </a:lnTo>
                <a:lnTo>
                  <a:pt x="12839" y="107"/>
                </a:lnTo>
                <a:lnTo>
                  <a:pt x="12876" y="109"/>
                </a:lnTo>
                <a:lnTo>
                  <a:pt x="12916" y="114"/>
                </a:lnTo>
                <a:lnTo>
                  <a:pt x="12937" y="107"/>
                </a:lnTo>
                <a:lnTo>
                  <a:pt x="12961" y="100"/>
                </a:lnTo>
                <a:lnTo>
                  <a:pt x="12974" y="104"/>
                </a:lnTo>
                <a:lnTo>
                  <a:pt x="12989" y="101"/>
                </a:lnTo>
                <a:lnTo>
                  <a:pt x="13014" y="94"/>
                </a:lnTo>
                <a:lnTo>
                  <a:pt x="13040" y="97"/>
                </a:lnTo>
                <a:lnTo>
                  <a:pt x="13078" y="98"/>
                </a:lnTo>
                <a:lnTo>
                  <a:pt x="13114" y="98"/>
                </a:lnTo>
                <a:lnTo>
                  <a:pt x="13145" y="106"/>
                </a:lnTo>
                <a:lnTo>
                  <a:pt x="13178" y="111"/>
                </a:lnTo>
                <a:lnTo>
                  <a:pt x="13288" y="95"/>
                </a:lnTo>
                <a:lnTo>
                  <a:pt x="13392" y="117"/>
                </a:lnTo>
                <a:lnTo>
                  <a:pt x="13467" y="167"/>
                </a:lnTo>
                <a:lnTo>
                  <a:pt x="13548" y="199"/>
                </a:lnTo>
                <a:lnTo>
                  <a:pt x="13548" y="201"/>
                </a:lnTo>
                <a:lnTo>
                  <a:pt x="13550" y="200"/>
                </a:lnTo>
                <a:lnTo>
                  <a:pt x="13558" y="226"/>
                </a:lnTo>
                <a:lnTo>
                  <a:pt x="13566" y="251"/>
                </a:lnTo>
                <a:lnTo>
                  <a:pt x="13565" y="273"/>
                </a:lnTo>
                <a:lnTo>
                  <a:pt x="13559" y="292"/>
                </a:lnTo>
                <a:lnTo>
                  <a:pt x="13555" y="296"/>
                </a:lnTo>
                <a:lnTo>
                  <a:pt x="13550" y="301"/>
                </a:lnTo>
                <a:lnTo>
                  <a:pt x="13544" y="307"/>
                </a:lnTo>
                <a:lnTo>
                  <a:pt x="13535" y="309"/>
                </a:lnTo>
                <a:lnTo>
                  <a:pt x="13509" y="313"/>
                </a:lnTo>
                <a:lnTo>
                  <a:pt x="13479" y="312"/>
                </a:lnTo>
                <a:lnTo>
                  <a:pt x="13471" y="320"/>
                </a:lnTo>
                <a:lnTo>
                  <a:pt x="13467" y="334"/>
                </a:lnTo>
                <a:lnTo>
                  <a:pt x="13481" y="346"/>
                </a:lnTo>
                <a:lnTo>
                  <a:pt x="13504" y="339"/>
                </a:lnTo>
                <a:lnTo>
                  <a:pt x="13517" y="343"/>
                </a:lnTo>
                <a:lnTo>
                  <a:pt x="13530" y="344"/>
                </a:lnTo>
                <a:lnTo>
                  <a:pt x="13549" y="339"/>
                </a:lnTo>
                <a:lnTo>
                  <a:pt x="13569" y="338"/>
                </a:lnTo>
                <a:lnTo>
                  <a:pt x="13573" y="343"/>
                </a:lnTo>
                <a:lnTo>
                  <a:pt x="13573" y="349"/>
                </a:lnTo>
                <a:lnTo>
                  <a:pt x="13573" y="353"/>
                </a:lnTo>
                <a:lnTo>
                  <a:pt x="13574" y="356"/>
                </a:lnTo>
                <a:lnTo>
                  <a:pt x="13577" y="359"/>
                </a:lnTo>
                <a:lnTo>
                  <a:pt x="13578" y="361"/>
                </a:lnTo>
                <a:lnTo>
                  <a:pt x="13589" y="360"/>
                </a:lnTo>
                <a:lnTo>
                  <a:pt x="13601" y="356"/>
                </a:lnTo>
                <a:lnTo>
                  <a:pt x="13621" y="359"/>
                </a:lnTo>
                <a:lnTo>
                  <a:pt x="13629" y="376"/>
                </a:lnTo>
                <a:lnTo>
                  <a:pt x="13649" y="381"/>
                </a:lnTo>
                <a:lnTo>
                  <a:pt x="13667" y="391"/>
                </a:lnTo>
                <a:lnTo>
                  <a:pt x="13691" y="396"/>
                </a:lnTo>
                <a:lnTo>
                  <a:pt x="13711" y="400"/>
                </a:lnTo>
                <a:lnTo>
                  <a:pt x="13743" y="419"/>
                </a:lnTo>
                <a:lnTo>
                  <a:pt x="13770" y="445"/>
                </a:lnTo>
                <a:lnTo>
                  <a:pt x="13745" y="442"/>
                </a:lnTo>
                <a:lnTo>
                  <a:pt x="13720" y="436"/>
                </a:lnTo>
                <a:lnTo>
                  <a:pt x="13697" y="429"/>
                </a:lnTo>
                <a:lnTo>
                  <a:pt x="13677" y="428"/>
                </a:lnTo>
                <a:lnTo>
                  <a:pt x="13682" y="436"/>
                </a:lnTo>
                <a:lnTo>
                  <a:pt x="13694" y="448"/>
                </a:lnTo>
                <a:lnTo>
                  <a:pt x="13697" y="468"/>
                </a:lnTo>
                <a:lnTo>
                  <a:pt x="13697" y="492"/>
                </a:lnTo>
                <a:lnTo>
                  <a:pt x="13686" y="497"/>
                </a:lnTo>
                <a:lnTo>
                  <a:pt x="13677" y="503"/>
                </a:lnTo>
                <a:lnTo>
                  <a:pt x="13681" y="513"/>
                </a:lnTo>
                <a:lnTo>
                  <a:pt x="13688" y="520"/>
                </a:lnTo>
                <a:lnTo>
                  <a:pt x="13688" y="522"/>
                </a:lnTo>
                <a:lnTo>
                  <a:pt x="13689" y="524"/>
                </a:lnTo>
                <a:lnTo>
                  <a:pt x="13699" y="538"/>
                </a:lnTo>
                <a:lnTo>
                  <a:pt x="13706" y="556"/>
                </a:lnTo>
                <a:lnTo>
                  <a:pt x="13719" y="590"/>
                </a:lnTo>
                <a:lnTo>
                  <a:pt x="13740" y="616"/>
                </a:lnTo>
                <a:lnTo>
                  <a:pt x="13740" y="620"/>
                </a:lnTo>
                <a:lnTo>
                  <a:pt x="13682" y="610"/>
                </a:lnTo>
                <a:lnTo>
                  <a:pt x="13621" y="594"/>
                </a:lnTo>
                <a:lnTo>
                  <a:pt x="13604" y="611"/>
                </a:lnTo>
                <a:lnTo>
                  <a:pt x="13607" y="641"/>
                </a:lnTo>
                <a:lnTo>
                  <a:pt x="13586" y="630"/>
                </a:lnTo>
                <a:lnTo>
                  <a:pt x="13558" y="610"/>
                </a:lnTo>
                <a:lnTo>
                  <a:pt x="13562" y="633"/>
                </a:lnTo>
                <a:lnTo>
                  <a:pt x="13559" y="651"/>
                </a:lnTo>
                <a:lnTo>
                  <a:pt x="13549" y="650"/>
                </a:lnTo>
                <a:lnTo>
                  <a:pt x="13538" y="646"/>
                </a:lnTo>
                <a:lnTo>
                  <a:pt x="13534" y="672"/>
                </a:lnTo>
                <a:lnTo>
                  <a:pt x="13577" y="709"/>
                </a:lnTo>
                <a:lnTo>
                  <a:pt x="13615" y="753"/>
                </a:lnTo>
                <a:lnTo>
                  <a:pt x="13653" y="787"/>
                </a:lnTo>
                <a:lnTo>
                  <a:pt x="13690" y="783"/>
                </a:lnTo>
                <a:lnTo>
                  <a:pt x="13733" y="827"/>
                </a:lnTo>
                <a:lnTo>
                  <a:pt x="13784" y="838"/>
                </a:lnTo>
                <a:lnTo>
                  <a:pt x="13819" y="869"/>
                </a:lnTo>
                <a:lnTo>
                  <a:pt x="13798" y="862"/>
                </a:lnTo>
                <a:lnTo>
                  <a:pt x="13773" y="853"/>
                </a:lnTo>
                <a:lnTo>
                  <a:pt x="13783" y="861"/>
                </a:lnTo>
                <a:lnTo>
                  <a:pt x="13797" y="868"/>
                </a:lnTo>
                <a:lnTo>
                  <a:pt x="13815" y="901"/>
                </a:lnTo>
                <a:lnTo>
                  <a:pt x="13836" y="929"/>
                </a:lnTo>
                <a:lnTo>
                  <a:pt x="13867" y="947"/>
                </a:lnTo>
                <a:lnTo>
                  <a:pt x="13898" y="962"/>
                </a:lnTo>
                <a:lnTo>
                  <a:pt x="13898" y="964"/>
                </a:lnTo>
                <a:lnTo>
                  <a:pt x="13898" y="965"/>
                </a:lnTo>
                <a:lnTo>
                  <a:pt x="13892" y="973"/>
                </a:lnTo>
                <a:lnTo>
                  <a:pt x="13882" y="981"/>
                </a:lnTo>
                <a:lnTo>
                  <a:pt x="13912" y="1038"/>
                </a:lnTo>
                <a:lnTo>
                  <a:pt x="13972" y="1071"/>
                </a:lnTo>
                <a:lnTo>
                  <a:pt x="13959" y="1082"/>
                </a:lnTo>
                <a:lnTo>
                  <a:pt x="13946" y="1100"/>
                </a:lnTo>
                <a:lnTo>
                  <a:pt x="13969" y="1126"/>
                </a:lnTo>
                <a:lnTo>
                  <a:pt x="14000" y="1151"/>
                </a:lnTo>
                <a:lnTo>
                  <a:pt x="14010" y="1185"/>
                </a:lnTo>
                <a:lnTo>
                  <a:pt x="14014" y="1219"/>
                </a:lnTo>
                <a:lnTo>
                  <a:pt x="13960" y="1187"/>
                </a:lnTo>
                <a:lnTo>
                  <a:pt x="13910" y="1149"/>
                </a:lnTo>
                <a:lnTo>
                  <a:pt x="13868" y="1124"/>
                </a:lnTo>
                <a:lnTo>
                  <a:pt x="13827" y="1093"/>
                </a:lnTo>
                <a:lnTo>
                  <a:pt x="13791" y="1070"/>
                </a:lnTo>
                <a:lnTo>
                  <a:pt x="13753" y="1047"/>
                </a:lnTo>
                <a:lnTo>
                  <a:pt x="13729" y="1026"/>
                </a:lnTo>
                <a:lnTo>
                  <a:pt x="13705" y="1006"/>
                </a:lnTo>
                <a:lnTo>
                  <a:pt x="13663" y="987"/>
                </a:lnTo>
                <a:lnTo>
                  <a:pt x="13627" y="958"/>
                </a:lnTo>
                <a:lnTo>
                  <a:pt x="13581" y="916"/>
                </a:lnTo>
                <a:lnTo>
                  <a:pt x="13535" y="878"/>
                </a:lnTo>
                <a:lnTo>
                  <a:pt x="13521" y="859"/>
                </a:lnTo>
                <a:lnTo>
                  <a:pt x="13506" y="842"/>
                </a:lnTo>
                <a:lnTo>
                  <a:pt x="13484" y="824"/>
                </a:lnTo>
                <a:lnTo>
                  <a:pt x="13486" y="794"/>
                </a:lnTo>
                <a:lnTo>
                  <a:pt x="13480" y="757"/>
                </a:lnTo>
                <a:lnTo>
                  <a:pt x="13462" y="728"/>
                </a:lnTo>
                <a:lnTo>
                  <a:pt x="13442" y="679"/>
                </a:lnTo>
                <a:lnTo>
                  <a:pt x="13423" y="618"/>
                </a:lnTo>
                <a:lnTo>
                  <a:pt x="13411" y="585"/>
                </a:lnTo>
                <a:lnTo>
                  <a:pt x="13386" y="562"/>
                </a:lnTo>
                <a:lnTo>
                  <a:pt x="13351" y="526"/>
                </a:lnTo>
                <a:lnTo>
                  <a:pt x="13316" y="499"/>
                </a:lnTo>
                <a:lnTo>
                  <a:pt x="13310" y="526"/>
                </a:lnTo>
                <a:lnTo>
                  <a:pt x="13349" y="563"/>
                </a:lnTo>
                <a:lnTo>
                  <a:pt x="13324" y="564"/>
                </a:lnTo>
                <a:lnTo>
                  <a:pt x="13334" y="588"/>
                </a:lnTo>
                <a:lnTo>
                  <a:pt x="13351" y="609"/>
                </a:lnTo>
                <a:lnTo>
                  <a:pt x="13364" y="631"/>
                </a:lnTo>
                <a:lnTo>
                  <a:pt x="13341" y="633"/>
                </a:lnTo>
                <a:lnTo>
                  <a:pt x="13324" y="630"/>
                </a:lnTo>
                <a:lnTo>
                  <a:pt x="13308" y="608"/>
                </a:lnTo>
                <a:lnTo>
                  <a:pt x="13278" y="603"/>
                </a:lnTo>
                <a:lnTo>
                  <a:pt x="13248" y="578"/>
                </a:lnTo>
                <a:lnTo>
                  <a:pt x="13225" y="557"/>
                </a:lnTo>
                <a:lnTo>
                  <a:pt x="13208" y="570"/>
                </a:lnTo>
                <a:lnTo>
                  <a:pt x="13178" y="574"/>
                </a:lnTo>
                <a:lnTo>
                  <a:pt x="13161" y="580"/>
                </a:lnTo>
                <a:lnTo>
                  <a:pt x="13149" y="588"/>
                </a:lnTo>
                <a:lnTo>
                  <a:pt x="13155" y="599"/>
                </a:lnTo>
                <a:lnTo>
                  <a:pt x="13167" y="605"/>
                </a:lnTo>
                <a:lnTo>
                  <a:pt x="13211" y="697"/>
                </a:lnTo>
                <a:lnTo>
                  <a:pt x="13231" y="715"/>
                </a:lnTo>
                <a:lnTo>
                  <a:pt x="13257" y="721"/>
                </a:lnTo>
                <a:lnTo>
                  <a:pt x="13275" y="722"/>
                </a:lnTo>
                <a:lnTo>
                  <a:pt x="13291" y="732"/>
                </a:lnTo>
                <a:lnTo>
                  <a:pt x="13274" y="738"/>
                </a:lnTo>
                <a:lnTo>
                  <a:pt x="13253" y="738"/>
                </a:lnTo>
                <a:lnTo>
                  <a:pt x="13244" y="746"/>
                </a:lnTo>
                <a:lnTo>
                  <a:pt x="13239" y="755"/>
                </a:lnTo>
                <a:lnTo>
                  <a:pt x="13197" y="766"/>
                </a:lnTo>
                <a:lnTo>
                  <a:pt x="13179" y="760"/>
                </a:lnTo>
                <a:lnTo>
                  <a:pt x="13183" y="733"/>
                </a:lnTo>
                <a:lnTo>
                  <a:pt x="13161" y="730"/>
                </a:lnTo>
                <a:lnTo>
                  <a:pt x="13141" y="720"/>
                </a:lnTo>
                <a:lnTo>
                  <a:pt x="13122" y="718"/>
                </a:lnTo>
                <a:lnTo>
                  <a:pt x="13110" y="724"/>
                </a:lnTo>
                <a:lnTo>
                  <a:pt x="13085" y="731"/>
                </a:lnTo>
                <a:lnTo>
                  <a:pt x="13056" y="735"/>
                </a:lnTo>
                <a:lnTo>
                  <a:pt x="13063" y="750"/>
                </a:lnTo>
                <a:lnTo>
                  <a:pt x="13065" y="763"/>
                </a:lnTo>
                <a:lnTo>
                  <a:pt x="13050" y="756"/>
                </a:lnTo>
                <a:lnTo>
                  <a:pt x="13034" y="748"/>
                </a:lnTo>
                <a:lnTo>
                  <a:pt x="13037" y="757"/>
                </a:lnTo>
                <a:lnTo>
                  <a:pt x="13037" y="769"/>
                </a:lnTo>
                <a:lnTo>
                  <a:pt x="13036" y="769"/>
                </a:lnTo>
                <a:lnTo>
                  <a:pt x="13035" y="770"/>
                </a:lnTo>
                <a:lnTo>
                  <a:pt x="13005" y="764"/>
                </a:lnTo>
                <a:lnTo>
                  <a:pt x="12975" y="762"/>
                </a:lnTo>
                <a:lnTo>
                  <a:pt x="12977" y="777"/>
                </a:lnTo>
                <a:lnTo>
                  <a:pt x="12957" y="771"/>
                </a:lnTo>
                <a:lnTo>
                  <a:pt x="12914" y="774"/>
                </a:lnTo>
                <a:lnTo>
                  <a:pt x="12872" y="789"/>
                </a:lnTo>
                <a:lnTo>
                  <a:pt x="12861" y="835"/>
                </a:lnTo>
                <a:lnTo>
                  <a:pt x="12870" y="886"/>
                </a:lnTo>
                <a:lnTo>
                  <a:pt x="12879" y="944"/>
                </a:lnTo>
                <a:lnTo>
                  <a:pt x="12894" y="1000"/>
                </a:lnTo>
                <a:lnTo>
                  <a:pt x="12889" y="1037"/>
                </a:lnTo>
                <a:lnTo>
                  <a:pt x="12887" y="1074"/>
                </a:lnTo>
                <a:lnTo>
                  <a:pt x="12905" y="1080"/>
                </a:lnTo>
                <a:lnTo>
                  <a:pt x="12920" y="1091"/>
                </a:lnTo>
                <a:lnTo>
                  <a:pt x="12921" y="1092"/>
                </a:lnTo>
                <a:lnTo>
                  <a:pt x="12922" y="1093"/>
                </a:lnTo>
                <a:lnTo>
                  <a:pt x="12951" y="1084"/>
                </a:lnTo>
                <a:lnTo>
                  <a:pt x="12983" y="1098"/>
                </a:lnTo>
                <a:lnTo>
                  <a:pt x="13003" y="1116"/>
                </a:lnTo>
                <a:lnTo>
                  <a:pt x="13018" y="1101"/>
                </a:lnTo>
                <a:lnTo>
                  <a:pt x="13033" y="1116"/>
                </a:lnTo>
                <a:lnTo>
                  <a:pt x="13045" y="1135"/>
                </a:lnTo>
                <a:lnTo>
                  <a:pt x="13054" y="1134"/>
                </a:lnTo>
                <a:lnTo>
                  <a:pt x="13061" y="1129"/>
                </a:lnTo>
                <a:lnTo>
                  <a:pt x="13085" y="1137"/>
                </a:lnTo>
                <a:lnTo>
                  <a:pt x="13088" y="1126"/>
                </a:lnTo>
                <a:lnTo>
                  <a:pt x="13071" y="1102"/>
                </a:lnTo>
                <a:lnTo>
                  <a:pt x="13079" y="1092"/>
                </a:lnTo>
                <a:lnTo>
                  <a:pt x="13099" y="1091"/>
                </a:lnTo>
                <a:lnTo>
                  <a:pt x="13116" y="1093"/>
                </a:lnTo>
                <a:lnTo>
                  <a:pt x="13179" y="1123"/>
                </a:lnTo>
                <a:lnTo>
                  <a:pt x="13241" y="1146"/>
                </a:lnTo>
                <a:lnTo>
                  <a:pt x="13248" y="1159"/>
                </a:lnTo>
                <a:lnTo>
                  <a:pt x="13256" y="1168"/>
                </a:lnTo>
                <a:lnTo>
                  <a:pt x="13328" y="1210"/>
                </a:lnTo>
                <a:lnTo>
                  <a:pt x="13329" y="1211"/>
                </a:lnTo>
                <a:lnTo>
                  <a:pt x="13330" y="1212"/>
                </a:lnTo>
                <a:lnTo>
                  <a:pt x="13336" y="1224"/>
                </a:lnTo>
                <a:lnTo>
                  <a:pt x="13341" y="1238"/>
                </a:lnTo>
                <a:lnTo>
                  <a:pt x="13408" y="1326"/>
                </a:lnTo>
                <a:lnTo>
                  <a:pt x="13485" y="1408"/>
                </a:lnTo>
                <a:lnTo>
                  <a:pt x="13518" y="1451"/>
                </a:lnTo>
                <a:lnTo>
                  <a:pt x="13543" y="1499"/>
                </a:lnTo>
                <a:lnTo>
                  <a:pt x="13572" y="1578"/>
                </a:lnTo>
                <a:lnTo>
                  <a:pt x="13594" y="1628"/>
                </a:lnTo>
                <a:lnTo>
                  <a:pt x="13615" y="1676"/>
                </a:lnTo>
                <a:lnTo>
                  <a:pt x="13624" y="1723"/>
                </a:lnTo>
                <a:lnTo>
                  <a:pt x="13630" y="1772"/>
                </a:lnTo>
                <a:lnTo>
                  <a:pt x="13646" y="1823"/>
                </a:lnTo>
                <a:lnTo>
                  <a:pt x="13636" y="1872"/>
                </a:lnTo>
                <a:lnTo>
                  <a:pt x="13613" y="1888"/>
                </a:lnTo>
                <a:lnTo>
                  <a:pt x="13589" y="1878"/>
                </a:lnTo>
                <a:lnTo>
                  <a:pt x="13574" y="1875"/>
                </a:lnTo>
                <a:lnTo>
                  <a:pt x="13559" y="1874"/>
                </a:lnTo>
                <a:lnTo>
                  <a:pt x="13549" y="1865"/>
                </a:lnTo>
                <a:lnTo>
                  <a:pt x="13541" y="1855"/>
                </a:lnTo>
                <a:lnTo>
                  <a:pt x="13539" y="1866"/>
                </a:lnTo>
                <a:lnTo>
                  <a:pt x="13535" y="1875"/>
                </a:lnTo>
                <a:lnTo>
                  <a:pt x="13537" y="1895"/>
                </a:lnTo>
                <a:lnTo>
                  <a:pt x="13528" y="1908"/>
                </a:lnTo>
                <a:lnTo>
                  <a:pt x="13521" y="1913"/>
                </a:lnTo>
                <a:lnTo>
                  <a:pt x="13526" y="1924"/>
                </a:lnTo>
                <a:lnTo>
                  <a:pt x="13517" y="1937"/>
                </a:lnTo>
                <a:lnTo>
                  <a:pt x="13521" y="1954"/>
                </a:lnTo>
                <a:lnTo>
                  <a:pt x="13524" y="1973"/>
                </a:lnTo>
                <a:lnTo>
                  <a:pt x="13541" y="1991"/>
                </a:lnTo>
                <a:lnTo>
                  <a:pt x="13562" y="2027"/>
                </a:lnTo>
                <a:lnTo>
                  <a:pt x="13565" y="2067"/>
                </a:lnTo>
                <a:lnTo>
                  <a:pt x="13557" y="2084"/>
                </a:lnTo>
                <a:lnTo>
                  <a:pt x="13552" y="2104"/>
                </a:lnTo>
                <a:lnTo>
                  <a:pt x="13553" y="2132"/>
                </a:lnTo>
                <a:lnTo>
                  <a:pt x="13562" y="2157"/>
                </a:lnTo>
                <a:lnTo>
                  <a:pt x="13587" y="2183"/>
                </a:lnTo>
                <a:lnTo>
                  <a:pt x="13603" y="2187"/>
                </a:lnTo>
                <a:lnTo>
                  <a:pt x="13617" y="2193"/>
                </a:lnTo>
                <a:lnTo>
                  <a:pt x="13632" y="2195"/>
                </a:lnTo>
                <a:lnTo>
                  <a:pt x="13648" y="2196"/>
                </a:lnTo>
                <a:lnTo>
                  <a:pt x="13648" y="2197"/>
                </a:lnTo>
                <a:lnTo>
                  <a:pt x="13650" y="2197"/>
                </a:lnTo>
                <a:lnTo>
                  <a:pt x="13650" y="2198"/>
                </a:lnTo>
                <a:lnTo>
                  <a:pt x="13650" y="2199"/>
                </a:lnTo>
                <a:lnTo>
                  <a:pt x="13664" y="2220"/>
                </a:lnTo>
                <a:lnTo>
                  <a:pt x="13681" y="2246"/>
                </a:lnTo>
                <a:lnTo>
                  <a:pt x="13710" y="2266"/>
                </a:lnTo>
                <a:lnTo>
                  <a:pt x="13737" y="2289"/>
                </a:lnTo>
                <a:lnTo>
                  <a:pt x="13812" y="2369"/>
                </a:lnTo>
                <a:lnTo>
                  <a:pt x="13850" y="2448"/>
                </a:lnTo>
                <a:lnTo>
                  <a:pt x="13842" y="2452"/>
                </a:lnTo>
                <a:lnTo>
                  <a:pt x="13837" y="2461"/>
                </a:lnTo>
                <a:lnTo>
                  <a:pt x="13835" y="2483"/>
                </a:lnTo>
                <a:lnTo>
                  <a:pt x="13817" y="2483"/>
                </a:lnTo>
                <a:lnTo>
                  <a:pt x="13796" y="2497"/>
                </a:lnTo>
                <a:lnTo>
                  <a:pt x="13775" y="2516"/>
                </a:lnTo>
                <a:lnTo>
                  <a:pt x="13758" y="2519"/>
                </a:lnTo>
                <a:lnTo>
                  <a:pt x="13741" y="2512"/>
                </a:lnTo>
                <a:lnTo>
                  <a:pt x="13740" y="2498"/>
                </a:lnTo>
                <a:lnTo>
                  <a:pt x="13742" y="2483"/>
                </a:lnTo>
                <a:lnTo>
                  <a:pt x="13714" y="2460"/>
                </a:lnTo>
                <a:lnTo>
                  <a:pt x="13708" y="2421"/>
                </a:lnTo>
                <a:lnTo>
                  <a:pt x="13692" y="2391"/>
                </a:lnTo>
                <a:lnTo>
                  <a:pt x="13674" y="2363"/>
                </a:lnTo>
                <a:lnTo>
                  <a:pt x="13650" y="2354"/>
                </a:lnTo>
                <a:lnTo>
                  <a:pt x="13633" y="2332"/>
                </a:lnTo>
                <a:lnTo>
                  <a:pt x="13628" y="2315"/>
                </a:lnTo>
                <a:lnTo>
                  <a:pt x="13624" y="2298"/>
                </a:lnTo>
                <a:lnTo>
                  <a:pt x="13607" y="2293"/>
                </a:lnTo>
                <a:lnTo>
                  <a:pt x="13587" y="2294"/>
                </a:lnTo>
                <a:lnTo>
                  <a:pt x="13570" y="2273"/>
                </a:lnTo>
                <a:lnTo>
                  <a:pt x="13549" y="2259"/>
                </a:lnTo>
                <a:lnTo>
                  <a:pt x="13550" y="2275"/>
                </a:lnTo>
                <a:lnTo>
                  <a:pt x="13552" y="2290"/>
                </a:lnTo>
                <a:lnTo>
                  <a:pt x="13518" y="2266"/>
                </a:lnTo>
                <a:lnTo>
                  <a:pt x="13491" y="2230"/>
                </a:lnTo>
                <a:lnTo>
                  <a:pt x="13499" y="2209"/>
                </a:lnTo>
                <a:lnTo>
                  <a:pt x="13471" y="2180"/>
                </a:lnTo>
                <a:lnTo>
                  <a:pt x="13457" y="2142"/>
                </a:lnTo>
                <a:lnTo>
                  <a:pt x="13421" y="2146"/>
                </a:lnTo>
                <a:lnTo>
                  <a:pt x="13390" y="2122"/>
                </a:lnTo>
                <a:lnTo>
                  <a:pt x="13382" y="2130"/>
                </a:lnTo>
                <a:lnTo>
                  <a:pt x="13359" y="2140"/>
                </a:lnTo>
                <a:lnTo>
                  <a:pt x="13323" y="2181"/>
                </a:lnTo>
                <a:lnTo>
                  <a:pt x="13285" y="2228"/>
                </a:lnTo>
                <a:lnTo>
                  <a:pt x="13286" y="2199"/>
                </a:lnTo>
                <a:lnTo>
                  <a:pt x="13277" y="2172"/>
                </a:lnTo>
                <a:lnTo>
                  <a:pt x="13232" y="2089"/>
                </a:lnTo>
                <a:lnTo>
                  <a:pt x="13165" y="2059"/>
                </a:lnTo>
                <a:lnTo>
                  <a:pt x="13165" y="2135"/>
                </a:lnTo>
                <a:lnTo>
                  <a:pt x="13155" y="2200"/>
                </a:lnTo>
                <a:lnTo>
                  <a:pt x="13138" y="2234"/>
                </a:lnTo>
                <a:lnTo>
                  <a:pt x="13182" y="2288"/>
                </a:lnTo>
                <a:lnTo>
                  <a:pt x="13196" y="2289"/>
                </a:lnTo>
                <a:lnTo>
                  <a:pt x="13229" y="2296"/>
                </a:lnTo>
                <a:lnTo>
                  <a:pt x="13254" y="2331"/>
                </a:lnTo>
                <a:lnTo>
                  <a:pt x="13289" y="2345"/>
                </a:lnTo>
                <a:lnTo>
                  <a:pt x="13311" y="2330"/>
                </a:lnTo>
                <a:lnTo>
                  <a:pt x="13307" y="2304"/>
                </a:lnTo>
                <a:lnTo>
                  <a:pt x="13333" y="2299"/>
                </a:lnTo>
                <a:lnTo>
                  <a:pt x="13375" y="2314"/>
                </a:lnTo>
                <a:lnTo>
                  <a:pt x="13403" y="2311"/>
                </a:lnTo>
                <a:lnTo>
                  <a:pt x="13437" y="2307"/>
                </a:lnTo>
                <a:lnTo>
                  <a:pt x="13432" y="2319"/>
                </a:lnTo>
                <a:lnTo>
                  <a:pt x="13437" y="2335"/>
                </a:lnTo>
                <a:lnTo>
                  <a:pt x="13432" y="2354"/>
                </a:lnTo>
                <a:lnTo>
                  <a:pt x="13403" y="2361"/>
                </a:lnTo>
                <a:lnTo>
                  <a:pt x="13379" y="2369"/>
                </a:lnTo>
                <a:lnTo>
                  <a:pt x="13371" y="2391"/>
                </a:lnTo>
                <a:lnTo>
                  <a:pt x="13375" y="2404"/>
                </a:lnTo>
                <a:lnTo>
                  <a:pt x="13357" y="2408"/>
                </a:lnTo>
                <a:lnTo>
                  <a:pt x="13359" y="2416"/>
                </a:lnTo>
                <a:lnTo>
                  <a:pt x="13369" y="2424"/>
                </a:lnTo>
                <a:lnTo>
                  <a:pt x="13367" y="2469"/>
                </a:lnTo>
                <a:lnTo>
                  <a:pt x="13377" y="2511"/>
                </a:lnTo>
                <a:lnTo>
                  <a:pt x="13399" y="2522"/>
                </a:lnTo>
                <a:lnTo>
                  <a:pt x="13421" y="2531"/>
                </a:lnTo>
                <a:lnTo>
                  <a:pt x="13451" y="2535"/>
                </a:lnTo>
                <a:lnTo>
                  <a:pt x="13470" y="2560"/>
                </a:lnTo>
                <a:lnTo>
                  <a:pt x="13484" y="2581"/>
                </a:lnTo>
                <a:lnTo>
                  <a:pt x="13501" y="2599"/>
                </a:lnTo>
                <a:lnTo>
                  <a:pt x="13506" y="2622"/>
                </a:lnTo>
                <a:lnTo>
                  <a:pt x="13524" y="2627"/>
                </a:lnTo>
                <a:lnTo>
                  <a:pt x="13537" y="2638"/>
                </a:lnTo>
                <a:lnTo>
                  <a:pt x="13547" y="2651"/>
                </a:lnTo>
                <a:lnTo>
                  <a:pt x="13571" y="2665"/>
                </a:lnTo>
                <a:lnTo>
                  <a:pt x="13598" y="2682"/>
                </a:lnTo>
                <a:lnTo>
                  <a:pt x="13622" y="2704"/>
                </a:lnTo>
                <a:lnTo>
                  <a:pt x="13651" y="2719"/>
                </a:lnTo>
                <a:lnTo>
                  <a:pt x="13651" y="2721"/>
                </a:lnTo>
                <a:lnTo>
                  <a:pt x="13652" y="2723"/>
                </a:lnTo>
                <a:lnTo>
                  <a:pt x="13623" y="2723"/>
                </a:lnTo>
                <a:lnTo>
                  <a:pt x="13593" y="2726"/>
                </a:lnTo>
                <a:lnTo>
                  <a:pt x="13621" y="2739"/>
                </a:lnTo>
                <a:lnTo>
                  <a:pt x="13650" y="2752"/>
                </a:lnTo>
                <a:lnTo>
                  <a:pt x="13668" y="2770"/>
                </a:lnTo>
                <a:lnTo>
                  <a:pt x="13666" y="2790"/>
                </a:lnTo>
                <a:lnTo>
                  <a:pt x="13659" y="2803"/>
                </a:lnTo>
                <a:lnTo>
                  <a:pt x="13661" y="2816"/>
                </a:lnTo>
                <a:lnTo>
                  <a:pt x="13655" y="2827"/>
                </a:lnTo>
                <a:lnTo>
                  <a:pt x="13648" y="2837"/>
                </a:lnTo>
                <a:lnTo>
                  <a:pt x="13655" y="2852"/>
                </a:lnTo>
                <a:lnTo>
                  <a:pt x="13665" y="2866"/>
                </a:lnTo>
                <a:lnTo>
                  <a:pt x="13682" y="2857"/>
                </a:lnTo>
                <a:lnTo>
                  <a:pt x="13697" y="2846"/>
                </a:lnTo>
                <a:lnTo>
                  <a:pt x="13714" y="2866"/>
                </a:lnTo>
                <a:lnTo>
                  <a:pt x="13737" y="2879"/>
                </a:lnTo>
                <a:lnTo>
                  <a:pt x="13742" y="2901"/>
                </a:lnTo>
                <a:lnTo>
                  <a:pt x="13744" y="2919"/>
                </a:lnTo>
                <a:lnTo>
                  <a:pt x="13752" y="2913"/>
                </a:lnTo>
                <a:lnTo>
                  <a:pt x="13762" y="2911"/>
                </a:lnTo>
                <a:lnTo>
                  <a:pt x="13767" y="2919"/>
                </a:lnTo>
                <a:lnTo>
                  <a:pt x="13775" y="2925"/>
                </a:lnTo>
                <a:lnTo>
                  <a:pt x="13770" y="2927"/>
                </a:lnTo>
                <a:lnTo>
                  <a:pt x="13762" y="2929"/>
                </a:lnTo>
                <a:lnTo>
                  <a:pt x="13752" y="2943"/>
                </a:lnTo>
                <a:lnTo>
                  <a:pt x="13753" y="2963"/>
                </a:lnTo>
                <a:lnTo>
                  <a:pt x="13763" y="2981"/>
                </a:lnTo>
                <a:lnTo>
                  <a:pt x="13774" y="3002"/>
                </a:lnTo>
                <a:lnTo>
                  <a:pt x="13755" y="2999"/>
                </a:lnTo>
                <a:lnTo>
                  <a:pt x="13755" y="3023"/>
                </a:lnTo>
                <a:lnTo>
                  <a:pt x="13749" y="3044"/>
                </a:lnTo>
                <a:lnTo>
                  <a:pt x="13754" y="3060"/>
                </a:lnTo>
                <a:lnTo>
                  <a:pt x="13754" y="3075"/>
                </a:lnTo>
                <a:lnTo>
                  <a:pt x="13751" y="3092"/>
                </a:lnTo>
                <a:lnTo>
                  <a:pt x="13755" y="3108"/>
                </a:lnTo>
                <a:lnTo>
                  <a:pt x="13757" y="3122"/>
                </a:lnTo>
                <a:lnTo>
                  <a:pt x="13743" y="3125"/>
                </a:lnTo>
                <a:lnTo>
                  <a:pt x="13739" y="3136"/>
                </a:lnTo>
                <a:lnTo>
                  <a:pt x="13741" y="3154"/>
                </a:lnTo>
                <a:lnTo>
                  <a:pt x="13753" y="3157"/>
                </a:lnTo>
                <a:lnTo>
                  <a:pt x="13757" y="3178"/>
                </a:lnTo>
                <a:lnTo>
                  <a:pt x="13761" y="3198"/>
                </a:lnTo>
                <a:lnTo>
                  <a:pt x="13766" y="3214"/>
                </a:lnTo>
                <a:lnTo>
                  <a:pt x="13758" y="3224"/>
                </a:lnTo>
                <a:lnTo>
                  <a:pt x="13753" y="3250"/>
                </a:lnTo>
                <a:lnTo>
                  <a:pt x="13749" y="3271"/>
                </a:lnTo>
                <a:lnTo>
                  <a:pt x="13735" y="3273"/>
                </a:lnTo>
                <a:lnTo>
                  <a:pt x="13722" y="3275"/>
                </a:lnTo>
                <a:lnTo>
                  <a:pt x="13722" y="3281"/>
                </a:lnTo>
                <a:lnTo>
                  <a:pt x="13729" y="3290"/>
                </a:lnTo>
                <a:lnTo>
                  <a:pt x="13718" y="3293"/>
                </a:lnTo>
                <a:lnTo>
                  <a:pt x="13707" y="3294"/>
                </a:lnTo>
                <a:lnTo>
                  <a:pt x="13707" y="3296"/>
                </a:lnTo>
                <a:lnTo>
                  <a:pt x="13734" y="3308"/>
                </a:lnTo>
                <a:lnTo>
                  <a:pt x="13735" y="3333"/>
                </a:lnTo>
                <a:lnTo>
                  <a:pt x="13721" y="3362"/>
                </a:lnTo>
                <a:lnTo>
                  <a:pt x="13694" y="3375"/>
                </a:lnTo>
                <a:lnTo>
                  <a:pt x="13688" y="3401"/>
                </a:lnTo>
                <a:lnTo>
                  <a:pt x="13678" y="3424"/>
                </a:lnTo>
                <a:lnTo>
                  <a:pt x="13669" y="3425"/>
                </a:lnTo>
                <a:lnTo>
                  <a:pt x="13658" y="3430"/>
                </a:lnTo>
                <a:lnTo>
                  <a:pt x="13649" y="3432"/>
                </a:lnTo>
                <a:lnTo>
                  <a:pt x="13638" y="3426"/>
                </a:lnTo>
                <a:lnTo>
                  <a:pt x="13618" y="3438"/>
                </a:lnTo>
                <a:lnTo>
                  <a:pt x="13588" y="3440"/>
                </a:lnTo>
                <a:lnTo>
                  <a:pt x="13600" y="3454"/>
                </a:lnTo>
                <a:lnTo>
                  <a:pt x="13608" y="3461"/>
                </a:lnTo>
                <a:lnTo>
                  <a:pt x="13611" y="3474"/>
                </a:lnTo>
                <a:lnTo>
                  <a:pt x="13613" y="3482"/>
                </a:lnTo>
                <a:lnTo>
                  <a:pt x="13578" y="3476"/>
                </a:lnTo>
                <a:lnTo>
                  <a:pt x="13544" y="3457"/>
                </a:lnTo>
                <a:lnTo>
                  <a:pt x="13541" y="3513"/>
                </a:lnTo>
                <a:lnTo>
                  <a:pt x="13489" y="3529"/>
                </a:lnTo>
                <a:lnTo>
                  <a:pt x="13448" y="3537"/>
                </a:lnTo>
                <a:lnTo>
                  <a:pt x="13414" y="3563"/>
                </a:lnTo>
                <a:lnTo>
                  <a:pt x="13406" y="3597"/>
                </a:lnTo>
                <a:lnTo>
                  <a:pt x="13417" y="3635"/>
                </a:lnTo>
                <a:lnTo>
                  <a:pt x="13396" y="3636"/>
                </a:lnTo>
                <a:lnTo>
                  <a:pt x="13376" y="3603"/>
                </a:lnTo>
                <a:lnTo>
                  <a:pt x="13371" y="3574"/>
                </a:lnTo>
                <a:lnTo>
                  <a:pt x="13361" y="3543"/>
                </a:lnTo>
                <a:lnTo>
                  <a:pt x="13341" y="3540"/>
                </a:lnTo>
                <a:lnTo>
                  <a:pt x="13312" y="3545"/>
                </a:lnTo>
                <a:lnTo>
                  <a:pt x="13294" y="3533"/>
                </a:lnTo>
                <a:lnTo>
                  <a:pt x="13288" y="3545"/>
                </a:lnTo>
                <a:lnTo>
                  <a:pt x="13275" y="3558"/>
                </a:lnTo>
                <a:lnTo>
                  <a:pt x="13256" y="3564"/>
                </a:lnTo>
                <a:lnTo>
                  <a:pt x="13205" y="3621"/>
                </a:lnTo>
                <a:lnTo>
                  <a:pt x="13186" y="3695"/>
                </a:lnTo>
                <a:lnTo>
                  <a:pt x="13182" y="3718"/>
                </a:lnTo>
                <a:lnTo>
                  <a:pt x="13189" y="3737"/>
                </a:lnTo>
                <a:lnTo>
                  <a:pt x="13207" y="3765"/>
                </a:lnTo>
                <a:lnTo>
                  <a:pt x="13226" y="3800"/>
                </a:lnTo>
                <a:lnTo>
                  <a:pt x="13257" y="3811"/>
                </a:lnTo>
                <a:lnTo>
                  <a:pt x="13267" y="3833"/>
                </a:lnTo>
                <a:lnTo>
                  <a:pt x="13289" y="3877"/>
                </a:lnTo>
                <a:lnTo>
                  <a:pt x="13324" y="3924"/>
                </a:lnTo>
                <a:lnTo>
                  <a:pt x="13349" y="3948"/>
                </a:lnTo>
                <a:lnTo>
                  <a:pt x="13378" y="3962"/>
                </a:lnTo>
                <a:lnTo>
                  <a:pt x="13398" y="3968"/>
                </a:lnTo>
                <a:lnTo>
                  <a:pt x="13412" y="3987"/>
                </a:lnTo>
                <a:lnTo>
                  <a:pt x="13424" y="4001"/>
                </a:lnTo>
                <a:lnTo>
                  <a:pt x="13424" y="4017"/>
                </a:lnTo>
                <a:lnTo>
                  <a:pt x="13436" y="4030"/>
                </a:lnTo>
                <a:lnTo>
                  <a:pt x="13459" y="4050"/>
                </a:lnTo>
                <a:lnTo>
                  <a:pt x="13473" y="4087"/>
                </a:lnTo>
                <a:lnTo>
                  <a:pt x="13484" y="4119"/>
                </a:lnTo>
                <a:lnTo>
                  <a:pt x="13489" y="4126"/>
                </a:lnTo>
                <a:lnTo>
                  <a:pt x="13496" y="4134"/>
                </a:lnTo>
                <a:lnTo>
                  <a:pt x="13504" y="4140"/>
                </a:lnTo>
                <a:lnTo>
                  <a:pt x="13508" y="4147"/>
                </a:lnTo>
                <a:lnTo>
                  <a:pt x="13510" y="4149"/>
                </a:lnTo>
                <a:lnTo>
                  <a:pt x="13511" y="4152"/>
                </a:lnTo>
                <a:lnTo>
                  <a:pt x="13496" y="4169"/>
                </a:lnTo>
                <a:lnTo>
                  <a:pt x="13518" y="4203"/>
                </a:lnTo>
                <a:lnTo>
                  <a:pt x="13530" y="4235"/>
                </a:lnTo>
                <a:lnTo>
                  <a:pt x="13535" y="4266"/>
                </a:lnTo>
                <a:lnTo>
                  <a:pt x="13526" y="4267"/>
                </a:lnTo>
                <a:lnTo>
                  <a:pt x="13518" y="4269"/>
                </a:lnTo>
                <a:lnTo>
                  <a:pt x="13522" y="4283"/>
                </a:lnTo>
                <a:lnTo>
                  <a:pt x="13532" y="4293"/>
                </a:lnTo>
                <a:lnTo>
                  <a:pt x="13535" y="4316"/>
                </a:lnTo>
                <a:lnTo>
                  <a:pt x="13529" y="4344"/>
                </a:lnTo>
                <a:lnTo>
                  <a:pt x="13516" y="4358"/>
                </a:lnTo>
                <a:lnTo>
                  <a:pt x="13498" y="4369"/>
                </a:lnTo>
                <a:lnTo>
                  <a:pt x="13488" y="4378"/>
                </a:lnTo>
                <a:lnTo>
                  <a:pt x="13481" y="4391"/>
                </a:lnTo>
                <a:lnTo>
                  <a:pt x="13443" y="4415"/>
                </a:lnTo>
                <a:lnTo>
                  <a:pt x="13420" y="4410"/>
                </a:lnTo>
                <a:lnTo>
                  <a:pt x="13398" y="4398"/>
                </a:lnTo>
                <a:lnTo>
                  <a:pt x="13403" y="4431"/>
                </a:lnTo>
                <a:lnTo>
                  <a:pt x="13408" y="4466"/>
                </a:lnTo>
                <a:lnTo>
                  <a:pt x="13404" y="4472"/>
                </a:lnTo>
                <a:lnTo>
                  <a:pt x="13399" y="4477"/>
                </a:lnTo>
                <a:lnTo>
                  <a:pt x="13403" y="4487"/>
                </a:lnTo>
                <a:lnTo>
                  <a:pt x="13400" y="4500"/>
                </a:lnTo>
                <a:lnTo>
                  <a:pt x="13390" y="4501"/>
                </a:lnTo>
                <a:lnTo>
                  <a:pt x="13384" y="4494"/>
                </a:lnTo>
                <a:lnTo>
                  <a:pt x="13387" y="4514"/>
                </a:lnTo>
                <a:lnTo>
                  <a:pt x="13375" y="4532"/>
                </a:lnTo>
                <a:lnTo>
                  <a:pt x="13356" y="4546"/>
                </a:lnTo>
                <a:lnTo>
                  <a:pt x="13339" y="4563"/>
                </a:lnTo>
                <a:lnTo>
                  <a:pt x="13309" y="4550"/>
                </a:lnTo>
                <a:lnTo>
                  <a:pt x="13308" y="4462"/>
                </a:lnTo>
                <a:lnTo>
                  <a:pt x="13307" y="4445"/>
                </a:lnTo>
                <a:lnTo>
                  <a:pt x="13292" y="4442"/>
                </a:lnTo>
                <a:lnTo>
                  <a:pt x="13277" y="4422"/>
                </a:lnTo>
                <a:lnTo>
                  <a:pt x="13259" y="4402"/>
                </a:lnTo>
                <a:lnTo>
                  <a:pt x="13244" y="4416"/>
                </a:lnTo>
                <a:lnTo>
                  <a:pt x="13221" y="4432"/>
                </a:lnTo>
                <a:lnTo>
                  <a:pt x="13224" y="4407"/>
                </a:lnTo>
                <a:lnTo>
                  <a:pt x="13223" y="4381"/>
                </a:lnTo>
                <a:lnTo>
                  <a:pt x="13208" y="4385"/>
                </a:lnTo>
                <a:lnTo>
                  <a:pt x="13195" y="4404"/>
                </a:lnTo>
                <a:lnTo>
                  <a:pt x="13179" y="4342"/>
                </a:lnTo>
                <a:lnTo>
                  <a:pt x="13141" y="4291"/>
                </a:lnTo>
                <a:lnTo>
                  <a:pt x="13092" y="4267"/>
                </a:lnTo>
                <a:lnTo>
                  <a:pt x="13035" y="4271"/>
                </a:lnTo>
                <a:lnTo>
                  <a:pt x="13040" y="4248"/>
                </a:lnTo>
                <a:lnTo>
                  <a:pt x="13045" y="4224"/>
                </a:lnTo>
                <a:lnTo>
                  <a:pt x="13023" y="4190"/>
                </a:lnTo>
                <a:lnTo>
                  <a:pt x="12977" y="4190"/>
                </a:lnTo>
                <a:lnTo>
                  <a:pt x="12975" y="4191"/>
                </a:lnTo>
                <a:lnTo>
                  <a:pt x="12988" y="4208"/>
                </a:lnTo>
                <a:lnTo>
                  <a:pt x="13003" y="4227"/>
                </a:lnTo>
                <a:lnTo>
                  <a:pt x="13002" y="4260"/>
                </a:lnTo>
                <a:lnTo>
                  <a:pt x="12999" y="4297"/>
                </a:lnTo>
                <a:lnTo>
                  <a:pt x="12995" y="4364"/>
                </a:lnTo>
                <a:lnTo>
                  <a:pt x="12982" y="4428"/>
                </a:lnTo>
                <a:lnTo>
                  <a:pt x="12985" y="4449"/>
                </a:lnTo>
                <a:lnTo>
                  <a:pt x="12988" y="4470"/>
                </a:lnTo>
                <a:lnTo>
                  <a:pt x="12996" y="4498"/>
                </a:lnTo>
                <a:lnTo>
                  <a:pt x="13000" y="4529"/>
                </a:lnTo>
                <a:lnTo>
                  <a:pt x="12997" y="4536"/>
                </a:lnTo>
                <a:lnTo>
                  <a:pt x="12997" y="4541"/>
                </a:lnTo>
                <a:lnTo>
                  <a:pt x="12999" y="4542"/>
                </a:lnTo>
                <a:lnTo>
                  <a:pt x="13000" y="4543"/>
                </a:lnTo>
                <a:lnTo>
                  <a:pt x="13013" y="4536"/>
                </a:lnTo>
                <a:lnTo>
                  <a:pt x="13026" y="4528"/>
                </a:lnTo>
                <a:lnTo>
                  <a:pt x="13031" y="4543"/>
                </a:lnTo>
                <a:lnTo>
                  <a:pt x="13035" y="4561"/>
                </a:lnTo>
                <a:lnTo>
                  <a:pt x="13048" y="4579"/>
                </a:lnTo>
                <a:lnTo>
                  <a:pt x="13071" y="4600"/>
                </a:lnTo>
                <a:lnTo>
                  <a:pt x="13079" y="4643"/>
                </a:lnTo>
                <a:lnTo>
                  <a:pt x="13092" y="4686"/>
                </a:lnTo>
                <a:lnTo>
                  <a:pt x="13109" y="4716"/>
                </a:lnTo>
                <a:lnTo>
                  <a:pt x="13139" y="4731"/>
                </a:lnTo>
                <a:lnTo>
                  <a:pt x="13174" y="4756"/>
                </a:lnTo>
                <a:lnTo>
                  <a:pt x="13196" y="4798"/>
                </a:lnTo>
                <a:lnTo>
                  <a:pt x="13232" y="4833"/>
                </a:lnTo>
                <a:lnTo>
                  <a:pt x="13262" y="4866"/>
                </a:lnTo>
                <a:lnTo>
                  <a:pt x="13273" y="4912"/>
                </a:lnTo>
                <a:lnTo>
                  <a:pt x="13277" y="4968"/>
                </a:lnTo>
                <a:lnTo>
                  <a:pt x="13279" y="5006"/>
                </a:lnTo>
                <a:lnTo>
                  <a:pt x="13288" y="5047"/>
                </a:lnTo>
                <a:lnTo>
                  <a:pt x="13304" y="5076"/>
                </a:lnTo>
                <a:lnTo>
                  <a:pt x="13326" y="5102"/>
                </a:lnTo>
                <a:lnTo>
                  <a:pt x="13335" y="5117"/>
                </a:lnTo>
                <a:lnTo>
                  <a:pt x="13338" y="5135"/>
                </a:lnTo>
                <a:lnTo>
                  <a:pt x="13349" y="5163"/>
                </a:lnTo>
                <a:lnTo>
                  <a:pt x="13329" y="5176"/>
                </a:lnTo>
                <a:lnTo>
                  <a:pt x="13295" y="5158"/>
                </a:lnTo>
                <a:lnTo>
                  <a:pt x="13282" y="5138"/>
                </a:lnTo>
                <a:lnTo>
                  <a:pt x="13281" y="5134"/>
                </a:lnTo>
                <a:lnTo>
                  <a:pt x="13280" y="5128"/>
                </a:lnTo>
                <a:lnTo>
                  <a:pt x="13279" y="5128"/>
                </a:lnTo>
                <a:lnTo>
                  <a:pt x="13279" y="5127"/>
                </a:lnTo>
                <a:lnTo>
                  <a:pt x="13277" y="5127"/>
                </a:lnTo>
                <a:lnTo>
                  <a:pt x="13247" y="5113"/>
                </a:lnTo>
                <a:lnTo>
                  <a:pt x="13215" y="5089"/>
                </a:lnTo>
                <a:lnTo>
                  <a:pt x="13213" y="5088"/>
                </a:lnTo>
                <a:lnTo>
                  <a:pt x="13210" y="5086"/>
                </a:lnTo>
                <a:lnTo>
                  <a:pt x="13210" y="5085"/>
                </a:lnTo>
                <a:lnTo>
                  <a:pt x="13209" y="5084"/>
                </a:lnTo>
                <a:lnTo>
                  <a:pt x="13207" y="5083"/>
                </a:lnTo>
                <a:lnTo>
                  <a:pt x="13205" y="5081"/>
                </a:lnTo>
                <a:lnTo>
                  <a:pt x="13198" y="5069"/>
                </a:lnTo>
                <a:lnTo>
                  <a:pt x="13196" y="5051"/>
                </a:lnTo>
                <a:lnTo>
                  <a:pt x="13171" y="5045"/>
                </a:lnTo>
                <a:lnTo>
                  <a:pt x="13156" y="5034"/>
                </a:lnTo>
                <a:lnTo>
                  <a:pt x="13149" y="4987"/>
                </a:lnTo>
                <a:lnTo>
                  <a:pt x="13114" y="4947"/>
                </a:lnTo>
                <a:lnTo>
                  <a:pt x="13106" y="4900"/>
                </a:lnTo>
                <a:lnTo>
                  <a:pt x="13091" y="4864"/>
                </a:lnTo>
                <a:lnTo>
                  <a:pt x="13089" y="4835"/>
                </a:lnTo>
                <a:lnTo>
                  <a:pt x="13087" y="4805"/>
                </a:lnTo>
                <a:lnTo>
                  <a:pt x="13081" y="4780"/>
                </a:lnTo>
                <a:lnTo>
                  <a:pt x="13072" y="4754"/>
                </a:lnTo>
                <a:lnTo>
                  <a:pt x="13061" y="4744"/>
                </a:lnTo>
                <a:lnTo>
                  <a:pt x="13049" y="4736"/>
                </a:lnTo>
                <a:lnTo>
                  <a:pt x="13028" y="4682"/>
                </a:lnTo>
                <a:lnTo>
                  <a:pt x="13007" y="4636"/>
                </a:lnTo>
                <a:lnTo>
                  <a:pt x="13007" y="4635"/>
                </a:lnTo>
                <a:lnTo>
                  <a:pt x="13007" y="4634"/>
                </a:lnTo>
                <a:lnTo>
                  <a:pt x="13003" y="4632"/>
                </a:lnTo>
                <a:lnTo>
                  <a:pt x="13001" y="4628"/>
                </a:lnTo>
                <a:lnTo>
                  <a:pt x="12992" y="4616"/>
                </a:lnTo>
                <a:lnTo>
                  <a:pt x="12988" y="4606"/>
                </a:lnTo>
                <a:lnTo>
                  <a:pt x="12972" y="4600"/>
                </a:lnTo>
                <a:lnTo>
                  <a:pt x="12952" y="4601"/>
                </a:lnTo>
                <a:lnTo>
                  <a:pt x="12947" y="4580"/>
                </a:lnTo>
                <a:lnTo>
                  <a:pt x="12946" y="4559"/>
                </a:lnTo>
                <a:lnTo>
                  <a:pt x="12952" y="4535"/>
                </a:lnTo>
                <a:lnTo>
                  <a:pt x="12941" y="4506"/>
                </a:lnTo>
                <a:lnTo>
                  <a:pt x="12945" y="4490"/>
                </a:lnTo>
                <a:lnTo>
                  <a:pt x="12953" y="4475"/>
                </a:lnTo>
                <a:lnTo>
                  <a:pt x="12957" y="4453"/>
                </a:lnTo>
                <a:lnTo>
                  <a:pt x="12956" y="4430"/>
                </a:lnTo>
                <a:lnTo>
                  <a:pt x="12928" y="4263"/>
                </a:lnTo>
                <a:lnTo>
                  <a:pt x="12915" y="4223"/>
                </a:lnTo>
                <a:lnTo>
                  <a:pt x="12898" y="4185"/>
                </a:lnTo>
                <a:lnTo>
                  <a:pt x="12887" y="4167"/>
                </a:lnTo>
                <a:lnTo>
                  <a:pt x="12874" y="4152"/>
                </a:lnTo>
                <a:lnTo>
                  <a:pt x="12864" y="4134"/>
                </a:lnTo>
                <a:lnTo>
                  <a:pt x="12857" y="4120"/>
                </a:lnTo>
                <a:lnTo>
                  <a:pt x="12857" y="4119"/>
                </a:lnTo>
                <a:lnTo>
                  <a:pt x="12855" y="4103"/>
                </a:lnTo>
                <a:lnTo>
                  <a:pt x="12850" y="4084"/>
                </a:lnTo>
                <a:lnTo>
                  <a:pt x="12835" y="4066"/>
                </a:lnTo>
                <a:lnTo>
                  <a:pt x="12829" y="4040"/>
                </a:lnTo>
                <a:lnTo>
                  <a:pt x="12823" y="3995"/>
                </a:lnTo>
                <a:lnTo>
                  <a:pt x="12806" y="3968"/>
                </a:lnTo>
                <a:lnTo>
                  <a:pt x="12773" y="3944"/>
                </a:lnTo>
                <a:lnTo>
                  <a:pt x="12750" y="3908"/>
                </a:lnTo>
                <a:lnTo>
                  <a:pt x="12751" y="3926"/>
                </a:lnTo>
                <a:lnTo>
                  <a:pt x="12751" y="3949"/>
                </a:lnTo>
                <a:lnTo>
                  <a:pt x="12738" y="3971"/>
                </a:lnTo>
                <a:lnTo>
                  <a:pt x="12723" y="3994"/>
                </a:lnTo>
                <a:lnTo>
                  <a:pt x="12705" y="4006"/>
                </a:lnTo>
                <a:lnTo>
                  <a:pt x="12680" y="3994"/>
                </a:lnTo>
                <a:lnTo>
                  <a:pt x="12660" y="3985"/>
                </a:lnTo>
                <a:lnTo>
                  <a:pt x="12638" y="3988"/>
                </a:lnTo>
                <a:lnTo>
                  <a:pt x="12626" y="3979"/>
                </a:lnTo>
                <a:lnTo>
                  <a:pt x="12626" y="3953"/>
                </a:lnTo>
                <a:lnTo>
                  <a:pt x="12606" y="3863"/>
                </a:lnTo>
                <a:lnTo>
                  <a:pt x="12569" y="3778"/>
                </a:lnTo>
                <a:lnTo>
                  <a:pt x="12556" y="3741"/>
                </a:lnTo>
                <a:lnTo>
                  <a:pt x="12541" y="3724"/>
                </a:lnTo>
                <a:lnTo>
                  <a:pt x="12525" y="3706"/>
                </a:lnTo>
                <a:lnTo>
                  <a:pt x="12501" y="3683"/>
                </a:lnTo>
                <a:lnTo>
                  <a:pt x="12471" y="3668"/>
                </a:lnTo>
                <a:lnTo>
                  <a:pt x="12436" y="3632"/>
                </a:lnTo>
                <a:lnTo>
                  <a:pt x="12413" y="3586"/>
                </a:lnTo>
                <a:lnTo>
                  <a:pt x="12390" y="3551"/>
                </a:lnTo>
                <a:lnTo>
                  <a:pt x="12366" y="3514"/>
                </a:lnTo>
                <a:lnTo>
                  <a:pt x="12330" y="3475"/>
                </a:lnTo>
                <a:lnTo>
                  <a:pt x="12309" y="3496"/>
                </a:lnTo>
                <a:lnTo>
                  <a:pt x="12314" y="3523"/>
                </a:lnTo>
                <a:lnTo>
                  <a:pt x="12306" y="3550"/>
                </a:lnTo>
                <a:lnTo>
                  <a:pt x="12283" y="3544"/>
                </a:lnTo>
                <a:lnTo>
                  <a:pt x="12265" y="3528"/>
                </a:lnTo>
                <a:lnTo>
                  <a:pt x="12267" y="3542"/>
                </a:lnTo>
                <a:lnTo>
                  <a:pt x="12263" y="3557"/>
                </a:lnTo>
                <a:lnTo>
                  <a:pt x="12252" y="3556"/>
                </a:lnTo>
                <a:lnTo>
                  <a:pt x="12243" y="3545"/>
                </a:lnTo>
                <a:lnTo>
                  <a:pt x="12230" y="3559"/>
                </a:lnTo>
                <a:lnTo>
                  <a:pt x="12212" y="3546"/>
                </a:lnTo>
                <a:lnTo>
                  <a:pt x="12207" y="3533"/>
                </a:lnTo>
                <a:lnTo>
                  <a:pt x="12202" y="3538"/>
                </a:lnTo>
                <a:lnTo>
                  <a:pt x="12197" y="3560"/>
                </a:lnTo>
                <a:lnTo>
                  <a:pt x="12177" y="3545"/>
                </a:lnTo>
                <a:lnTo>
                  <a:pt x="12166" y="3554"/>
                </a:lnTo>
                <a:lnTo>
                  <a:pt x="12152" y="3570"/>
                </a:lnTo>
                <a:lnTo>
                  <a:pt x="12118" y="3579"/>
                </a:lnTo>
                <a:lnTo>
                  <a:pt x="12117" y="3609"/>
                </a:lnTo>
                <a:lnTo>
                  <a:pt x="12132" y="3632"/>
                </a:lnTo>
                <a:lnTo>
                  <a:pt x="12125" y="3652"/>
                </a:lnTo>
                <a:lnTo>
                  <a:pt x="12128" y="3657"/>
                </a:lnTo>
                <a:lnTo>
                  <a:pt x="12133" y="3663"/>
                </a:lnTo>
                <a:lnTo>
                  <a:pt x="12114" y="3694"/>
                </a:lnTo>
                <a:lnTo>
                  <a:pt x="12081" y="3718"/>
                </a:lnTo>
                <a:lnTo>
                  <a:pt x="12064" y="3722"/>
                </a:lnTo>
                <a:lnTo>
                  <a:pt x="12049" y="3730"/>
                </a:lnTo>
                <a:lnTo>
                  <a:pt x="12057" y="3739"/>
                </a:lnTo>
                <a:lnTo>
                  <a:pt x="12057" y="3754"/>
                </a:lnTo>
                <a:lnTo>
                  <a:pt x="12044" y="3775"/>
                </a:lnTo>
                <a:lnTo>
                  <a:pt x="12043" y="3800"/>
                </a:lnTo>
                <a:lnTo>
                  <a:pt x="11998" y="3860"/>
                </a:lnTo>
                <a:lnTo>
                  <a:pt x="11973" y="3901"/>
                </a:lnTo>
                <a:lnTo>
                  <a:pt x="11938" y="3931"/>
                </a:lnTo>
                <a:lnTo>
                  <a:pt x="11936" y="3971"/>
                </a:lnTo>
                <a:lnTo>
                  <a:pt x="11894" y="3982"/>
                </a:lnTo>
                <a:lnTo>
                  <a:pt x="11894" y="3983"/>
                </a:lnTo>
                <a:lnTo>
                  <a:pt x="11893" y="3983"/>
                </a:lnTo>
                <a:lnTo>
                  <a:pt x="11888" y="4028"/>
                </a:lnTo>
                <a:lnTo>
                  <a:pt x="11853" y="4038"/>
                </a:lnTo>
                <a:lnTo>
                  <a:pt x="11853" y="4036"/>
                </a:lnTo>
                <a:lnTo>
                  <a:pt x="11850" y="4036"/>
                </a:lnTo>
                <a:lnTo>
                  <a:pt x="11847" y="4036"/>
                </a:lnTo>
                <a:lnTo>
                  <a:pt x="11844" y="4037"/>
                </a:lnTo>
                <a:lnTo>
                  <a:pt x="11840" y="4038"/>
                </a:lnTo>
                <a:lnTo>
                  <a:pt x="11837" y="4074"/>
                </a:lnTo>
                <a:lnTo>
                  <a:pt x="11836" y="4105"/>
                </a:lnTo>
                <a:lnTo>
                  <a:pt x="11849" y="4134"/>
                </a:lnTo>
                <a:lnTo>
                  <a:pt x="11854" y="4165"/>
                </a:lnTo>
                <a:lnTo>
                  <a:pt x="11859" y="4187"/>
                </a:lnTo>
                <a:lnTo>
                  <a:pt x="11857" y="4214"/>
                </a:lnTo>
                <a:lnTo>
                  <a:pt x="11867" y="4256"/>
                </a:lnTo>
                <a:lnTo>
                  <a:pt x="11857" y="4292"/>
                </a:lnTo>
                <a:lnTo>
                  <a:pt x="11851" y="4336"/>
                </a:lnTo>
                <a:lnTo>
                  <a:pt x="11846" y="4383"/>
                </a:lnTo>
                <a:lnTo>
                  <a:pt x="11855" y="4421"/>
                </a:lnTo>
                <a:lnTo>
                  <a:pt x="11829" y="4439"/>
                </a:lnTo>
                <a:lnTo>
                  <a:pt x="11826" y="4481"/>
                </a:lnTo>
                <a:lnTo>
                  <a:pt x="11823" y="4524"/>
                </a:lnTo>
                <a:lnTo>
                  <a:pt x="11829" y="4532"/>
                </a:lnTo>
                <a:lnTo>
                  <a:pt x="11835" y="4541"/>
                </a:lnTo>
                <a:lnTo>
                  <a:pt x="11836" y="4541"/>
                </a:lnTo>
                <a:lnTo>
                  <a:pt x="11837" y="4542"/>
                </a:lnTo>
                <a:lnTo>
                  <a:pt x="11839" y="4544"/>
                </a:lnTo>
                <a:lnTo>
                  <a:pt x="11839" y="4545"/>
                </a:lnTo>
                <a:lnTo>
                  <a:pt x="11839" y="4546"/>
                </a:lnTo>
                <a:lnTo>
                  <a:pt x="11839" y="4548"/>
                </a:lnTo>
                <a:lnTo>
                  <a:pt x="11823" y="4550"/>
                </a:lnTo>
                <a:lnTo>
                  <a:pt x="11806" y="4552"/>
                </a:lnTo>
                <a:lnTo>
                  <a:pt x="11789" y="4599"/>
                </a:lnTo>
                <a:lnTo>
                  <a:pt x="11747" y="4622"/>
                </a:lnTo>
                <a:lnTo>
                  <a:pt x="11707" y="4605"/>
                </a:lnTo>
                <a:lnTo>
                  <a:pt x="11698" y="4559"/>
                </a:lnTo>
                <a:lnTo>
                  <a:pt x="11697" y="4559"/>
                </a:lnTo>
                <a:lnTo>
                  <a:pt x="11689" y="4558"/>
                </a:lnTo>
                <a:lnTo>
                  <a:pt x="11682" y="4557"/>
                </a:lnTo>
                <a:lnTo>
                  <a:pt x="11669" y="4491"/>
                </a:lnTo>
                <a:lnTo>
                  <a:pt x="11643" y="4432"/>
                </a:lnTo>
                <a:lnTo>
                  <a:pt x="11633" y="4404"/>
                </a:lnTo>
                <a:lnTo>
                  <a:pt x="11624" y="4376"/>
                </a:lnTo>
                <a:lnTo>
                  <a:pt x="11590" y="4329"/>
                </a:lnTo>
                <a:lnTo>
                  <a:pt x="11547" y="4252"/>
                </a:lnTo>
                <a:lnTo>
                  <a:pt x="11527" y="4159"/>
                </a:lnTo>
                <a:lnTo>
                  <a:pt x="11525" y="4141"/>
                </a:lnTo>
                <a:lnTo>
                  <a:pt x="11517" y="4126"/>
                </a:lnTo>
                <a:lnTo>
                  <a:pt x="11512" y="4122"/>
                </a:lnTo>
                <a:lnTo>
                  <a:pt x="11507" y="4120"/>
                </a:lnTo>
                <a:lnTo>
                  <a:pt x="11494" y="4115"/>
                </a:lnTo>
                <a:lnTo>
                  <a:pt x="11485" y="4103"/>
                </a:lnTo>
                <a:lnTo>
                  <a:pt x="11484" y="4103"/>
                </a:lnTo>
                <a:lnTo>
                  <a:pt x="11483" y="4102"/>
                </a:lnTo>
                <a:lnTo>
                  <a:pt x="11483" y="4101"/>
                </a:lnTo>
                <a:lnTo>
                  <a:pt x="11482" y="4100"/>
                </a:lnTo>
                <a:lnTo>
                  <a:pt x="11462" y="4075"/>
                </a:lnTo>
                <a:lnTo>
                  <a:pt x="11447" y="4045"/>
                </a:lnTo>
                <a:lnTo>
                  <a:pt x="11442" y="4021"/>
                </a:lnTo>
                <a:lnTo>
                  <a:pt x="11430" y="4002"/>
                </a:lnTo>
                <a:lnTo>
                  <a:pt x="11417" y="3971"/>
                </a:lnTo>
                <a:lnTo>
                  <a:pt x="11408" y="3937"/>
                </a:lnTo>
                <a:lnTo>
                  <a:pt x="11394" y="3898"/>
                </a:lnTo>
                <a:lnTo>
                  <a:pt x="11381" y="3867"/>
                </a:lnTo>
                <a:lnTo>
                  <a:pt x="11378" y="3863"/>
                </a:lnTo>
                <a:lnTo>
                  <a:pt x="11375" y="3859"/>
                </a:lnTo>
                <a:lnTo>
                  <a:pt x="11374" y="3858"/>
                </a:lnTo>
                <a:lnTo>
                  <a:pt x="11373" y="3856"/>
                </a:lnTo>
                <a:lnTo>
                  <a:pt x="11373" y="3855"/>
                </a:lnTo>
                <a:lnTo>
                  <a:pt x="11374" y="3845"/>
                </a:lnTo>
                <a:lnTo>
                  <a:pt x="11374" y="3835"/>
                </a:lnTo>
                <a:lnTo>
                  <a:pt x="11364" y="3821"/>
                </a:lnTo>
                <a:lnTo>
                  <a:pt x="11357" y="3801"/>
                </a:lnTo>
                <a:lnTo>
                  <a:pt x="11353" y="3764"/>
                </a:lnTo>
                <a:lnTo>
                  <a:pt x="11327" y="3730"/>
                </a:lnTo>
                <a:lnTo>
                  <a:pt x="11319" y="3699"/>
                </a:lnTo>
                <a:lnTo>
                  <a:pt x="11324" y="3667"/>
                </a:lnTo>
                <a:lnTo>
                  <a:pt x="11321" y="3644"/>
                </a:lnTo>
                <a:lnTo>
                  <a:pt x="11309" y="3625"/>
                </a:lnTo>
                <a:lnTo>
                  <a:pt x="11302" y="3600"/>
                </a:lnTo>
                <a:lnTo>
                  <a:pt x="11297" y="3570"/>
                </a:lnTo>
                <a:lnTo>
                  <a:pt x="11293" y="3556"/>
                </a:lnTo>
                <a:lnTo>
                  <a:pt x="11290" y="3542"/>
                </a:lnTo>
                <a:lnTo>
                  <a:pt x="11279" y="3535"/>
                </a:lnTo>
                <a:lnTo>
                  <a:pt x="11268" y="3533"/>
                </a:lnTo>
                <a:lnTo>
                  <a:pt x="11279" y="3605"/>
                </a:lnTo>
                <a:lnTo>
                  <a:pt x="11232" y="3640"/>
                </a:lnTo>
                <a:lnTo>
                  <a:pt x="11211" y="3646"/>
                </a:lnTo>
                <a:lnTo>
                  <a:pt x="11199" y="3656"/>
                </a:lnTo>
                <a:lnTo>
                  <a:pt x="11170" y="3628"/>
                </a:lnTo>
                <a:lnTo>
                  <a:pt x="11139" y="3596"/>
                </a:lnTo>
                <a:lnTo>
                  <a:pt x="11120" y="3572"/>
                </a:lnTo>
                <a:lnTo>
                  <a:pt x="11103" y="3546"/>
                </a:lnTo>
                <a:lnTo>
                  <a:pt x="11106" y="3532"/>
                </a:lnTo>
                <a:lnTo>
                  <a:pt x="11126" y="3519"/>
                </a:lnTo>
                <a:lnTo>
                  <a:pt x="11138" y="3506"/>
                </a:lnTo>
                <a:lnTo>
                  <a:pt x="11148" y="3495"/>
                </a:lnTo>
                <a:lnTo>
                  <a:pt x="11146" y="3486"/>
                </a:lnTo>
                <a:lnTo>
                  <a:pt x="11121" y="3498"/>
                </a:lnTo>
                <a:lnTo>
                  <a:pt x="11085" y="3493"/>
                </a:lnTo>
                <a:lnTo>
                  <a:pt x="11058" y="3471"/>
                </a:lnTo>
                <a:lnTo>
                  <a:pt x="11036" y="3456"/>
                </a:lnTo>
                <a:lnTo>
                  <a:pt x="11033" y="3438"/>
                </a:lnTo>
                <a:lnTo>
                  <a:pt x="11033" y="3420"/>
                </a:lnTo>
                <a:lnTo>
                  <a:pt x="10998" y="3418"/>
                </a:lnTo>
                <a:lnTo>
                  <a:pt x="10962" y="3411"/>
                </a:lnTo>
                <a:lnTo>
                  <a:pt x="10950" y="3386"/>
                </a:lnTo>
                <a:lnTo>
                  <a:pt x="10945" y="3357"/>
                </a:lnTo>
                <a:lnTo>
                  <a:pt x="10944" y="3356"/>
                </a:lnTo>
                <a:lnTo>
                  <a:pt x="10924" y="3353"/>
                </a:lnTo>
                <a:lnTo>
                  <a:pt x="10907" y="3345"/>
                </a:lnTo>
                <a:lnTo>
                  <a:pt x="10897" y="3323"/>
                </a:lnTo>
                <a:lnTo>
                  <a:pt x="10890" y="3302"/>
                </a:lnTo>
                <a:lnTo>
                  <a:pt x="10855" y="3304"/>
                </a:lnTo>
                <a:lnTo>
                  <a:pt x="10817" y="3308"/>
                </a:lnTo>
                <a:lnTo>
                  <a:pt x="10799" y="3314"/>
                </a:lnTo>
                <a:lnTo>
                  <a:pt x="10781" y="3310"/>
                </a:lnTo>
                <a:lnTo>
                  <a:pt x="10763" y="3302"/>
                </a:lnTo>
                <a:lnTo>
                  <a:pt x="10749" y="3310"/>
                </a:lnTo>
                <a:lnTo>
                  <a:pt x="10737" y="3318"/>
                </a:lnTo>
                <a:lnTo>
                  <a:pt x="10723" y="3324"/>
                </a:lnTo>
                <a:lnTo>
                  <a:pt x="10700" y="3329"/>
                </a:lnTo>
                <a:lnTo>
                  <a:pt x="10677" y="3336"/>
                </a:lnTo>
                <a:lnTo>
                  <a:pt x="10608" y="3337"/>
                </a:lnTo>
                <a:lnTo>
                  <a:pt x="10538" y="3323"/>
                </a:lnTo>
                <a:lnTo>
                  <a:pt x="10489" y="3317"/>
                </a:lnTo>
                <a:lnTo>
                  <a:pt x="10442" y="3304"/>
                </a:lnTo>
                <a:lnTo>
                  <a:pt x="10379" y="3283"/>
                </a:lnTo>
                <a:lnTo>
                  <a:pt x="10347" y="3226"/>
                </a:lnTo>
                <a:lnTo>
                  <a:pt x="10284" y="3196"/>
                </a:lnTo>
                <a:lnTo>
                  <a:pt x="10224" y="3238"/>
                </a:lnTo>
                <a:lnTo>
                  <a:pt x="10221" y="3239"/>
                </a:lnTo>
                <a:lnTo>
                  <a:pt x="10217" y="3239"/>
                </a:lnTo>
                <a:lnTo>
                  <a:pt x="10187" y="3229"/>
                </a:lnTo>
                <a:lnTo>
                  <a:pt x="10153" y="3230"/>
                </a:lnTo>
                <a:lnTo>
                  <a:pt x="10127" y="3212"/>
                </a:lnTo>
                <a:lnTo>
                  <a:pt x="10102" y="3195"/>
                </a:lnTo>
                <a:lnTo>
                  <a:pt x="10091" y="3185"/>
                </a:lnTo>
                <a:lnTo>
                  <a:pt x="10090" y="3166"/>
                </a:lnTo>
                <a:lnTo>
                  <a:pt x="10058" y="3155"/>
                </a:lnTo>
                <a:lnTo>
                  <a:pt x="10018" y="3143"/>
                </a:lnTo>
                <a:lnTo>
                  <a:pt x="10004" y="3127"/>
                </a:lnTo>
                <a:lnTo>
                  <a:pt x="9999" y="3110"/>
                </a:lnTo>
                <a:lnTo>
                  <a:pt x="9975" y="3082"/>
                </a:lnTo>
                <a:lnTo>
                  <a:pt x="9949" y="3054"/>
                </a:lnTo>
                <a:lnTo>
                  <a:pt x="9906" y="2994"/>
                </a:lnTo>
                <a:lnTo>
                  <a:pt x="9840" y="2956"/>
                </a:lnTo>
                <a:lnTo>
                  <a:pt x="9819" y="2980"/>
                </a:lnTo>
                <a:lnTo>
                  <a:pt x="9779" y="2976"/>
                </a:lnTo>
                <a:lnTo>
                  <a:pt x="9784" y="2991"/>
                </a:lnTo>
                <a:lnTo>
                  <a:pt x="9793" y="3007"/>
                </a:lnTo>
                <a:lnTo>
                  <a:pt x="9788" y="3018"/>
                </a:lnTo>
                <a:lnTo>
                  <a:pt x="9780" y="3029"/>
                </a:lnTo>
                <a:lnTo>
                  <a:pt x="9816" y="3057"/>
                </a:lnTo>
                <a:lnTo>
                  <a:pt x="9842" y="3094"/>
                </a:lnTo>
                <a:lnTo>
                  <a:pt x="9862" y="3127"/>
                </a:lnTo>
                <a:lnTo>
                  <a:pt x="9881" y="3158"/>
                </a:lnTo>
                <a:lnTo>
                  <a:pt x="9890" y="3173"/>
                </a:lnTo>
                <a:lnTo>
                  <a:pt x="9895" y="3188"/>
                </a:lnTo>
                <a:lnTo>
                  <a:pt x="9920" y="3202"/>
                </a:lnTo>
                <a:lnTo>
                  <a:pt x="9948" y="3217"/>
                </a:lnTo>
                <a:lnTo>
                  <a:pt x="9950" y="3230"/>
                </a:lnTo>
                <a:lnTo>
                  <a:pt x="9953" y="3243"/>
                </a:lnTo>
                <a:lnTo>
                  <a:pt x="9967" y="3251"/>
                </a:lnTo>
                <a:lnTo>
                  <a:pt x="9969" y="3265"/>
                </a:lnTo>
                <a:lnTo>
                  <a:pt x="9966" y="3272"/>
                </a:lnTo>
                <a:lnTo>
                  <a:pt x="9964" y="3277"/>
                </a:lnTo>
                <a:lnTo>
                  <a:pt x="9963" y="3278"/>
                </a:lnTo>
                <a:lnTo>
                  <a:pt x="9961" y="3280"/>
                </a:lnTo>
                <a:lnTo>
                  <a:pt x="9970" y="3305"/>
                </a:lnTo>
                <a:lnTo>
                  <a:pt x="9982" y="3330"/>
                </a:lnTo>
                <a:lnTo>
                  <a:pt x="9992" y="3352"/>
                </a:lnTo>
                <a:lnTo>
                  <a:pt x="10003" y="3371"/>
                </a:lnTo>
                <a:lnTo>
                  <a:pt x="10011" y="3361"/>
                </a:lnTo>
                <a:lnTo>
                  <a:pt x="10016" y="3348"/>
                </a:lnTo>
                <a:lnTo>
                  <a:pt x="10020" y="3338"/>
                </a:lnTo>
                <a:lnTo>
                  <a:pt x="10020" y="3328"/>
                </a:lnTo>
                <a:lnTo>
                  <a:pt x="10016" y="3318"/>
                </a:lnTo>
                <a:lnTo>
                  <a:pt x="10010" y="3309"/>
                </a:lnTo>
                <a:lnTo>
                  <a:pt x="10008" y="3301"/>
                </a:lnTo>
                <a:lnTo>
                  <a:pt x="10011" y="3294"/>
                </a:lnTo>
                <a:lnTo>
                  <a:pt x="10018" y="3283"/>
                </a:lnTo>
                <a:lnTo>
                  <a:pt x="10026" y="3271"/>
                </a:lnTo>
                <a:lnTo>
                  <a:pt x="10028" y="3271"/>
                </a:lnTo>
                <a:lnTo>
                  <a:pt x="10042" y="3301"/>
                </a:lnTo>
                <a:lnTo>
                  <a:pt x="10055" y="3329"/>
                </a:lnTo>
                <a:lnTo>
                  <a:pt x="10057" y="3343"/>
                </a:lnTo>
                <a:lnTo>
                  <a:pt x="10056" y="3358"/>
                </a:lnTo>
                <a:lnTo>
                  <a:pt x="10049" y="3369"/>
                </a:lnTo>
                <a:lnTo>
                  <a:pt x="10043" y="3379"/>
                </a:lnTo>
                <a:lnTo>
                  <a:pt x="10048" y="3383"/>
                </a:lnTo>
                <a:lnTo>
                  <a:pt x="10051" y="3386"/>
                </a:lnTo>
                <a:lnTo>
                  <a:pt x="10053" y="3393"/>
                </a:lnTo>
                <a:lnTo>
                  <a:pt x="10055" y="3400"/>
                </a:lnTo>
                <a:lnTo>
                  <a:pt x="10075" y="3401"/>
                </a:lnTo>
                <a:lnTo>
                  <a:pt x="10091" y="3411"/>
                </a:lnTo>
                <a:lnTo>
                  <a:pt x="10131" y="3426"/>
                </a:lnTo>
                <a:lnTo>
                  <a:pt x="10162" y="3417"/>
                </a:lnTo>
                <a:lnTo>
                  <a:pt x="10192" y="3425"/>
                </a:lnTo>
                <a:lnTo>
                  <a:pt x="10222" y="3415"/>
                </a:lnTo>
                <a:lnTo>
                  <a:pt x="10255" y="3385"/>
                </a:lnTo>
                <a:lnTo>
                  <a:pt x="10275" y="3339"/>
                </a:lnTo>
                <a:lnTo>
                  <a:pt x="10298" y="3299"/>
                </a:lnTo>
                <a:lnTo>
                  <a:pt x="10311" y="3256"/>
                </a:lnTo>
                <a:lnTo>
                  <a:pt x="10312" y="3255"/>
                </a:lnTo>
                <a:lnTo>
                  <a:pt x="10312" y="3254"/>
                </a:lnTo>
                <a:lnTo>
                  <a:pt x="10324" y="3247"/>
                </a:lnTo>
                <a:lnTo>
                  <a:pt x="10334" y="3242"/>
                </a:lnTo>
                <a:lnTo>
                  <a:pt x="10331" y="3273"/>
                </a:lnTo>
                <a:lnTo>
                  <a:pt x="10324" y="3304"/>
                </a:lnTo>
                <a:lnTo>
                  <a:pt x="10333" y="3331"/>
                </a:lnTo>
                <a:lnTo>
                  <a:pt x="10345" y="3358"/>
                </a:lnTo>
                <a:lnTo>
                  <a:pt x="10393" y="3418"/>
                </a:lnTo>
                <a:lnTo>
                  <a:pt x="10462" y="3455"/>
                </a:lnTo>
                <a:lnTo>
                  <a:pt x="10492" y="3451"/>
                </a:lnTo>
                <a:lnTo>
                  <a:pt x="10522" y="3463"/>
                </a:lnTo>
                <a:lnTo>
                  <a:pt x="10538" y="3485"/>
                </a:lnTo>
                <a:lnTo>
                  <a:pt x="10551" y="3508"/>
                </a:lnTo>
                <a:lnTo>
                  <a:pt x="10553" y="3509"/>
                </a:lnTo>
                <a:lnTo>
                  <a:pt x="10553" y="3511"/>
                </a:lnTo>
                <a:lnTo>
                  <a:pt x="10571" y="3551"/>
                </a:lnTo>
                <a:lnTo>
                  <a:pt x="10567" y="3602"/>
                </a:lnTo>
                <a:lnTo>
                  <a:pt x="10561" y="3627"/>
                </a:lnTo>
                <a:lnTo>
                  <a:pt x="10550" y="3650"/>
                </a:lnTo>
                <a:lnTo>
                  <a:pt x="10537" y="3670"/>
                </a:lnTo>
                <a:lnTo>
                  <a:pt x="10525" y="3688"/>
                </a:lnTo>
                <a:lnTo>
                  <a:pt x="10506" y="3687"/>
                </a:lnTo>
                <a:lnTo>
                  <a:pt x="10491" y="3685"/>
                </a:lnTo>
                <a:lnTo>
                  <a:pt x="10490" y="3711"/>
                </a:lnTo>
                <a:lnTo>
                  <a:pt x="10491" y="3741"/>
                </a:lnTo>
                <a:lnTo>
                  <a:pt x="10500" y="3769"/>
                </a:lnTo>
                <a:lnTo>
                  <a:pt x="10507" y="3794"/>
                </a:lnTo>
                <a:lnTo>
                  <a:pt x="10485" y="3809"/>
                </a:lnTo>
                <a:lnTo>
                  <a:pt x="10458" y="3821"/>
                </a:lnTo>
                <a:lnTo>
                  <a:pt x="10454" y="3855"/>
                </a:lnTo>
                <a:lnTo>
                  <a:pt x="10444" y="3886"/>
                </a:lnTo>
                <a:lnTo>
                  <a:pt x="10418" y="3898"/>
                </a:lnTo>
                <a:lnTo>
                  <a:pt x="10387" y="3894"/>
                </a:lnTo>
                <a:lnTo>
                  <a:pt x="10367" y="3929"/>
                </a:lnTo>
                <a:lnTo>
                  <a:pt x="10329" y="3968"/>
                </a:lnTo>
                <a:lnTo>
                  <a:pt x="10312" y="3978"/>
                </a:lnTo>
                <a:lnTo>
                  <a:pt x="10296" y="3989"/>
                </a:lnTo>
                <a:lnTo>
                  <a:pt x="10260" y="4000"/>
                </a:lnTo>
                <a:lnTo>
                  <a:pt x="10228" y="4020"/>
                </a:lnTo>
                <a:lnTo>
                  <a:pt x="10221" y="4052"/>
                </a:lnTo>
                <a:lnTo>
                  <a:pt x="10214" y="4079"/>
                </a:lnTo>
                <a:lnTo>
                  <a:pt x="10201" y="4087"/>
                </a:lnTo>
                <a:lnTo>
                  <a:pt x="10187" y="4099"/>
                </a:lnTo>
                <a:lnTo>
                  <a:pt x="10159" y="4110"/>
                </a:lnTo>
                <a:lnTo>
                  <a:pt x="10125" y="4115"/>
                </a:lnTo>
                <a:lnTo>
                  <a:pt x="10056" y="4139"/>
                </a:lnTo>
                <a:lnTo>
                  <a:pt x="10048" y="4141"/>
                </a:lnTo>
                <a:lnTo>
                  <a:pt x="10041" y="4145"/>
                </a:lnTo>
                <a:lnTo>
                  <a:pt x="10039" y="4148"/>
                </a:lnTo>
                <a:lnTo>
                  <a:pt x="10037" y="4151"/>
                </a:lnTo>
                <a:lnTo>
                  <a:pt x="10029" y="4169"/>
                </a:lnTo>
                <a:lnTo>
                  <a:pt x="10021" y="4187"/>
                </a:lnTo>
                <a:lnTo>
                  <a:pt x="9994" y="4205"/>
                </a:lnTo>
                <a:lnTo>
                  <a:pt x="9955" y="4209"/>
                </a:lnTo>
                <a:lnTo>
                  <a:pt x="9954" y="4211"/>
                </a:lnTo>
                <a:lnTo>
                  <a:pt x="9953" y="4211"/>
                </a:lnTo>
                <a:lnTo>
                  <a:pt x="9952" y="4213"/>
                </a:lnTo>
                <a:lnTo>
                  <a:pt x="9952" y="4214"/>
                </a:lnTo>
                <a:lnTo>
                  <a:pt x="9950" y="4215"/>
                </a:lnTo>
                <a:lnTo>
                  <a:pt x="9950" y="4216"/>
                </a:lnTo>
                <a:lnTo>
                  <a:pt x="9926" y="4229"/>
                </a:lnTo>
                <a:lnTo>
                  <a:pt x="9901" y="4244"/>
                </a:lnTo>
                <a:lnTo>
                  <a:pt x="9868" y="4247"/>
                </a:lnTo>
                <a:lnTo>
                  <a:pt x="9840" y="4243"/>
                </a:lnTo>
                <a:lnTo>
                  <a:pt x="9837" y="4247"/>
                </a:lnTo>
                <a:lnTo>
                  <a:pt x="9834" y="4251"/>
                </a:lnTo>
                <a:lnTo>
                  <a:pt x="9834" y="4254"/>
                </a:lnTo>
                <a:lnTo>
                  <a:pt x="9833" y="4255"/>
                </a:lnTo>
                <a:lnTo>
                  <a:pt x="9820" y="4272"/>
                </a:lnTo>
                <a:lnTo>
                  <a:pt x="9804" y="4286"/>
                </a:lnTo>
                <a:lnTo>
                  <a:pt x="9781" y="4289"/>
                </a:lnTo>
                <a:lnTo>
                  <a:pt x="9755" y="4291"/>
                </a:lnTo>
                <a:lnTo>
                  <a:pt x="9733" y="4290"/>
                </a:lnTo>
                <a:lnTo>
                  <a:pt x="9716" y="4286"/>
                </a:lnTo>
                <a:lnTo>
                  <a:pt x="9685" y="4206"/>
                </a:lnTo>
                <a:lnTo>
                  <a:pt x="9660" y="4115"/>
                </a:lnTo>
                <a:lnTo>
                  <a:pt x="9659" y="4115"/>
                </a:lnTo>
                <a:lnTo>
                  <a:pt x="9654" y="4067"/>
                </a:lnTo>
                <a:lnTo>
                  <a:pt x="9655" y="4017"/>
                </a:lnTo>
                <a:lnTo>
                  <a:pt x="9640" y="3995"/>
                </a:lnTo>
                <a:lnTo>
                  <a:pt x="9620" y="3977"/>
                </a:lnTo>
                <a:lnTo>
                  <a:pt x="9607" y="3938"/>
                </a:lnTo>
                <a:lnTo>
                  <a:pt x="9580" y="3903"/>
                </a:lnTo>
                <a:lnTo>
                  <a:pt x="9557" y="3877"/>
                </a:lnTo>
                <a:lnTo>
                  <a:pt x="9535" y="3848"/>
                </a:lnTo>
                <a:lnTo>
                  <a:pt x="9528" y="3824"/>
                </a:lnTo>
                <a:lnTo>
                  <a:pt x="9524" y="3796"/>
                </a:lnTo>
                <a:lnTo>
                  <a:pt x="9467" y="3724"/>
                </a:lnTo>
                <a:lnTo>
                  <a:pt x="9409" y="3649"/>
                </a:lnTo>
                <a:lnTo>
                  <a:pt x="9392" y="3623"/>
                </a:lnTo>
                <a:lnTo>
                  <a:pt x="9379" y="3597"/>
                </a:lnTo>
                <a:lnTo>
                  <a:pt x="9375" y="3541"/>
                </a:lnTo>
                <a:lnTo>
                  <a:pt x="9348" y="3496"/>
                </a:lnTo>
                <a:lnTo>
                  <a:pt x="9326" y="3464"/>
                </a:lnTo>
                <a:lnTo>
                  <a:pt x="9300" y="3431"/>
                </a:lnTo>
                <a:lnTo>
                  <a:pt x="9260" y="3400"/>
                </a:lnTo>
                <a:lnTo>
                  <a:pt x="9245" y="3353"/>
                </a:lnTo>
                <a:lnTo>
                  <a:pt x="9235" y="3327"/>
                </a:lnTo>
                <a:lnTo>
                  <a:pt x="9212" y="3315"/>
                </a:lnTo>
                <a:lnTo>
                  <a:pt x="9210" y="3301"/>
                </a:lnTo>
                <a:lnTo>
                  <a:pt x="9205" y="3288"/>
                </a:lnTo>
                <a:lnTo>
                  <a:pt x="9193" y="3280"/>
                </a:lnTo>
                <a:lnTo>
                  <a:pt x="9184" y="3266"/>
                </a:lnTo>
                <a:lnTo>
                  <a:pt x="9171" y="3239"/>
                </a:lnTo>
                <a:lnTo>
                  <a:pt x="9150" y="3215"/>
                </a:lnTo>
                <a:lnTo>
                  <a:pt x="9143" y="3207"/>
                </a:lnTo>
                <a:lnTo>
                  <a:pt x="9142" y="3195"/>
                </a:lnTo>
                <a:lnTo>
                  <a:pt x="9136" y="3188"/>
                </a:lnTo>
                <a:lnTo>
                  <a:pt x="9131" y="3182"/>
                </a:lnTo>
                <a:lnTo>
                  <a:pt x="9121" y="3169"/>
                </a:lnTo>
                <a:lnTo>
                  <a:pt x="9114" y="3152"/>
                </a:lnTo>
                <a:lnTo>
                  <a:pt x="9100" y="3137"/>
                </a:lnTo>
                <a:lnTo>
                  <a:pt x="9075" y="3144"/>
                </a:lnTo>
                <a:lnTo>
                  <a:pt x="9074" y="3054"/>
                </a:lnTo>
                <a:lnTo>
                  <a:pt x="9066" y="3030"/>
                </a:lnTo>
                <a:lnTo>
                  <a:pt x="9064" y="3054"/>
                </a:lnTo>
                <a:lnTo>
                  <a:pt x="9061" y="3150"/>
                </a:lnTo>
                <a:close/>
                <a:moveTo>
                  <a:pt x="14306" y="8410"/>
                </a:moveTo>
                <a:lnTo>
                  <a:pt x="14369" y="8405"/>
                </a:lnTo>
                <a:lnTo>
                  <a:pt x="14438" y="8359"/>
                </a:lnTo>
                <a:lnTo>
                  <a:pt x="14436" y="8383"/>
                </a:lnTo>
                <a:lnTo>
                  <a:pt x="14415" y="8395"/>
                </a:lnTo>
                <a:lnTo>
                  <a:pt x="14419" y="8405"/>
                </a:lnTo>
                <a:lnTo>
                  <a:pt x="14439" y="8398"/>
                </a:lnTo>
                <a:lnTo>
                  <a:pt x="14433" y="8418"/>
                </a:lnTo>
                <a:lnTo>
                  <a:pt x="14444" y="8433"/>
                </a:lnTo>
                <a:lnTo>
                  <a:pt x="14440" y="8450"/>
                </a:lnTo>
                <a:lnTo>
                  <a:pt x="14438" y="8461"/>
                </a:lnTo>
                <a:lnTo>
                  <a:pt x="14450" y="8452"/>
                </a:lnTo>
                <a:lnTo>
                  <a:pt x="14461" y="8439"/>
                </a:lnTo>
                <a:lnTo>
                  <a:pt x="14485" y="8423"/>
                </a:lnTo>
                <a:lnTo>
                  <a:pt x="14510" y="8409"/>
                </a:lnTo>
                <a:lnTo>
                  <a:pt x="14530" y="8391"/>
                </a:lnTo>
                <a:lnTo>
                  <a:pt x="14554" y="8378"/>
                </a:lnTo>
                <a:lnTo>
                  <a:pt x="14578" y="8366"/>
                </a:lnTo>
                <a:lnTo>
                  <a:pt x="14594" y="8349"/>
                </a:lnTo>
                <a:lnTo>
                  <a:pt x="14614" y="8352"/>
                </a:lnTo>
                <a:lnTo>
                  <a:pt x="14638" y="8356"/>
                </a:lnTo>
                <a:lnTo>
                  <a:pt x="14683" y="8352"/>
                </a:lnTo>
                <a:lnTo>
                  <a:pt x="14713" y="8323"/>
                </a:lnTo>
                <a:lnTo>
                  <a:pt x="14742" y="8290"/>
                </a:lnTo>
                <a:lnTo>
                  <a:pt x="14772" y="8265"/>
                </a:lnTo>
                <a:lnTo>
                  <a:pt x="14806" y="8224"/>
                </a:lnTo>
                <a:lnTo>
                  <a:pt x="14853" y="8181"/>
                </a:lnTo>
                <a:lnTo>
                  <a:pt x="14891" y="8174"/>
                </a:lnTo>
                <a:lnTo>
                  <a:pt x="15035" y="8030"/>
                </a:lnTo>
                <a:lnTo>
                  <a:pt x="15114" y="7981"/>
                </a:lnTo>
                <a:lnTo>
                  <a:pt x="15192" y="7925"/>
                </a:lnTo>
                <a:lnTo>
                  <a:pt x="15206" y="7900"/>
                </a:lnTo>
                <a:lnTo>
                  <a:pt x="15223" y="7878"/>
                </a:lnTo>
                <a:lnTo>
                  <a:pt x="15250" y="7856"/>
                </a:lnTo>
                <a:lnTo>
                  <a:pt x="15272" y="7831"/>
                </a:lnTo>
                <a:lnTo>
                  <a:pt x="15274" y="7815"/>
                </a:lnTo>
                <a:lnTo>
                  <a:pt x="15285" y="7804"/>
                </a:lnTo>
                <a:lnTo>
                  <a:pt x="15322" y="7770"/>
                </a:lnTo>
                <a:lnTo>
                  <a:pt x="15349" y="7734"/>
                </a:lnTo>
                <a:lnTo>
                  <a:pt x="15338" y="7737"/>
                </a:lnTo>
                <a:lnTo>
                  <a:pt x="15325" y="7739"/>
                </a:lnTo>
                <a:lnTo>
                  <a:pt x="15346" y="7723"/>
                </a:lnTo>
                <a:lnTo>
                  <a:pt x="15373" y="7703"/>
                </a:lnTo>
                <a:lnTo>
                  <a:pt x="15393" y="7679"/>
                </a:lnTo>
                <a:lnTo>
                  <a:pt x="15410" y="7659"/>
                </a:lnTo>
                <a:lnTo>
                  <a:pt x="15419" y="7637"/>
                </a:lnTo>
                <a:lnTo>
                  <a:pt x="15430" y="7611"/>
                </a:lnTo>
                <a:lnTo>
                  <a:pt x="15426" y="7593"/>
                </a:lnTo>
                <a:lnTo>
                  <a:pt x="15427" y="7572"/>
                </a:lnTo>
                <a:lnTo>
                  <a:pt x="15440" y="7558"/>
                </a:lnTo>
                <a:lnTo>
                  <a:pt x="15449" y="7542"/>
                </a:lnTo>
                <a:lnTo>
                  <a:pt x="15458" y="7521"/>
                </a:lnTo>
                <a:lnTo>
                  <a:pt x="15470" y="7500"/>
                </a:lnTo>
                <a:lnTo>
                  <a:pt x="15489" y="7474"/>
                </a:lnTo>
                <a:lnTo>
                  <a:pt x="15495" y="7443"/>
                </a:lnTo>
                <a:lnTo>
                  <a:pt x="15502" y="7426"/>
                </a:lnTo>
                <a:lnTo>
                  <a:pt x="15509" y="7413"/>
                </a:lnTo>
                <a:lnTo>
                  <a:pt x="15505" y="7410"/>
                </a:lnTo>
                <a:lnTo>
                  <a:pt x="15500" y="7407"/>
                </a:lnTo>
                <a:lnTo>
                  <a:pt x="15502" y="7352"/>
                </a:lnTo>
                <a:lnTo>
                  <a:pt x="15502" y="7329"/>
                </a:lnTo>
                <a:lnTo>
                  <a:pt x="15506" y="7307"/>
                </a:lnTo>
                <a:lnTo>
                  <a:pt x="15504" y="7307"/>
                </a:lnTo>
                <a:lnTo>
                  <a:pt x="15495" y="7300"/>
                </a:lnTo>
                <a:lnTo>
                  <a:pt x="15484" y="7285"/>
                </a:lnTo>
                <a:lnTo>
                  <a:pt x="15480" y="7264"/>
                </a:lnTo>
                <a:lnTo>
                  <a:pt x="15484" y="7244"/>
                </a:lnTo>
                <a:lnTo>
                  <a:pt x="15501" y="7213"/>
                </a:lnTo>
                <a:lnTo>
                  <a:pt x="15525" y="7184"/>
                </a:lnTo>
                <a:lnTo>
                  <a:pt x="15527" y="7164"/>
                </a:lnTo>
                <a:lnTo>
                  <a:pt x="15511" y="7170"/>
                </a:lnTo>
                <a:lnTo>
                  <a:pt x="15494" y="7160"/>
                </a:lnTo>
                <a:lnTo>
                  <a:pt x="15476" y="7163"/>
                </a:lnTo>
                <a:lnTo>
                  <a:pt x="15459" y="7160"/>
                </a:lnTo>
                <a:lnTo>
                  <a:pt x="15462" y="7137"/>
                </a:lnTo>
                <a:lnTo>
                  <a:pt x="15479" y="7098"/>
                </a:lnTo>
                <a:lnTo>
                  <a:pt x="15487" y="7052"/>
                </a:lnTo>
                <a:lnTo>
                  <a:pt x="15486" y="7051"/>
                </a:lnTo>
                <a:lnTo>
                  <a:pt x="15486" y="7050"/>
                </a:lnTo>
                <a:lnTo>
                  <a:pt x="15480" y="7049"/>
                </a:lnTo>
                <a:lnTo>
                  <a:pt x="15476" y="7046"/>
                </a:lnTo>
                <a:lnTo>
                  <a:pt x="15475" y="7031"/>
                </a:lnTo>
                <a:lnTo>
                  <a:pt x="15474" y="7018"/>
                </a:lnTo>
                <a:lnTo>
                  <a:pt x="15484" y="7016"/>
                </a:lnTo>
                <a:lnTo>
                  <a:pt x="15491" y="7012"/>
                </a:lnTo>
                <a:lnTo>
                  <a:pt x="15495" y="6987"/>
                </a:lnTo>
                <a:lnTo>
                  <a:pt x="15486" y="6961"/>
                </a:lnTo>
                <a:lnTo>
                  <a:pt x="15469" y="6925"/>
                </a:lnTo>
                <a:lnTo>
                  <a:pt x="15442" y="6898"/>
                </a:lnTo>
                <a:lnTo>
                  <a:pt x="15431" y="6885"/>
                </a:lnTo>
                <a:lnTo>
                  <a:pt x="15427" y="6867"/>
                </a:lnTo>
                <a:lnTo>
                  <a:pt x="15431" y="6852"/>
                </a:lnTo>
                <a:lnTo>
                  <a:pt x="15431" y="6835"/>
                </a:lnTo>
                <a:lnTo>
                  <a:pt x="15429" y="6834"/>
                </a:lnTo>
                <a:lnTo>
                  <a:pt x="15428" y="6833"/>
                </a:lnTo>
                <a:lnTo>
                  <a:pt x="15429" y="6802"/>
                </a:lnTo>
                <a:lnTo>
                  <a:pt x="15443" y="6771"/>
                </a:lnTo>
                <a:lnTo>
                  <a:pt x="15452" y="6738"/>
                </a:lnTo>
                <a:lnTo>
                  <a:pt x="15456" y="6701"/>
                </a:lnTo>
                <a:lnTo>
                  <a:pt x="15457" y="6697"/>
                </a:lnTo>
                <a:lnTo>
                  <a:pt x="15455" y="6694"/>
                </a:lnTo>
                <a:lnTo>
                  <a:pt x="15448" y="6673"/>
                </a:lnTo>
                <a:lnTo>
                  <a:pt x="15446" y="6647"/>
                </a:lnTo>
                <a:lnTo>
                  <a:pt x="15451" y="6620"/>
                </a:lnTo>
                <a:lnTo>
                  <a:pt x="15459" y="6595"/>
                </a:lnTo>
                <a:lnTo>
                  <a:pt x="15462" y="6571"/>
                </a:lnTo>
                <a:lnTo>
                  <a:pt x="15465" y="6546"/>
                </a:lnTo>
                <a:lnTo>
                  <a:pt x="15463" y="6517"/>
                </a:lnTo>
                <a:lnTo>
                  <a:pt x="15449" y="6482"/>
                </a:lnTo>
                <a:lnTo>
                  <a:pt x="15429" y="6494"/>
                </a:lnTo>
                <a:lnTo>
                  <a:pt x="15414" y="6494"/>
                </a:lnTo>
                <a:lnTo>
                  <a:pt x="15413" y="6465"/>
                </a:lnTo>
                <a:lnTo>
                  <a:pt x="15416" y="6436"/>
                </a:lnTo>
                <a:lnTo>
                  <a:pt x="15427" y="6383"/>
                </a:lnTo>
                <a:lnTo>
                  <a:pt x="15432" y="6331"/>
                </a:lnTo>
                <a:lnTo>
                  <a:pt x="15429" y="6320"/>
                </a:lnTo>
                <a:lnTo>
                  <a:pt x="15425" y="6309"/>
                </a:lnTo>
                <a:lnTo>
                  <a:pt x="15429" y="6295"/>
                </a:lnTo>
                <a:lnTo>
                  <a:pt x="15431" y="6286"/>
                </a:lnTo>
                <a:lnTo>
                  <a:pt x="15421" y="6286"/>
                </a:lnTo>
                <a:lnTo>
                  <a:pt x="15413" y="6274"/>
                </a:lnTo>
                <a:lnTo>
                  <a:pt x="15412" y="6258"/>
                </a:lnTo>
                <a:lnTo>
                  <a:pt x="15415" y="6243"/>
                </a:lnTo>
                <a:lnTo>
                  <a:pt x="15424" y="6209"/>
                </a:lnTo>
                <a:lnTo>
                  <a:pt x="15429" y="6175"/>
                </a:lnTo>
                <a:lnTo>
                  <a:pt x="15391" y="6219"/>
                </a:lnTo>
                <a:lnTo>
                  <a:pt x="15363" y="6276"/>
                </a:lnTo>
                <a:lnTo>
                  <a:pt x="15344" y="6295"/>
                </a:lnTo>
                <a:lnTo>
                  <a:pt x="15332" y="6321"/>
                </a:lnTo>
                <a:lnTo>
                  <a:pt x="15336" y="6336"/>
                </a:lnTo>
                <a:lnTo>
                  <a:pt x="15337" y="6350"/>
                </a:lnTo>
                <a:lnTo>
                  <a:pt x="15309" y="6363"/>
                </a:lnTo>
                <a:lnTo>
                  <a:pt x="15315" y="6394"/>
                </a:lnTo>
                <a:lnTo>
                  <a:pt x="15277" y="6473"/>
                </a:lnTo>
                <a:lnTo>
                  <a:pt x="15253" y="6574"/>
                </a:lnTo>
                <a:lnTo>
                  <a:pt x="15197" y="6684"/>
                </a:lnTo>
                <a:lnTo>
                  <a:pt x="15101" y="6738"/>
                </a:lnTo>
                <a:lnTo>
                  <a:pt x="15067" y="6701"/>
                </a:lnTo>
                <a:lnTo>
                  <a:pt x="15056" y="6670"/>
                </a:lnTo>
                <a:lnTo>
                  <a:pt x="15023" y="6665"/>
                </a:lnTo>
                <a:lnTo>
                  <a:pt x="15016" y="6641"/>
                </a:lnTo>
                <a:lnTo>
                  <a:pt x="15017" y="6638"/>
                </a:lnTo>
                <a:lnTo>
                  <a:pt x="15017" y="6635"/>
                </a:lnTo>
                <a:lnTo>
                  <a:pt x="14980" y="6609"/>
                </a:lnTo>
                <a:lnTo>
                  <a:pt x="14960" y="6565"/>
                </a:lnTo>
                <a:lnTo>
                  <a:pt x="14940" y="6528"/>
                </a:lnTo>
                <a:lnTo>
                  <a:pt x="14943" y="6494"/>
                </a:lnTo>
                <a:lnTo>
                  <a:pt x="14968" y="6461"/>
                </a:lnTo>
                <a:lnTo>
                  <a:pt x="14987" y="6424"/>
                </a:lnTo>
                <a:lnTo>
                  <a:pt x="14994" y="6399"/>
                </a:lnTo>
                <a:lnTo>
                  <a:pt x="15005" y="6378"/>
                </a:lnTo>
                <a:lnTo>
                  <a:pt x="15027" y="6358"/>
                </a:lnTo>
                <a:lnTo>
                  <a:pt x="15042" y="6332"/>
                </a:lnTo>
                <a:lnTo>
                  <a:pt x="15048" y="6292"/>
                </a:lnTo>
                <a:lnTo>
                  <a:pt x="15034" y="6287"/>
                </a:lnTo>
                <a:lnTo>
                  <a:pt x="15030" y="6313"/>
                </a:lnTo>
                <a:lnTo>
                  <a:pt x="15018" y="6332"/>
                </a:lnTo>
                <a:lnTo>
                  <a:pt x="15008" y="6308"/>
                </a:lnTo>
                <a:lnTo>
                  <a:pt x="14998" y="6291"/>
                </a:lnTo>
                <a:lnTo>
                  <a:pt x="14985" y="6297"/>
                </a:lnTo>
                <a:lnTo>
                  <a:pt x="14975" y="6303"/>
                </a:lnTo>
                <a:lnTo>
                  <a:pt x="14961" y="6297"/>
                </a:lnTo>
                <a:lnTo>
                  <a:pt x="14950" y="6288"/>
                </a:lnTo>
                <a:lnTo>
                  <a:pt x="14915" y="6273"/>
                </a:lnTo>
                <a:lnTo>
                  <a:pt x="14885" y="6254"/>
                </a:lnTo>
                <a:lnTo>
                  <a:pt x="14867" y="6240"/>
                </a:lnTo>
                <a:lnTo>
                  <a:pt x="14843" y="6236"/>
                </a:lnTo>
                <a:lnTo>
                  <a:pt x="14822" y="6224"/>
                </a:lnTo>
                <a:lnTo>
                  <a:pt x="14805" y="6212"/>
                </a:lnTo>
                <a:lnTo>
                  <a:pt x="14822" y="6260"/>
                </a:lnTo>
                <a:lnTo>
                  <a:pt x="14821" y="6304"/>
                </a:lnTo>
                <a:lnTo>
                  <a:pt x="14805" y="6300"/>
                </a:lnTo>
                <a:lnTo>
                  <a:pt x="14786" y="6293"/>
                </a:lnTo>
                <a:lnTo>
                  <a:pt x="14762" y="6286"/>
                </a:lnTo>
                <a:lnTo>
                  <a:pt x="14741" y="6287"/>
                </a:lnTo>
                <a:lnTo>
                  <a:pt x="14730" y="6305"/>
                </a:lnTo>
                <a:lnTo>
                  <a:pt x="14719" y="6314"/>
                </a:lnTo>
                <a:lnTo>
                  <a:pt x="14703" y="6335"/>
                </a:lnTo>
                <a:lnTo>
                  <a:pt x="14693" y="6340"/>
                </a:lnTo>
                <a:lnTo>
                  <a:pt x="14688" y="6375"/>
                </a:lnTo>
                <a:lnTo>
                  <a:pt x="14688" y="6402"/>
                </a:lnTo>
                <a:lnTo>
                  <a:pt x="14674" y="6403"/>
                </a:lnTo>
                <a:lnTo>
                  <a:pt x="14656" y="6398"/>
                </a:lnTo>
                <a:lnTo>
                  <a:pt x="14638" y="6417"/>
                </a:lnTo>
                <a:lnTo>
                  <a:pt x="14622" y="6444"/>
                </a:lnTo>
                <a:lnTo>
                  <a:pt x="14621" y="6481"/>
                </a:lnTo>
                <a:lnTo>
                  <a:pt x="14619" y="6509"/>
                </a:lnTo>
                <a:lnTo>
                  <a:pt x="14614" y="6529"/>
                </a:lnTo>
                <a:lnTo>
                  <a:pt x="14611" y="6546"/>
                </a:lnTo>
                <a:lnTo>
                  <a:pt x="14597" y="6533"/>
                </a:lnTo>
                <a:lnTo>
                  <a:pt x="14589" y="6511"/>
                </a:lnTo>
                <a:lnTo>
                  <a:pt x="14571" y="6502"/>
                </a:lnTo>
                <a:lnTo>
                  <a:pt x="14548" y="6504"/>
                </a:lnTo>
                <a:lnTo>
                  <a:pt x="14538" y="6551"/>
                </a:lnTo>
                <a:lnTo>
                  <a:pt x="14536" y="6551"/>
                </a:lnTo>
                <a:lnTo>
                  <a:pt x="14526" y="6495"/>
                </a:lnTo>
                <a:lnTo>
                  <a:pt x="14513" y="6441"/>
                </a:lnTo>
                <a:lnTo>
                  <a:pt x="14484" y="6428"/>
                </a:lnTo>
                <a:lnTo>
                  <a:pt x="14451" y="6446"/>
                </a:lnTo>
                <a:lnTo>
                  <a:pt x="14447" y="6436"/>
                </a:lnTo>
                <a:lnTo>
                  <a:pt x="14442" y="6427"/>
                </a:lnTo>
                <a:lnTo>
                  <a:pt x="14442" y="6426"/>
                </a:lnTo>
                <a:lnTo>
                  <a:pt x="14435" y="6446"/>
                </a:lnTo>
                <a:lnTo>
                  <a:pt x="14409" y="6465"/>
                </a:lnTo>
                <a:lnTo>
                  <a:pt x="14390" y="6486"/>
                </a:lnTo>
                <a:lnTo>
                  <a:pt x="14371" y="6513"/>
                </a:lnTo>
                <a:lnTo>
                  <a:pt x="14358" y="6530"/>
                </a:lnTo>
                <a:lnTo>
                  <a:pt x="14357" y="6546"/>
                </a:lnTo>
                <a:lnTo>
                  <a:pt x="14348" y="6548"/>
                </a:lnTo>
                <a:lnTo>
                  <a:pt x="14339" y="6552"/>
                </a:lnTo>
                <a:lnTo>
                  <a:pt x="14331" y="6569"/>
                </a:lnTo>
                <a:lnTo>
                  <a:pt x="14322" y="6588"/>
                </a:lnTo>
                <a:lnTo>
                  <a:pt x="14307" y="6618"/>
                </a:lnTo>
                <a:lnTo>
                  <a:pt x="14275" y="6618"/>
                </a:lnTo>
                <a:lnTo>
                  <a:pt x="14264" y="6601"/>
                </a:lnTo>
                <a:lnTo>
                  <a:pt x="14249" y="6624"/>
                </a:lnTo>
                <a:lnTo>
                  <a:pt x="14262" y="6641"/>
                </a:lnTo>
                <a:lnTo>
                  <a:pt x="14267" y="6656"/>
                </a:lnTo>
                <a:lnTo>
                  <a:pt x="14249" y="6675"/>
                </a:lnTo>
                <a:lnTo>
                  <a:pt x="14231" y="6694"/>
                </a:lnTo>
                <a:lnTo>
                  <a:pt x="14221" y="6663"/>
                </a:lnTo>
                <a:lnTo>
                  <a:pt x="14222" y="6617"/>
                </a:lnTo>
                <a:lnTo>
                  <a:pt x="14200" y="6638"/>
                </a:lnTo>
                <a:lnTo>
                  <a:pt x="14177" y="6664"/>
                </a:lnTo>
                <a:lnTo>
                  <a:pt x="14159" y="6696"/>
                </a:lnTo>
                <a:lnTo>
                  <a:pt x="14148" y="6731"/>
                </a:lnTo>
                <a:lnTo>
                  <a:pt x="14112" y="6791"/>
                </a:lnTo>
                <a:lnTo>
                  <a:pt x="14065" y="6842"/>
                </a:lnTo>
                <a:lnTo>
                  <a:pt x="14024" y="6871"/>
                </a:lnTo>
                <a:lnTo>
                  <a:pt x="13973" y="6888"/>
                </a:lnTo>
                <a:lnTo>
                  <a:pt x="13935" y="6899"/>
                </a:lnTo>
                <a:lnTo>
                  <a:pt x="13904" y="6918"/>
                </a:lnTo>
                <a:lnTo>
                  <a:pt x="13870" y="6936"/>
                </a:lnTo>
                <a:lnTo>
                  <a:pt x="13835" y="6943"/>
                </a:lnTo>
                <a:lnTo>
                  <a:pt x="13804" y="6948"/>
                </a:lnTo>
                <a:lnTo>
                  <a:pt x="13779" y="6940"/>
                </a:lnTo>
                <a:lnTo>
                  <a:pt x="13753" y="6955"/>
                </a:lnTo>
                <a:lnTo>
                  <a:pt x="13730" y="6977"/>
                </a:lnTo>
                <a:lnTo>
                  <a:pt x="13717" y="6982"/>
                </a:lnTo>
                <a:lnTo>
                  <a:pt x="13700" y="6985"/>
                </a:lnTo>
                <a:lnTo>
                  <a:pt x="13649" y="7021"/>
                </a:lnTo>
                <a:lnTo>
                  <a:pt x="13606" y="7063"/>
                </a:lnTo>
                <a:lnTo>
                  <a:pt x="13589" y="7090"/>
                </a:lnTo>
                <a:lnTo>
                  <a:pt x="13568" y="7099"/>
                </a:lnTo>
                <a:lnTo>
                  <a:pt x="13572" y="7070"/>
                </a:lnTo>
                <a:lnTo>
                  <a:pt x="13581" y="7039"/>
                </a:lnTo>
                <a:lnTo>
                  <a:pt x="13543" y="7107"/>
                </a:lnTo>
                <a:lnTo>
                  <a:pt x="13502" y="7177"/>
                </a:lnTo>
                <a:lnTo>
                  <a:pt x="13478" y="7232"/>
                </a:lnTo>
                <a:lnTo>
                  <a:pt x="13466" y="7290"/>
                </a:lnTo>
                <a:lnTo>
                  <a:pt x="13468" y="7334"/>
                </a:lnTo>
                <a:lnTo>
                  <a:pt x="13457" y="7368"/>
                </a:lnTo>
                <a:lnTo>
                  <a:pt x="13449" y="7347"/>
                </a:lnTo>
                <a:lnTo>
                  <a:pt x="13440" y="7320"/>
                </a:lnTo>
                <a:lnTo>
                  <a:pt x="13435" y="7352"/>
                </a:lnTo>
                <a:lnTo>
                  <a:pt x="13435" y="7385"/>
                </a:lnTo>
                <a:lnTo>
                  <a:pt x="13421" y="7403"/>
                </a:lnTo>
                <a:lnTo>
                  <a:pt x="13406" y="7395"/>
                </a:lnTo>
                <a:lnTo>
                  <a:pt x="13404" y="7415"/>
                </a:lnTo>
                <a:lnTo>
                  <a:pt x="13404" y="7440"/>
                </a:lnTo>
                <a:lnTo>
                  <a:pt x="13406" y="7468"/>
                </a:lnTo>
                <a:lnTo>
                  <a:pt x="13399" y="7495"/>
                </a:lnTo>
                <a:lnTo>
                  <a:pt x="13387" y="7536"/>
                </a:lnTo>
                <a:lnTo>
                  <a:pt x="13392" y="7578"/>
                </a:lnTo>
                <a:lnTo>
                  <a:pt x="13382" y="7612"/>
                </a:lnTo>
                <a:lnTo>
                  <a:pt x="13368" y="7645"/>
                </a:lnTo>
                <a:lnTo>
                  <a:pt x="13358" y="7676"/>
                </a:lnTo>
                <a:lnTo>
                  <a:pt x="13354" y="7708"/>
                </a:lnTo>
                <a:lnTo>
                  <a:pt x="13342" y="7731"/>
                </a:lnTo>
                <a:lnTo>
                  <a:pt x="13326" y="7752"/>
                </a:lnTo>
                <a:lnTo>
                  <a:pt x="13317" y="7794"/>
                </a:lnTo>
                <a:lnTo>
                  <a:pt x="13306" y="7829"/>
                </a:lnTo>
                <a:lnTo>
                  <a:pt x="13286" y="7856"/>
                </a:lnTo>
                <a:lnTo>
                  <a:pt x="13274" y="7889"/>
                </a:lnTo>
                <a:lnTo>
                  <a:pt x="13243" y="7923"/>
                </a:lnTo>
                <a:lnTo>
                  <a:pt x="13211" y="7944"/>
                </a:lnTo>
                <a:lnTo>
                  <a:pt x="13201" y="7968"/>
                </a:lnTo>
                <a:lnTo>
                  <a:pt x="13202" y="7987"/>
                </a:lnTo>
                <a:lnTo>
                  <a:pt x="13221" y="7986"/>
                </a:lnTo>
                <a:lnTo>
                  <a:pt x="13215" y="8008"/>
                </a:lnTo>
                <a:lnTo>
                  <a:pt x="13246" y="8044"/>
                </a:lnTo>
                <a:lnTo>
                  <a:pt x="13321" y="8042"/>
                </a:lnTo>
                <a:lnTo>
                  <a:pt x="13347" y="8020"/>
                </a:lnTo>
                <a:lnTo>
                  <a:pt x="13368" y="8003"/>
                </a:lnTo>
                <a:lnTo>
                  <a:pt x="13462" y="7969"/>
                </a:lnTo>
                <a:lnTo>
                  <a:pt x="13556" y="7971"/>
                </a:lnTo>
                <a:lnTo>
                  <a:pt x="13592" y="7978"/>
                </a:lnTo>
                <a:lnTo>
                  <a:pt x="13636" y="7977"/>
                </a:lnTo>
                <a:lnTo>
                  <a:pt x="13682" y="7948"/>
                </a:lnTo>
                <a:lnTo>
                  <a:pt x="13728" y="7921"/>
                </a:lnTo>
                <a:lnTo>
                  <a:pt x="13782" y="7898"/>
                </a:lnTo>
                <a:lnTo>
                  <a:pt x="13834" y="7877"/>
                </a:lnTo>
                <a:lnTo>
                  <a:pt x="13868" y="7879"/>
                </a:lnTo>
                <a:lnTo>
                  <a:pt x="13904" y="7874"/>
                </a:lnTo>
                <a:lnTo>
                  <a:pt x="13936" y="7865"/>
                </a:lnTo>
                <a:lnTo>
                  <a:pt x="13963" y="7863"/>
                </a:lnTo>
                <a:lnTo>
                  <a:pt x="13992" y="7849"/>
                </a:lnTo>
                <a:lnTo>
                  <a:pt x="14022" y="7832"/>
                </a:lnTo>
                <a:lnTo>
                  <a:pt x="14064" y="7832"/>
                </a:lnTo>
                <a:lnTo>
                  <a:pt x="14109" y="7836"/>
                </a:lnTo>
                <a:lnTo>
                  <a:pt x="14136" y="7847"/>
                </a:lnTo>
                <a:lnTo>
                  <a:pt x="14143" y="7869"/>
                </a:lnTo>
                <a:lnTo>
                  <a:pt x="14178" y="7878"/>
                </a:lnTo>
                <a:lnTo>
                  <a:pt x="14203" y="7904"/>
                </a:lnTo>
                <a:lnTo>
                  <a:pt x="14200" y="7954"/>
                </a:lnTo>
                <a:lnTo>
                  <a:pt x="14187" y="8002"/>
                </a:lnTo>
                <a:lnTo>
                  <a:pt x="14181" y="8025"/>
                </a:lnTo>
                <a:lnTo>
                  <a:pt x="14177" y="8048"/>
                </a:lnTo>
                <a:lnTo>
                  <a:pt x="14170" y="8063"/>
                </a:lnTo>
                <a:lnTo>
                  <a:pt x="14157" y="8070"/>
                </a:lnTo>
                <a:lnTo>
                  <a:pt x="14148" y="8078"/>
                </a:lnTo>
                <a:lnTo>
                  <a:pt x="14161" y="8089"/>
                </a:lnTo>
                <a:lnTo>
                  <a:pt x="14169" y="8098"/>
                </a:lnTo>
                <a:lnTo>
                  <a:pt x="14180" y="8094"/>
                </a:lnTo>
                <a:lnTo>
                  <a:pt x="14241" y="8047"/>
                </a:lnTo>
                <a:lnTo>
                  <a:pt x="14308" y="8010"/>
                </a:lnTo>
                <a:lnTo>
                  <a:pt x="14329" y="7993"/>
                </a:lnTo>
                <a:lnTo>
                  <a:pt x="14348" y="7975"/>
                </a:lnTo>
                <a:lnTo>
                  <a:pt x="14365" y="7959"/>
                </a:lnTo>
                <a:lnTo>
                  <a:pt x="14383" y="7945"/>
                </a:lnTo>
                <a:lnTo>
                  <a:pt x="14361" y="7987"/>
                </a:lnTo>
                <a:lnTo>
                  <a:pt x="14331" y="8024"/>
                </a:lnTo>
                <a:lnTo>
                  <a:pt x="14305" y="8049"/>
                </a:lnTo>
                <a:lnTo>
                  <a:pt x="14278" y="8075"/>
                </a:lnTo>
                <a:lnTo>
                  <a:pt x="14260" y="8095"/>
                </a:lnTo>
                <a:lnTo>
                  <a:pt x="14239" y="8110"/>
                </a:lnTo>
                <a:lnTo>
                  <a:pt x="14226" y="8132"/>
                </a:lnTo>
                <a:lnTo>
                  <a:pt x="14255" y="8125"/>
                </a:lnTo>
                <a:lnTo>
                  <a:pt x="14285" y="8093"/>
                </a:lnTo>
                <a:lnTo>
                  <a:pt x="14317" y="8067"/>
                </a:lnTo>
                <a:lnTo>
                  <a:pt x="14301" y="8105"/>
                </a:lnTo>
                <a:lnTo>
                  <a:pt x="14279" y="8139"/>
                </a:lnTo>
                <a:lnTo>
                  <a:pt x="14271" y="8150"/>
                </a:lnTo>
                <a:lnTo>
                  <a:pt x="14264" y="8160"/>
                </a:lnTo>
                <a:lnTo>
                  <a:pt x="14286" y="8161"/>
                </a:lnTo>
                <a:lnTo>
                  <a:pt x="14297" y="8155"/>
                </a:lnTo>
                <a:lnTo>
                  <a:pt x="14308" y="8149"/>
                </a:lnTo>
                <a:lnTo>
                  <a:pt x="14310" y="8150"/>
                </a:lnTo>
                <a:lnTo>
                  <a:pt x="14309" y="8153"/>
                </a:lnTo>
                <a:lnTo>
                  <a:pt x="14297" y="8172"/>
                </a:lnTo>
                <a:lnTo>
                  <a:pt x="14286" y="8194"/>
                </a:lnTo>
                <a:lnTo>
                  <a:pt x="14265" y="8231"/>
                </a:lnTo>
                <a:lnTo>
                  <a:pt x="14241" y="8265"/>
                </a:lnTo>
                <a:lnTo>
                  <a:pt x="14230" y="8282"/>
                </a:lnTo>
                <a:lnTo>
                  <a:pt x="14217" y="8298"/>
                </a:lnTo>
                <a:lnTo>
                  <a:pt x="14212" y="8312"/>
                </a:lnTo>
                <a:lnTo>
                  <a:pt x="14222" y="8323"/>
                </a:lnTo>
                <a:lnTo>
                  <a:pt x="14220" y="8345"/>
                </a:lnTo>
                <a:lnTo>
                  <a:pt x="14245" y="8364"/>
                </a:lnTo>
                <a:lnTo>
                  <a:pt x="14276" y="8372"/>
                </a:lnTo>
                <a:lnTo>
                  <a:pt x="14299" y="8394"/>
                </a:lnTo>
                <a:lnTo>
                  <a:pt x="14306" y="8410"/>
                </a:lnTo>
                <a:close/>
                <a:moveTo>
                  <a:pt x="10098" y="1799"/>
                </a:moveTo>
                <a:lnTo>
                  <a:pt x="10092" y="1799"/>
                </a:lnTo>
                <a:lnTo>
                  <a:pt x="10085" y="1797"/>
                </a:lnTo>
                <a:lnTo>
                  <a:pt x="10085" y="1796"/>
                </a:lnTo>
                <a:lnTo>
                  <a:pt x="10084" y="1796"/>
                </a:lnTo>
                <a:lnTo>
                  <a:pt x="10083" y="1795"/>
                </a:lnTo>
                <a:lnTo>
                  <a:pt x="10082" y="1795"/>
                </a:lnTo>
                <a:lnTo>
                  <a:pt x="10078" y="1793"/>
                </a:lnTo>
                <a:lnTo>
                  <a:pt x="10073" y="1795"/>
                </a:lnTo>
                <a:lnTo>
                  <a:pt x="10066" y="1796"/>
                </a:lnTo>
                <a:lnTo>
                  <a:pt x="10057" y="1796"/>
                </a:lnTo>
                <a:lnTo>
                  <a:pt x="10056" y="1797"/>
                </a:lnTo>
                <a:lnTo>
                  <a:pt x="10055" y="1797"/>
                </a:lnTo>
                <a:lnTo>
                  <a:pt x="10053" y="1801"/>
                </a:lnTo>
                <a:lnTo>
                  <a:pt x="10056" y="1804"/>
                </a:lnTo>
                <a:lnTo>
                  <a:pt x="10062" y="1806"/>
                </a:lnTo>
                <a:lnTo>
                  <a:pt x="10067" y="1808"/>
                </a:lnTo>
                <a:lnTo>
                  <a:pt x="10073" y="1810"/>
                </a:lnTo>
                <a:lnTo>
                  <a:pt x="10078" y="1814"/>
                </a:lnTo>
                <a:lnTo>
                  <a:pt x="10080" y="1824"/>
                </a:lnTo>
                <a:lnTo>
                  <a:pt x="10090" y="1828"/>
                </a:lnTo>
                <a:lnTo>
                  <a:pt x="10095" y="1828"/>
                </a:lnTo>
                <a:lnTo>
                  <a:pt x="10099" y="1824"/>
                </a:lnTo>
                <a:lnTo>
                  <a:pt x="10100" y="1815"/>
                </a:lnTo>
                <a:lnTo>
                  <a:pt x="10102" y="1808"/>
                </a:lnTo>
                <a:lnTo>
                  <a:pt x="10098" y="1799"/>
                </a:lnTo>
                <a:close/>
                <a:moveTo>
                  <a:pt x="10092" y="1863"/>
                </a:moveTo>
                <a:lnTo>
                  <a:pt x="10091" y="1851"/>
                </a:lnTo>
                <a:lnTo>
                  <a:pt x="10087" y="1842"/>
                </a:lnTo>
                <a:lnTo>
                  <a:pt x="10083" y="1839"/>
                </a:lnTo>
                <a:lnTo>
                  <a:pt x="10077" y="1842"/>
                </a:lnTo>
                <a:lnTo>
                  <a:pt x="10071" y="1847"/>
                </a:lnTo>
                <a:lnTo>
                  <a:pt x="10063" y="1853"/>
                </a:lnTo>
                <a:lnTo>
                  <a:pt x="10060" y="1862"/>
                </a:lnTo>
                <a:lnTo>
                  <a:pt x="10050" y="1858"/>
                </a:lnTo>
                <a:lnTo>
                  <a:pt x="10037" y="1857"/>
                </a:lnTo>
                <a:lnTo>
                  <a:pt x="10031" y="1865"/>
                </a:lnTo>
                <a:lnTo>
                  <a:pt x="10023" y="1873"/>
                </a:lnTo>
                <a:lnTo>
                  <a:pt x="10012" y="1883"/>
                </a:lnTo>
                <a:lnTo>
                  <a:pt x="10009" y="1894"/>
                </a:lnTo>
                <a:lnTo>
                  <a:pt x="10013" y="1906"/>
                </a:lnTo>
                <a:lnTo>
                  <a:pt x="10015" y="1918"/>
                </a:lnTo>
                <a:lnTo>
                  <a:pt x="10015" y="1932"/>
                </a:lnTo>
                <a:lnTo>
                  <a:pt x="10016" y="1940"/>
                </a:lnTo>
                <a:lnTo>
                  <a:pt x="10017" y="1950"/>
                </a:lnTo>
                <a:lnTo>
                  <a:pt x="10021" y="1968"/>
                </a:lnTo>
                <a:lnTo>
                  <a:pt x="10029" y="1952"/>
                </a:lnTo>
                <a:lnTo>
                  <a:pt x="10029" y="1936"/>
                </a:lnTo>
                <a:lnTo>
                  <a:pt x="10031" y="1921"/>
                </a:lnTo>
                <a:lnTo>
                  <a:pt x="10047" y="1917"/>
                </a:lnTo>
                <a:lnTo>
                  <a:pt x="10056" y="1936"/>
                </a:lnTo>
                <a:lnTo>
                  <a:pt x="10061" y="1946"/>
                </a:lnTo>
                <a:lnTo>
                  <a:pt x="10068" y="1954"/>
                </a:lnTo>
                <a:lnTo>
                  <a:pt x="10074" y="1965"/>
                </a:lnTo>
                <a:lnTo>
                  <a:pt x="10079" y="1975"/>
                </a:lnTo>
                <a:lnTo>
                  <a:pt x="10091" y="1976"/>
                </a:lnTo>
                <a:lnTo>
                  <a:pt x="10100" y="1971"/>
                </a:lnTo>
                <a:lnTo>
                  <a:pt x="10102" y="1947"/>
                </a:lnTo>
                <a:lnTo>
                  <a:pt x="10095" y="1921"/>
                </a:lnTo>
                <a:lnTo>
                  <a:pt x="10089" y="1902"/>
                </a:lnTo>
                <a:lnTo>
                  <a:pt x="10091" y="1879"/>
                </a:lnTo>
                <a:lnTo>
                  <a:pt x="10092" y="1863"/>
                </a:lnTo>
                <a:close/>
                <a:moveTo>
                  <a:pt x="9942" y="2394"/>
                </a:moveTo>
                <a:lnTo>
                  <a:pt x="9942" y="2365"/>
                </a:lnTo>
                <a:lnTo>
                  <a:pt x="9941" y="2338"/>
                </a:lnTo>
                <a:lnTo>
                  <a:pt x="9921" y="2331"/>
                </a:lnTo>
                <a:lnTo>
                  <a:pt x="9897" y="2322"/>
                </a:lnTo>
                <a:lnTo>
                  <a:pt x="9880" y="2309"/>
                </a:lnTo>
                <a:lnTo>
                  <a:pt x="9895" y="2302"/>
                </a:lnTo>
                <a:lnTo>
                  <a:pt x="9898" y="2296"/>
                </a:lnTo>
                <a:lnTo>
                  <a:pt x="9888" y="2287"/>
                </a:lnTo>
                <a:lnTo>
                  <a:pt x="9876" y="2273"/>
                </a:lnTo>
                <a:lnTo>
                  <a:pt x="9855" y="2270"/>
                </a:lnTo>
                <a:lnTo>
                  <a:pt x="9844" y="2251"/>
                </a:lnTo>
                <a:lnTo>
                  <a:pt x="9836" y="2229"/>
                </a:lnTo>
                <a:lnTo>
                  <a:pt x="9832" y="2205"/>
                </a:lnTo>
                <a:lnTo>
                  <a:pt x="9820" y="2185"/>
                </a:lnTo>
                <a:lnTo>
                  <a:pt x="9797" y="2141"/>
                </a:lnTo>
                <a:lnTo>
                  <a:pt x="9786" y="2091"/>
                </a:lnTo>
                <a:lnTo>
                  <a:pt x="9759" y="2090"/>
                </a:lnTo>
                <a:lnTo>
                  <a:pt x="9738" y="2080"/>
                </a:lnTo>
                <a:lnTo>
                  <a:pt x="9724" y="2062"/>
                </a:lnTo>
                <a:lnTo>
                  <a:pt x="9702" y="2043"/>
                </a:lnTo>
                <a:lnTo>
                  <a:pt x="9695" y="2029"/>
                </a:lnTo>
                <a:lnTo>
                  <a:pt x="9688" y="2017"/>
                </a:lnTo>
                <a:lnTo>
                  <a:pt x="9674" y="2013"/>
                </a:lnTo>
                <a:lnTo>
                  <a:pt x="9664" y="2010"/>
                </a:lnTo>
                <a:lnTo>
                  <a:pt x="9642" y="1992"/>
                </a:lnTo>
                <a:lnTo>
                  <a:pt x="9629" y="1976"/>
                </a:lnTo>
                <a:lnTo>
                  <a:pt x="9639" y="1963"/>
                </a:lnTo>
                <a:lnTo>
                  <a:pt x="9651" y="1963"/>
                </a:lnTo>
                <a:lnTo>
                  <a:pt x="9674" y="1967"/>
                </a:lnTo>
                <a:lnTo>
                  <a:pt x="9670" y="1951"/>
                </a:lnTo>
                <a:lnTo>
                  <a:pt x="9667" y="1926"/>
                </a:lnTo>
                <a:lnTo>
                  <a:pt x="9697" y="1921"/>
                </a:lnTo>
                <a:lnTo>
                  <a:pt x="9715" y="1917"/>
                </a:lnTo>
                <a:lnTo>
                  <a:pt x="9728" y="1914"/>
                </a:lnTo>
                <a:lnTo>
                  <a:pt x="9748" y="1918"/>
                </a:lnTo>
                <a:lnTo>
                  <a:pt x="9741" y="1907"/>
                </a:lnTo>
                <a:lnTo>
                  <a:pt x="9723" y="1898"/>
                </a:lnTo>
                <a:lnTo>
                  <a:pt x="9715" y="1881"/>
                </a:lnTo>
                <a:lnTo>
                  <a:pt x="9719" y="1855"/>
                </a:lnTo>
                <a:lnTo>
                  <a:pt x="9709" y="1833"/>
                </a:lnTo>
                <a:lnTo>
                  <a:pt x="9706" y="1820"/>
                </a:lnTo>
                <a:lnTo>
                  <a:pt x="9702" y="1810"/>
                </a:lnTo>
                <a:lnTo>
                  <a:pt x="9688" y="1806"/>
                </a:lnTo>
                <a:lnTo>
                  <a:pt x="9674" y="1804"/>
                </a:lnTo>
                <a:lnTo>
                  <a:pt x="9668" y="1808"/>
                </a:lnTo>
                <a:lnTo>
                  <a:pt x="9655" y="1812"/>
                </a:lnTo>
                <a:lnTo>
                  <a:pt x="9644" y="1808"/>
                </a:lnTo>
                <a:lnTo>
                  <a:pt x="9633" y="1802"/>
                </a:lnTo>
                <a:lnTo>
                  <a:pt x="9591" y="1808"/>
                </a:lnTo>
                <a:lnTo>
                  <a:pt x="9550" y="1829"/>
                </a:lnTo>
                <a:lnTo>
                  <a:pt x="9524" y="1827"/>
                </a:lnTo>
                <a:lnTo>
                  <a:pt x="9501" y="1821"/>
                </a:lnTo>
                <a:lnTo>
                  <a:pt x="9510" y="1839"/>
                </a:lnTo>
                <a:lnTo>
                  <a:pt x="9518" y="1850"/>
                </a:lnTo>
                <a:lnTo>
                  <a:pt x="9503" y="1861"/>
                </a:lnTo>
                <a:lnTo>
                  <a:pt x="9495" y="1873"/>
                </a:lnTo>
                <a:lnTo>
                  <a:pt x="9501" y="1883"/>
                </a:lnTo>
                <a:lnTo>
                  <a:pt x="9494" y="1890"/>
                </a:lnTo>
                <a:lnTo>
                  <a:pt x="9475" y="1891"/>
                </a:lnTo>
                <a:lnTo>
                  <a:pt x="9456" y="1887"/>
                </a:lnTo>
                <a:lnTo>
                  <a:pt x="9461" y="1930"/>
                </a:lnTo>
                <a:lnTo>
                  <a:pt x="9457" y="1969"/>
                </a:lnTo>
                <a:lnTo>
                  <a:pt x="9472" y="1986"/>
                </a:lnTo>
                <a:lnTo>
                  <a:pt x="9495" y="2015"/>
                </a:lnTo>
                <a:lnTo>
                  <a:pt x="9494" y="2026"/>
                </a:lnTo>
                <a:lnTo>
                  <a:pt x="9496" y="2036"/>
                </a:lnTo>
                <a:lnTo>
                  <a:pt x="9496" y="2037"/>
                </a:lnTo>
                <a:lnTo>
                  <a:pt x="9497" y="2038"/>
                </a:lnTo>
                <a:lnTo>
                  <a:pt x="9498" y="2039"/>
                </a:lnTo>
                <a:lnTo>
                  <a:pt x="9513" y="2049"/>
                </a:lnTo>
                <a:lnTo>
                  <a:pt x="9518" y="2069"/>
                </a:lnTo>
                <a:lnTo>
                  <a:pt x="9526" y="2088"/>
                </a:lnTo>
                <a:lnTo>
                  <a:pt x="9534" y="2099"/>
                </a:lnTo>
                <a:lnTo>
                  <a:pt x="9546" y="2123"/>
                </a:lnTo>
                <a:lnTo>
                  <a:pt x="9563" y="2132"/>
                </a:lnTo>
                <a:lnTo>
                  <a:pt x="9579" y="2141"/>
                </a:lnTo>
                <a:lnTo>
                  <a:pt x="9613" y="2171"/>
                </a:lnTo>
                <a:lnTo>
                  <a:pt x="9639" y="2187"/>
                </a:lnTo>
                <a:lnTo>
                  <a:pt x="9662" y="2207"/>
                </a:lnTo>
                <a:lnTo>
                  <a:pt x="9705" y="2234"/>
                </a:lnTo>
                <a:lnTo>
                  <a:pt x="9711" y="2237"/>
                </a:lnTo>
                <a:lnTo>
                  <a:pt x="9716" y="2240"/>
                </a:lnTo>
                <a:lnTo>
                  <a:pt x="9717" y="2242"/>
                </a:lnTo>
                <a:lnTo>
                  <a:pt x="9719" y="2245"/>
                </a:lnTo>
                <a:lnTo>
                  <a:pt x="9699" y="2248"/>
                </a:lnTo>
                <a:lnTo>
                  <a:pt x="9678" y="2250"/>
                </a:lnTo>
                <a:lnTo>
                  <a:pt x="9675" y="2281"/>
                </a:lnTo>
                <a:lnTo>
                  <a:pt x="9678" y="2312"/>
                </a:lnTo>
                <a:lnTo>
                  <a:pt x="9672" y="2336"/>
                </a:lnTo>
                <a:lnTo>
                  <a:pt x="9665" y="2352"/>
                </a:lnTo>
                <a:lnTo>
                  <a:pt x="9678" y="2387"/>
                </a:lnTo>
                <a:lnTo>
                  <a:pt x="9688" y="2423"/>
                </a:lnTo>
                <a:lnTo>
                  <a:pt x="9702" y="2440"/>
                </a:lnTo>
                <a:lnTo>
                  <a:pt x="9716" y="2455"/>
                </a:lnTo>
                <a:lnTo>
                  <a:pt x="9734" y="2461"/>
                </a:lnTo>
                <a:lnTo>
                  <a:pt x="9759" y="2458"/>
                </a:lnTo>
                <a:lnTo>
                  <a:pt x="9778" y="2465"/>
                </a:lnTo>
                <a:lnTo>
                  <a:pt x="9793" y="2478"/>
                </a:lnTo>
                <a:lnTo>
                  <a:pt x="9818" y="2495"/>
                </a:lnTo>
                <a:lnTo>
                  <a:pt x="9845" y="2510"/>
                </a:lnTo>
                <a:lnTo>
                  <a:pt x="9885" y="2520"/>
                </a:lnTo>
                <a:lnTo>
                  <a:pt x="9926" y="2506"/>
                </a:lnTo>
                <a:lnTo>
                  <a:pt x="9960" y="2499"/>
                </a:lnTo>
                <a:lnTo>
                  <a:pt x="9994" y="2497"/>
                </a:lnTo>
                <a:lnTo>
                  <a:pt x="9994" y="2496"/>
                </a:lnTo>
                <a:lnTo>
                  <a:pt x="9961" y="2461"/>
                </a:lnTo>
                <a:lnTo>
                  <a:pt x="9947" y="2412"/>
                </a:lnTo>
                <a:lnTo>
                  <a:pt x="9942" y="2394"/>
                </a:lnTo>
                <a:close/>
                <a:moveTo>
                  <a:pt x="10042" y="6539"/>
                </a:moveTo>
                <a:lnTo>
                  <a:pt x="10053" y="6512"/>
                </a:lnTo>
                <a:lnTo>
                  <a:pt x="10057" y="6483"/>
                </a:lnTo>
                <a:lnTo>
                  <a:pt x="10071" y="6480"/>
                </a:lnTo>
                <a:lnTo>
                  <a:pt x="10084" y="6495"/>
                </a:lnTo>
                <a:lnTo>
                  <a:pt x="10085" y="6495"/>
                </a:lnTo>
                <a:lnTo>
                  <a:pt x="10098" y="6445"/>
                </a:lnTo>
                <a:lnTo>
                  <a:pt x="10101" y="6390"/>
                </a:lnTo>
                <a:lnTo>
                  <a:pt x="10093" y="6373"/>
                </a:lnTo>
                <a:lnTo>
                  <a:pt x="10093" y="6356"/>
                </a:lnTo>
                <a:lnTo>
                  <a:pt x="10098" y="6335"/>
                </a:lnTo>
                <a:lnTo>
                  <a:pt x="10091" y="6315"/>
                </a:lnTo>
                <a:lnTo>
                  <a:pt x="10078" y="6285"/>
                </a:lnTo>
                <a:lnTo>
                  <a:pt x="10067" y="6258"/>
                </a:lnTo>
                <a:lnTo>
                  <a:pt x="10053" y="6246"/>
                </a:lnTo>
                <a:lnTo>
                  <a:pt x="10047" y="6229"/>
                </a:lnTo>
                <a:lnTo>
                  <a:pt x="10046" y="6229"/>
                </a:lnTo>
                <a:lnTo>
                  <a:pt x="10046" y="6228"/>
                </a:lnTo>
                <a:lnTo>
                  <a:pt x="10018" y="6271"/>
                </a:lnTo>
                <a:lnTo>
                  <a:pt x="9982" y="6317"/>
                </a:lnTo>
                <a:lnTo>
                  <a:pt x="9964" y="6324"/>
                </a:lnTo>
                <a:lnTo>
                  <a:pt x="9965" y="6343"/>
                </a:lnTo>
                <a:lnTo>
                  <a:pt x="9954" y="6362"/>
                </a:lnTo>
                <a:lnTo>
                  <a:pt x="9945" y="6377"/>
                </a:lnTo>
                <a:lnTo>
                  <a:pt x="9937" y="6404"/>
                </a:lnTo>
                <a:lnTo>
                  <a:pt x="9918" y="6422"/>
                </a:lnTo>
                <a:lnTo>
                  <a:pt x="9905" y="6445"/>
                </a:lnTo>
                <a:lnTo>
                  <a:pt x="9888" y="6468"/>
                </a:lnTo>
                <a:lnTo>
                  <a:pt x="9889" y="6448"/>
                </a:lnTo>
                <a:lnTo>
                  <a:pt x="9877" y="6449"/>
                </a:lnTo>
                <a:lnTo>
                  <a:pt x="9857" y="6472"/>
                </a:lnTo>
                <a:lnTo>
                  <a:pt x="9844" y="6506"/>
                </a:lnTo>
                <a:lnTo>
                  <a:pt x="9838" y="6493"/>
                </a:lnTo>
                <a:lnTo>
                  <a:pt x="9817" y="6486"/>
                </a:lnTo>
                <a:lnTo>
                  <a:pt x="9805" y="6499"/>
                </a:lnTo>
                <a:lnTo>
                  <a:pt x="9788" y="6495"/>
                </a:lnTo>
                <a:lnTo>
                  <a:pt x="9772" y="6511"/>
                </a:lnTo>
                <a:lnTo>
                  <a:pt x="9745" y="6518"/>
                </a:lnTo>
                <a:lnTo>
                  <a:pt x="9727" y="6526"/>
                </a:lnTo>
                <a:lnTo>
                  <a:pt x="9723" y="6558"/>
                </a:lnTo>
                <a:lnTo>
                  <a:pt x="9717" y="6567"/>
                </a:lnTo>
                <a:lnTo>
                  <a:pt x="9713" y="6576"/>
                </a:lnTo>
                <a:lnTo>
                  <a:pt x="9705" y="6617"/>
                </a:lnTo>
                <a:lnTo>
                  <a:pt x="9706" y="6663"/>
                </a:lnTo>
                <a:lnTo>
                  <a:pt x="9704" y="6709"/>
                </a:lnTo>
                <a:lnTo>
                  <a:pt x="9717" y="6745"/>
                </a:lnTo>
                <a:lnTo>
                  <a:pt x="9713" y="6788"/>
                </a:lnTo>
                <a:lnTo>
                  <a:pt x="9700" y="6828"/>
                </a:lnTo>
                <a:lnTo>
                  <a:pt x="9691" y="6845"/>
                </a:lnTo>
                <a:lnTo>
                  <a:pt x="9688" y="6863"/>
                </a:lnTo>
                <a:lnTo>
                  <a:pt x="9679" y="6887"/>
                </a:lnTo>
                <a:lnTo>
                  <a:pt x="9661" y="6903"/>
                </a:lnTo>
                <a:lnTo>
                  <a:pt x="9657" y="6911"/>
                </a:lnTo>
                <a:lnTo>
                  <a:pt x="9654" y="6915"/>
                </a:lnTo>
                <a:lnTo>
                  <a:pt x="9650" y="6919"/>
                </a:lnTo>
                <a:lnTo>
                  <a:pt x="9650" y="6920"/>
                </a:lnTo>
                <a:lnTo>
                  <a:pt x="9649" y="6921"/>
                </a:lnTo>
                <a:lnTo>
                  <a:pt x="9641" y="6930"/>
                </a:lnTo>
                <a:lnTo>
                  <a:pt x="9631" y="6937"/>
                </a:lnTo>
                <a:lnTo>
                  <a:pt x="9629" y="6939"/>
                </a:lnTo>
                <a:lnTo>
                  <a:pt x="9627" y="6941"/>
                </a:lnTo>
                <a:lnTo>
                  <a:pt x="9625" y="6942"/>
                </a:lnTo>
                <a:lnTo>
                  <a:pt x="9624" y="6944"/>
                </a:lnTo>
                <a:lnTo>
                  <a:pt x="9622" y="6974"/>
                </a:lnTo>
                <a:lnTo>
                  <a:pt x="9628" y="7008"/>
                </a:lnTo>
                <a:lnTo>
                  <a:pt x="9632" y="7030"/>
                </a:lnTo>
                <a:lnTo>
                  <a:pt x="9635" y="7052"/>
                </a:lnTo>
                <a:lnTo>
                  <a:pt x="9627" y="7142"/>
                </a:lnTo>
                <a:lnTo>
                  <a:pt x="9622" y="7173"/>
                </a:lnTo>
                <a:lnTo>
                  <a:pt x="9642" y="7199"/>
                </a:lnTo>
                <a:lnTo>
                  <a:pt x="9664" y="7219"/>
                </a:lnTo>
                <a:lnTo>
                  <a:pt x="9688" y="7234"/>
                </a:lnTo>
                <a:lnTo>
                  <a:pt x="9715" y="7226"/>
                </a:lnTo>
                <a:lnTo>
                  <a:pt x="9743" y="7210"/>
                </a:lnTo>
                <a:lnTo>
                  <a:pt x="9772" y="7201"/>
                </a:lnTo>
                <a:lnTo>
                  <a:pt x="9800" y="7185"/>
                </a:lnTo>
                <a:lnTo>
                  <a:pt x="9821" y="7138"/>
                </a:lnTo>
                <a:lnTo>
                  <a:pt x="9845" y="7090"/>
                </a:lnTo>
                <a:lnTo>
                  <a:pt x="9918" y="6915"/>
                </a:lnTo>
                <a:lnTo>
                  <a:pt x="9944" y="6854"/>
                </a:lnTo>
                <a:lnTo>
                  <a:pt x="9952" y="6818"/>
                </a:lnTo>
                <a:lnTo>
                  <a:pt x="9962" y="6788"/>
                </a:lnTo>
                <a:lnTo>
                  <a:pt x="9991" y="6734"/>
                </a:lnTo>
                <a:lnTo>
                  <a:pt x="10011" y="6674"/>
                </a:lnTo>
                <a:lnTo>
                  <a:pt x="10024" y="6613"/>
                </a:lnTo>
                <a:lnTo>
                  <a:pt x="10039" y="6553"/>
                </a:lnTo>
                <a:lnTo>
                  <a:pt x="10042" y="6539"/>
                </a:lnTo>
                <a:close/>
                <a:moveTo>
                  <a:pt x="14788" y="9102"/>
                </a:moveTo>
                <a:lnTo>
                  <a:pt x="14787" y="9103"/>
                </a:lnTo>
                <a:lnTo>
                  <a:pt x="14787" y="9104"/>
                </a:lnTo>
                <a:lnTo>
                  <a:pt x="14786" y="9105"/>
                </a:lnTo>
                <a:lnTo>
                  <a:pt x="14785" y="9105"/>
                </a:lnTo>
                <a:lnTo>
                  <a:pt x="14785" y="9106"/>
                </a:lnTo>
                <a:lnTo>
                  <a:pt x="14784" y="9108"/>
                </a:lnTo>
                <a:lnTo>
                  <a:pt x="14782" y="9110"/>
                </a:lnTo>
                <a:lnTo>
                  <a:pt x="14780" y="9111"/>
                </a:lnTo>
                <a:lnTo>
                  <a:pt x="14774" y="9113"/>
                </a:lnTo>
                <a:lnTo>
                  <a:pt x="14769" y="9115"/>
                </a:lnTo>
                <a:lnTo>
                  <a:pt x="14762" y="9117"/>
                </a:lnTo>
                <a:lnTo>
                  <a:pt x="14752" y="9118"/>
                </a:lnTo>
                <a:lnTo>
                  <a:pt x="14744" y="9120"/>
                </a:lnTo>
                <a:lnTo>
                  <a:pt x="14740" y="9126"/>
                </a:lnTo>
                <a:lnTo>
                  <a:pt x="14742" y="9127"/>
                </a:lnTo>
                <a:lnTo>
                  <a:pt x="14744" y="9127"/>
                </a:lnTo>
                <a:lnTo>
                  <a:pt x="14754" y="9130"/>
                </a:lnTo>
                <a:lnTo>
                  <a:pt x="14763" y="9130"/>
                </a:lnTo>
                <a:lnTo>
                  <a:pt x="14776" y="9125"/>
                </a:lnTo>
                <a:lnTo>
                  <a:pt x="14786" y="9116"/>
                </a:lnTo>
                <a:lnTo>
                  <a:pt x="14788" y="9102"/>
                </a:lnTo>
                <a:close/>
                <a:moveTo>
                  <a:pt x="15152" y="8931"/>
                </a:moveTo>
                <a:lnTo>
                  <a:pt x="15125" y="8948"/>
                </a:lnTo>
                <a:lnTo>
                  <a:pt x="15094" y="8966"/>
                </a:lnTo>
                <a:lnTo>
                  <a:pt x="15075" y="8982"/>
                </a:lnTo>
                <a:lnTo>
                  <a:pt x="15055" y="8997"/>
                </a:lnTo>
                <a:lnTo>
                  <a:pt x="15014" y="9023"/>
                </a:lnTo>
                <a:lnTo>
                  <a:pt x="14980" y="9052"/>
                </a:lnTo>
                <a:lnTo>
                  <a:pt x="14961" y="9065"/>
                </a:lnTo>
                <a:lnTo>
                  <a:pt x="14936" y="9068"/>
                </a:lnTo>
                <a:lnTo>
                  <a:pt x="14901" y="9078"/>
                </a:lnTo>
                <a:lnTo>
                  <a:pt x="14867" y="9092"/>
                </a:lnTo>
                <a:lnTo>
                  <a:pt x="14836" y="9089"/>
                </a:lnTo>
                <a:lnTo>
                  <a:pt x="14842" y="9050"/>
                </a:lnTo>
                <a:lnTo>
                  <a:pt x="14835" y="9050"/>
                </a:lnTo>
                <a:lnTo>
                  <a:pt x="14829" y="9049"/>
                </a:lnTo>
                <a:lnTo>
                  <a:pt x="14824" y="9046"/>
                </a:lnTo>
                <a:lnTo>
                  <a:pt x="14824" y="9043"/>
                </a:lnTo>
                <a:lnTo>
                  <a:pt x="14831" y="9027"/>
                </a:lnTo>
                <a:lnTo>
                  <a:pt x="14849" y="9020"/>
                </a:lnTo>
                <a:lnTo>
                  <a:pt x="14866" y="9007"/>
                </a:lnTo>
                <a:lnTo>
                  <a:pt x="14877" y="8995"/>
                </a:lnTo>
                <a:lnTo>
                  <a:pt x="14888" y="8993"/>
                </a:lnTo>
                <a:lnTo>
                  <a:pt x="14890" y="8981"/>
                </a:lnTo>
                <a:lnTo>
                  <a:pt x="14905" y="8971"/>
                </a:lnTo>
                <a:lnTo>
                  <a:pt x="14922" y="8961"/>
                </a:lnTo>
                <a:lnTo>
                  <a:pt x="14930" y="8961"/>
                </a:lnTo>
                <a:lnTo>
                  <a:pt x="14938" y="8962"/>
                </a:lnTo>
                <a:lnTo>
                  <a:pt x="14942" y="8951"/>
                </a:lnTo>
                <a:lnTo>
                  <a:pt x="14948" y="8944"/>
                </a:lnTo>
                <a:lnTo>
                  <a:pt x="14963" y="8943"/>
                </a:lnTo>
                <a:lnTo>
                  <a:pt x="14980" y="8935"/>
                </a:lnTo>
                <a:lnTo>
                  <a:pt x="15015" y="8921"/>
                </a:lnTo>
                <a:lnTo>
                  <a:pt x="15048" y="8904"/>
                </a:lnTo>
                <a:lnTo>
                  <a:pt x="15097" y="8886"/>
                </a:lnTo>
                <a:lnTo>
                  <a:pt x="15146" y="8870"/>
                </a:lnTo>
                <a:lnTo>
                  <a:pt x="15169" y="8861"/>
                </a:lnTo>
                <a:lnTo>
                  <a:pt x="15192" y="8849"/>
                </a:lnTo>
                <a:lnTo>
                  <a:pt x="15233" y="8836"/>
                </a:lnTo>
                <a:lnTo>
                  <a:pt x="15274" y="8817"/>
                </a:lnTo>
                <a:lnTo>
                  <a:pt x="15303" y="8796"/>
                </a:lnTo>
                <a:lnTo>
                  <a:pt x="15333" y="8776"/>
                </a:lnTo>
                <a:lnTo>
                  <a:pt x="15379" y="8750"/>
                </a:lnTo>
                <a:lnTo>
                  <a:pt x="15420" y="8717"/>
                </a:lnTo>
                <a:lnTo>
                  <a:pt x="15452" y="8693"/>
                </a:lnTo>
                <a:lnTo>
                  <a:pt x="15488" y="8676"/>
                </a:lnTo>
                <a:lnTo>
                  <a:pt x="15483" y="8702"/>
                </a:lnTo>
                <a:lnTo>
                  <a:pt x="15487" y="8719"/>
                </a:lnTo>
                <a:lnTo>
                  <a:pt x="15487" y="8731"/>
                </a:lnTo>
                <a:lnTo>
                  <a:pt x="15493" y="8736"/>
                </a:lnTo>
                <a:lnTo>
                  <a:pt x="15506" y="8721"/>
                </a:lnTo>
                <a:lnTo>
                  <a:pt x="15519" y="8711"/>
                </a:lnTo>
                <a:lnTo>
                  <a:pt x="15513" y="8732"/>
                </a:lnTo>
                <a:lnTo>
                  <a:pt x="15496" y="8746"/>
                </a:lnTo>
                <a:lnTo>
                  <a:pt x="15480" y="8754"/>
                </a:lnTo>
                <a:lnTo>
                  <a:pt x="15469" y="8768"/>
                </a:lnTo>
                <a:lnTo>
                  <a:pt x="15436" y="8790"/>
                </a:lnTo>
                <a:lnTo>
                  <a:pt x="15401" y="8811"/>
                </a:lnTo>
                <a:lnTo>
                  <a:pt x="15347" y="8845"/>
                </a:lnTo>
                <a:lnTo>
                  <a:pt x="15288" y="8870"/>
                </a:lnTo>
                <a:lnTo>
                  <a:pt x="15265" y="8892"/>
                </a:lnTo>
                <a:lnTo>
                  <a:pt x="15247" y="8920"/>
                </a:lnTo>
                <a:lnTo>
                  <a:pt x="15207" y="8926"/>
                </a:lnTo>
                <a:lnTo>
                  <a:pt x="15167" y="8926"/>
                </a:lnTo>
                <a:lnTo>
                  <a:pt x="15152" y="8931"/>
                </a:lnTo>
                <a:close/>
                <a:moveTo>
                  <a:pt x="15868" y="8455"/>
                </a:moveTo>
                <a:lnTo>
                  <a:pt x="15858" y="8489"/>
                </a:lnTo>
                <a:lnTo>
                  <a:pt x="15892" y="8497"/>
                </a:lnTo>
                <a:lnTo>
                  <a:pt x="15924" y="8484"/>
                </a:lnTo>
                <a:lnTo>
                  <a:pt x="15957" y="8473"/>
                </a:lnTo>
                <a:lnTo>
                  <a:pt x="15947" y="8489"/>
                </a:lnTo>
                <a:lnTo>
                  <a:pt x="15935" y="8509"/>
                </a:lnTo>
                <a:lnTo>
                  <a:pt x="15893" y="8544"/>
                </a:lnTo>
                <a:lnTo>
                  <a:pt x="15850" y="8573"/>
                </a:lnTo>
                <a:lnTo>
                  <a:pt x="15809" y="8591"/>
                </a:lnTo>
                <a:lnTo>
                  <a:pt x="15707" y="8642"/>
                </a:lnTo>
                <a:lnTo>
                  <a:pt x="15607" y="8720"/>
                </a:lnTo>
                <a:lnTo>
                  <a:pt x="15552" y="8754"/>
                </a:lnTo>
                <a:lnTo>
                  <a:pt x="15551" y="8720"/>
                </a:lnTo>
                <a:lnTo>
                  <a:pt x="15607" y="8681"/>
                </a:lnTo>
                <a:lnTo>
                  <a:pt x="15649" y="8621"/>
                </a:lnTo>
                <a:lnTo>
                  <a:pt x="15649" y="8595"/>
                </a:lnTo>
                <a:lnTo>
                  <a:pt x="15651" y="8571"/>
                </a:lnTo>
                <a:lnTo>
                  <a:pt x="15689" y="8557"/>
                </a:lnTo>
                <a:lnTo>
                  <a:pt x="15740" y="8524"/>
                </a:lnTo>
                <a:lnTo>
                  <a:pt x="15757" y="8502"/>
                </a:lnTo>
                <a:lnTo>
                  <a:pt x="15783" y="8488"/>
                </a:lnTo>
                <a:lnTo>
                  <a:pt x="15792" y="8479"/>
                </a:lnTo>
                <a:lnTo>
                  <a:pt x="15798" y="8469"/>
                </a:lnTo>
                <a:lnTo>
                  <a:pt x="15805" y="8460"/>
                </a:lnTo>
                <a:lnTo>
                  <a:pt x="15811" y="8454"/>
                </a:lnTo>
                <a:lnTo>
                  <a:pt x="15819" y="8450"/>
                </a:lnTo>
                <a:lnTo>
                  <a:pt x="15828" y="8443"/>
                </a:lnTo>
                <a:lnTo>
                  <a:pt x="15840" y="8430"/>
                </a:lnTo>
                <a:lnTo>
                  <a:pt x="15850" y="8413"/>
                </a:lnTo>
                <a:lnTo>
                  <a:pt x="15861" y="8389"/>
                </a:lnTo>
                <a:lnTo>
                  <a:pt x="15876" y="8368"/>
                </a:lnTo>
                <a:lnTo>
                  <a:pt x="15897" y="8327"/>
                </a:lnTo>
                <a:lnTo>
                  <a:pt x="15920" y="8288"/>
                </a:lnTo>
                <a:lnTo>
                  <a:pt x="15917" y="8276"/>
                </a:lnTo>
                <a:lnTo>
                  <a:pt x="15911" y="8263"/>
                </a:lnTo>
                <a:lnTo>
                  <a:pt x="15923" y="8259"/>
                </a:lnTo>
                <a:lnTo>
                  <a:pt x="15940" y="8258"/>
                </a:lnTo>
                <a:lnTo>
                  <a:pt x="15941" y="8258"/>
                </a:lnTo>
                <a:lnTo>
                  <a:pt x="15934" y="8289"/>
                </a:lnTo>
                <a:lnTo>
                  <a:pt x="15919" y="8321"/>
                </a:lnTo>
                <a:lnTo>
                  <a:pt x="15896" y="8362"/>
                </a:lnTo>
                <a:lnTo>
                  <a:pt x="15874" y="8402"/>
                </a:lnTo>
                <a:lnTo>
                  <a:pt x="15871" y="8411"/>
                </a:lnTo>
                <a:lnTo>
                  <a:pt x="15868" y="8420"/>
                </a:lnTo>
                <a:lnTo>
                  <a:pt x="15868" y="8428"/>
                </a:lnTo>
                <a:lnTo>
                  <a:pt x="15873" y="8430"/>
                </a:lnTo>
                <a:lnTo>
                  <a:pt x="15894" y="8408"/>
                </a:lnTo>
                <a:lnTo>
                  <a:pt x="15913" y="8381"/>
                </a:lnTo>
                <a:lnTo>
                  <a:pt x="15916" y="8387"/>
                </a:lnTo>
                <a:lnTo>
                  <a:pt x="15918" y="8394"/>
                </a:lnTo>
                <a:lnTo>
                  <a:pt x="15902" y="8417"/>
                </a:lnTo>
                <a:lnTo>
                  <a:pt x="15880" y="8440"/>
                </a:lnTo>
                <a:lnTo>
                  <a:pt x="15868" y="8455"/>
                </a:lnTo>
                <a:close/>
                <a:moveTo>
                  <a:pt x="14147" y="8748"/>
                </a:moveTo>
                <a:lnTo>
                  <a:pt x="14168" y="8699"/>
                </a:lnTo>
                <a:lnTo>
                  <a:pt x="14196" y="8655"/>
                </a:lnTo>
                <a:lnTo>
                  <a:pt x="14196" y="8637"/>
                </a:lnTo>
                <a:lnTo>
                  <a:pt x="14201" y="8619"/>
                </a:lnTo>
                <a:lnTo>
                  <a:pt x="14223" y="8587"/>
                </a:lnTo>
                <a:lnTo>
                  <a:pt x="14249" y="8575"/>
                </a:lnTo>
                <a:lnTo>
                  <a:pt x="14270" y="8586"/>
                </a:lnTo>
                <a:lnTo>
                  <a:pt x="14289" y="8599"/>
                </a:lnTo>
                <a:lnTo>
                  <a:pt x="14326" y="8602"/>
                </a:lnTo>
                <a:lnTo>
                  <a:pt x="14361" y="8598"/>
                </a:lnTo>
                <a:lnTo>
                  <a:pt x="14388" y="8591"/>
                </a:lnTo>
                <a:lnTo>
                  <a:pt x="14419" y="8583"/>
                </a:lnTo>
                <a:lnTo>
                  <a:pt x="14376" y="8639"/>
                </a:lnTo>
                <a:lnTo>
                  <a:pt x="14317" y="8687"/>
                </a:lnTo>
                <a:lnTo>
                  <a:pt x="14281" y="8717"/>
                </a:lnTo>
                <a:lnTo>
                  <a:pt x="14250" y="8753"/>
                </a:lnTo>
                <a:lnTo>
                  <a:pt x="14244" y="8763"/>
                </a:lnTo>
                <a:lnTo>
                  <a:pt x="14234" y="8771"/>
                </a:lnTo>
                <a:lnTo>
                  <a:pt x="14234" y="8748"/>
                </a:lnTo>
                <a:lnTo>
                  <a:pt x="14227" y="8724"/>
                </a:lnTo>
                <a:lnTo>
                  <a:pt x="14199" y="8750"/>
                </a:lnTo>
                <a:lnTo>
                  <a:pt x="14166" y="8781"/>
                </a:lnTo>
                <a:lnTo>
                  <a:pt x="14147" y="8795"/>
                </a:lnTo>
                <a:lnTo>
                  <a:pt x="14123" y="8791"/>
                </a:lnTo>
                <a:lnTo>
                  <a:pt x="14121" y="8772"/>
                </a:lnTo>
                <a:lnTo>
                  <a:pt x="14151" y="8754"/>
                </a:lnTo>
                <a:lnTo>
                  <a:pt x="14147" y="8748"/>
                </a:lnTo>
                <a:close/>
                <a:moveTo>
                  <a:pt x="16369" y="7176"/>
                </a:moveTo>
                <a:lnTo>
                  <a:pt x="16350" y="7155"/>
                </a:lnTo>
                <a:lnTo>
                  <a:pt x="16333" y="7135"/>
                </a:lnTo>
                <a:lnTo>
                  <a:pt x="16332" y="7110"/>
                </a:lnTo>
                <a:lnTo>
                  <a:pt x="16333" y="7086"/>
                </a:lnTo>
                <a:lnTo>
                  <a:pt x="16328" y="7069"/>
                </a:lnTo>
                <a:lnTo>
                  <a:pt x="16324" y="7051"/>
                </a:lnTo>
                <a:lnTo>
                  <a:pt x="16322" y="7035"/>
                </a:lnTo>
                <a:lnTo>
                  <a:pt x="16313" y="7020"/>
                </a:lnTo>
                <a:lnTo>
                  <a:pt x="16309" y="7013"/>
                </a:lnTo>
                <a:lnTo>
                  <a:pt x="16307" y="7015"/>
                </a:lnTo>
                <a:lnTo>
                  <a:pt x="16303" y="7051"/>
                </a:lnTo>
                <a:lnTo>
                  <a:pt x="16299" y="7088"/>
                </a:lnTo>
                <a:lnTo>
                  <a:pt x="16294" y="7112"/>
                </a:lnTo>
                <a:lnTo>
                  <a:pt x="16297" y="7135"/>
                </a:lnTo>
                <a:lnTo>
                  <a:pt x="16303" y="7150"/>
                </a:lnTo>
                <a:lnTo>
                  <a:pt x="16307" y="7164"/>
                </a:lnTo>
                <a:lnTo>
                  <a:pt x="16321" y="7184"/>
                </a:lnTo>
                <a:lnTo>
                  <a:pt x="16334" y="7200"/>
                </a:lnTo>
                <a:lnTo>
                  <a:pt x="16351" y="7214"/>
                </a:lnTo>
                <a:lnTo>
                  <a:pt x="16367" y="7196"/>
                </a:lnTo>
                <a:lnTo>
                  <a:pt x="16369" y="7176"/>
                </a:lnTo>
                <a:close/>
                <a:moveTo>
                  <a:pt x="16455" y="7146"/>
                </a:moveTo>
                <a:lnTo>
                  <a:pt x="16449" y="7139"/>
                </a:lnTo>
                <a:lnTo>
                  <a:pt x="16442" y="7134"/>
                </a:lnTo>
                <a:lnTo>
                  <a:pt x="16440" y="7132"/>
                </a:lnTo>
                <a:lnTo>
                  <a:pt x="16438" y="7130"/>
                </a:lnTo>
                <a:lnTo>
                  <a:pt x="16435" y="7127"/>
                </a:lnTo>
                <a:lnTo>
                  <a:pt x="16433" y="7125"/>
                </a:lnTo>
                <a:lnTo>
                  <a:pt x="16432" y="7125"/>
                </a:lnTo>
                <a:lnTo>
                  <a:pt x="16428" y="7129"/>
                </a:lnTo>
                <a:lnTo>
                  <a:pt x="16430" y="7137"/>
                </a:lnTo>
                <a:lnTo>
                  <a:pt x="16430" y="7141"/>
                </a:lnTo>
                <a:lnTo>
                  <a:pt x="16429" y="7145"/>
                </a:lnTo>
                <a:lnTo>
                  <a:pt x="16428" y="7148"/>
                </a:lnTo>
                <a:lnTo>
                  <a:pt x="16427" y="7151"/>
                </a:lnTo>
                <a:lnTo>
                  <a:pt x="16434" y="7152"/>
                </a:lnTo>
                <a:lnTo>
                  <a:pt x="16441" y="7156"/>
                </a:lnTo>
                <a:lnTo>
                  <a:pt x="16444" y="7158"/>
                </a:lnTo>
                <a:lnTo>
                  <a:pt x="16449" y="7160"/>
                </a:lnTo>
                <a:lnTo>
                  <a:pt x="16452" y="7160"/>
                </a:lnTo>
                <a:lnTo>
                  <a:pt x="16455" y="7160"/>
                </a:lnTo>
                <a:lnTo>
                  <a:pt x="16458" y="7158"/>
                </a:lnTo>
                <a:lnTo>
                  <a:pt x="16461" y="7156"/>
                </a:lnTo>
                <a:lnTo>
                  <a:pt x="16455" y="7146"/>
                </a:lnTo>
                <a:close/>
                <a:moveTo>
                  <a:pt x="16442" y="7089"/>
                </a:moveTo>
                <a:lnTo>
                  <a:pt x="16443" y="7086"/>
                </a:lnTo>
                <a:lnTo>
                  <a:pt x="16442" y="7083"/>
                </a:lnTo>
                <a:lnTo>
                  <a:pt x="16442" y="7082"/>
                </a:lnTo>
                <a:lnTo>
                  <a:pt x="16442" y="7081"/>
                </a:lnTo>
                <a:lnTo>
                  <a:pt x="16441" y="7080"/>
                </a:lnTo>
                <a:lnTo>
                  <a:pt x="16438" y="7079"/>
                </a:lnTo>
                <a:lnTo>
                  <a:pt x="16436" y="7078"/>
                </a:lnTo>
                <a:lnTo>
                  <a:pt x="16432" y="7078"/>
                </a:lnTo>
                <a:lnTo>
                  <a:pt x="16428" y="7080"/>
                </a:lnTo>
                <a:lnTo>
                  <a:pt x="16427" y="7081"/>
                </a:lnTo>
                <a:lnTo>
                  <a:pt x="16426" y="7083"/>
                </a:lnTo>
                <a:lnTo>
                  <a:pt x="16425" y="7084"/>
                </a:lnTo>
                <a:lnTo>
                  <a:pt x="16425" y="7085"/>
                </a:lnTo>
                <a:lnTo>
                  <a:pt x="16425" y="7086"/>
                </a:lnTo>
                <a:lnTo>
                  <a:pt x="16424" y="7086"/>
                </a:lnTo>
                <a:lnTo>
                  <a:pt x="16421" y="7091"/>
                </a:lnTo>
                <a:lnTo>
                  <a:pt x="16421" y="7098"/>
                </a:lnTo>
                <a:lnTo>
                  <a:pt x="16428" y="7102"/>
                </a:lnTo>
                <a:lnTo>
                  <a:pt x="16436" y="7102"/>
                </a:lnTo>
                <a:lnTo>
                  <a:pt x="16442" y="7089"/>
                </a:lnTo>
                <a:close/>
                <a:moveTo>
                  <a:pt x="16630" y="6619"/>
                </a:moveTo>
                <a:lnTo>
                  <a:pt x="16633" y="6607"/>
                </a:lnTo>
                <a:lnTo>
                  <a:pt x="16633" y="6594"/>
                </a:lnTo>
                <a:lnTo>
                  <a:pt x="16631" y="6588"/>
                </a:lnTo>
                <a:lnTo>
                  <a:pt x="16625" y="6583"/>
                </a:lnTo>
                <a:lnTo>
                  <a:pt x="16622" y="6577"/>
                </a:lnTo>
                <a:lnTo>
                  <a:pt x="16622" y="6569"/>
                </a:lnTo>
                <a:lnTo>
                  <a:pt x="16615" y="6552"/>
                </a:lnTo>
                <a:lnTo>
                  <a:pt x="16603" y="6555"/>
                </a:lnTo>
                <a:lnTo>
                  <a:pt x="16598" y="6578"/>
                </a:lnTo>
                <a:lnTo>
                  <a:pt x="16599" y="6602"/>
                </a:lnTo>
                <a:lnTo>
                  <a:pt x="16601" y="6625"/>
                </a:lnTo>
                <a:lnTo>
                  <a:pt x="16618" y="6632"/>
                </a:lnTo>
                <a:lnTo>
                  <a:pt x="16630" y="6619"/>
                </a:lnTo>
                <a:close/>
                <a:moveTo>
                  <a:pt x="16623" y="6687"/>
                </a:moveTo>
                <a:lnTo>
                  <a:pt x="16620" y="6684"/>
                </a:lnTo>
                <a:lnTo>
                  <a:pt x="16618" y="6681"/>
                </a:lnTo>
                <a:lnTo>
                  <a:pt x="16615" y="6678"/>
                </a:lnTo>
                <a:lnTo>
                  <a:pt x="16614" y="6675"/>
                </a:lnTo>
                <a:lnTo>
                  <a:pt x="16612" y="6674"/>
                </a:lnTo>
                <a:lnTo>
                  <a:pt x="16611" y="6673"/>
                </a:lnTo>
                <a:lnTo>
                  <a:pt x="16605" y="6673"/>
                </a:lnTo>
                <a:lnTo>
                  <a:pt x="16602" y="6678"/>
                </a:lnTo>
                <a:lnTo>
                  <a:pt x="16601" y="6683"/>
                </a:lnTo>
                <a:lnTo>
                  <a:pt x="16602" y="6688"/>
                </a:lnTo>
                <a:lnTo>
                  <a:pt x="16602" y="6697"/>
                </a:lnTo>
                <a:lnTo>
                  <a:pt x="16602" y="6704"/>
                </a:lnTo>
                <a:lnTo>
                  <a:pt x="16605" y="6708"/>
                </a:lnTo>
                <a:lnTo>
                  <a:pt x="16609" y="6709"/>
                </a:lnTo>
                <a:lnTo>
                  <a:pt x="16617" y="6709"/>
                </a:lnTo>
                <a:lnTo>
                  <a:pt x="16623" y="6708"/>
                </a:lnTo>
                <a:lnTo>
                  <a:pt x="16623" y="6687"/>
                </a:lnTo>
                <a:close/>
                <a:moveTo>
                  <a:pt x="14228" y="8158"/>
                </a:moveTo>
                <a:lnTo>
                  <a:pt x="14223" y="8158"/>
                </a:lnTo>
                <a:lnTo>
                  <a:pt x="14216" y="8159"/>
                </a:lnTo>
                <a:lnTo>
                  <a:pt x="14194" y="8163"/>
                </a:lnTo>
                <a:lnTo>
                  <a:pt x="14182" y="8178"/>
                </a:lnTo>
                <a:lnTo>
                  <a:pt x="14190" y="8183"/>
                </a:lnTo>
                <a:lnTo>
                  <a:pt x="14204" y="8182"/>
                </a:lnTo>
                <a:lnTo>
                  <a:pt x="14211" y="8183"/>
                </a:lnTo>
                <a:lnTo>
                  <a:pt x="14217" y="8182"/>
                </a:lnTo>
                <a:lnTo>
                  <a:pt x="14227" y="8177"/>
                </a:lnTo>
                <a:lnTo>
                  <a:pt x="14235" y="8171"/>
                </a:lnTo>
                <a:lnTo>
                  <a:pt x="14228" y="8158"/>
                </a:lnTo>
                <a:close/>
                <a:moveTo>
                  <a:pt x="15036" y="6454"/>
                </a:moveTo>
                <a:lnTo>
                  <a:pt x="15034" y="6445"/>
                </a:lnTo>
                <a:lnTo>
                  <a:pt x="15033" y="6435"/>
                </a:lnTo>
                <a:lnTo>
                  <a:pt x="15030" y="6423"/>
                </a:lnTo>
                <a:lnTo>
                  <a:pt x="15027" y="6414"/>
                </a:lnTo>
                <a:lnTo>
                  <a:pt x="15025" y="6421"/>
                </a:lnTo>
                <a:lnTo>
                  <a:pt x="15020" y="6427"/>
                </a:lnTo>
                <a:lnTo>
                  <a:pt x="15009" y="6437"/>
                </a:lnTo>
                <a:lnTo>
                  <a:pt x="15002" y="6448"/>
                </a:lnTo>
                <a:lnTo>
                  <a:pt x="15003" y="6454"/>
                </a:lnTo>
                <a:lnTo>
                  <a:pt x="15005" y="6459"/>
                </a:lnTo>
                <a:lnTo>
                  <a:pt x="15017" y="6461"/>
                </a:lnTo>
                <a:lnTo>
                  <a:pt x="15029" y="6461"/>
                </a:lnTo>
                <a:lnTo>
                  <a:pt x="15036" y="6454"/>
                </a:lnTo>
                <a:close/>
                <a:moveTo>
                  <a:pt x="14769" y="6221"/>
                </a:moveTo>
                <a:lnTo>
                  <a:pt x="14763" y="6226"/>
                </a:lnTo>
                <a:lnTo>
                  <a:pt x="14757" y="6229"/>
                </a:lnTo>
                <a:lnTo>
                  <a:pt x="14747" y="6231"/>
                </a:lnTo>
                <a:lnTo>
                  <a:pt x="14739" y="6229"/>
                </a:lnTo>
                <a:lnTo>
                  <a:pt x="14730" y="6222"/>
                </a:lnTo>
                <a:lnTo>
                  <a:pt x="14720" y="6216"/>
                </a:lnTo>
                <a:lnTo>
                  <a:pt x="14722" y="6224"/>
                </a:lnTo>
                <a:lnTo>
                  <a:pt x="14725" y="6229"/>
                </a:lnTo>
                <a:lnTo>
                  <a:pt x="14728" y="6235"/>
                </a:lnTo>
                <a:lnTo>
                  <a:pt x="14731" y="6241"/>
                </a:lnTo>
                <a:lnTo>
                  <a:pt x="14734" y="6246"/>
                </a:lnTo>
                <a:lnTo>
                  <a:pt x="14736" y="6249"/>
                </a:lnTo>
                <a:lnTo>
                  <a:pt x="14737" y="6255"/>
                </a:lnTo>
                <a:lnTo>
                  <a:pt x="14740" y="6259"/>
                </a:lnTo>
                <a:lnTo>
                  <a:pt x="14746" y="6259"/>
                </a:lnTo>
                <a:lnTo>
                  <a:pt x="14751" y="6257"/>
                </a:lnTo>
                <a:lnTo>
                  <a:pt x="14759" y="6255"/>
                </a:lnTo>
                <a:lnTo>
                  <a:pt x="14767" y="6254"/>
                </a:lnTo>
                <a:lnTo>
                  <a:pt x="14773" y="6248"/>
                </a:lnTo>
                <a:lnTo>
                  <a:pt x="14774" y="6236"/>
                </a:lnTo>
                <a:lnTo>
                  <a:pt x="14769" y="6221"/>
                </a:lnTo>
                <a:close/>
                <a:moveTo>
                  <a:pt x="16353" y="6276"/>
                </a:moveTo>
                <a:lnTo>
                  <a:pt x="16349" y="6270"/>
                </a:lnTo>
                <a:lnTo>
                  <a:pt x="16346" y="6266"/>
                </a:lnTo>
                <a:lnTo>
                  <a:pt x="16344" y="6265"/>
                </a:lnTo>
                <a:lnTo>
                  <a:pt x="16341" y="6264"/>
                </a:lnTo>
                <a:lnTo>
                  <a:pt x="16336" y="6265"/>
                </a:lnTo>
                <a:lnTo>
                  <a:pt x="16332" y="6265"/>
                </a:lnTo>
                <a:lnTo>
                  <a:pt x="16327" y="6266"/>
                </a:lnTo>
                <a:lnTo>
                  <a:pt x="16326" y="6270"/>
                </a:lnTo>
                <a:lnTo>
                  <a:pt x="16329" y="6272"/>
                </a:lnTo>
                <a:lnTo>
                  <a:pt x="16331" y="6275"/>
                </a:lnTo>
                <a:lnTo>
                  <a:pt x="16334" y="6277"/>
                </a:lnTo>
                <a:lnTo>
                  <a:pt x="16337" y="6279"/>
                </a:lnTo>
                <a:lnTo>
                  <a:pt x="16340" y="6280"/>
                </a:lnTo>
                <a:lnTo>
                  <a:pt x="16342" y="6282"/>
                </a:lnTo>
                <a:lnTo>
                  <a:pt x="16344" y="6283"/>
                </a:lnTo>
                <a:lnTo>
                  <a:pt x="16346" y="6286"/>
                </a:lnTo>
                <a:lnTo>
                  <a:pt x="16349" y="6288"/>
                </a:lnTo>
                <a:lnTo>
                  <a:pt x="16352" y="6289"/>
                </a:lnTo>
                <a:lnTo>
                  <a:pt x="16357" y="6289"/>
                </a:lnTo>
                <a:lnTo>
                  <a:pt x="16361" y="6285"/>
                </a:lnTo>
                <a:lnTo>
                  <a:pt x="16353" y="6276"/>
                </a:lnTo>
                <a:close/>
                <a:moveTo>
                  <a:pt x="16463" y="6194"/>
                </a:moveTo>
                <a:lnTo>
                  <a:pt x="16458" y="6190"/>
                </a:lnTo>
                <a:lnTo>
                  <a:pt x="16454" y="6186"/>
                </a:lnTo>
                <a:lnTo>
                  <a:pt x="16449" y="6182"/>
                </a:lnTo>
                <a:lnTo>
                  <a:pt x="16444" y="6176"/>
                </a:lnTo>
                <a:lnTo>
                  <a:pt x="16442" y="6173"/>
                </a:lnTo>
                <a:lnTo>
                  <a:pt x="16440" y="6169"/>
                </a:lnTo>
                <a:lnTo>
                  <a:pt x="16438" y="6167"/>
                </a:lnTo>
                <a:lnTo>
                  <a:pt x="16436" y="6164"/>
                </a:lnTo>
                <a:lnTo>
                  <a:pt x="16432" y="6164"/>
                </a:lnTo>
                <a:lnTo>
                  <a:pt x="16430" y="6168"/>
                </a:lnTo>
                <a:lnTo>
                  <a:pt x="16431" y="6178"/>
                </a:lnTo>
                <a:lnTo>
                  <a:pt x="16438" y="6185"/>
                </a:lnTo>
                <a:lnTo>
                  <a:pt x="16441" y="6189"/>
                </a:lnTo>
                <a:lnTo>
                  <a:pt x="16444" y="6195"/>
                </a:lnTo>
                <a:lnTo>
                  <a:pt x="16447" y="6197"/>
                </a:lnTo>
                <a:lnTo>
                  <a:pt x="16450" y="6201"/>
                </a:lnTo>
                <a:lnTo>
                  <a:pt x="16453" y="6206"/>
                </a:lnTo>
                <a:lnTo>
                  <a:pt x="16456" y="6210"/>
                </a:lnTo>
                <a:lnTo>
                  <a:pt x="16463" y="6211"/>
                </a:lnTo>
                <a:lnTo>
                  <a:pt x="16468" y="6204"/>
                </a:lnTo>
                <a:lnTo>
                  <a:pt x="16463" y="6194"/>
                </a:lnTo>
                <a:close/>
                <a:moveTo>
                  <a:pt x="16443" y="6062"/>
                </a:moveTo>
                <a:lnTo>
                  <a:pt x="16442" y="6055"/>
                </a:lnTo>
                <a:lnTo>
                  <a:pt x="16439" y="6048"/>
                </a:lnTo>
                <a:lnTo>
                  <a:pt x="16435" y="6042"/>
                </a:lnTo>
                <a:lnTo>
                  <a:pt x="16434" y="6034"/>
                </a:lnTo>
                <a:lnTo>
                  <a:pt x="16436" y="6026"/>
                </a:lnTo>
                <a:lnTo>
                  <a:pt x="16438" y="6018"/>
                </a:lnTo>
                <a:lnTo>
                  <a:pt x="16439" y="6005"/>
                </a:lnTo>
                <a:lnTo>
                  <a:pt x="16437" y="5991"/>
                </a:lnTo>
                <a:lnTo>
                  <a:pt x="16433" y="5987"/>
                </a:lnTo>
                <a:lnTo>
                  <a:pt x="16428" y="5988"/>
                </a:lnTo>
                <a:lnTo>
                  <a:pt x="16425" y="6000"/>
                </a:lnTo>
                <a:lnTo>
                  <a:pt x="16425" y="6014"/>
                </a:lnTo>
                <a:lnTo>
                  <a:pt x="16426" y="6023"/>
                </a:lnTo>
                <a:lnTo>
                  <a:pt x="16427" y="6034"/>
                </a:lnTo>
                <a:lnTo>
                  <a:pt x="16427" y="6040"/>
                </a:lnTo>
                <a:lnTo>
                  <a:pt x="16427" y="6046"/>
                </a:lnTo>
                <a:lnTo>
                  <a:pt x="16432" y="6065"/>
                </a:lnTo>
                <a:lnTo>
                  <a:pt x="16440" y="6080"/>
                </a:lnTo>
                <a:lnTo>
                  <a:pt x="16443" y="6062"/>
                </a:lnTo>
                <a:close/>
                <a:moveTo>
                  <a:pt x="16413" y="6112"/>
                </a:moveTo>
                <a:lnTo>
                  <a:pt x="16410" y="6112"/>
                </a:lnTo>
                <a:lnTo>
                  <a:pt x="16408" y="6112"/>
                </a:lnTo>
                <a:lnTo>
                  <a:pt x="16403" y="6105"/>
                </a:lnTo>
                <a:lnTo>
                  <a:pt x="16396" y="6099"/>
                </a:lnTo>
                <a:lnTo>
                  <a:pt x="16384" y="6090"/>
                </a:lnTo>
                <a:lnTo>
                  <a:pt x="16368" y="6087"/>
                </a:lnTo>
                <a:lnTo>
                  <a:pt x="16363" y="6086"/>
                </a:lnTo>
                <a:lnTo>
                  <a:pt x="16358" y="6084"/>
                </a:lnTo>
                <a:lnTo>
                  <a:pt x="16349" y="6082"/>
                </a:lnTo>
                <a:lnTo>
                  <a:pt x="16341" y="6087"/>
                </a:lnTo>
                <a:lnTo>
                  <a:pt x="16344" y="6098"/>
                </a:lnTo>
                <a:lnTo>
                  <a:pt x="16354" y="6105"/>
                </a:lnTo>
                <a:lnTo>
                  <a:pt x="16361" y="6110"/>
                </a:lnTo>
                <a:lnTo>
                  <a:pt x="16366" y="6115"/>
                </a:lnTo>
                <a:lnTo>
                  <a:pt x="16375" y="6119"/>
                </a:lnTo>
                <a:lnTo>
                  <a:pt x="16386" y="6123"/>
                </a:lnTo>
                <a:lnTo>
                  <a:pt x="16398" y="6128"/>
                </a:lnTo>
                <a:lnTo>
                  <a:pt x="16412" y="6126"/>
                </a:lnTo>
                <a:lnTo>
                  <a:pt x="16413" y="6112"/>
                </a:lnTo>
                <a:close/>
                <a:moveTo>
                  <a:pt x="16377" y="5977"/>
                </a:moveTo>
                <a:lnTo>
                  <a:pt x="16375" y="5971"/>
                </a:lnTo>
                <a:lnTo>
                  <a:pt x="16372" y="5965"/>
                </a:lnTo>
                <a:lnTo>
                  <a:pt x="16367" y="5958"/>
                </a:lnTo>
                <a:lnTo>
                  <a:pt x="16362" y="5952"/>
                </a:lnTo>
                <a:lnTo>
                  <a:pt x="16352" y="5940"/>
                </a:lnTo>
                <a:lnTo>
                  <a:pt x="16341" y="5933"/>
                </a:lnTo>
                <a:lnTo>
                  <a:pt x="16330" y="5936"/>
                </a:lnTo>
                <a:lnTo>
                  <a:pt x="16332" y="5948"/>
                </a:lnTo>
                <a:lnTo>
                  <a:pt x="16345" y="5963"/>
                </a:lnTo>
                <a:lnTo>
                  <a:pt x="16356" y="5980"/>
                </a:lnTo>
                <a:lnTo>
                  <a:pt x="16357" y="5987"/>
                </a:lnTo>
                <a:lnTo>
                  <a:pt x="16360" y="5994"/>
                </a:lnTo>
                <a:lnTo>
                  <a:pt x="16369" y="6000"/>
                </a:lnTo>
                <a:lnTo>
                  <a:pt x="16378" y="5994"/>
                </a:lnTo>
                <a:lnTo>
                  <a:pt x="16377" y="5977"/>
                </a:lnTo>
                <a:close/>
                <a:moveTo>
                  <a:pt x="16287" y="5989"/>
                </a:moveTo>
                <a:lnTo>
                  <a:pt x="16281" y="5982"/>
                </a:lnTo>
                <a:lnTo>
                  <a:pt x="16276" y="5974"/>
                </a:lnTo>
                <a:lnTo>
                  <a:pt x="16271" y="5968"/>
                </a:lnTo>
                <a:lnTo>
                  <a:pt x="16268" y="5961"/>
                </a:lnTo>
                <a:lnTo>
                  <a:pt x="16266" y="5970"/>
                </a:lnTo>
                <a:lnTo>
                  <a:pt x="16262" y="5977"/>
                </a:lnTo>
                <a:lnTo>
                  <a:pt x="16256" y="5980"/>
                </a:lnTo>
                <a:lnTo>
                  <a:pt x="16251" y="5986"/>
                </a:lnTo>
                <a:lnTo>
                  <a:pt x="16253" y="5989"/>
                </a:lnTo>
                <a:lnTo>
                  <a:pt x="16257" y="5991"/>
                </a:lnTo>
                <a:lnTo>
                  <a:pt x="16265" y="5997"/>
                </a:lnTo>
                <a:lnTo>
                  <a:pt x="16270" y="6004"/>
                </a:lnTo>
                <a:lnTo>
                  <a:pt x="16270" y="6009"/>
                </a:lnTo>
                <a:lnTo>
                  <a:pt x="16271" y="6012"/>
                </a:lnTo>
                <a:lnTo>
                  <a:pt x="16280" y="6011"/>
                </a:lnTo>
                <a:lnTo>
                  <a:pt x="16286" y="6004"/>
                </a:lnTo>
                <a:lnTo>
                  <a:pt x="16287" y="5989"/>
                </a:lnTo>
                <a:close/>
                <a:moveTo>
                  <a:pt x="16257" y="5879"/>
                </a:moveTo>
                <a:lnTo>
                  <a:pt x="16251" y="5866"/>
                </a:lnTo>
                <a:lnTo>
                  <a:pt x="16243" y="5854"/>
                </a:lnTo>
                <a:lnTo>
                  <a:pt x="16239" y="5851"/>
                </a:lnTo>
                <a:lnTo>
                  <a:pt x="16236" y="5847"/>
                </a:lnTo>
                <a:lnTo>
                  <a:pt x="16234" y="5844"/>
                </a:lnTo>
                <a:lnTo>
                  <a:pt x="16232" y="5842"/>
                </a:lnTo>
                <a:lnTo>
                  <a:pt x="16228" y="5841"/>
                </a:lnTo>
                <a:lnTo>
                  <a:pt x="16227" y="5840"/>
                </a:lnTo>
                <a:lnTo>
                  <a:pt x="16225" y="5841"/>
                </a:lnTo>
                <a:lnTo>
                  <a:pt x="16224" y="5841"/>
                </a:lnTo>
                <a:lnTo>
                  <a:pt x="16225" y="5862"/>
                </a:lnTo>
                <a:lnTo>
                  <a:pt x="16236" y="5882"/>
                </a:lnTo>
                <a:lnTo>
                  <a:pt x="16239" y="5885"/>
                </a:lnTo>
                <a:lnTo>
                  <a:pt x="16241" y="5887"/>
                </a:lnTo>
                <a:lnTo>
                  <a:pt x="16247" y="5899"/>
                </a:lnTo>
                <a:lnTo>
                  <a:pt x="16258" y="5897"/>
                </a:lnTo>
                <a:lnTo>
                  <a:pt x="16257" y="5879"/>
                </a:lnTo>
                <a:close/>
                <a:moveTo>
                  <a:pt x="16192" y="5800"/>
                </a:moveTo>
                <a:lnTo>
                  <a:pt x="16181" y="5788"/>
                </a:lnTo>
                <a:lnTo>
                  <a:pt x="16174" y="5774"/>
                </a:lnTo>
                <a:lnTo>
                  <a:pt x="16173" y="5765"/>
                </a:lnTo>
                <a:lnTo>
                  <a:pt x="16171" y="5758"/>
                </a:lnTo>
                <a:lnTo>
                  <a:pt x="16167" y="5752"/>
                </a:lnTo>
                <a:lnTo>
                  <a:pt x="16163" y="5746"/>
                </a:lnTo>
                <a:lnTo>
                  <a:pt x="16156" y="5751"/>
                </a:lnTo>
                <a:lnTo>
                  <a:pt x="16157" y="5759"/>
                </a:lnTo>
                <a:lnTo>
                  <a:pt x="16159" y="5778"/>
                </a:lnTo>
                <a:lnTo>
                  <a:pt x="16159" y="5797"/>
                </a:lnTo>
                <a:lnTo>
                  <a:pt x="16158" y="5809"/>
                </a:lnTo>
                <a:lnTo>
                  <a:pt x="16159" y="5823"/>
                </a:lnTo>
                <a:lnTo>
                  <a:pt x="16163" y="5831"/>
                </a:lnTo>
                <a:lnTo>
                  <a:pt x="16169" y="5840"/>
                </a:lnTo>
                <a:lnTo>
                  <a:pt x="16175" y="5852"/>
                </a:lnTo>
                <a:lnTo>
                  <a:pt x="16186" y="5856"/>
                </a:lnTo>
                <a:lnTo>
                  <a:pt x="16196" y="5839"/>
                </a:lnTo>
                <a:lnTo>
                  <a:pt x="16196" y="5817"/>
                </a:lnTo>
                <a:lnTo>
                  <a:pt x="16192" y="5800"/>
                </a:lnTo>
                <a:close/>
                <a:moveTo>
                  <a:pt x="16022" y="5723"/>
                </a:moveTo>
                <a:lnTo>
                  <a:pt x="16029" y="5690"/>
                </a:lnTo>
                <a:lnTo>
                  <a:pt x="16036" y="5659"/>
                </a:lnTo>
                <a:lnTo>
                  <a:pt x="16036" y="5658"/>
                </a:lnTo>
                <a:lnTo>
                  <a:pt x="16005" y="5646"/>
                </a:lnTo>
                <a:lnTo>
                  <a:pt x="15999" y="5670"/>
                </a:lnTo>
                <a:lnTo>
                  <a:pt x="15998" y="5694"/>
                </a:lnTo>
                <a:lnTo>
                  <a:pt x="15979" y="5699"/>
                </a:lnTo>
                <a:lnTo>
                  <a:pt x="15962" y="5715"/>
                </a:lnTo>
                <a:lnTo>
                  <a:pt x="15935" y="5733"/>
                </a:lnTo>
                <a:lnTo>
                  <a:pt x="15918" y="5736"/>
                </a:lnTo>
                <a:lnTo>
                  <a:pt x="15902" y="5736"/>
                </a:lnTo>
                <a:lnTo>
                  <a:pt x="15901" y="5722"/>
                </a:lnTo>
                <a:lnTo>
                  <a:pt x="15901" y="5703"/>
                </a:lnTo>
                <a:lnTo>
                  <a:pt x="15900" y="5703"/>
                </a:lnTo>
                <a:lnTo>
                  <a:pt x="15882" y="5709"/>
                </a:lnTo>
                <a:lnTo>
                  <a:pt x="15874" y="5726"/>
                </a:lnTo>
                <a:lnTo>
                  <a:pt x="15866" y="5744"/>
                </a:lnTo>
                <a:lnTo>
                  <a:pt x="15847" y="5748"/>
                </a:lnTo>
                <a:lnTo>
                  <a:pt x="15846" y="5747"/>
                </a:lnTo>
                <a:lnTo>
                  <a:pt x="15844" y="5747"/>
                </a:lnTo>
                <a:lnTo>
                  <a:pt x="15829" y="5746"/>
                </a:lnTo>
                <a:lnTo>
                  <a:pt x="15812" y="5753"/>
                </a:lnTo>
                <a:lnTo>
                  <a:pt x="15813" y="5766"/>
                </a:lnTo>
                <a:lnTo>
                  <a:pt x="15828" y="5780"/>
                </a:lnTo>
                <a:lnTo>
                  <a:pt x="15834" y="5788"/>
                </a:lnTo>
                <a:lnTo>
                  <a:pt x="15841" y="5797"/>
                </a:lnTo>
                <a:lnTo>
                  <a:pt x="15858" y="5805"/>
                </a:lnTo>
                <a:lnTo>
                  <a:pt x="15877" y="5811"/>
                </a:lnTo>
                <a:lnTo>
                  <a:pt x="15910" y="5812"/>
                </a:lnTo>
                <a:lnTo>
                  <a:pt x="15944" y="5805"/>
                </a:lnTo>
                <a:lnTo>
                  <a:pt x="15971" y="5784"/>
                </a:lnTo>
                <a:lnTo>
                  <a:pt x="15990" y="5757"/>
                </a:lnTo>
                <a:lnTo>
                  <a:pt x="16006" y="5751"/>
                </a:lnTo>
                <a:lnTo>
                  <a:pt x="16020" y="5742"/>
                </a:lnTo>
                <a:lnTo>
                  <a:pt x="16022" y="5723"/>
                </a:lnTo>
                <a:close/>
                <a:moveTo>
                  <a:pt x="16035" y="5559"/>
                </a:moveTo>
                <a:lnTo>
                  <a:pt x="16019" y="5549"/>
                </a:lnTo>
                <a:lnTo>
                  <a:pt x="16002" y="5542"/>
                </a:lnTo>
                <a:lnTo>
                  <a:pt x="15991" y="5528"/>
                </a:lnTo>
                <a:lnTo>
                  <a:pt x="15986" y="5517"/>
                </a:lnTo>
                <a:lnTo>
                  <a:pt x="15984" y="5513"/>
                </a:lnTo>
                <a:lnTo>
                  <a:pt x="15982" y="5510"/>
                </a:lnTo>
                <a:lnTo>
                  <a:pt x="15977" y="5506"/>
                </a:lnTo>
                <a:lnTo>
                  <a:pt x="15972" y="5501"/>
                </a:lnTo>
                <a:lnTo>
                  <a:pt x="15966" y="5513"/>
                </a:lnTo>
                <a:lnTo>
                  <a:pt x="15979" y="5530"/>
                </a:lnTo>
                <a:lnTo>
                  <a:pt x="15986" y="5548"/>
                </a:lnTo>
                <a:lnTo>
                  <a:pt x="15999" y="5565"/>
                </a:lnTo>
                <a:lnTo>
                  <a:pt x="16029" y="5583"/>
                </a:lnTo>
                <a:lnTo>
                  <a:pt x="16053" y="5607"/>
                </a:lnTo>
                <a:lnTo>
                  <a:pt x="16053" y="5629"/>
                </a:lnTo>
                <a:lnTo>
                  <a:pt x="16053" y="5647"/>
                </a:lnTo>
                <a:lnTo>
                  <a:pt x="16060" y="5661"/>
                </a:lnTo>
                <a:lnTo>
                  <a:pt x="16065" y="5676"/>
                </a:lnTo>
                <a:lnTo>
                  <a:pt x="16073" y="5677"/>
                </a:lnTo>
                <a:lnTo>
                  <a:pt x="16082" y="5668"/>
                </a:lnTo>
                <a:lnTo>
                  <a:pt x="16078" y="5616"/>
                </a:lnTo>
                <a:lnTo>
                  <a:pt x="16049" y="5572"/>
                </a:lnTo>
                <a:lnTo>
                  <a:pt x="16035" y="5559"/>
                </a:lnTo>
                <a:close/>
                <a:moveTo>
                  <a:pt x="15770" y="5464"/>
                </a:moveTo>
                <a:lnTo>
                  <a:pt x="15767" y="5460"/>
                </a:lnTo>
                <a:lnTo>
                  <a:pt x="15763" y="5457"/>
                </a:lnTo>
                <a:lnTo>
                  <a:pt x="15755" y="5457"/>
                </a:lnTo>
                <a:lnTo>
                  <a:pt x="15748" y="5459"/>
                </a:lnTo>
                <a:lnTo>
                  <a:pt x="15743" y="5460"/>
                </a:lnTo>
                <a:lnTo>
                  <a:pt x="15736" y="5462"/>
                </a:lnTo>
                <a:lnTo>
                  <a:pt x="15735" y="5463"/>
                </a:lnTo>
                <a:lnTo>
                  <a:pt x="15735" y="5465"/>
                </a:lnTo>
                <a:lnTo>
                  <a:pt x="15734" y="5475"/>
                </a:lnTo>
                <a:lnTo>
                  <a:pt x="15740" y="5480"/>
                </a:lnTo>
                <a:lnTo>
                  <a:pt x="15747" y="5480"/>
                </a:lnTo>
                <a:lnTo>
                  <a:pt x="15753" y="5481"/>
                </a:lnTo>
                <a:lnTo>
                  <a:pt x="15764" y="5480"/>
                </a:lnTo>
                <a:lnTo>
                  <a:pt x="15773" y="5475"/>
                </a:lnTo>
                <a:lnTo>
                  <a:pt x="15770" y="5464"/>
                </a:lnTo>
                <a:close/>
                <a:moveTo>
                  <a:pt x="15898" y="6079"/>
                </a:moveTo>
                <a:lnTo>
                  <a:pt x="15896" y="6073"/>
                </a:lnTo>
                <a:lnTo>
                  <a:pt x="15893" y="6067"/>
                </a:lnTo>
                <a:lnTo>
                  <a:pt x="15892" y="6066"/>
                </a:lnTo>
                <a:lnTo>
                  <a:pt x="15892" y="6065"/>
                </a:lnTo>
                <a:lnTo>
                  <a:pt x="15891" y="6065"/>
                </a:lnTo>
                <a:lnTo>
                  <a:pt x="15890" y="6064"/>
                </a:lnTo>
                <a:lnTo>
                  <a:pt x="15887" y="6063"/>
                </a:lnTo>
                <a:lnTo>
                  <a:pt x="15884" y="6062"/>
                </a:lnTo>
                <a:lnTo>
                  <a:pt x="15879" y="6062"/>
                </a:lnTo>
                <a:lnTo>
                  <a:pt x="15876" y="6064"/>
                </a:lnTo>
                <a:lnTo>
                  <a:pt x="15874" y="6069"/>
                </a:lnTo>
                <a:lnTo>
                  <a:pt x="15874" y="6075"/>
                </a:lnTo>
                <a:lnTo>
                  <a:pt x="15875" y="6077"/>
                </a:lnTo>
                <a:lnTo>
                  <a:pt x="15876" y="6079"/>
                </a:lnTo>
                <a:lnTo>
                  <a:pt x="15878" y="6081"/>
                </a:lnTo>
                <a:lnTo>
                  <a:pt x="15881" y="6082"/>
                </a:lnTo>
                <a:lnTo>
                  <a:pt x="15898" y="6079"/>
                </a:lnTo>
                <a:close/>
                <a:moveTo>
                  <a:pt x="16013" y="6268"/>
                </a:moveTo>
                <a:lnTo>
                  <a:pt x="16010" y="6265"/>
                </a:lnTo>
                <a:lnTo>
                  <a:pt x="16007" y="6261"/>
                </a:lnTo>
                <a:lnTo>
                  <a:pt x="16004" y="6262"/>
                </a:lnTo>
                <a:lnTo>
                  <a:pt x="16002" y="6265"/>
                </a:lnTo>
                <a:lnTo>
                  <a:pt x="16001" y="6266"/>
                </a:lnTo>
                <a:lnTo>
                  <a:pt x="16000" y="6268"/>
                </a:lnTo>
                <a:lnTo>
                  <a:pt x="16000" y="6270"/>
                </a:lnTo>
                <a:lnTo>
                  <a:pt x="16000" y="6271"/>
                </a:lnTo>
                <a:lnTo>
                  <a:pt x="16003" y="6276"/>
                </a:lnTo>
                <a:lnTo>
                  <a:pt x="16005" y="6280"/>
                </a:lnTo>
                <a:lnTo>
                  <a:pt x="16006" y="6282"/>
                </a:lnTo>
                <a:lnTo>
                  <a:pt x="16007" y="6282"/>
                </a:lnTo>
                <a:lnTo>
                  <a:pt x="16011" y="6281"/>
                </a:lnTo>
                <a:lnTo>
                  <a:pt x="16013" y="6278"/>
                </a:lnTo>
                <a:lnTo>
                  <a:pt x="16013" y="6268"/>
                </a:lnTo>
                <a:close/>
                <a:moveTo>
                  <a:pt x="16007" y="6045"/>
                </a:moveTo>
                <a:lnTo>
                  <a:pt x="16001" y="6042"/>
                </a:lnTo>
                <a:lnTo>
                  <a:pt x="15994" y="6040"/>
                </a:lnTo>
                <a:lnTo>
                  <a:pt x="15992" y="6043"/>
                </a:lnTo>
                <a:lnTo>
                  <a:pt x="15992" y="6047"/>
                </a:lnTo>
                <a:lnTo>
                  <a:pt x="15992" y="6050"/>
                </a:lnTo>
                <a:lnTo>
                  <a:pt x="15992" y="6052"/>
                </a:lnTo>
                <a:lnTo>
                  <a:pt x="15997" y="6059"/>
                </a:lnTo>
                <a:lnTo>
                  <a:pt x="16004" y="6062"/>
                </a:lnTo>
                <a:lnTo>
                  <a:pt x="16007" y="6063"/>
                </a:lnTo>
                <a:lnTo>
                  <a:pt x="16011" y="6063"/>
                </a:lnTo>
                <a:lnTo>
                  <a:pt x="16013" y="6063"/>
                </a:lnTo>
                <a:lnTo>
                  <a:pt x="16015" y="6063"/>
                </a:lnTo>
                <a:lnTo>
                  <a:pt x="16018" y="6062"/>
                </a:lnTo>
                <a:lnTo>
                  <a:pt x="16020" y="6061"/>
                </a:lnTo>
                <a:lnTo>
                  <a:pt x="16007" y="6045"/>
                </a:lnTo>
                <a:close/>
                <a:moveTo>
                  <a:pt x="15651" y="5958"/>
                </a:moveTo>
                <a:lnTo>
                  <a:pt x="15667" y="6009"/>
                </a:lnTo>
                <a:lnTo>
                  <a:pt x="15683" y="6061"/>
                </a:lnTo>
                <a:lnTo>
                  <a:pt x="15690" y="6075"/>
                </a:lnTo>
                <a:lnTo>
                  <a:pt x="15699" y="6084"/>
                </a:lnTo>
                <a:lnTo>
                  <a:pt x="15702" y="6117"/>
                </a:lnTo>
                <a:lnTo>
                  <a:pt x="15715" y="6146"/>
                </a:lnTo>
                <a:lnTo>
                  <a:pt x="15762" y="6167"/>
                </a:lnTo>
                <a:lnTo>
                  <a:pt x="15810" y="6188"/>
                </a:lnTo>
                <a:lnTo>
                  <a:pt x="15828" y="6200"/>
                </a:lnTo>
                <a:lnTo>
                  <a:pt x="15851" y="6201"/>
                </a:lnTo>
                <a:lnTo>
                  <a:pt x="15858" y="6190"/>
                </a:lnTo>
                <a:lnTo>
                  <a:pt x="15840" y="6176"/>
                </a:lnTo>
                <a:lnTo>
                  <a:pt x="15857" y="6170"/>
                </a:lnTo>
                <a:lnTo>
                  <a:pt x="15871" y="6162"/>
                </a:lnTo>
                <a:lnTo>
                  <a:pt x="15855" y="6148"/>
                </a:lnTo>
                <a:lnTo>
                  <a:pt x="15831" y="6126"/>
                </a:lnTo>
                <a:lnTo>
                  <a:pt x="15827" y="6115"/>
                </a:lnTo>
                <a:lnTo>
                  <a:pt x="15823" y="6105"/>
                </a:lnTo>
                <a:lnTo>
                  <a:pt x="15832" y="6093"/>
                </a:lnTo>
                <a:lnTo>
                  <a:pt x="15827" y="6083"/>
                </a:lnTo>
                <a:lnTo>
                  <a:pt x="15810" y="6075"/>
                </a:lnTo>
                <a:lnTo>
                  <a:pt x="15801" y="6058"/>
                </a:lnTo>
                <a:lnTo>
                  <a:pt x="15803" y="6045"/>
                </a:lnTo>
                <a:lnTo>
                  <a:pt x="15789" y="6039"/>
                </a:lnTo>
                <a:lnTo>
                  <a:pt x="15777" y="6018"/>
                </a:lnTo>
                <a:lnTo>
                  <a:pt x="15773" y="5993"/>
                </a:lnTo>
                <a:lnTo>
                  <a:pt x="15762" y="5974"/>
                </a:lnTo>
                <a:lnTo>
                  <a:pt x="15752" y="5953"/>
                </a:lnTo>
                <a:lnTo>
                  <a:pt x="15732" y="5929"/>
                </a:lnTo>
                <a:lnTo>
                  <a:pt x="15721" y="5897"/>
                </a:lnTo>
                <a:lnTo>
                  <a:pt x="15721" y="5859"/>
                </a:lnTo>
                <a:lnTo>
                  <a:pt x="15724" y="5852"/>
                </a:lnTo>
                <a:lnTo>
                  <a:pt x="15732" y="5853"/>
                </a:lnTo>
                <a:lnTo>
                  <a:pt x="15747" y="5845"/>
                </a:lnTo>
                <a:lnTo>
                  <a:pt x="15757" y="5831"/>
                </a:lnTo>
                <a:lnTo>
                  <a:pt x="15759" y="5808"/>
                </a:lnTo>
                <a:lnTo>
                  <a:pt x="15754" y="5787"/>
                </a:lnTo>
                <a:lnTo>
                  <a:pt x="15708" y="5756"/>
                </a:lnTo>
                <a:lnTo>
                  <a:pt x="15667" y="5723"/>
                </a:lnTo>
                <a:lnTo>
                  <a:pt x="15656" y="5650"/>
                </a:lnTo>
                <a:lnTo>
                  <a:pt x="15604" y="5603"/>
                </a:lnTo>
                <a:lnTo>
                  <a:pt x="15568" y="5588"/>
                </a:lnTo>
                <a:lnTo>
                  <a:pt x="15531" y="5571"/>
                </a:lnTo>
                <a:lnTo>
                  <a:pt x="15499" y="5551"/>
                </a:lnTo>
                <a:lnTo>
                  <a:pt x="15466" y="5535"/>
                </a:lnTo>
                <a:lnTo>
                  <a:pt x="15416" y="5505"/>
                </a:lnTo>
                <a:lnTo>
                  <a:pt x="15358" y="5488"/>
                </a:lnTo>
                <a:lnTo>
                  <a:pt x="15329" y="5489"/>
                </a:lnTo>
                <a:lnTo>
                  <a:pt x="15302" y="5466"/>
                </a:lnTo>
                <a:lnTo>
                  <a:pt x="15276" y="5436"/>
                </a:lnTo>
                <a:lnTo>
                  <a:pt x="15245" y="5411"/>
                </a:lnTo>
                <a:lnTo>
                  <a:pt x="15211" y="5427"/>
                </a:lnTo>
                <a:lnTo>
                  <a:pt x="15208" y="5469"/>
                </a:lnTo>
                <a:lnTo>
                  <a:pt x="15175" y="5476"/>
                </a:lnTo>
                <a:lnTo>
                  <a:pt x="15154" y="5488"/>
                </a:lnTo>
                <a:lnTo>
                  <a:pt x="15145" y="5507"/>
                </a:lnTo>
                <a:lnTo>
                  <a:pt x="15138" y="5521"/>
                </a:lnTo>
                <a:lnTo>
                  <a:pt x="15118" y="5551"/>
                </a:lnTo>
                <a:lnTo>
                  <a:pt x="15081" y="5563"/>
                </a:lnTo>
                <a:lnTo>
                  <a:pt x="15064" y="5530"/>
                </a:lnTo>
                <a:lnTo>
                  <a:pt x="15058" y="5491"/>
                </a:lnTo>
                <a:lnTo>
                  <a:pt x="15055" y="5504"/>
                </a:lnTo>
                <a:lnTo>
                  <a:pt x="15044" y="5510"/>
                </a:lnTo>
                <a:lnTo>
                  <a:pt x="15033" y="5478"/>
                </a:lnTo>
                <a:lnTo>
                  <a:pt x="15033" y="5440"/>
                </a:lnTo>
                <a:lnTo>
                  <a:pt x="15039" y="5395"/>
                </a:lnTo>
                <a:lnTo>
                  <a:pt x="15024" y="5359"/>
                </a:lnTo>
                <a:lnTo>
                  <a:pt x="15003" y="5355"/>
                </a:lnTo>
                <a:lnTo>
                  <a:pt x="14983" y="5346"/>
                </a:lnTo>
                <a:lnTo>
                  <a:pt x="14960" y="5332"/>
                </a:lnTo>
                <a:lnTo>
                  <a:pt x="14941" y="5326"/>
                </a:lnTo>
                <a:lnTo>
                  <a:pt x="14923" y="5340"/>
                </a:lnTo>
                <a:lnTo>
                  <a:pt x="14898" y="5356"/>
                </a:lnTo>
                <a:lnTo>
                  <a:pt x="14876" y="5384"/>
                </a:lnTo>
                <a:lnTo>
                  <a:pt x="14877" y="5423"/>
                </a:lnTo>
                <a:lnTo>
                  <a:pt x="14889" y="5425"/>
                </a:lnTo>
                <a:lnTo>
                  <a:pt x="14899" y="5428"/>
                </a:lnTo>
                <a:lnTo>
                  <a:pt x="14919" y="5458"/>
                </a:lnTo>
                <a:lnTo>
                  <a:pt x="14957" y="5468"/>
                </a:lnTo>
                <a:lnTo>
                  <a:pt x="14981" y="5482"/>
                </a:lnTo>
                <a:lnTo>
                  <a:pt x="15012" y="5485"/>
                </a:lnTo>
                <a:lnTo>
                  <a:pt x="15003" y="5509"/>
                </a:lnTo>
                <a:lnTo>
                  <a:pt x="14977" y="5504"/>
                </a:lnTo>
                <a:lnTo>
                  <a:pt x="14958" y="5512"/>
                </a:lnTo>
                <a:lnTo>
                  <a:pt x="14934" y="5516"/>
                </a:lnTo>
                <a:lnTo>
                  <a:pt x="14914" y="5523"/>
                </a:lnTo>
                <a:lnTo>
                  <a:pt x="14939" y="5548"/>
                </a:lnTo>
                <a:lnTo>
                  <a:pt x="14947" y="5578"/>
                </a:lnTo>
                <a:lnTo>
                  <a:pt x="14956" y="5604"/>
                </a:lnTo>
                <a:lnTo>
                  <a:pt x="14969" y="5615"/>
                </a:lnTo>
                <a:lnTo>
                  <a:pt x="14984" y="5603"/>
                </a:lnTo>
                <a:lnTo>
                  <a:pt x="14996" y="5580"/>
                </a:lnTo>
                <a:lnTo>
                  <a:pt x="15006" y="5554"/>
                </a:lnTo>
                <a:lnTo>
                  <a:pt x="15013" y="5582"/>
                </a:lnTo>
                <a:lnTo>
                  <a:pt x="15038" y="5608"/>
                </a:lnTo>
                <a:lnTo>
                  <a:pt x="15057" y="5616"/>
                </a:lnTo>
                <a:lnTo>
                  <a:pt x="15065" y="5632"/>
                </a:lnTo>
                <a:lnTo>
                  <a:pt x="15132" y="5670"/>
                </a:lnTo>
                <a:lnTo>
                  <a:pt x="15163" y="5678"/>
                </a:lnTo>
                <a:lnTo>
                  <a:pt x="15191" y="5694"/>
                </a:lnTo>
                <a:lnTo>
                  <a:pt x="15247" y="5748"/>
                </a:lnTo>
                <a:lnTo>
                  <a:pt x="15248" y="5748"/>
                </a:lnTo>
                <a:lnTo>
                  <a:pt x="15251" y="5770"/>
                </a:lnTo>
                <a:lnTo>
                  <a:pt x="15254" y="5797"/>
                </a:lnTo>
                <a:lnTo>
                  <a:pt x="15265" y="5846"/>
                </a:lnTo>
                <a:lnTo>
                  <a:pt x="15265" y="5847"/>
                </a:lnTo>
                <a:lnTo>
                  <a:pt x="15253" y="5847"/>
                </a:lnTo>
                <a:lnTo>
                  <a:pt x="15251" y="5851"/>
                </a:lnTo>
                <a:lnTo>
                  <a:pt x="15259" y="5862"/>
                </a:lnTo>
                <a:lnTo>
                  <a:pt x="15266" y="5869"/>
                </a:lnTo>
                <a:lnTo>
                  <a:pt x="15260" y="5882"/>
                </a:lnTo>
                <a:lnTo>
                  <a:pt x="15258" y="5890"/>
                </a:lnTo>
                <a:lnTo>
                  <a:pt x="15269" y="5924"/>
                </a:lnTo>
                <a:lnTo>
                  <a:pt x="15259" y="5961"/>
                </a:lnTo>
                <a:lnTo>
                  <a:pt x="15293" y="5960"/>
                </a:lnTo>
                <a:lnTo>
                  <a:pt x="15320" y="5988"/>
                </a:lnTo>
                <a:lnTo>
                  <a:pt x="15365" y="6032"/>
                </a:lnTo>
                <a:lnTo>
                  <a:pt x="15427" y="6050"/>
                </a:lnTo>
                <a:lnTo>
                  <a:pt x="15459" y="6050"/>
                </a:lnTo>
                <a:lnTo>
                  <a:pt x="15485" y="6039"/>
                </a:lnTo>
                <a:lnTo>
                  <a:pt x="15477" y="6004"/>
                </a:lnTo>
                <a:lnTo>
                  <a:pt x="15467" y="5975"/>
                </a:lnTo>
                <a:lnTo>
                  <a:pt x="15494" y="5969"/>
                </a:lnTo>
                <a:lnTo>
                  <a:pt x="15513" y="5947"/>
                </a:lnTo>
                <a:lnTo>
                  <a:pt x="15534" y="5922"/>
                </a:lnTo>
                <a:lnTo>
                  <a:pt x="15551" y="5908"/>
                </a:lnTo>
                <a:lnTo>
                  <a:pt x="15596" y="5926"/>
                </a:lnTo>
                <a:lnTo>
                  <a:pt x="15641" y="5951"/>
                </a:lnTo>
                <a:lnTo>
                  <a:pt x="15651" y="5958"/>
                </a:lnTo>
                <a:close/>
                <a:moveTo>
                  <a:pt x="15255" y="5914"/>
                </a:moveTo>
                <a:lnTo>
                  <a:pt x="15250" y="5908"/>
                </a:lnTo>
                <a:lnTo>
                  <a:pt x="15247" y="5901"/>
                </a:lnTo>
                <a:lnTo>
                  <a:pt x="15243" y="5895"/>
                </a:lnTo>
                <a:lnTo>
                  <a:pt x="15240" y="5891"/>
                </a:lnTo>
                <a:lnTo>
                  <a:pt x="15239" y="5891"/>
                </a:lnTo>
                <a:lnTo>
                  <a:pt x="15233" y="5894"/>
                </a:lnTo>
                <a:lnTo>
                  <a:pt x="15229" y="5904"/>
                </a:lnTo>
                <a:lnTo>
                  <a:pt x="15220" y="5919"/>
                </a:lnTo>
                <a:lnTo>
                  <a:pt x="15211" y="5936"/>
                </a:lnTo>
                <a:lnTo>
                  <a:pt x="15205" y="5947"/>
                </a:lnTo>
                <a:lnTo>
                  <a:pt x="15196" y="5956"/>
                </a:lnTo>
                <a:lnTo>
                  <a:pt x="15187" y="5963"/>
                </a:lnTo>
                <a:lnTo>
                  <a:pt x="15178" y="5971"/>
                </a:lnTo>
                <a:lnTo>
                  <a:pt x="15172" y="5976"/>
                </a:lnTo>
                <a:lnTo>
                  <a:pt x="15174" y="5980"/>
                </a:lnTo>
                <a:lnTo>
                  <a:pt x="15188" y="5986"/>
                </a:lnTo>
                <a:lnTo>
                  <a:pt x="15202" y="5984"/>
                </a:lnTo>
                <a:lnTo>
                  <a:pt x="15215" y="5976"/>
                </a:lnTo>
                <a:lnTo>
                  <a:pt x="15222" y="5965"/>
                </a:lnTo>
                <a:lnTo>
                  <a:pt x="15228" y="5957"/>
                </a:lnTo>
                <a:lnTo>
                  <a:pt x="15234" y="5950"/>
                </a:lnTo>
                <a:lnTo>
                  <a:pt x="15243" y="5939"/>
                </a:lnTo>
                <a:lnTo>
                  <a:pt x="15252" y="5929"/>
                </a:lnTo>
                <a:lnTo>
                  <a:pt x="15255" y="5914"/>
                </a:lnTo>
                <a:close/>
                <a:moveTo>
                  <a:pt x="15024" y="5830"/>
                </a:moveTo>
                <a:lnTo>
                  <a:pt x="15026" y="5818"/>
                </a:lnTo>
                <a:lnTo>
                  <a:pt x="15021" y="5807"/>
                </a:lnTo>
                <a:lnTo>
                  <a:pt x="15018" y="5799"/>
                </a:lnTo>
                <a:lnTo>
                  <a:pt x="15015" y="5790"/>
                </a:lnTo>
                <a:lnTo>
                  <a:pt x="15012" y="5785"/>
                </a:lnTo>
                <a:lnTo>
                  <a:pt x="15008" y="5780"/>
                </a:lnTo>
                <a:lnTo>
                  <a:pt x="15006" y="5780"/>
                </a:lnTo>
                <a:lnTo>
                  <a:pt x="15004" y="5785"/>
                </a:lnTo>
                <a:lnTo>
                  <a:pt x="15003" y="5790"/>
                </a:lnTo>
                <a:lnTo>
                  <a:pt x="15001" y="5800"/>
                </a:lnTo>
                <a:lnTo>
                  <a:pt x="15001" y="5809"/>
                </a:lnTo>
                <a:lnTo>
                  <a:pt x="15000" y="5822"/>
                </a:lnTo>
                <a:lnTo>
                  <a:pt x="14998" y="5834"/>
                </a:lnTo>
                <a:lnTo>
                  <a:pt x="14998" y="5841"/>
                </a:lnTo>
                <a:lnTo>
                  <a:pt x="14998" y="5847"/>
                </a:lnTo>
                <a:lnTo>
                  <a:pt x="15007" y="5849"/>
                </a:lnTo>
                <a:lnTo>
                  <a:pt x="15016" y="5841"/>
                </a:lnTo>
                <a:lnTo>
                  <a:pt x="15024" y="5830"/>
                </a:lnTo>
                <a:close/>
                <a:moveTo>
                  <a:pt x="14854" y="5908"/>
                </a:moveTo>
                <a:lnTo>
                  <a:pt x="14854" y="5894"/>
                </a:lnTo>
                <a:lnTo>
                  <a:pt x="14859" y="5882"/>
                </a:lnTo>
                <a:lnTo>
                  <a:pt x="14865" y="5870"/>
                </a:lnTo>
                <a:lnTo>
                  <a:pt x="14862" y="5858"/>
                </a:lnTo>
                <a:lnTo>
                  <a:pt x="14854" y="5864"/>
                </a:lnTo>
                <a:lnTo>
                  <a:pt x="14846" y="5873"/>
                </a:lnTo>
                <a:lnTo>
                  <a:pt x="14836" y="5888"/>
                </a:lnTo>
                <a:lnTo>
                  <a:pt x="14829" y="5905"/>
                </a:lnTo>
                <a:lnTo>
                  <a:pt x="14827" y="5913"/>
                </a:lnTo>
                <a:lnTo>
                  <a:pt x="14826" y="5923"/>
                </a:lnTo>
                <a:lnTo>
                  <a:pt x="14827" y="5927"/>
                </a:lnTo>
                <a:lnTo>
                  <a:pt x="14831" y="5929"/>
                </a:lnTo>
                <a:lnTo>
                  <a:pt x="14840" y="5928"/>
                </a:lnTo>
                <a:lnTo>
                  <a:pt x="14847" y="5922"/>
                </a:lnTo>
                <a:lnTo>
                  <a:pt x="14854" y="5908"/>
                </a:lnTo>
                <a:close/>
                <a:moveTo>
                  <a:pt x="11910" y="4508"/>
                </a:moveTo>
                <a:lnTo>
                  <a:pt x="11907" y="4509"/>
                </a:lnTo>
                <a:lnTo>
                  <a:pt x="11904" y="4511"/>
                </a:lnTo>
                <a:lnTo>
                  <a:pt x="11901" y="4538"/>
                </a:lnTo>
                <a:lnTo>
                  <a:pt x="11890" y="4559"/>
                </a:lnTo>
                <a:lnTo>
                  <a:pt x="11886" y="4573"/>
                </a:lnTo>
                <a:lnTo>
                  <a:pt x="11881" y="4591"/>
                </a:lnTo>
                <a:lnTo>
                  <a:pt x="11874" y="4618"/>
                </a:lnTo>
                <a:lnTo>
                  <a:pt x="11871" y="4642"/>
                </a:lnTo>
                <a:lnTo>
                  <a:pt x="11882" y="4683"/>
                </a:lnTo>
                <a:lnTo>
                  <a:pt x="11893" y="4723"/>
                </a:lnTo>
                <a:lnTo>
                  <a:pt x="11897" y="4743"/>
                </a:lnTo>
                <a:lnTo>
                  <a:pt x="11903" y="4763"/>
                </a:lnTo>
                <a:lnTo>
                  <a:pt x="11914" y="4779"/>
                </a:lnTo>
                <a:lnTo>
                  <a:pt x="11923" y="4794"/>
                </a:lnTo>
                <a:lnTo>
                  <a:pt x="11925" y="4795"/>
                </a:lnTo>
                <a:lnTo>
                  <a:pt x="11926" y="4797"/>
                </a:lnTo>
                <a:lnTo>
                  <a:pt x="11929" y="4797"/>
                </a:lnTo>
                <a:lnTo>
                  <a:pt x="11967" y="4794"/>
                </a:lnTo>
                <a:lnTo>
                  <a:pt x="12002" y="4763"/>
                </a:lnTo>
                <a:lnTo>
                  <a:pt x="12015" y="4718"/>
                </a:lnTo>
                <a:lnTo>
                  <a:pt x="12016" y="4672"/>
                </a:lnTo>
                <a:lnTo>
                  <a:pt x="12011" y="4670"/>
                </a:lnTo>
                <a:lnTo>
                  <a:pt x="12006" y="4667"/>
                </a:lnTo>
                <a:lnTo>
                  <a:pt x="12005" y="4667"/>
                </a:lnTo>
                <a:lnTo>
                  <a:pt x="12005" y="4664"/>
                </a:lnTo>
                <a:lnTo>
                  <a:pt x="12010" y="4642"/>
                </a:lnTo>
                <a:lnTo>
                  <a:pt x="11999" y="4619"/>
                </a:lnTo>
                <a:lnTo>
                  <a:pt x="11980" y="4604"/>
                </a:lnTo>
                <a:lnTo>
                  <a:pt x="11958" y="4593"/>
                </a:lnTo>
                <a:lnTo>
                  <a:pt x="11958" y="4590"/>
                </a:lnTo>
                <a:lnTo>
                  <a:pt x="11958" y="4588"/>
                </a:lnTo>
                <a:lnTo>
                  <a:pt x="11965" y="4585"/>
                </a:lnTo>
                <a:lnTo>
                  <a:pt x="11972" y="4582"/>
                </a:lnTo>
                <a:lnTo>
                  <a:pt x="11972" y="4566"/>
                </a:lnTo>
                <a:lnTo>
                  <a:pt x="11958" y="4560"/>
                </a:lnTo>
                <a:lnTo>
                  <a:pt x="11943" y="4549"/>
                </a:lnTo>
                <a:lnTo>
                  <a:pt x="11939" y="4538"/>
                </a:lnTo>
                <a:lnTo>
                  <a:pt x="11932" y="4528"/>
                </a:lnTo>
                <a:lnTo>
                  <a:pt x="11923" y="4519"/>
                </a:lnTo>
                <a:lnTo>
                  <a:pt x="11910" y="4508"/>
                </a:lnTo>
                <a:close/>
                <a:moveTo>
                  <a:pt x="12602" y="4221"/>
                </a:moveTo>
                <a:lnTo>
                  <a:pt x="12602" y="4214"/>
                </a:lnTo>
                <a:lnTo>
                  <a:pt x="12602" y="4206"/>
                </a:lnTo>
                <a:lnTo>
                  <a:pt x="12600" y="4200"/>
                </a:lnTo>
                <a:lnTo>
                  <a:pt x="12599" y="4195"/>
                </a:lnTo>
                <a:lnTo>
                  <a:pt x="12598" y="4194"/>
                </a:lnTo>
                <a:lnTo>
                  <a:pt x="12597" y="4193"/>
                </a:lnTo>
                <a:lnTo>
                  <a:pt x="12592" y="4195"/>
                </a:lnTo>
                <a:lnTo>
                  <a:pt x="12590" y="4199"/>
                </a:lnTo>
                <a:lnTo>
                  <a:pt x="12589" y="4211"/>
                </a:lnTo>
                <a:lnTo>
                  <a:pt x="12590" y="4221"/>
                </a:lnTo>
                <a:lnTo>
                  <a:pt x="12590" y="4224"/>
                </a:lnTo>
                <a:lnTo>
                  <a:pt x="12590" y="4226"/>
                </a:lnTo>
                <a:lnTo>
                  <a:pt x="12590" y="4235"/>
                </a:lnTo>
                <a:lnTo>
                  <a:pt x="12596" y="4239"/>
                </a:lnTo>
                <a:lnTo>
                  <a:pt x="12602" y="4221"/>
                </a:lnTo>
                <a:close/>
                <a:moveTo>
                  <a:pt x="12604" y="4277"/>
                </a:moveTo>
                <a:lnTo>
                  <a:pt x="12603" y="4271"/>
                </a:lnTo>
                <a:lnTo>
                  <a:pt x="12603" y="4266"/>
                </a:lnTo>
                <a:lnTo>
                  <a:pt x="12603" y="4263"/>
                </a:lnTo>
                <a:lnTo>
                  <a:pt x="12603" y="4261"/>
                </a:lnTo>
                <a:lnTo>
                  <a:pt x="12601" y="4258"/>
                </a:lnTo>
                <a:lnTo>
                  <a:pt x="12598" y="4256"/>
                </a:lnTo>
                <a:lnTo>
                  <a:pt x="12595" y="4255"/>
                </a:lnTo>
                <a:lnTo>
                  <a:pt x="12592" y="4256"/>
                </a:lnTo>
                <a:lnTo>
                  <a:pt x="12589" y="4261"/>
                </a:lnTo>
                <a:lnTo>
                  <a:pt x="12589" y="4266"/>
                </a:lnTo>
                <a:lnTo>
                  <a:pt x="12590" y="4271"/>
                </a:lnTo>
                <a:lnTo>
                  <a:pt x="12590" y="4276"/>
                </a:lnTo>
                <a:lnTo>
                  <a:pt x="12592" y="4280"/>
                </a:lnTo>
                <a:lnTo>
                  <a:pt x="12594" y="4283"/>
                </a:lnTo>
                <a:lnTo>
                  <a:pt x="12604" y="4277"/>
                </a:lnTo>
                <a:close/>
                <a:moveTo>
                  <a:pt x="12597" y="4329"/>
                </a:moveTo>
                <a:lnTo>
                  <a:pt x="12596" y="4322"/>
                </a:lnTo>
                <a:lnTo>
                  <a:pt x="12595" y="4314"/>
                </a:lnTo>
                <a:lnTo>
                  <a:pt x="12592" y="4312"/>
                </a:lnTo>
                <a:lnTo>
                  <a:pt x="12587" y="4312"/>
                </a:lnTo>
                <a:lnTo>
                  <a:pt x="12583" y="4319"/>
                </a:lnTo>
                <a:lnTo>
                  <a:pt x="12582" y="4327"/>
                </a:lnTo>
                <a:lnTo>
                  <a:pt x="12582" y="4330"/>
                </a:lnTo>
                <a:lnTo>
                  <a:pt x="12583" y="4332"/>
                </a:lnTo>
                <a:lnTo>
                  <a:pt x="12585" y="4335"/>
                </a:lnTo>
                <a:lnTo>
                  <a:pt x="12588" y="4337"/>
                </a:lnTo>
                <a:lnTo>
                  <a:pt x="12589" y="4340"/>
                </a:lnTo>
                <a:lnTo>
                  <a:pt x="12592" y="4341"/>
                </a:lnTo>
                <a:lnTo>
                  <a:pt x="12597" y="4329"/>
                </a:lnTo>
                <a:close/>
                <a:moveTo>
                  <a:pt x="13348" y="5401"/>
                </a:moveTo>
                <a:lnTo>
                  <a:pt x="13334" y="5372"/>
                </a:lnTo>
                <a:lnTo>
                  <a:pt x="13302" y="5359"/>
                </a:lnTo>
                <a:lnTo>
                  <a:pt x="13294" y="5358"/>
                </a:lnTo>
                <a:lnTo>
                  <a:pt x="13293" y="5352"/>
                </a:lnTo>
                <a:lnTo>
                  <a:pt x="13291" y="5343"/>
                </a:lnTo>
                <a:lnTo>
                  <a:pt x="13288" y="5335"/>
                </a:lnTo>
                <a:lnTo>
                  <a:pt x="13288" y="5326"/>
                </a:lnTo>
                <a:lnTo>
                  <a:pt x="13295" y="5319"/>
                </a:lnTo>
                <a:lnTo>
                  <a:pt x="13304" y="5314"/>
                </a:lnTo>
                <a:lnTo>
                  <a:pt x="13293" y="5306"/>
                </a:lnTo>
                <a:lnTo>
                  <a:pt x="13289" y="5288"/>
                </a:lnTo>
                <a:lnTo>
                  <a:pt x="13296" y="5266"/>
                </a:lnTo>
                <a:lnTo>
                  <a:pt x="13301" y="5253"/>
                </a:lnTo>
                <a:lnTo>
                  <a:pt x="13300" y="5249"/>
                </a:lnTo>
                <a:lnTo>
                  <a:pt x="13299" y="5246"/>
                </a:lnTo>
                <a:lnTo>
                  <a:pt x="13291" y="5236"/>
                </a:lnTo>
                <a:lnTo>
                  <a:pt x="13285" y="5224"/>
                </a:lnTo>
                <a:lnTo>
                  <a:pt x="13266" y="5236"/>
                </a:lnTo>
                <a:lnTo>
                  <a:pt x="13245" y="5247"/>
                </a:lnTo>
                <a:lnTo>
                  <a:pt x="13252" y="5234"/>
                </a:lnTo>
                <a:lnTo>
                  <a:pt x="13264" y="5227"/>
                </a:lnTo>
                <a:lnTo>
                  <a:pt x="13260" y="5217"/>
                </a:lnTo>
                <a:lnTo>
                  <a:pt x="13246" y="5213"/>
                </a:lnTo>
                <a:lnTo>
                  <a:pt x="13218" y="5192"/>
                </a:lnTo>
                <a:lnTo>
                  <a:pt x="13204" y="5159"/>
                </a:lnTo>
                <a:lnTo>
                  <a:pt x="13195" y="5140"/>
                </a:lnTo>
                <a:lnTo>
                  <a:pt x="13178" y="5137"/>
                </a:lnTo>
                <a:lnTo>
                  <a:pt x="13167" y="5105"/>
                </a:lnTo>
                <a:lnTo>
                  <a:pt x="13152" y="5081"/>
                </a:lnTo>
                <a:lnTo>
                  <a:pt x="13149" y="5100"/>
                </a:lnTo>
                <a:lnTo>
                  <a:pt x="13149" y="5121"/>
                </a:lnTo>
                <a:lnTo>
                  <a:pt x="13115" y="5093"/>
                </a:lnTo>
                <a:lnTo>
                  <a:pt x="13093" y="5051"/>
                </a:lnTo>
                <a:lnTo>
                  <a:pt x="13075" y="5051"/>
                </a:lnTo>
                <a:lnTo>
                  <a:pt x="13061" y="5022"/>
                </a:lnTo>
                <a:lnTo>
                  <a:pt x="13043" y="4990"/>
                </a:lnTo>
                <a:lnTo>
                  <a:pt x="13011" y="4963"/>
                </a:lnTo>
                <a:lnTo>
                  <a:pt x="12983" y="4934"/>
                </a:lnTo>
                <a:lnTo>
                  <a:pt x="12967" y="4908"/>
                </a:lnTo>
                <a:lnTo>
                  <a:pt x="12954" y="4882"/>
                </a:lnTo>
                <a:lnTo>
                  <a:pt x="12935" y="4854"/>
                </a:lnTo>
                <a:lnTo>
                  <a:pt x="12899" y="4856"/>
                </a:lnTo>
                <a:lnTo>
                  <a:pt x="12873" y="4853"/>
                </a:lnTo>
                <a:lnTo>
                  <a:pt x="12849" y="4846"/>
                </a:lnTo>
                <a:lnTo>
                  <a:pt x="12828" y="4836"/>
                </a:lnTo>
                <a:lnTo>
                  <a:pt x="12808" y="4828"/>
                </a:lnTo>
                <a:lnTo>
                  <a:pt x="12810" y="4868"/>
                </a:lnTo>
                <a:lnTo>
                  <a:pt x="12828" y="4902"/>
                </a:lnTo>
                <a:lnTo>
                  <a:pt x="12852" y="4933"/>
                </a:lnTo>
                <a:lnTo>
                  <a:pt x="12870" y="4969"/>
                </a:lnTo>
                <a:lnTo>
                  <a:pt x="12894" y="4984"/>
                </a:lnTo>
                <a:lnTo>
                  <a:pt x="12914" y="5000"/>
                </a:lnTo>
                <a:lnTo>
                  <a:pt x="12929" y="5019"/>
                </a:lnTo>
                <a:lnTo>
                  <a:pt x="12951" y="5031"/>
                </a:lnTo>
                <a:lnTo>
                  <a:pt x="12954" y="5041"/>
                </a:lnTo>
                <a:lnTo>
                  <a:pt x="12958" y="5053"/>
                </a:lnTo>
                <a:lnTo>
                  <a:pt x="12962" y="5071"/>
                </a:lnTo>
                <a:lnTo>
                  <a:pt x="12973" y="5085"/>
                </a:lnTo>
                <a:lnTo>
                  <a:pt x="12987" y="5095"/>
                </a:lnTo>
                <a:lnTo>
                  <a:pt x="13000" y="5104"/>
                </a:lnTo>
                <a:lnTo>
                  <a:pt x="13001" y="5110"/>
                </a:lnTo>
                <a:lnTo>
                  <a:pt x="13004" y="5114"/>
                </a:lnTo>
                <a:lnTo>
                  <a:pt x="13006" y="5126"/>
                </a:lnTo>
                <a:lnTo>
                  <a:pt x="13017" y="5132"/>
                </a:lnTo>
                <a:lnTo>
                  <a:pt x="13023" y="5156"/>
                </a:lnTo>
                <a:lnTo>
                  <a:pt x="13031" y="5181"/>
                </a:lnTo>
                <a:lnTo>
                  <a:pt x="13037" y="5209"/>
                </a:lnTo>
                <a:lnTo>
                  <a:pt x="13036" y="5239"/>
                </a:lnTo>
                <a:lnTo>
                  <a:pt x="13068" y="5263"/>
                </a:lnTo>
                <a:lnTo>
                  <a:pt x="13073" y="5305"/>
                </a:lnTo>
                <a:lnTo>
                  <a:pt x="13099" y="5349"/>
                </a:lnTo>
                <a:lnTo>
                  <a:pt x="13118" y="5389"/>
                </a:lnTo>
                <a:lnTo>
                  <a:pt x="13119" y="5391"/>
                </a:lnTo>
                <a:lnTo>
                  <a:pt x="13120" y="5391"/>
                </a:lnTo>
                <a:lnTo>
                  <a:pt x="13115" y="5410"/>
                </a:lnTo>
                <a:lnTo>
                  <a:pt x="13128" y="5425"/>
                </a:lnTo>
                <a:lnTo>
                  <a:pt x="13134" y="5448"/>
                </a:lnTo>
                <a:lnTo>
                  <a:pt x="13131" y="5475"/>
                </a:lnTo>
                <a:lnTo>
                  <a:pt x="13157" y="5521"/>
                </a:lnTo>
                <a:lnTo>
                  <a:pt x="13192" y="5565"/>
                </a:lnTo>
                <a:lnTo>
                  <a:pt x="13213" y="5596"/>
                </a:lnTo>
                <a:lnTo>
                  <a:pt x="13240" y="5624"/>
                </a:lnTo>
                <a:lnTo>
                  <a:pt x="13281" y="5669"/>
                </a:lnTo>
                <a:lnTo>
                  <a:pt x="13310" y="5720"/>
                </a:lnTo>
                <a:lnTo>
                  <a:pt x="13341" y="5751"/>
                </a:lnTo>
                <a:lnTo>
                  <a:pt x="13371" y="5722"/>
                </a:lnTo>
                <a:lnTo>
                  <a:pt x="13376" y="5724"/>
                </a:lnTo>
                <a:lnTo>
                  <a:pt x="13379" y="5730"/>
                </a:lnTo>
                <a:lnTo>
                  <a:pt x="13384" y="5736"/>
                </a:lnTo>
                <a:lnTo>
                  <a:pt x="13387" y="5743"/>
                </a:lnTo>
                <a:lnTo>
                  <a:pt x="13389" y="5744"/>
                </a:lnTo>
                <a:lnTo>
                  <a:pt x="13392" y="5744"/>
                </a:lnTo>
                <a:lnTo>
                  <a:pt x="13411" y="5613"/>
                </a:lnTo>
                <a:lnTo>
                  <a:pt x="13400" y="5483"/>
                </a:lnTo>
                <a:lnTo>
                  <a:pt x="13399" y="5482"/>
                </a:lnTo>
                <a:lnTo>
                  <a:pt x="13373" y="5484"/>
                </a:lnTo>
                <a:lnTo>
                  <a:pt x="13348" y="5487"/>
                </a:lnTo>
                <a:lnTo>
                  <a:pt x="13351" y="5454"/>
                </a:lnTo>
                <a:lnTo>
                  <a:pt x="13351" y="5417"/>
                </a:lnTo>
                <a:lnTo>
                  <a:pt x="13348" y="5401"/>
                </a:lnTo>
                <a:close/>
                <a:moveTo>
                  <a:pt x="13443" y="5453"/>
                </a:moveTo>
                <a:lnTo>
                  <a:pt x="13437" y="5439"/>
                </a:lnTo>
                <a:lnTo>
                  <a:pt x="13433" y="5425"/>
                </a:lnTo>
                <a:lnTo>
                  <a:pt x="13432" y="5415"/>
                </a:lnTo>
                <a:lnTo>
                  <a:pt x="13429" y="5405"/>
                </a:lnTo>
                <a:lnTo>
                  <a:pt x="13424" y="5415"/>
                </a:lnTo>
                <a:lnTo>
                  <a:pt x="13418" y="5431"/>
                </a:lnTo>
                <a:lnTo>
                  <a:pt x="13412" y="5421"/>
                </a:lnTo>
                <a:lnTo>
                  <a:pt x="13404" y="5417"/>
                </a:lnTo>
                <a:lnTo>
                  <a:pt x="13389" y="5424"/>
                </a:lnTo>
                <a:lnTo>
                  <a:pt x="13392" y="5439"/>
                </a:lnTo>
                <a:lnTo>
                  <a:pt x="13400" y="5452"/>
                </a:lnTo>
                <a:lnTo>
                  <a:pt x="13412" y="5460"/>
                </a:lnTo>
                <a:lnTo>
                  <a:pt x="13422" y="5476"/>
                </a:lnTo>
                <a:lnTo>
                  <a:pt x="13425" y="5496"/>
                </a:lnTo>
                <a:lnTo>
                  <a:pt x="13433" y="5509"/>
                </a:lnTo>
                <a:lnTo>
                  <a:pt x="13442" y="5522"/>
                </a:lnTo>
                <a:lnTo>
                  <a:pt x="13451" y="5531"/>
                </a:lnTo>
                <a:lnTo>
                  <a:pt x="13461" y="5540"/>
                </a:lnTo>
                <a:lnTo>
                  <a:pt x="13463" y="5534"/>
                </a:lnTo>
                <a:lnTo>
                  <a:pt x="13461" y="5524"/>
                </a:lnTo>
                <a:lnTo>
                  <a:pt x="13464" y="5510"/>
                </a:lnTo>
                <a:lnTo>
                  <a:pt x="13470" y="5497"/>
                </a:lnTo>
                <a:lnTo>
                  <a:pt x="13460" y="5486"/>
                </a:lnTo>
                <a:lnTo>
                  <a:pt x="13451" y="5471"/>
                </a:lnTo>
                <a:lnTo>
                  <a:pt x="13443" y="5453"/>
                </a:lnTo>
                <a:close/>
                <a:moveTo>
                  <a:pt x="13558" y="5506"/>
                </a:moveTo>
                <a:lnTo>
                  <a:pt x="13547" y="5491"/>
                </a:lnTo>
                <a:lnTo>
                  <a:pt x="13535" y="5486"/>
                </a:lnTo>
                <a:lnTo>
                  <a:pt x="13530" y="5491"/>
                </a:lnTo>
                <a:lnTo>
                  <a:pt x="13528" y="5497"/>
                </a:lnTo>
                <a:lnTo>
                  <a:pt x="13526" y="5503"/>
                </a:lnTo>
                <a:lnTo>
                  <a:pt x="13526" y="5509"/>
                </a:lnTo>
                <a:lnTo>
                  <a:pt x="13526" y="5521"/>
                </a:lnTo>
                <a:lnTo>
                  <a:pt x="13525" y="5532"/>
                </a:lnTo>
                <a:lnTo>
                  <a:pt x="13527" y="5538"/>
                </a:lnTo>
                <a:lnTo>
                  <a:pt x="13531" y="5538"/>
                </a:lnTo>
                <a:lnTo>
                  <a:pt x="13536" y="5532"/>
                </a:lnTo>
                <a:lnTo>
                  <a:pt x="13540" y="5530"/>
                </a:lnTo>
                <a:lnTo>
                  <a:pt x="13545" y="5537"/>
                </a:lnTo>
                <a:lnTo>
                  <a:pt x="13550" y="5542"/>
                </a:lnTo>
                <a:lnTo>
                  <a:pt x="13558" y="5534"/>
                </a:lnTo>
                <a:lnTo>
                  <a:pt x="13560" y="5522"/>
                </a:lnTo>
                <a:lnTo>
                  <a:pt x="13558" y="5506"/>
                </a:lnTo>
                <a:close/>
                <a:moveTo>
                  <a:pt x="12967" y="5169"/>
                </a:moveTo>
                <a:lnTo>
                  <a:pt x="12961" y="5167"/>
                </a:lnTo>
                <a:lnTo>
                  <a:pt x="12954" y="5163"/>
                </a:lnTo>
                <a:lnTo>
                  <a:pt x="12949" y="5157"/>
                </a:lnTo>
                <a:lnTo>
                  <a:pt x="12944" y="5149"/>
                </a:lnTo>
                <a:lnTo>
                  <a:pt x="12937" y="5147"/>
                </a:lnTo>
                <a:lnTo>
                  <a:pt x="12927" y="5148"/>
                </a:lnTo>
                <a:lnTo>
                  <a:pt x="12933" y="5156"/>
                </a:lnTo>
                <a:lnTo>
                  <a:pt x="12941" y="5162"/>
                </a:lnTo>
                <a:lnTo>
                  <a:pt x="12947" y="5174"/>
                </a:lnTo>
                <a:lnTo>
                  <a:pt x="12951" y="5185"/>
                </a:lnTo>
                <a:lnTo>
                  <a:pt x="12951" y="5192"/>
                </a:lnTo>
                <a:lnTo>
                  <a:pt x="12951" y="5200"/>
                </a:lnTo>
                <a:lnTo>
                  <a:pt x="12953" y="5206"/>
                </a:lnTo>
                <a:lnTo>
                  <a:pt x="12956" y="5212"/>
                </a:lnTo>
                <a:lnTo>
                  <a:pt x="12959" y="5212"/>
                </a:lnTo>
                <a:lnTo>
                  <a:pt x="12962" y="5209"/>
                </a:lnTo>
                <a:lnTo>
                  <a:pt x="12965" y="5201"/>
                </a:lnTo>
                <a:lnTo>
                  <a:pt x="12967" y="5192"/>
                </a:lnTo>
                <a:lnTo>
                  <a:pt x="12967" y="5169"/>
                </a:lnTo>
                <a:close/>
                <a:moveTo>
                  <a:pt x="12878" y="5060"/>
                </a:moveTo>
                <a:lnTo>
                  <a:pt x="12865" y="5057"/>
                </a:lnTo>
                <a:lnTo>
                  <a:pt x="12853" y="5049"/>
                </a:lnTo>
                <a:lnTo>
                  <a:pt x="12845" y="5048"/>
                </a:lnTo>
                <a:lnTo>
                  <a:pt x="12840" y="5052"/>
                </a:lnTo>
                <a:lnTo>
                  <a:pt x="12846" y="5065"/>
                </a:lnTo>
                <a:lnTo>
                  <a:pt x="12859" y="5073"/>
                </a:lnTo>
                <a:lnTo>
                  <a:pt x="12865" y="5078"/>
                </a:lnTo>
                <a:lnTo>
                  <a:pt x="12873" y="5081"/>
                </a:lnTo>
                <a:lnTo>
                  <a:pt x="12877" y="5082"/>
                </a:lnTo>
                <a:lnTo>
                  <a:pt x="12880" y="5079"/>
                </a:lnTo>
                <a:lnTo>
                  <a:pt x="12883" y="5074"/>
                </a:lnTo>
                <a:lnTo>
                  <a:pt x="12881" y="5070"/>
                </a:lnTo>
                <a:lnTo>
                  <a:pt x="12878" y="5060"/>
                </a:lnTo>
                <a:close/>
                <a:moveTo>
                  <a:pt x="13043" y="5410"/>
                </a:moveTo>
                <a:lnTo>
                  <a:pt x="13038" y="5406"/>
                </a:lnTo>
                <a:lnTo>
                  <a:pt x="13034" y="5403"/>
                </a:lnTo>
                <a:lnTo>
                  <a:pt x="13031" y="5400"/>
                </a:lnTo>
                <a:lnTo>
                  <a:pt x="13029" y="5397"/>
                </a:lnTo>
                <a:lnTo>
                  <a:pt x="13027" y="5391"/>
                </a:lnTo>
                <a:lnTo>
                  <a:pt x="13023" y="5384"/>
                </a:lnTo>
                <a:lnTo>
                  <a:pt x="13021" y="5380"/>
                </a:lnTo>
                <a:lnTo>
                  <a:pt x="13017" y="5377"/>
                </a:lnTo>
                <a:lnTo>
                  <a:pt x="13015" y="5375"/>
                </a:lnTo>
                <a:lnTo>
                  <a:pt x="13013" y="5372"/>
                </a:lnTo>
                <a:lnTo>
                  <a:pt x="13012" y="5372"/>
                </a:lnTo>
                <a:lnTo>
                  <a:pt x="13009" y="5372"/>
                </a:lnTo>
                <a:lnTo>
                  <a:pt x="13005" y="5374"/>
                </a:lnTo>
                <a:lnTo>
                  <a:pt x="13003" y="5384"/>
                </a:lnTo>
                <a:lnTo>
                  <a:pt x="13005" y="5395"/>
                </a:lnTo>
                <a:lnTo>
                  <a:pt x="13010" y="5411"/>
                </a:lnTo>
                <a:lnTo>
                  <a:pt x="13017" y="5425"/>
                </a:lnTo>
                <a:lnTo>
                  <a:pt x="13020" y="5433"/>
                </a:lnTo>
                <a:lnTo>
                  <a:pt x="13023" y="5439"/>
                </a:lnTo>
                <a:lnTo>
                  <a:pt x="13032" y="5438"/>
                </a:lnTo>
                <a:lnTo>
                  <a:pt x="13036" y="5430"/>
                </a:lnTo>
                <a:lnTo>
                  <a:pt x="13043" y="5410"/>
                </a:lnTo>
                <a:close/>
                <a:moveTo>
                  <a:pt x="13681" y="5943"/>
                </a:moveTo>
                <a:lnTo>
                  <a:pt x="13659" y="5938"/>
                </a:lnTo>
                <a:lnTo>
                  <a:pt x="13639" y="5929"/>
                </a:lnTo>
                <a:lnTo>
                  <a:pt x="13622" y="5915"/>
                </a:lnTo>
                <a:lnTo>
                  <a:pt x="13603" y="5905"/>
                </a:lnTo>
                <a:lnTo>
                  <a:pt x="13567" y="5892"/>
                </a:lnTo>
                <a:lnTo>
                  <a:pt x="13531" y="5898"/>
                </a:lnTo>
                <a:lnTo>
                  <a:pt x="13511" y="5898"/>
                </a:lnTo>
                <a:lnTo>
                  <a:pt x="13493" y="5886"/>
                </a:lnTo>
                <a:lnTo>
                  <a:pt x="13455" y="5880"/>
                </a:lnTo>
                <a:lnTo>
                  <a:pt x="13428" y="5859"/>
                </a:lnTo>
                <a:lnTo>
                  <a:pt x="13385" y="5841"/>
                </a:lnTo>
                <a:lnTo>
                  <a:pt x="13377" y="5815"/>
                </a:lnTo>
                <a:lnTo>
                  <a:pt x="13393" y="5797"/>
                </a:lnTo>
                <a:lnTo>
                  <a:pt x="13411" y="5780"/>
                </a:lnTo>
                <a:lnTo>
                  <a:pt x="13429" y="5755"/>
                </a:lnTo>
                <a:lnTo>
                  <a:pt x="13449" y="5740"/>
                </a:lnTo>
                <a:lnTo>
                  <a:pt x="13474" y="5758"/>
                </a:lnTo>
                <a:lnTo>
                  <a:pt x="13501" y="5774"/>
                </a:lnTo>
                <a:lnTo>
                  <a:pt x="13522" y="5782"/>
                </a:lnTo>
                <a:lnTo>
                  <a:pt x="13540" y="5795"/>
                </a:lnTo>
                <a:lnTo>
                  <a:pt x="13550" y="5808"/>
                </a:lnTo>
                <a:lnTo>
                  <a:pt x="13560" y="5824"/>
                </a:lnTo>
                <a:lnTo>
                  <a:pt x="13600" y="5836"/>
                </a:lnTo>
                <a:lnTo>
                  <a:pt x="13644" y="5833"/>
                </a:lnTo>
                <a:lnTo>
                  <a:pt x="13666" y="5815"/>
                </a:lnTo>
                <a:lnTo>
                  <a:pt x="13691" y="5801"/>
                </a:lnTo>
                <a:lnTo>
                  <a:pt x="13730" y="5812"/>
                </a:lnTo>
                <a:lnTo>
                  <a:pt x="13764" y="5829"/>
                </a:lnTo>
                <a:lnTo>
                  <a:pt x="13787" y="5842"/>
                </a:lnTo>
                <a:lnTo>
                  <a:pt x="13820" y="5837"/>
                </a:lnTo>
                <a:lnTo>
                  <a:pt x="13829" y="5840"/>
                </a:lnTo>
                <a:lnTo>
                  <a:pt x="13841" y="5843"/>
                </a:lnTo>
                <a:lnTo>
                  <a:pt x="13814" y="5858"/>
                </a:lnTo>
                <a:lnTo>
                  <a:pt x="13780" y="5859"/>
                </a:lnTo>
                <a:lnTo>
                  <a:pt x="13795" y="5887"/>
                </a:lnTo>
                <a:lnTo>
                  <a:pt x="13823" y="5901"/>
                </a:lnTo>
                <a:lnTo>
                  <a:pt x="13837" y="5899"/>
                </a:lnTo>
                <a:lnTo>
                  <a:pt x="13849" y="5887"/>
                </a:lnTo>
                <a:lnTo>
                  <a:pt x="13864" y="5889"/>
                </a:lnTo>
                <a:lnTo>
                  <a:pt x="13880" y="5891"/>
                </a:lnTo>
                <a:lnTo>
                  <a:pt x="13872" y="5917"/>
                </a:lnTo>
                <a:lnTo>
                  <a:pt x="13862" y="5946"/>
                </a:lnTo>
                <a:lnTo>
                  <a:pt x="13863" y="5969"/>
                </a:lnTo>
                <a:lnTo>
                  <a:pt x="13866" y="5988"/>
                </a:lnTo>
                <a:lnTo>
                  <a:pt x="13831" y="5973"/>
                </a:lnTo>
                <a:lnTo>
                  <a:pt x="13795" y="5962"/>
                </a:lnTo>
                <a:lnTo>
                  <a:pt x="13745" y="5965"/>
                </a:lnTo>
                <a:lnTo>
                  <a:pt x="13699" y="5957"/>
                </a:lnTo>
                <a:lnTo>
                  <a:pt x="13681" y="5943"/>
                </a:lnTo>
                <a:close/>
                <a:moveTo>
                  <a:pt x="13921" y="5945"/>
                </a:moveTo>
                <a:lnTo>
                  <a:pt x="13913" y="5945"/>
                </a:lnTo>
                <a:lnTo>
                  <a:pt x="13905" y="5945"/>
                </a:lnTo>
                <a:lnTo>
                  <a:pt x="13902" y="5945"/>
                </a:lnTo>
                <a:lnTo>
                  <a:pt x="13899" y="5945"/>
                </a:lnTo>
                <a:lnTo>
                  <a:pt x="13895" y="5947"/>
                </a:lnTo>
                <a:lnTo>
                  <a:pt x="13891" y="5948"/>
                </a:lnTo>
                <a:lnTo>
                  <a:pt x="13891" y="5949"/>
                </a:lnTo>
                <a:lnTo>
                  <a:pt x="13889" y="5954"/>
                </a:lnTo>
                <a:lnTo>
                  <a:pt x="13888" y="5960"/>
                </a:lnTo>
                <a:lnTo>
                  <a:pt x="13889" y="5972"/>
                </a:lnTo>
                <a:lnTo>
                  <a:pt x="13892" y="5981"/>
                </a:lnTo>
                <a:lnTo>
                  <a:pt x="13896" y="5983"/>
                </a:lnTo>
                <a:lnTo>
                  <a:pt x="13903" y="5982"/>
                </a:lnTo>
                <a:lnTo>
                  <a:pt x="13905" y="5981"/>
                </a:lnTo>
                <a:lnTo>
                  <a:pt x="13907" y="5979"/>
                </a:lnTo>
                <a:lnTo>
                  <a:pt x="13909" y="5976"/>
                </a:lnTo>
                <a:lnTo>
                  <a:pt x="13911" y="5974"/>
                </a:lnTo>
                <a:lnTo>
                  <a:pt x="13911" y="5973"/>
                </a:lnTo>
                <a:lnTo>
                  <a:pt x="13912" y="5973"/>
                </a:lnTo>
                <a:lnTo>
                  <a:pt x="13913" y="5972"/>
                </a:lnTo>
                <a:lnTo>
                  <a:pt x="13915" y="5971"/>
                </a:lnTo>
                <a:lnTo>
                  <a:pt x="13916" y="5970"/>
                </a:lnTo>
                <a:lnTo>
                  <a:pt x="13917" y="5970"/>
                </a:lnTo>
                <a:lnTo>
                  <a:pt x="13920" y="5968"/>
                </a:lnTo>
                <a:lnTo>
                  <a:pt x="13922" y="5966"/>
                </a:lnTo>
                <a:lnTo>
                  <a:pt x="13924" y="5963"/>
                </a:lnTo>
                <a:lnTo>
                  <a:pt x="13925" y="5960"/>
                </a:lnTo>
                <a:lnTo>
                  <a:pt x="13926" y="5956"/>
                </a:lnTo>
                <a:lnTo>
                  <a:pt x="13926" y="5952"/>
                </a:lnTo>
                <a:lnTo>
                  <a:pt x="13921" y="5945"/>
                </a:lnTo>
                <a:close/>
                <a:moveTo>
                  <a:pt x="13993" y="5975"/>
                </a:moveTo>
                <a:lnTo>
                  <a:pt x="13992" y="5962"/>
                </a:lnTo>
                <a:lnTo>
                  <a:pt x="13991" y="5951"/>
                </a:lnTo>
                <a:lnTo>
                  <a:pt x="13986" y="5954"/>
                </a:lnTo>
                <a:lnTo>
                  <a:pt x="13980" y="5958"/>
                </a:lnTo>
                <a:lnTo>
                  <a:pt x="13974" y="5958"/>
                </a:lnTo>
                <a:lnTo>
                  <a:pt x="13968" y="5960"/>
                </a:lnTo>
                <a:lnTo>
                  <a:pt x="13960" y="5967"/>
                </a:lnTo>
                <a:lnTo>
                  <a:pt x="13959" y="5975"/>
                </a:lnTo>
                <a:lnTo>
                  <a:pt x="13958" y="5982"/>
                </a:lnTo>
                <a:lnTo>
                  <a:pt x="13958" y="5990"/>
                </a:lnTo>
                <a:lnTo>
                  <a:pt x="13959" y="5994"/>
                </a:lnTo>
                <a:lnTo>
                  <a:pt x="13963" y="5996"/>
                </a:lnTo>
                <a:lnTo>
                  <a:pt x="13967" y="5997"/>
                </a:lnTo>
                <a:lnTo>
                  <a:pt x="13971" y="5998"/>
                </a:lnTo>
                <a:lnTo>
                  <a:pt x="13977" y="6002"/>
                </a:lnTo>
                <a:lnTo>
                  <a:pt x="13982" y="6004"/>
                </a:lnTo>
                <a:lnTo>
                  <a:pt x="13989" y="5999"/>
                </a:lnTo>
                <a:lnTo>
                  <a:pt x="13991" y="5990"/>
                </a:lnTo>
                <a:lnTo>
                  <a:pt x="13993" y="5975"/>
                </a:lnTo>
                <a:close/>
                <a:moveTo>
                  <a:pt x="14103" y="5955"/>
                </a:moveTo>
                <a:lnTo>
                  <a:pt x="14087" y="5949"/>
                </a:lnTo>
                <a:lnTo>
                  <a:pt x="14074" y="5943"/>
                </a:lnTo>
                <a:lnTo>
                  <a:pt x="14074" y="5951"/>
                </a:lnTo>
                <a:lnTo>
                  <a:pt x="14078" y="5958"/>
                </a:lnTo>
                <a:lnTo>
                  <a:pt x="14078" y="5965"/>
                </a:lnTo>
                <a:lnTo>
                  <a:pt x="14076" y="5971"/>
                </a:lnTo>
                <a:lnTo>
                  <a:pt x="14063" y="5968"/>
                </a:lnTo>
                <a:lnTo>
                  <a:pt x="14049" y="5963"/>
                </a:lnTo>
                <a:lnTo>
                  <a:pt x="14033" y="5967"/>
                </a:lnTo>
                <a:lnTo>
                  <a:pt x="14017" y="5971"/>
                </a:lnTo>
                <a:lnTo>
                  <a:pt x="14012" y="5979"/>
                </a:lnTo>
                <a:lnTo>
                  <a:pt x="14009" y="5990"/>
                </a:lnTo>
                <a:lnTo>
                  <a:pt x="14009" y="6000"/>
                </a:lnTo>
                <a:lnTo>
                  <a:pt x="14008" y="6011"/>
                </a:lnTo>
                <a:lnTo>
                  <a:pt x="14019" y="6011"/>
                </a:lnTo>
                <a:lnTo>
                  <a:pt x="14032" y="6010"/>
                </a:lnTo>
                <a:lnTo>
                  <a:pt x="14042" y="6010"/>
                </a:lnTo>
                <a:lnTo>
                  <a:pt x="14052" y="6008"/>
                </a:lnTo>
                <a:lnTo>
                  <a:pt x="14067" y="5998"/>
                </a:lnTo>
                <a:lnTo>
                  <a:pt x="14084" y="5994"/>
                </a:lnTo>
                <a:lnTo>
                  <a:pt x="14103" y="5994"/>
                </a:lnTo>
                <a:lnTo>
                  <a:pt x="14119" y="5982"/>
                </a:lnTo>
                <a:lnTo>
                  <a:pt x="14126" y="5976"/>
                </a:lnTo>
                <a:lnTo>
                  <a:pt x="14127" y="5967"/>
                </a:lnTo>
                <a:lnTo>
                  <a:pt x="14123" y="5967"/>
                </a:lnTo>
                <a:lnTo>
                  <a:pt x="14118" y="5969"/>
                </a:lnTo>
                <a:lnTo>
                  <a:pt x="14110" y="5970"/>
                </a:lnTo>
                <a:lnTo>
                  <a:pt x="14103" y="5970"/>
                </a:lnTo>
                <a:lnTo>
                  <a:pt x="14103" y="5969"/>
                </a:lnTo>
                <a:lnTo>
                  <a:pt x="14102" y="5968"/>
                </a:lnTo>
                <a:lnTo>
                  <a:pt x="14103" y="5955"/>
                </a:lnTo>
                <a:close/>
                <a:moveTo>
                  <a:pt x="14179" y="6034"/>
                </a:moveTo>
                <a:lnTo>
                  <a:pt x="14160" y="6035"/>
                </a:lnTo>
                <a:lnTo>
                  <a:pt x="14142" y="6037"/>
                </a:lnTo>
                <a:lnTo>
                  <a:pt x="14129" y="6037"/>
                </a:lnTo>
                <a:lnTo>
                  <a:pt x="14121" y="6045"/>
                </a:lnTo>
                <a:lnTo>
                  <a:pt x="14122" y="6056"/>
                </a:lnTo>
                <a:lnTo>
                  <a:pt x="14131" y="6062"/>
                </a:lnTo>
                <a:lnTo>
                  <a:pt x="14159" y="6090"/>
                </a:lnTo>
                <a:lnTo>
                  <a:pt x="14185" y="6118"/>
                </a:lnTo>
                <a:lnTo>
                  <a:pt x="14200" y="6110"/>
                </a:lnTo>
                <a:lnTo>
                  <a:pt x="14209" y="6094"/>
                </a:lnTo>
                <a:lnTo>
                  <a:pt x="14207" y="6083"/>
                </a:lnTo>
                <a:lnTo>
                  <a:pt x="14199" y="6076"/>
                </a:lnTo>
                <a:lnTo>
                  <a:pt x="14190" y="6063"/>
                </a:lnTo>
                <a:lnTo>
                  <a:pt x="14184" y="6050"/>
                </a:lnTo>
                <a:lnTo>
                  <a:pt x="14179" y="6034"/>
                </a:lnTo>
                <a:close/>
                <a:moveTo>
                  <a:pt x="14350" y="5939"/>
                </a:moveTo>
                <a:lnTo>
                  <a:pt x="14332" y="5955"/>
                </a:lnTo>
                <a:lnTo>
                  <a:pt x="14311" y="5960"/>
                </a:lnTo>
                <a:lnTo>
                  <a:pt x="14292" y="5955"/>
                </a:lnTo>
                <a:lnTo>
                  <a:pt x="14272" y="5961"/>
                </a:lnTo>
                <a:lnTo>
                  <a:pt x="14246" y="5959"/>
                </a:lnTo>
                <a:lnTo>
                  <a:pt x="14224" y="5949"/>
                </a:lnTo>
                <a:lnTo>
                  <a:pt x="14210" y="5949"/>
                </a:lnTo>
                <a:lnTo>
                  <a:pt x="14199" y="5951"/>
                </a:lnTo>
                <a:lnTo>
                  <a:pt x="14188" y="5954"/>
                </a:lnTo>
                <a:lnTo>
                  <a:pt x="14179" y="5958"/>
                </a:lnTo>
                <a:lnTo>
                  <a:pt x="14179" y="5960"/>
                </a:lnTo>
                <a:lnTo>
                  <a:pt x="14178" y="5961"/>
                </a:lnTo>
                <a:lnTo>
                  <a:pt x="14174" y="5972"/>
                </a:lnTo>
                <a:lnTo>
                  <a:pt x="14173" y="5984"/>
                </a:lnTo>
                <a:lnTo>
                  <a:pt x="14174" y="5986"/>
                </a:lnTo>
                <a:lnTo>
                  <a:pt x="14195" y="5987"/>
                </a:lnTo>
                <a:lnTo>
                  <a:pt x="14216" y="5990"/>
                </a:lnTo>
                <a:lnTo>
                  <a:pt x="14232" y="5991"/>
                </a:lnTo>
                <a:lnTo>
                  <a:pt x="14248" y="5989"/>
                </a:lnTo>
                <a:lnTo>
                  <a:pt x="14258" y="5989"/>
                </a:lnTo>
                <a:lnTo>
                  <a:pt x="14269" y="5991"/>
                </a:lnTo>
                <a:lnTo>
                  <a:pt x="14286" y="5993"/>
                </a:lnTo>
                <a:lnTo>
                  <a:pt x="14302" y="5987"/>
                </a:lnTo>
                <a:lnTo>
                  <a:pt x="14334" y="5982"/>
                </a:lnTo>
                <a:lnTo>
                  <a:pt x="14341" y="5970"/>
                </a:lnTo>
                <a:lnTo>
                  <a:pt x="14348" y="5955"/>
                </a:lnTo>
                <a:lnTo>
                  <a:pt x="14350" y="5939"/>
                </a:lnTo>
                <a:close/>
                <a:moveTo>
                  <a:pt x="14563" y="5894"/>
                </a:moveTo>
                <a:lnTo>
                  <a:pt x="14556" y="5901"/>
                </a:lnTo>
                <a:lnTo>
                  <a:pt x="14549" y="5902"/>
                </a:lnTo>
                <a:lnTo>
                  <a:pt x="14543" y="5902"/>
                </a:lnTo>
                <a:lnTo>
                  <a:pt x="14537" y="5899"/>
                </a:lnTo>
                <a:lnTo>
                  <a:pt x="14531" y="5896"/>
                </a:lnTo>
                <a:lnTo>
                  <a:pt x="14524" y="5896"/>
                </a:lnTo>
                <a:lnTo>
                  <a:pt x="14524" y="5897"/>
                </a:lnTo>
                <a:lnTo>
                  <a:pt x="14523" y="5897"/>
                </a:lnTo>
                <a:lnTo>
                  <a:pt x="14522" y="5898"/>
                </a:lnTo>
                <a:lnTo>
                  <a:pt x="14521" y="5901"/>
                </a:lnTo>
                <a:lnTo>
                  <a:pt x="14521" y="5911"/>
                </a:lnTo>
                <a:lnTo>
                  <a:pt x="14527" y="5918"/>
                </a:lnTo>
                <a:lnTo>
                  <a:pt x="14531" y="5919"/>
                </a:lnTo>
                <a:lnTo>
                  <a:pt x="14535" y="5920"/>
                </a:lnTo>
                <a:lnTo>
                  <a:pt x="14545" y="5928"/>
                </a:lnTo>
                <a:lnTo>
                  <a:pt x="14554" y="5932"/>
                </a:lnTo>
                <a:lnTo>
                  <a:pt x="14560" y="5928"/>
                </a:lnTo>
                <a:lnTo>
                  <a:pt x="14565" y="5923"/>
                </a:lnTo>
                <a:lnTo>
                  <a:pt x="14569" y="5915"/>
                </a:lnTo>
                <a:lnTo>
                  <a:pt x="14569" y="5907"/>
                </a:lnTo>
                <a:lnTo>
                  <a:pt x="14563" y="5894"/>
                </a:lnTo>
                <a:close/>
                <a:moveTo>
                  <a:pt x="14590" y="5962"/>
                </a:moveTo>
                <a:lnTo>
                  <a:pt x="14577" y="5966"/>
                </a:lnTo>
                <a:lnTo>
                  <a:pt x="14566" y="5971"/>
                </a:lnTo>
                <a:lnTo>
                  <a:pt x="14549" y="5975"/>
                </a:lnTo>
                <a:lnTo>
                  <a:pt x="14526" y="5980"/>
                </a:lnTo>
                <a:lnTo>
                  <a:pt x="14488" y="5986"/>
                </a:lnTo>
                <a:lnTo>
                  <a:pt x="14459" y="6010"/>
                </a:lnTo>
                <a:lnTo>
                  <a:pt x="14424" y="6038"/>
                </a:lnTo>
                <a:lnTo>
                  <a:pt x="14384" y="6053"/>
                </a:lnTo>
                <a:lnTo>
                  <a:pt x="14384" y="6054"/>
                </a:lnTo>
                <a:lnTo>
                  <a:pt x="14383" y="6055"/>
                </a:lnTo>
                <a:lnTo>
                  <a:pt x="14382" y="6056"/>
                </a:lnTo>
                <a:lnTo>
                  <a:pt x="14382" y="6057"/>
                </a:lnTo>
                <a:lnTo>
                  <a:pt x="14374" y="6082"/>
                </a:lnTo>
                <a:lnTo>
                  <a:pt x="14369" y="6107"/>
                </a:lnTo>
                <a:lnTo>
                  <a:pt x="14371" y="6118"/>
                </a:lnTo>
                <a:lnTo>
                  <a:pt x="14370" y="6130"/>
                </a:lnTo>
                <a:lnTo>
                  <a:pt x="14401" y="6122"/>
                </a:lnTo>
                <a:lnTo>
                  <a:pt x="14428" y="6103"/>
                </a:lnTo>
                <a:lnTo>
                  <a:pt x="14465" y="6053"/>
                </a:lnTo>
                <a:lnTo>
                  <a:pt x="14513" y="6016"/>
                </a:lnTo>
                <a:lnTo>
                  <a:pt x="14560" y="5993"/>
                </a:lnTo>
                <a:lnTo>
                  <a:pt x="14599" y="5967"/>
                </a:lnTo>
                <a:lnTo>
                  <a:pt x="14590" y="5962"/>
                </a:lnTo>
                <a:close/>
                <a:moveTo>
                  <a:pt x="14351" y="6151"/>
                </a:moveTo>
                <a:lnTo>
                  <a:pt x="14343" y="6158"/>
                </a:lnTo>
                <a:lnTo>
                  <a:pt x="14335" y="6163"/>
                </a:lnTo>
                <a:lnTo>
                  <a:pt x="14324" y="6167"/>
                </a:lnTo>
                <a:lnTo>
                  <a:pt x="14314" y="6168"/>
                </a:lnTo>
                <a:lnTo>
                  <a:pt x="14316" y="6172"/>
                </a:lnTo>
                <a:lnTo>
                  <a:pt x="14319" y="6175"/>
                </a:lnTo>
                <a:lnTo>
                  <a:pt x="14323" y="6176"/>
                </a:lnTo>
                <a:lnTo>
                  <a:pt x="14329" y="6178"/>
                </a:lnTo>
                <a:lnTo>
                  <a:pt x="14335" y="6174"/>
                </a:lnTo>
                <a:lnTo>
                  <a:pt x="14340" y="6170"/>
                </a:lnTo>
                <a:lnTo>
                  <a:pt x="14348" y="6165"/>
                </a:lnTo>
                <a:lnTo>
                  <a:pt x="14354" y="6158"/>
                </a:lnTo>
                <a:lnTo>
                  <a:pt x="14351" y="6151"/>
                </a:lnTo>
                <a:close/>
                <a:moveTo>
                  <a:pt x="14471" y="5948"/>
                </a:moveTo>
                <a:lnTo>
                  <a:pt x="14460" y="5947"/>
                </a:lnTo>
                <a:lnTo>
                  <a:pt x="14449" y="5945"/>
                </a:lnTo>
                <a:lnTo>
                  <a:pt x="14448" y="5947"/>
                </a:lnTo>
                <a:lnTo>
                  <a:pt x="14447" y="5948"/>
                </a:lnTo>
                <a:lnTo>
                  <a:pt x="14447" y="5949"/>
                </a:lnTo>
                <a:lnTo>
                  <a:pt x="14447" y="5950"/>
                </a:lnTo>
                <a:lnTo>
                  <a:pt x="14445" y="5953"/>
                </a:lnTo>
                <a:lnTo>
                  <a:pt x="14444" y="5956"/>
                </a:lnTo>
                <a:lnTo>
                  <a:pt x="14444" y="5958"/>
                </a:lnTo>
                <a:lnTo>
                  <a:pt x="14444" y="5959"/>
                </a:lnTo>
                <a:lnTo>
                  <a:pt x="14445" y="5959"/>
                </a:lnTo>
                <a:lnTo>
                  <a:pt x="14449" y="5960"/>
                </a:lnTo>
                <a:lnTo>
                  <a:pt x="14452" y="5960"/>
                </a:lnTo>
                <a:lnTo>
                  <a:pt x="14457" y="5959"/>
                </a:lnTo>
                <a:lnTo>
                  <a:pt x="14460" y="5958"/>
                </a:lnTo>
                <a:lnTo>
                  <a:pt x="14464" y="5958"/>
                </a:lnTo>
                <a:lnTo>
                  <a:pt x="14468" y="5957"/>
                </a:lnTo>
                <a:lnTo>
                  <a:pt x="14471" y="5948"/>
                </a:lnTo>
                <a:close/>
                <a:moveTo>
                  <a:pt x="15152" y="5431"/>
                </a:moveTo>
                <a:lnTo>
                  <a:pt x="15144" y="5425"/>
                </a:lnTo>
                <a:lnTo>
                  <a:pt x="15133" y="5423"/>
                </a:lnTo>
                <a:lnTo>
                  <a:pt x="15128" y="5424"/>
                </a:lnTo>
                <a:lnTo>
                  <a:pt x="15124" y="5425"/>
                </a:lnTo>
                <a:lnTo>
                  <a:pt x="15119" y="5427"/>
                </a:lnTo>
                <a:lnTo>
                  <a:pt x="15114" y="5431"/>
                </a:lnTo>
                <a:lnTo>
                  <a:pt x="15126" y="5436"/>
                </a:lnTo>
                <a:lnTo>
                  <a:pt x="15135" y="5441"/>
                </a:lnTo>
                <a:lnTo>
                  <a:pt x="15141" y="5442"/>
                </a:lnTo>
                <a:lnTo>
                  <a:pt x="15148" y="5441"/>
                </a:lnTo>
                <a:lnTo>
                  <a:pt x="15151" y="5440"/>
                </a:lnTo>
                <a:lnTo>
                  <a:pt x="15156" y="5440"/>
                </a:lnTo>
                <a:lnTo>
                  <a:pt x="15161" y="5438"/>
                </a:lnTo>
                <a:lnTo>
                  <a:pt x="15165" y="5437"/>
                </a:lnTo>
                <a:lnTo>
                  <a:pt x="15152" y="5431"/>
                </a:lnTo>
                <a:close/>
                <a:moveTo>
                  <a:pt x="15149" y="5388"/>
                </a:moveTo>
                <a:lnTo>
                  <a:pt x="15154" y="5385"/>
                </a:lnTo>
                <a:lnTo>
                  <a:pt x="15157" y="5381"/>
                </a:lnTo>
                <a:lnTo>
                  <a:pt x="15158" y="5379"/>
                </a:lnTo>
                <a:lnTo>
                  <a:pt x="15158" y="5376"/>
                </a:lnTo>
                <a:lnTo>
                  <a:pt x="15157" y="5373"/>
                </a:lnTo>
                <a:lnTo>
                  <a:pt x="15155" y="5369"/>
                </a:lnTo>
                <a:lnTo>
                  <a:pt x="15152" y="5364"/>
                </a:lnTo>
                <a:lnTo>
                  <a:pt x="15149" y="5361"/>
                </a:lnTo>
                <a:lnTo>
                  <a:pt x="15148" y="5356"/>
                </a:lnTo>
                <a:lnTo>
                  <a:pt x="15145" y="5351"/>
                </a:lnTo>
                <a:lnTo>
                  <a:pt x="15142" y="5347"/>
                </a:lnTo>
                <a:lnTo>
                  <a:pt x="15136" y="5345"/>
                </a:lnTo>
                <a:lnTo>
                  <a:pt x="15134" y="5347"/>
                </a:lnTo>
                <a:lnTo>
                  <a:pt x="15133" y="5350"/>
                </a:lnTo>
                <a:lnTo>
                  <a:pt x="15133" y="5357"/>
                </a:lnTo>
                <a:lnTo>
                  <a:pt x="15134" y="5362"/>
                </a:lnTo>
                <a:lnTo>
                  <a:pt x="15135" y="5368"/>
                </a:lnTo>
                <a:lnTo>
                  <a:pt x="15136" y="5374"/>
                </a:lnTo>
                <a:lnTo>
                  <a:pt x="15136" y="5380"/>
                </a:lnTo>
                <a:lnTo>
                  <a:pt x="15136" y="5390"/>
                </a:lnTo>
                <a:lnTo>
                  <a:pt x="15143" y="5394"/>
                </a:lnTo>
                <a:lnTo>
                  <a:pt x="15149" y="5388"/>
                </a:lnTo>
                <a:close/>
                <a:moveTo>
                  <a:pt x="15116" y="5329"/>
                </a:moveTo>
                <a:lnTo>
                  <a:pt x="15110" y="5329"/>
                </a:lnTo>
                <a:lnTo>
                  <a:pt x="15105" y="5329"/>
                </a:lnTo>
                <a:lnTo>
                  <a:pt x="15102" y="5333"/>
                </a:lnTo>
                <a:lnTo>
                  <a:pt x="15102" y="5338"/>
                </a:lnTo>
                <a:lnTo>
                  <a:pt x="15102" y="5339"/>
                </a:lnTo>
                <a:lnTo>
                  <a:pt x="15103" y="5341"/>
                </a:lnTo>
                <a:lnTo>
                  <a:pt x="15104" y="5342"/>
                </a:lnTo>
                <a:lnTo>
                  <a:pt x="15105" y="5345"/>
                </a:lnTo>
                <a:lnTo>
                  <a:pt x="15106" y="5346"/>
                </a:lnTo>
                <a:lnTo>
                  <a:pt x="15106" y="5347"/>
                </a:lnTo>
                <a:lnTo>
                  <a:pt x="15107" y="5348"/>
                </a:lnTo>
                <a:lnTo>
                  <a:pt x="15108" y="5350"/>
                </a:lnTo>
                <a:lnTo>
                  <a:pt x="15111" y="5350"/>
                </a:lnTo>
                <a:lnTo>
                  <a:pt x="15113" y="5350"/>
                </a:lnTo>
                <a:lnTo>
                  <a:pt x="15115" y="5348"/>
                </a:lnTo>
                <a:lnTo>
                  <a:pt x="15118" y="5346"/>
                </a:lnTo>
                <a:lnTo>
                  <a:pt x="15120" y="5345"/>
                </a:lnTo>
                <a:lnTo>
                  <a:pt x="15120" y="5342"/>
                </a:lnTo>
                <a:lnTo>
                  <a:pt x="15116" y="5329"/>
                </a:lnTo>
                <a:close/>
                <a:moveTo>
                  <a:pt x="14847" y="5304"/>
                </a:moveTo>
                <a:lnTo>
                  <a:pt x="14851" y="5300"/>
                </a:lnTo>
                <a:lnTo>
                  <a:pt x="14855" y="5297"/>
                </a:lnTo>
                <a:lnTo>
                  <a:pt x="14856" y="5297"/>
                </a:lnTo>
                <a:lnTo>
                  <a:pt x="14857" y="5296"/>
                </a:lnTo>
                <a:lnTo>
                  <a:pt x="14861" y="5292"/>
                </a:lnTo>
                <a:lnTo>
                  <a:pt x="14861" y="5287"/>
                </a:lnTo>
                <a:lnTo>
                  <a:pt x="14854" y="5280"/>
                </a:lnTo>
                <a:lnTo>
                  <a:pt x="14845" y="5275"/>
                </a:lnTo>
                <a:lnTo>
                  <a:pt x="14838" y="5274"/>
                </a:lnTo>
                <a:lnTo>
                  <a:pt x="14832" y="5272"/>
                </a:lnTo>
                <a:lnTo>
                  <a:pt x="14828" y="5270"/>
                </a:lnTo>
                <a:lnTo>
                  <a:pt x="14823" y="5269"/>
                </a:lnTo>
                <a:lnTo>
                  <a:pt x="14821" y="5273"/>
                </a:lnTo>
                <a:lnTo>
                  <a:pt x="14820" y="5277"/>
                </a:lnTo>
                <a:lnTo>
                  <a:pt x="14819" y="5282"/>
                </a:lnTo>
                <a:lnTo>
                  <a:pt x="14820" y="5285"/>
                </a:lnTo>
                <a:lnTo>
                  <a:pt x="14822" y="5291"/>
                </a:lnTo>
                <a:lnTo>
                  <a:pt x="14821" y="5298"/>
                </a:lnTo>
                <a:lnTo>
                  <a:pt x="14821" y="5305"/>
                </a:lnTo>
                <a:lnTo>
                  <a:pt x="14824" y="5310"/>
                </a:lnTo>
                <a:lnTo>
                  <a:pt x="14828" y="5314"/>
                </a:lnTo>
                <a:lnTo>
                  <a:pt x="14834" y="5316"/>
                </a:lnTo>
                <a:lnTo>
                  <a:pt x="14847" y="5304"/>
                </a:lnTo>
                <a:close/>
                <a:moveTo>
                  <a:pt x="14811" y="5448"/>
                </a:moveTo>
                <a:lnTo>
                  <a:pt x="14811" y="5443"/>
                </a:lnTo>
                <a:lnTo>
                  <a:pt x="14810" y="5437"/>
                </a:lnTo>
                <a:lnTo>
                  <a:pt x="14809" y="5434"/>
                </a:lnTo>
                <a:lnTo>
                  <a:pt x="14807" y="5431"/>
                </a:lnTo>
                <a:lnTo>
                  <a:pt x="14800" y="5428"/>
                </a:lnTo>
                <a:lnTo>
                  <a:pt x="14789" y="5428"/>
                </a:lnTo>
                <a:lnTo>
                  <a:pt x="14786" y="5432"/>
                </a:lnTo>
                <a:lnTo>
                  <a:pt x="14783" y="5436"/>
                </a:lnTo>
                <a:lnTo>
                  <a:pt x="14779" y="5439"/>
                </a:lnTo>
                <a:lnTo>
                  <a:pt x="14776" y="5442"/>
                </a:lnTo>
                <a:lnTo>
                  <a:pt x="14774" y="5444"/>
                </a:lnTo>
                <a:lnTo>
                  <a:pt x="14776" y="5445"/>
                </a:lnTo>
                <a:lnTo>
                  <a:pt x="14779" y="5447"/>
                </a:lnTo>
                <a:lnTo>
                  <a:pt x="14782" y="5448"/>
                </a:lnTo>
                <a:lnTo>
                  <a:pt x="14786" y="5453"/>
                </a:lnTo>
                <a:lnTo>
                  <a:pt x="14792" y="5455"/>
                </a:lnTo>
                <a:lnTo>
                  <a:pt x="14800" y="5456"/>
                </a:lnTo>
                <a:lnTo>
                  <a:pt x="14807" y="5455"/>
                </a:lnTo>
                <a:lnTo>
                  <a:pt x="14811" y="5448"/>
                </a:lnTo>
                <a:close/>
                <a:moveTo>
                  <a:pt x="14805" y="5530"/>
                </a:moveTo>
                <a:lnTo>
                  <a:pt x="14787" y="5527"/>
                </a:lnTo>
                <a:lnTo>
                  <a:pt x="14771" y="5528"/>
                </a:lnTo>
                <a:lnTo>
                  <a:pt x="14748" y="5532"/>
                </a:lnTo>
                <a:lnTo>
                  <a:pt x="14724" y="5527"/>
                </a:lnTo>
                <a:lnTo>
                  <a:pt x="14714" y="5527"/>
                </a:lnTo>
                <a:lnTo>
                  <a:pt x="14704" y="5529"/>
                </a:lnTo>
                <a:lnTo>
                  <a:pt x="14696" y="5535"/>
                </a:lnTo>
                <a:lnTo>
                  <a:pt x="14690" y="5540"/>
                </a:lnTo>
                <a:lnTo>
                  <a:pt x="14688" y="5541"/>
                </a:lnTo>
                <a:lnTo>
                  <a:pt x="14687" y="5542"/>
                </a:lnTo>
                <a:lnTo>
                  <a:pt x="14683" y="5552"/>
                </a:lnTo>
                <a:lnTo>
                  <a:pt x="14678" y="5564"/>
                </a:lnTo>
                <a:lnTo>
                  <a:pt x="14678" y="5573"/>
                </a:lnTo>
                <a:lnTo>
                  <a:pt x="14684" y="5571"/>
                </a:lnTo>
                <a:lnTo>
                  <a:pt x="14693" y="5559"/>
                </a:lnTo>
                <a:lnTo>
                  <a:pt x="14704" y="5556"/>
                </a:lnTo>
                <a:lnTo>
                  <a:pt x="14707" y="5567"/>
                </a:lnTo>
                <a:lnTo>
                  <a:pt x="14706" y="5580"/>
                </a:lnTo>
                <a:lnTo>
                  <a:pt x="14702" y="5585"/>
                </a:lnTo>
                <a:lnTo>
                  <a:pt x="14695" y="5589"/>
                </a:lnTo>
                <a:lnTo>
                  <a:pt x="14694" y="5592"/>
                </a:lnTo>
                <a:lnTo>
                  <a:pt x="14694" y="5595"/>
                </a:lnTo>
                <a:lnTo>
                  <a:pt x="14716" y="5585"/>
                </a:lnTo>
                <a:lnTo>
                  <a:pt x="14735" y="5564"/>
                </a:lnTo>
                <a:lnTo>
                  <a:pt x="14750" y="5562"/>
                </a:lnTo>
                <a:lnTo>
                  <a:pt x="14767" y="5564"/>
                </a:lnTo>
                <a:lnTo>
                  <a:pt x="14795" y="5570"/>
                </a:lnTo>
                <a:lnTo>
                  <a:pt x="14819" y="5588"/>
                </a:lnTo>
                <a:lnTo>
                  <a:pt x="14828" y="5588"/>
                </a:lnTo>
                <a:lnTo>
                  <a:pt x="14828" y="5576"/>
                </a:lnTo>
                <a:lnTo>
                  <a:pt x="14821" y="5560"/>
                </a:lnTo>
                <a:lnTo>
                  <a:pt x="14815" y="5542"/>
                </a:lnTo>
                <a:lnTo>
                  <a:pt x="14805" y="5530"/>
                </a:lnTo>
                <a:close/>
                <a:moveTo>
                  <a:pt x="14623" y="5550"/>
                </a:moveTo>
                <a:lnTo>
                  <a:pt x="14621" y="5551"/>
                </a:lnTo>
                <a:lnTo>
                  <a:pt x="14621" y="5552"/>
                </a:lnTo>
                <a:lnTo>
                  <a:pt x="14612" y="5556"/>
                </a:lnTo>
                <a:lnTo>
                  <a:pt x="14601" y="5562"/>
                </a:lnTo>
                <a:lnTo>
                  <a:pt x="14593" y="5562"/>
                </a:lnTo>
                <a:lnTo>
                  <a:pt x="14585" y="5559"/>
                </a:lnTo>
                <a:lnTo>
                  <a:pt x="14573" y="5563"/>
                </a:lnTo>
                <a:lnTo>
                  <a:pt x="14572" y="5576"/>
                </a:lnTo>
                <a:lnTo>
                  <a:pt x="14589" y="5591"/>
                </a:lnTo>
                <a:lnTo>
                  <a:pt x="14615" y="5592"/>
                </a:lnTo>
                <a:lnTo>
                  <a:pt x="14627" y="5592"/>
                </a:lnTo>
                <a:lnTo>
                  <a:pt x="14633" y="5585"/>
                </a:lnTo>
                <a:lnTo>
                  <a:pt x="14634" y="5572"/>
                </a:lnTo>
                <a:lnTo>
                  <a:pt x="14631" y="5560"/>
                </a:lnTo>
                <a:lnTo>
                  <a:pt x="14623" y="5550"/>
                </a:lnTo>
                <a:close/>
                <a:moveTo>
                  <a:pt x="14687" y="5423"/>
                </a:moveTo>
                <a:lnTo>
                  <a:pt x="14682" y="5423"/>
                </a:lnTo>
                <a:lnTo>
                  <a:pt x="14676" y="5424"/>
                </a:lnTo>
                <a:lnTo>
                  <a:pt x="14673" y="5425"/>
                </a:lnTo>
                <a:lnTo>
                  <a:pt x="14670" y="5426"/>
                </a:lnTo>
                <a:lnTo>
                  <a:pt x="14667" y="5427"/>
                </a:lnTo>
                <a:lnTo>
                  <a:pt x="14666" y="5430"/>
                </a:lnTo>
                <a:lnTo>
                  <a:pt x="14665" y="5435"/>
                </a:lnTo>
                <a:lnTo>
                  <a:pt x="14667" y="5439"/>
                </a:lnTo>
                <a:lnTo>
                  <a:pt x="14672" y="5441"/>
                </a:lnTo>
                <a:lnTo>
                  <a:pt x="14675" y="5442"/>
                </a:lnTo>
                <a:lnTo>
                  <a:pt x="14680" y="5445"/>
                </a:lnTo>
                <a:lnTo>
                  <a:pt x="14686" y="5446"/>
                </a:lnTo>
                <a:lnTo>
                  <a:pt x="14694" y="5443"/>
                </a:lnTo>
                <a:lnTo>
                  <a:pt x="14696" y="5434"/>
                </a:lnTo>
                <a:lnTo>
                  <a:pt x="14687" y="5423"/>
                </a:lnTo>
                <a:close/>
                <a:moveTo>
                  <a:pt x="14686" y="5327"/>
                </a:moveTo>
                <a:lnTo>
                  <a:pt x="14679" y="5287"/>
                </a:lnTo>
                <a:lnTo>
                  <a:pt x="14679" y="5246"/>
                </a:lnTo>
                <a:lnTo>
                  <a:pt x="14682" y="5224"/>
                </a:lnTo>
                <a:lnTo>
                  <a:pt x="14681" y="5202"/>
                </a:lnTo>
                <a:lnTo>
                  <a:pt x="14673" y="5191"/>
                </a:lnTo>
                <a:lnTo>
                  <a:pt x="14665" y="5178"/>
                </a:lnTo>
                <a:lnTo>
                  <a:pt x="14669" y="5124"/>
                </a:lnTo>
                <a:lnTo>
                  <a:pt x="14692" y="5079"/>
                </a:lnTo>
                <a:lnTo>
                  <a:pt x="14695" y="5107"/>
                </a:lnTo>
                <a:lnTo>
                  <a:pt x="14696" y="5135"/>
                </a:lnTo>
                <a:lnTo>
                  <a:pt x="14686" y="5170"/>
                </a:lnTo>
                <a:lnTo>
                  <a:pt x="14693" y="5178"/>
                </a:lnTo>
                <a:lnTo>
                  <a:pt x="14705" y="5167"/>
                </a:lnTo>
                <a:lnTo>
                  <a:pt x="14714" y="5150"/>
                </a:lnTo>
                <a:lnTo>
                  <a:pt x="14720" y="5135"/>
                </a:lnTo>
                <a:lnTo>
                  <a:pt x="14736" y="5127"/>
                </a:lnTo>
                <a:lnTo>
                  <a:pt x="14731" y="5159"/>
                </a:lnTo>
                <a:lnTo>
                  <a:pt x="14721" y="5187"/>
                </a:lnTo>
                <a:lnTo>
                  <a:pt x="14727" y="5211"/>
                </a:lnTo>
                <a:lnTo>
                  <a:pt x="14739" y="5239"/>
                </a:lnTo>
                <a:lnTo>
                  <a:pt x="14714" y="5228"/>
                </a:lnTo>
                <a:lnTo>
                  <a:pt x="14695" y="5236"/>
                </a:lnTo>
                <a:lnTo>
                  <a:pt x="14693" y="5281"/>
                </a:lnTo>
                <a:lnTo>
                  <a:pt x="14699" y="5324"/>
                </a:lnTo>
                <a:lnTo>
                  <a:pt x="14704" y="5342"/>
                </a:lnTo>
                <a:lnTo>
                  <a:pt x="14706" y="5363"/>
                </a:lnTo>
                <a:lnTo>
                  <a:pt x="14696" y="5367"/>
                </a:lnTo>
                <a:lnTo>
                  <a:pt x="14685" y="5345"/>
                </a:lnTo>
                <a:lnTo>
                  <a:pt x="14686" y="5327"/>
                </a:lnTo>
                <a:close/>
                <a:moveTo>
                  <a:pt x="14672" y="5349"/>
                </a:moveTo>
                <a:lnTo>
                  <a:pt x="14672" y="5342"/>
                </a:lnTo>
                <a:lnTo>
                  <a:pt x="14670" y="5336"/>
                </a:lnTo>
                <a:lnTo>
                  <a:pt x="14669" y="5332"/>
                </a:lnTo>
                <a:lnTo>
                  <a:pt x="14667" y="5329"/>
                </a:lnTo>
                <a:lnTo>
                  <a:pt x="14666" y="5328"/>
                </a:lnTo>
                <a:lnTo>
                  <a:pt x="14663" y="5328"/>
                </a:lnTo>
                <a:lnTo>
                  <a:pt x="14658" y="5331"/>
                </a:lnTo>
                <a:lnTo>
                  <a:pt x="14656" y="5336"/>
                </a:lnTo>
                <a:lnTo>
                  <a:pt x="14657" y="5340"/>
                </a:lnTo>
                <a:lnTo>
                  <a:pt x="14658" y="5342"/>
                </a:lnTo>
                <a:lnTo>
                  <a:pt x="14659" y="5347"/>
                </a:lnTo>
                <a:lnTo>
                  <a:pt x="14661" y="5351"/>
                </a:lnTo>
                <a:lnTo>
                  <a:pt x="14663" y="5355"/>
                </a:lnTo>
                <a:lnTo>
                  <a:pt x="14667" y="5359"/>
                </a:lnTo>
                <a:lnTo>
                  <a:pt x="14669" y="5362"/>
                </a:lnTo>
                <a:lnTo>
                  <a:pt x="14670" y="5364"/>
                </a:lnTo>
                <a:lnTo>
                  <a:pt x="14672" y="5367"/>
                </a:lnTo>
                <a:lnTo>
                  <a:pt x="14673" y="5369"/>
                </a:lnTo>
                <a:lnTo>
                  <a:pt x="14677" y="5367"/>
                </a:lnTo>
                <a:lnTo>
                  <a:pt x="14678" y="5361"/>
                </a:lnTo>
                <a:lnTo>
                  <a:pt x="14672" y="5349"/>
                </a:lnTo>
                <a:close/>
                <a:moveTo>
                  <a:pt x="14727" y="5074"/>
                </a:moveTo>
                <a:lnTo>
                  <a:pt x="14730" y="5068"/>
                </a:lnTo>
                <a:lnTo>
                  <a:pt x="14729" y="5060"/>
                </a:lnTo>
                <a:lnTo>
                  <a:pt x="14728" y="5055"/>
                </a:lnTo>
                <a:lnTo>
                  <a:pt x="14725" y="5051"/>
                </a:lnTo>
                <a:lnTo>
                  <a:pt x="14725" y="5050"/>
                </a:lnTo>
                <a:lnTo>
                  <a:pt x="14720" y="5050"/>
                </a:lnTo>
                <a:lnTo>
                  <a:pt x="14714" y="5053"/>
                </a:lnTo>
                <a:lnTo>
                  <a:pt x="14709" y="5063"/>
                </a:lnTo>
                <a:lnTo>
                  <a:pt x="14710" y="5076"/>
                </a:lnTo>
                <a:lnTo>
                  <a:pt x="14712" y="5082"/>
                </a:lnTo>
                <a:lnTo>
                  <a:pt x="14714" y="5088"/>
                </a:lnTo>
                <a:lnTo>
                  <a:pt x="14718" y="5092"/>
                </a:lnTo>
                <a:lnTo>
                  <a:pt x="14724" y="5086"/>
                </a:lnTo>
                <a:lnTo>
                  <a:pt x="14727" y="5074"/>
                </a:lnTo>
                <a:close/>
                <a:moveTo>
                  <a:pt x="14571" y="5434"/>
                </a:moveTo>
                <a:lnTo>
                  <a:pt x="14563" y="5433"/>
                </a:lnTo>
                <a:lnTo>
                  <a:pt x="14555" y="5433"/>
                </a:lnTo>
                <a:lnTo>
                  <a:pt x="14552" y="5434"/>
                </a:lnTo>
                <a:lnTo>
                  <a:pt x="14549" y="5435"/>
                </a:lnTo>
                <a:lnTo>
                  <a:pt x="14546" y="5437"/>
                </a:lnTo>
                <a:lnTo>
                  <a:pt x="14542" y="5441"/>
                </a:lnTo>
                <a:lnTo>
                  <a:pt x="14541" y="5443"/>
                </a:lnTo>
                <a:lnTo>
                  <a:pt x="14540" y="5446"/>
                </a:lnTo>
                <a:lnTo>
                  <a:pt x="14542" y="5447"/>
                </a:lnTo>
                <a:lnTo>
                  <a:pt x="14544" y="5448"/>
                </a:lnTo>
                <a:lnTo>
                  <a:pt x="14549" y="5448"/>
                </a:lnTo>
                <a:lnTo>
                  <a:pt x="14554" y="5447"/>
                </a:lnTo>
                <a:lnTo>
                  <a:pt x="14562" y="5445"/>
                </a:lnTo>
                <a:lnTo>
                  <a:pt x="14569" y="5446"/>
                </a:lnTo>
                <a:lnTo>
                  <a:pt x="14573" y="5446"/>
                </a:lnTo>
                <a:lnTo>
                  <a:pt x="14577" y="5445"/>
                </a:lnTo>
                <a:lnTo>
                  <a:pt x="14580" y="5442"/>
                </a:lnTo>
                <a:lnTo>
                  <a:pt x="14583" y="5438"/>
                </a:lnTo>
                <a:lnTo>
                  <a:pt x="14571" y="5434"/>
                </a:lnTo>
                <a:close/>
                <a:moveTo>
                  <a:pt x="14509" y="5432"/>
                </a:moveTo>
                <a:lnTo>
                  <a:pt x="14500" y="5433"/>
                </a:lnTo>
                <a:lnTo>
                  <a:pt x="14491" y="5434"/>
                </a:lnTo>
                <a:lnTo>
                  <a:pt x="14485" y="5442"/>
                </a:lnTo>
                <a:lnTo>
                  <a:pt x="14485" y="5454"/>
                </a:lnTo>
                <a:lnTo>
                  <a:pt x="14487" y="5455"/>
                </a:lnTo>
                <a:lnTo>
                  <a:pt x="14490" y="5455"/>
                </a:lnTo>
                <a:lnTo>
                  <a:pt x="14493" y="5453"/>
                </a:lnTo>
                <a:lnTo>
                  <a:pt x="14498" y="5450"/>
                </a:lnTo>
                <a:lnTo>
                  <a:pt x="14507" y="5449"/>
                </a:lnTo>
                <a:lnTo>
                  <a:pt x="14516" y="5449"/>
                </a:lnTo>
                <a:lnTo>
                  <a:pt x="14522" y="5447"/>
                </a:lnTo>
                <a:lnTo>
                  <a:pt x="14525" y="5444"/>
                </a:lnTo>
                <a:lnTo>
                  <a:pt x="14525" y="5438"/>
                </a:lnTo>
                <a:lnTo>
                  <a:pt x="14520" y="5434"/>
                </a:lnTo>
                <a:lnTo>
                  <a:pt x="14509" y="5432"/>
                </a:lnTo>
                <a:close/>
                <a:moveTo>
                  <a:pt x="14395" y="5714"/>
                </a:moveTo>
                <a:lnTo>
                  <a:pt x="14398" y="5702"/>
                </a:lnTo>
                <a:lnTo>
                  <a:pt x="14399" y="5692"/>
                </a:lnTo>
                <a:lnTo>
                  <a:pt x="14400" y="5677"/>
                </a:lnTo>
                <a:lnTo>
                  <a:pt x="14404" y="5666"/>
                </a:lnTo>
                <a:lnTo>
                  <a:pt x="14408" y="5654"/>
                </a:lnTo>
                <a:lnTo>
                  <a:pt x="14406" y="5640"/>
                </a:lnTo>
                <a:lnTo>
                  <a:pt x="14393" y="5666"/>
                </a:lnTo>
                <a:lnTo>
                  <a:pt x="14386" y="5697"/>
                </a:lnTo>
                <a:lnTo>
                  <a:pt x="14384" y="5702"/>
                </a:lnTo>
                <a:lnTo>
                  <a:pt x="14382" y="5708"/>
                </a:lnTo>
                <a:lnTo>
                  <a:pt x="14374" y="5724"/>
                </a:lnTo>
                <a:lnTo>
                  <a:pt x="14386" y="5726"/>
                </a:lnTo>
                <a:lnTo>
                  <a:pt x="14395" y="5714"/>
                </a:lnTo>
                <a:close/>
                <a:moveTo>
                  <a:pt x="14369" y="5696"/>
                </a:moveTo>
                <a:lnTo>
                  <a:pt x="14373" y="5677"/>
                </a:lnTo>
                <a:lnTo>
                  <a:pt x="14376" y="5657"/>
                </a:lnTo>
                <a:lnTo>
                  <a:pt x="14371" y="5660"/>
                </a:lnTo>
                <a:lnTo>
                  <a:pt x="14365" y="5666"/>
                </a:lnTo>
                <a:lnTo>
                  <a:pt x="14361" y="5671"/>
                </a:lnTo>
                <a:lnTo>
                  <a:pt x="14359" y="5677"/>
                </a:lnTo>
                <a:lnTo>
                  <a:pt x="14357" y="5684"/>
                </a:lnTo>
                <a:lnTo>
                  <a:pt x="14355" y="5692"/>
                </a:lnTo>
                <a:lnTo>
                  <a:pt x="14352" y="5701"/>
                </a:lnTo>
                <a:lnTo>
                  <a:pt x="14350" y="5712"/>
                </a:lnTo>
                <a:lnTo>
                  <a:pt x="14356" y="5711"/>
                </a:lnTo>
                <a:lnTo>
                  <a:pt x="14360" y="5708"/>
                </a:lnTo>
                <a:lnTo>
                  <a:pt x="14369" y="5696"/>
                </a:lnTo>
                <a:close/>
                <a:moveTo>
                  <a:pt x="14247" y="5297"/>
                </a:moveTo>
                <a:lnTo>
                  <a:pt x="14272" y="5383"/>
                </a:lnTo>
                <a:lnTo>
                  <a:pt x="14320" y="5385"/>
                </a:lnTo>
                <a:lnTo>
                  <a:pt x="14339" y="5368"/>
                </a:lnTo>
                <a:lnTo>
                  <a:pt x="14364" y="5362"/>
                </a:lnTo>
                <a:lnTo>
                  <a:pt x="14394" y="5359"/>
                </a:lnTo>
                <a:lnTo>
                  <a:pt x="14404" y="5335"/>
                </a:lnTo>
                <a:lnTo>
                  <a:pt x="14414" y="5338"/>
                </a:lnTo>
                <a:lnTo>
                  <a:pt x="14427" y="5340"/>
                </a:lnTo>
                <a:lnTo>
                  <a:pt x="14413" y="5370"/>
                </a:lnTo>
                <a:lnTo>
                  <a:pt x="14390" y="5380"/>
                </a:lnTo>
                <a:lnTo>
                  <a:pt x="14356" y="5413"/>
                </a:lnTo>
                <a:lnTo>
                  <a:pt x="14328" y="5439"/>
                </a:lnTo>
                <a:lnTo>
                  <a:pt x="14321" y="5439"/>
                </a:lnTo>
                <a:lnTo>
                  <a:pt x="14315" y="5438"/>
                </a:lnTo>
                <a:lnTo>
                  <a:pt x="14328" y="5473"/>
                </a:lnTo>
                <a:lnTo>
                  <a:pt x="14351" y="5501"/>
                </a:lnTo>
                <a:lnTo>
                  <a:pt x="14363" y="5532"/>
                </a:lnTo>
                <a:lnTo>
                  <a:pt x="14358" y="5563"/>
                </a:lnTo>
                <a:lnTo>
                  <a:pt x="14366" y="5581"/>
                </a:lnTo>
                <a:lnTo>
                  <a:pt x="14376" y="5602"/>
                </a:lnTo>
                <a:lnTo>
                  <a:pt x="14387" y="5619"/>
                </a:lnTo>
                <a:lnTo>
                  <a:pt x="14374" y="5634"/>
                </a:lnTo>
                <a:lnTo>
                  <a:pt x="14354" y="5638"/>
                </a:lnTo>
                <a:lnTo>
                  <a:pt x="14333" y="5644"/>
                </a:lnTo>
                <a:lnTo>
                  <a:pt x="14334" y="5668"/>
                </a:lnTo>
                <a:lnTo>
                  <a:pt x="14300" y="5632"/>
                </a:lnTo>
                <a:lnTo>
                  <a:pt x="14303" y="5594"/>
                </a:lnTo>
                <a:lnTo>
                  <a:pt x="14290" y="5583"/>
                </a:lnTo>
                <a:lnTo>
                  <a:pt x="14280" y="5569"/>
                </a:lnTo>
                <a:lnTo>
                  <a:pt x="14289" y="5549"/>
                </a:lnTo>
                <a:lnTo>
                  <a:pt x="14295" y="5529"/>
                </a:lnTo>
                <a:lnTo>
                  <a:pt x="14286" y="5507"/>
                </a:lnTo>
                <a:lnTo>
                  <a:pt x="14263" y="5507"/>
                </a:lnTo>
                <a:lnTo>
                  <a:pt x="14248" y="5521"/>
                </a:lnTo>
                <a:lnTo>
                  <a:pt x="14242" y="5534"/>
                </a:lnTo>
                <a:lnTo>
                  <a:pt x="14246" y="5539"/>
                </a:lnTo>
                <a:lnTo>
                  <a:pt x="14252" y="5542"/>
                </a:lnTo>
                <a:lnTo>
                  <a:pt x="14248" y="5578"/>
                </a:lnTo>
                <a:lnTo>
                  <a:pt x="14244" y="5614"/>
                </a:lnTo>
                <a:lnTo>
                  <a:pt x="14233" y="5655"/>
                </a:lnTo>
                <a:lnTo>
                  <a:pt x="14221" y="5693"/>
                </a:lnTo>
                <a:lnTo>
                  <a:pt x="14222" y="5717"/>
                </a:lnTo>
                <a:lnTo>
                  <a:pt x="14204" y="5727"/>
                </a:lnTo>
                <a:lnTo>
                  <a:pt x="14181" y="5716"/>
                </a:lnTo>
                <a:lnTo>
                  <a:pt x="14179" y="5685"/>
                </a:lnTo>
                <a:lnTo>
                  <a:pt x="14185" y="5645"/>
                </a:lnTo>
                <a:lnTo>
                  <a:pt x="14198" y="5605"/>
                </a:lnTo>
                <a:lnTo>
                  <a:pt x="14196" y="5584"/>
                </a:lnTo>
                <a:lnTo>
                  <a:pt x="14192" y="5562"/>
                </a:lnTo>
                <a:lnTo>
                  <a:pt x="14191" y="5561"/>
                </a:lnTo>
                <a:lnTo>
                  <a:pt x="14190" y="5560"/>
                </a:lnTo>
                <a:lnTo>
                  <a:pt x="14168" y="5558"/>
                </a:lnTo>
                <a:lnTo>
                  <a:pt x="14168" y="5530"/>
                </a:lnTo>
                <a:lnTo>
                  <a:pt x="14167" y="5506"/>
                </a:lnTo>
                <a:lnTo>
                  <a:pt x="14181" y="5490"/>
                </a:lnTo>
                <a:lnTo>
                  <a:pt x="14184" y="5476"/>
                </a:lnTo>
                <a:lnTo>
                  <a:pt x="14183" y="5458"/>
                </a:lnTo>
                <a:lnTo>
                  <a:pt x="14189" y="5437"/>
                </a:lnTo>
                <a:lnTo>
                  <a:pt x="14195" y="5412"/>
                </a:lnTo>
                <a:lnTo>
                  <a:pt x="14204" y="5376"/>
                </a:lnTo>
                <a:lnTo>
                  <a:pt x="14230" y="5359"/>
                </a:lnTo>
                <a:lnTo>
                  <a:pt x="14226" y="5334"/>
                </a:lnTo>
                <a:lnTo>
                  <a:pt x="14222" y="5309"/>
                </a:lnTo>
                <a:lnTo>
                  <a:pt x="14234" y="5247"/>
                </a:lnTo>
                <a:lnTo>
                  <a:pt x="14256" y="5202"/>
                </a:lnTo>
                <a:lnTo>
                  <a:pt x="14279" y="5195"/>
                </a:lnTo>
                <a:lnTo>
                  <a:pt x="14283" y="5166"/>
                </a:lnTo>
                <a:lnTo>
                  <a:pt x="14302" y="5157"/>
                </a:lnTo>
                <a:lnTo>
                  <a:pt x="14331" y="5154"/>
                </a:lnTo>
                <a:lnTo>
                  <a:pt x="14330" y="5171"/>
                </a:lnTo>
                <a:lnTo>
                  <a:pt x="14346" y="5179"/>
                </a:lnTo>
                <a:lnTo>
                  <a:pt x="14386" y="5186"/>
                </a:lnTo>
                <a:lnTo>
                  <a:pt x="14427" y="5190"/>
                </a:lnTo>
                <a:lnTo>
                  <a:pt x="14479" y="5170"/>
                </a:lnTo>
                <a:lnTo>
                  <a:pt x="14512" y="5123"/>
                </a:lnTo>
                <a:lnTo>
                  <a:pt x="14523" y="5132"/>
                </a:lnTo>
                <a:lnTo>
                  <a:pt x="14523" y="5153"/>
                </a:lnTo>
                <a:lnTo>
                  <a:pt x="14506" y="5191"/>
                </a:lnTo>
                <a:lnTo>
                  <a:pt x="14487" y="5229"/>
                </a:lnTo>
                <a:lnTo>
                  <a:pt x="14457" y="5238"/>
                </a:lnTo>
                <a:lnTo>
                  <a:pt x="14422" y="5235"/>
                </a:lnTo>
                <a:lnTo>
                  <a:pt x="14372" y="5227"/>
                </a:lnTo>
                <a:lnTo>
                  <a:pt x="14326" y="5229"/>
                </a:lnTo>
                <a:lnTo>
                  <a:pt x="14301" y="5238"/>
                </a:lnTo>
                <a:lnTo>
                  <a:pt x="14272" y="5234"/>
                </a:lnTo>
                <a:lnTo>
                  <a:pt x="14254" y="5253"/>
                </a:lnTo>
                <a:lnTo>
                  <a:pt x="14247" y="5282"/>
                </a:lnTo>
                <a:lnTo>
                  <a:pt x="14247" y="5297"/>
                </a:lnTo>
                <a:close/>
                <a:moveTo>
                  <a:pt x="14434" y="5403"/>
                </a:moveTo>
                <a:lnTo>
                  <a:pt x="14430" y="5401"/>
                </a:lnTo>
                <a:lnTo>
                  <a:pt x="14427" y="5399"/>
                </a:lnTo>
                <a:lnTo>
                  <a:pt x="14424" y="5398"/>
                </a:lnTo>
                <a:lnTo>
                  <a:pt x="14422" y="5396"/>
                </a:lnTo>
                <a:lnTo>
                  <a:pt x="14416" y="5396"/>
                </a:lnTo>
                <a:lnTo>
                  <a:pt x="14410" y="5397"/>
                </a:lnTo>
                <a:lnTo>
                  <a:pt x="14403" y="5401"/>
                </a:lnTo>
                <a:lnTo>
                  <a:pt x="14400" y="5410"/>
                </a:lnTo>
                <a:lnTo>
                  <a:pt x="14401" y="5412"/>
                </a:lnTo>
                <a:lnTo>
                  <a:pt x="14403" y="5413"/>
                </a:lnTo>
                <a:lnTo>
                  <a:pt x="14407" y="5414"/>
                </a:lnTo>
                <a:lnTo>
                  <a:pt x="14413" y="5415"/>
                </a:lnTo>
                <a:lnTo>
                  <a:pt x="14421" y="5414"/>
                </a:lnTo>
                <a:lnTo>
                  <a:pt x="14430" y="5411"/>
                </a:lnTo>
                <a:lnTo>
                  <a:pt x="14434" y="5403"/>
                </a:lnTo>
                <a:close/>
                <a:moveTo>
                  <a:pt x="14032" y="5465"/>
                </a:moveTo>
                <a:lnTo>
                  <a:pt x="14042" y="5422"/>
                </a:lnTo>
                <a:lnTo>
                  <a:pt x="14059" y="5388"/>
                </a:lnTo>
                <a:lnTo>
                  <a:pt x="14084" y="5378"/>
                </a:lnTo>
                <a:lnTo>
                  <a:pt x="14101" y="5342"/>
                </a:lnTo>
                <a:lnTo>
                  <a:pt x="14105" y="5313"/>
                </a:lnTo>
                <a:lnTo>
                  <a:pt x="14103" y="5281"/>
                </a:lnTo>
                <a:lnTo>
                  <a:pt x="14105" y="5253"/>
                </a:lnTo>
                <a:lnTo>
                  <a:pt x="14108" y="5227"/>
                </a:lnTo>
                <a:lnTo>
                  <a:pt x="14117" y="5204"/>
                </a:lnTo>
                <a:lnTo>
                  <a:pt x="14125" y="5178"/>
                </a:lnTo>
                <a:lnTo>
                  <a:pt x="14149" y="5189"/>
                </a:lnTo>
                <a:lnTo>
                  <a:pt x="14174" y="5191"/>
                </a:lnTo>
                <a:lnTo>
                  <a:pt x="14168" y="5171"/>
                </a:lnTo>
                <a:lnTo>
                  <a:pt x="14158" y="5155"/>
                </a:lnTo>
                <a:lnTo>
                  <a:pt x="14149" y="5137"/>
                </a:lnTo>
                <a:lnTo>
                  <a:pt x="14139" y="5116"/>
                </a:lnTo>
                <a:lnTo>
                  <a:pt x="14124" y="5107"/>
                </a:lnTo>
                <a:lnTo>
                  <a:pt x="14113" y="5090"/>
                </a:lnTo>
                <a:lnTo>
                  <a:pt x="14124" y="5074"/>
                </a:lnTo>
                <a:lnTo>
                  <a:pt x="14115" y="5052"/>
                </a:lnTo>
                <a:lnTo>
                  <a:pt x="14105" y="5040"/>
                </a:lnTo>
                <a:lnTo>
                  <a:pt x="14093" y="5033"/>
                </a:lnTo>
                <a:lnTo>
                  <a:pt x="14093" y="5022"/>
                </a:lnTo>
                <a:lnTo>
                  <a:pt x="14092" y="5013"/>
                </a:lnTo>
                <a:lnTo>
                  <a:pt x="14081" y="5013"/>
                </a:lnTo>
                <a:lnTo>
                  <a:pt x="14079" y="4991"/>
                </a:lnTo>
                <a:lnTo>
                  <a:pt x="14080" y="4969"/>
                </a:lnTo>
                <a:lnTo>
                  <a:pt x="14087" y="4954"/>
                </a:lnTo>
                <a:lnTo>
                  <a:pt x="14079" y="4936"/>
                </a:lnTo>
                <a:lnTo>
                  <a:pt x="14084" y="4922"/>
                </a:lnTo>
                <a:lnTo>
                  <a:pt x="14095" y="4909"/>
                </a:lnTo>
                <a:lnTo>
                  <a:pt x="14112" y="4917"/>
                </a:lnTo>
                <a:lnTo>
                  <a:pt x="14126" y="4922"/>
                </a:lnTo>
                <a:lnTo>
                  <a:pt x="14131" y="4909"/>
                </a:lnTo>
                <a:lnTo>
                  <a:pt x="14121" y="4898"/>
                </a:lnTo>
                <a:lnTo>
                  <a:pt x="14146" y="4880"/>
                </a:lnTo>
                <a:lnTo>
                  <a:pt x="14161" y="4844"/>
                </a:lnTo>
                <a:lnTo>
                  <a:pt x="14148" y="4836"/>
                </a:lnTo>
                <a:lnTo>
                  <a:pt x="14140" y="4824"/>
                </a:lnTo>
                <a:lnTo>
                  <a:pt x="14123" y="4823"/>
                </a:lnTo>
                <a:lnTo>
                  <a:pt x="14105" y="4822"/>
                </a:lnTo>
                <a:lnTo>
                  <a:pt x="14109" y="4806"/>
                </a:lnTo>
                <a:lnTo>
                  <a:pt x="14097" y="4800"/>
                </a:lnTo>
                <a:lnTo>
                  <a:pt x="14081" y="4795"/>
                </a:lnTo>
                <a:lnTo>
                  <a:pt x="14075" y="4778"/>
                </a:lnTo>
                <a:lnTo>
                  <a:pt x="14067" y="4739"/>
                </a:lnTo>
                <a:lnTo>
                  <a:pt x="14048" y="4711"/>
                </a:lnTo>
                <a:lnTo>
                  <a:pt x="14026" y="4723"/>
                </a:lnTo>
                <a:lnTo>
                  <a:pt x="14001" y="4738"/>
                </a:lnTo>
                <a:lnTo>
                  <a:pt x="13988" y="4797"/>
                </a:lnTo>
                <a:lnTo>
                  <a:pt x="13968" y="4857"/>
                </a:lnTo>
                <a:lnTo>
                  <a:pt x="13943" y="4908"/>
                </a:lnTo>
                <a:lnTo>
                  <a:pt x="13891" y="4919"/>
                </a:lnTo>
                <a:lnTo>
                  <a:pt x="13888" y="4913"/>
                </a:lnTo>
                <a:lnTo>
                  <a:pt x="13884" y="4907"/>
                </a:lnTo>
                <a:lnTo>
                  <a:pt x="13864" y="4928"/>
                </a:lnTo>
                <a:lnTo>
                  <a:pt x="13852" y="4961"/>
                </a:lnTo>
                <a:lnTo>
                  <a:pt x="13832" y="5004"/>
                </a:lnTo>
                <a:lnTo>
                  <a:pt x="13793" y="5026"/>
                </a:lnTo>
                <a:lnTo>
                  <a:pt x="13760" y="5045"/>
                </a:lnTo>
                <a:lnTo>
                  <a:pt x="13757" y="5075"/>
                </a:lnTo>
                <a:lnTo>
                  <a:pt x="13749" y="5084"/>
                </a:lnTo>
                <a:lnTo>
                  <a:pt x="13727" y="5088"/>
                </a:lnTo>
                <a:lnTo>
                  <a:pt x="13727" y="5116"/>
                </a:lnTo>
                <a:lnTo>
                  <a:pt x="13753" y="5138"/>
                </a:lnTo>
                <a:lnTo>
                  <a:pt x="13720" y="5142"/>
                </a:lnTo>
                <a:lnTo>
                  <a:pt x="13692" y="5126"/>
                </a:lnTo>
                <a:lnTo>
                  <a:pt x="13659" y="5115"/>
                </a:lnTo>
                <a:lnTo>
                  <a:pt x="13630" y="5111"/>
                </a:lnTo>
                <a:lnTo>
                  <a:pt x="13605" y="5177"/>
                </a:lnTo>
                <a:lnTo>
                  <a:pt x="13613" y="5245"/>
                </a:lnTo>
                <a:lnTo>
                  <a:pt x="13609" y="5286"/>
                </a:lnTo>
                <a:lnTo>
                  <a:pt x="13630" y="5331"/>
                </a:lnTo>
                <a:lnTo>
                  <a:pt x="13629" y="5345"/>
                </a:lnTo>
                <a:lnTo>
                  <a:pt x="13637" y="5362"/>
                </a:lnTo>
                <a:lnTo>
                  <a:pt x="13631" y="5371"/>
                </a:lnTo>
                <a:lnTo>
                  <a:pt x="13628" y="5380"/>
                </a:lnTo>
                <a:lnTo>
                  <a:pt x="13641" y="5383"/>
                </a:lnTo>
                <a:lnTo>
                  <a:pt x="13657" y="5383"/>
                </a:lnTo>
                <a:lnTo>
                  <a:pt x="13667" y="5395"/>
                </a:lnTo>
                <a:lnTo>
                  <a:pt x="13663" y="5409"/>
                </a:lnTo>
                <a:lnTo>
                  <a:pt x="13653" y="5418"/>
                </a:lnTo>
                <a:lnTo>
                  <a:pt x="13646" y="5428"/>
                </a:lnTo>
                <a:lnTo>
                  <a:pt x="13653" y="5441"/>
                </a:lnTo>
                <a:lnTo>
                  <a:pt x="13666" y="5464"/>
                </a:lnTo>
                <a:lnTo>
                  <a:pt x="13669" y="5484"/>
                </a:lnTo>
                <a:lnTo>
                  <a:pt x="13672" y="5502"/>
                </a:lnTo>
                <a:lnTo>
                  <a:pt x="13675" y="5517"/>
                </a:lnTo>
                <a:lnTo>
                  <a:pt x="13688" y="5514"/>
                </a:lnTo>
                <a:lnTo>
                  <a:pt x="13706" y="5516"/>
                </a:lnTo>
                <a:lnTo>
                  <a:pt x="13729" y="5521"/>
                </a:lnTo>
                <a:lnTo>
                  <a:pt x="13752" y="5516"/>
                </a:lnTo>
                <a:lnTo>
                  <a:pt x="13773" y="5510"/>
                </a:lnTo>
                <a:lnTo>
                  <a:pt x="13771" y="5533"/>
                </a:lnTo>
                <a:lnTo>
                  <a:pt x="13771" y="5558"/>
                </a:lnTo>
                <a:lnTo>
                  <a:pt x="13773" y="5570"/>
                </a:lnTo>
                <a:lnTo>
                  <a:pt x="13788" y="5563"/>
                </a:lnTo>
                <a:lnTo>
                  <a:pt x="13803" y="5561"/>
                </a:lnTo>
                <a:lnTo>
                  <a:pt x="13818" y="5559"/>
                </a:lnTo>
                <a:lnTo>
                  <a:pt x="13827" y="5545"/>
                </a:lnTo>
                <a:lnTo>
                  <a:pt x="13840" y="5534"/>
                </a:lnTo>
                <a:lnTo>
                  <a:pt x="13844" y="5541"/>
                </a:lnTo>
                <a:lnTo>
                  <a:pt x="13849" y="5547"/>
                </a:lnTo>
                <a:lnTo>
                  <a:pt x="13860" y="5545"/>
                </a:lnTo>
                <a:lnTo>
                  <a:pt x="13867" y="5547"/>
                </a:lnTo>
                <a:lnTo>
                  <a:pt x="13874" y="5551"/>
                </a:lnTo>
                <a:lnTo>
                  <a:pt x="13882" y="5552"/>
                </a:lnTo>
                <a:lnTo>
                  <a:pt x="13890" y="5551"/>
                </a:lnTo>
                <a:lnTo>
                  <a:pt x="13899" y="5551"/>
                </a:lnTo>
                <a:lnTo>
                  <a:pt x="13899" y="5552"/>
                </a:lnTo>
                <a:lnTo>
                  <a:pt x="13912" y="5568"/>
                </a:lnTo>
                <a:lnTo>
                  <a:pt x="13921" y="5586"/>
                </a:lnTo>
                <a:lnTo>
                  <a:pt x="13921" y="5602"/>
                </a:lnTo>
                <a:lnTo>
                  <a:pt x="13921" y="5616"/>
                </a:lnTo>
                <a:lnTo>
                  <a:pt x="13963" y="5601"/>
                </a:lnTo>
                <a:lnTo>
                  <a:pt x="13997" y="5570"/>
                </a:lnTo>
                <a:lnTo>
                  <a:pt x="14003" y="5559"/>
                </a:lnTo>
                <a:lnTo>
                  <a:pt x="14009" y="5546"/>
                </a:lnTo>
                <a:lnTo>
                  <a:pt x="14006" y="5531"/>
                </a:lnTo>
                <a:lnTo>
                  <a:pt x="14013" y="5516"/>
                </a:lnTo>
                <a:lnTo>
                  <a:pt x="14023" y="5501"/>
                </a:lnTo>
                <a:lnTo>
                  <a:pt x="14027" y="5482"/>
                </a:lnTo>
                <a:lnTo>
                  <a:pt x="14032" y="5465"/>
                </a:lnTo>
                <a:close/>
                <a:moveTo>
                  <a:pt x="14121" y="4437"/>
                </a:moveTo>
                <a:lnTo>
                  <a:pt x="14125" y="4407"/>
                </a:lnTo>
                <a:lnTo>
                  <a:pt x="14120" y="4374"/>
                </a:lnTo>
                <a:lnTo>
                  <a:pt x="14118" y="4374"/>
                </a:lnTo>
                <a:lnTo>
                  <a:pt x="14114" y="4407"/>
                </a:lnTo>
                <a:lnTo>
                  <a:pt x="14105" y="4435"/>
                </a:lnTo>
                <a:lnTo>
                  <a:pt x="14094" y="4450"/>
                </a:lnTo>
                <a:lnTo>
                  <a:pt x="14091" y="4469"/>
                </a:lnTo>
                <a:lnTo>
                  <a:pt x="14080" y="4498"/>
                </a:lnTo>
                <a:lnTo>
                  <a:pt x="14066" y="4525"/>
                </a:lnTo>
                <a:lnTo>
                  <a:pt x="14060" y="4539"/>
                </a:lnTo>
                <a:lnTo>
                  <a:pt x="14055" y="4554"/>
                </a:lnTo>
                <a:lnTo>
                  <a:pt x="14049" y="4566"/>
                </a:lnTo>
                <a:lnTo>
                  <a:pt x="14044" y="4578"/>
                </a:lnTo>
                <a:lnTo>
                  <a:pt x="14038" y="4594"/>
                </a:lnTo>
                <a:lnTo>
                  <a:pt x="14048" y="4598"/>
                </a:lnTo>
                <a:lnTo>
                  <a:pt x="14071" y="4564"/>
                </a:lnTo>
                <a:lnTo>
                  <a:pt x="14087" y="4525"/>
                </a:lnTo>
                <a:lnTo>
                  <a:pt x="14099" y="4487"/>
                </a:lnTo>
                <a:lnTo>
                  <a:pt x="14117" y="4454"/>
                </a:lnTo>
                <a:lnTo>
                  <a:pt x="14121" y="4437"/>
                </a:lnTo>
                <a:close/>
                <a:moveTo>
                  <a:pt x="14533" y="4552"/>
                </a:moveTo>
                <a:lnTo>
                  <a:pt x="14514" y="4509"/>
                </a:lnTo>
                <a:lnTo>
                  <a:pt x="14480" y="4480"/>
                </a:lnTo>
                <a:lnTo>
                  <a:pt x="14476" y="4501"/>
                </a:lnTo>
                <a:lnTo>
                  <a:pt x="14480" y="4540"/>
                </a:lnTo>
                <a:lnTo>
                  <a:pt x="14472" y="4549"/>
                </a:lnTo>
                <a:lnTo>
                  <a:pt x="14461" y="4552"/>
                </a:lnTo>
                <a:lnTo>
                  <a:pt x="14456" y="4566"/>
                </a:lnTo>
                <a:lnTo>
                  <a:pt x="14451" y="4589"/>
                </a:lnTo>
                <a:lnTo>
                  <a:pt x="14439" y="4584"/>
                </a:lnTo>
                <a:lnTo>
                  <a:pt x="14433" y="4583"/>
                </a:lnTo>
                <a:lnTo>
                  <a:pt x="14418" y="4605"/>
                </a:lnTo>
                <a:lnTo>
                  <a:pt x="14403" y="4615"/>
                </a:lnTo>
                <a:lnTo>
                  <a:pt x="14403" y="4601"/>
                </a:lnTo>
                <a:lnTo>
                  <a:pt x="14400" y="4586"/>
                </a:lnTo>
                <a:lnTo>
                  <a:pt x="14390" y="4573"/>
                </a:lnTo>
                <a:lnTo>
                  <a:pt x="14382" y="4562"/>
                </a:lnTo>
                <a:lnTo>
                  <a:pt x="14365" y="4594"/>
                </a:lnTo>
                <a:lnTo>
                  <a:pt x="14336" y="4619"/>
                </a:lnTo>
                <a:lnTo>
                  <a:pt x="14326" y="4648"/>
                </a:lnTo>
                <a:lnTo>
                  <a:pt x="14322" y="4682"/>
                </a:lnTo>
                <a:lnTo>
                  <a:pt x="14328" y="4706"/>
                </a:lnTo>
                <a:lnTo>
                  <a:pt x="14340" y="4683"/>
                </a:lnTo>
                <a:lnTo>
                  <a:pt x="14346" y="4666"/>
                </a:lnTo>
                <a:lnTo>
                  <a:pt x="14354" y="4649"/>
                </a:lnTo>
                <a:lnTo>
                  <a:pt x="14359" y="4646"/>
                </a:lnTo>
                <a:lnTo>
                  <a:pt x="14363" y="4657"/>
                </a:lnTo>
                <a:lnTo>
                  <a:pt x="14383" y="4669"/>
                </a:lnTo>
                <a:lnTo>
                  <a:pt x="14392" y="4654"/>
                </a:lnTo>
                <a:lnTo>
                  <a:pt x="14405" y="4644"/>
                </a:lnTo>
                <a:lnTo>
                  <a:pt x="14428" y="4655"/>
                </a:lnTo>
                <a:lnTo>
                  <a:pt x="14431" y="4672"/>
                </a:lnTo>
                <a:lnTo>
                  <a:pt x="14422" y="4693"/>
                </a:lnTo>
                <a:lnTo>
                  <a:pt x="14425" y="4707"/>
                </a:lnTo>
                <a:lnTo>
                  <a:pt x="14436" y="4716"/>
                </a:lnTo>
                <a:lnTo>
                  <a:pt x="14448" y="4755"/>
                </a:lnTo>
                <a:lnTo>
                  <a:pt x="14468" y="4791"/>
                </a:lnTo>
                <a:lnTo>
                  <a:pt x="14480" y="4795"/>
                </a:lnTo>
                <a:lnTo>
                  <a:pt x="14491" y="4784"/>
                </a:lnTo>
                <a:lnTo>
                  <a:pt x="14505" y="4800"/>
                </a:lnTo>
                <a:lnTo>
                  <a:pt x="14516" y="4802"/>
                </a:lnTo>
                <a:lnTo>
                  <a:pt x="14519" y="4764"/>
                </a:lnTo>
                <a:lnTo>
                  <a:pt x="14507" y="4732"/>
                </a:lnTo>
                <a:lnTo>
                  <a:pt x="14503" y="4705"/>
                </a:lnTo>
                <a:lnTo>
                  <a:pt x="14508" y="4675"/>
                </a:lnTo>
                <a:lnTo>
                  <a:pt x="14516" y="4660"/>
                </a:lnTo>
                <a:lnTo>
                  <a:pt x="14523" y="4678"/>
                </a:lnTo>
                <a:lnTo>
                  <a:pt x="14533" y="4717"/>
                </a:lnTo>
                <a:lnTo>
                  <a:pt x="14547" y="4756"/>
                </a:lnTo>
                <a:lnTo>
                  <a:pt x="14558" y="4772"/>
                </a:lnTo>
                <a:lnTo>
                  <a:pt x="14559" y="4741"/>
                </a:lnTo>
                <a:lnTo>
                  <a:pt x="14560" y="4690"/>
                </a:lnTo>
                <a:lnTo>
                  <a:pt x="14557" y="4640"/>
                </a:lnTo>
                <a:lnTo>
                  <a:pt x="14550" y="4616"/>
                </a:lnTo>
                <a:lnTo>
                  <a:pt x="14546" y="4591"/>
                </a:lnTo>
                <a:lnTo>
                  <a:pt x="14540" y="4575"/>
                </a:lnTo>
                <a:lnTo>
                  <a:pt x="14533" y="4566"/>
                </a:lnTo>
                <a:lnTo>
                  <a:pt x="14533" y="4552"/>
                </a:lnTo>
                <a:close/>
                <a:moveTo>
                  <a:pt x="14342" y="4451"/>
                </a:moveTo>
                <a:lnTo>
                  <a:pt x="14341" y="4429"/>
                </a:lnTo>
                <a:lnTo>
                  <a:pt x="14339" y="4407"/>
                </a:lnTo>
                <a:lnTo>
                  <a:pt x="14340" y="4389"/>
                </a:lnTo>
                <a:lnTo>
                  <a:pt x="14341" y="4371"/>
                </a:lnTo>
                <a:lnTo>
                  <a:pt x="14332" y="4378"/>
                </a:lnTo>
                <a:lnTo>
                  <a:pt x="14328" y="4390"/>
                </a:lnTo>
                <a:lnTo>
                  <a:pt x="14323" y="4396"/>
                </a:lnTo>
                <a:lnTo>
                  <a:pt x="14318" y="4401"/>
                </a:lnTo>
                <a:lnTo>
                  <a:pt x="14321" y="4414"/>
                </a:lnTo>
                <a:lnTo>
                  <a:pt x="14327" y="4429"/>
                </a:lnTo>
                <a:lnTo>
                  <a:pt x="14326" y="4439"/>
                </a:lnTo>
                <a:lnTo>
                  <a:pt x="14318" y="4447"/>
                </a:lnTo>
                <a:lnTo>
                  <a:pt x="14307" y="4460"/>
                </a:lnTo>
                <a:lnTo>
                  <a:pt x="14302" y="4480"/>
                </a:lnTo>
                <a:lnTo>
                  <a:pt x="14312" y="4494"/>
                </a:lnTo>
                <a:lnTo>
                  <a:pt x="14326" y="4501"/>
                </a:lnTo>
                <a:lnTo>
                  <a:pt x="14338" y="4518"/>
                </a:lnTo>
                <a:lnTo>
                  <a:pt x="14352" y="4529"/>
                </a:lnTo>
                <a:lnTo>
                  <a:pt x="14355" y="4502"/>
                </a:lnTo>
                <a:lnTo>
                  <a:pt x="14346" y="4471"/>
                </a:lnTo>
                <a:lnTo>
                  <a:pt x="14342" y="4451"/>
                </a:lnTo>
                <a:close/>
                <a:moveTo>
                  <a:pt x="14421" y="4445"/>
                </a:moveTo>
                <a:lnTo>
                  <a:pt x="14408" y="4449"/>
                </a:lnTo>
                <a:lnTo>
                  <a:pt x="14395" y="4449"/>
                </a:lnTo>
                <a:lnTo>
                  <a:pt x="14388" y="4456"/>
                </a:lnTo>
                <a:lnTo>
                  <a:pt x="14392" y="4466"/>
                </a:lnTo>
                <a:lnTo>
                  <a:pt x="14398" y="4478"/>
                </a:lnTo>
                <a:lnTo>
                  <a:pt x="14407" y="4487"/>
                </a:lnTo>
                <a:lnTo>
                  <a:pt x="14415" y="4486"/>
                </a:lnTo>
                <a:lnTo>
                  <a:pt x="14421" y="4483"/>
                </a:lnTo>
                <a:lnTo>
                  <a:pt x="14426" y="4473"/>
                </a:lnTo>
                <a:lnTo>
                  <a:pt x="14425" y="4461"/>
                </a:lnTo>
                <a:lnTo>
                  <a:pt x="14421" y="4445"/>
                </a:lnTo>
                <a:close/>
                <a:moveTo>
                  <a:pt x="14419" y="4350"/>
                </a:moveTo>
                <a:lnTo>
                  <a:pt x="14408" y="4340"/>
                </a:lnTo>
                <a:lnTo>
                  <a:pt x="14400" y="4327"/>
                </a:lnTo>
                <a:lnTo>
                  <a:pt x="14393" y="4325"/>
                </a:lnTo>
                <a:lnTo>
                  <a:pt x="14393" y="4337"/>
                </a:lnTo>
                <a:lnTo>
                  <a:pt x="14394" y="4350"/>
                </a:lnTo>
                <a:lnTo>
                  <a:pt x="14395" y="4363"/>
                </a:lnTo>
                <a:lnTo>
                  <a:pt x="14403" y="4369"/>
                </a:lnTo>
                <a:lnTo>
                  <a:pt x="14413" y="4376"/>
                </a:lnTo>
                <a:lnTo>
                  <a:pt x="14420" y="4389"/>
                </a:lnTo>
                <a:lnTo>
                  <a:pt x="14424" y="4402"/>
                </a:lnTo>
                <a:lnTo>
                  <a:pt x="14426" y="4409"/>
                </a:lnTo>
                <a:lnTo>
                  <a:pt x="14426" y="4415"/>
                </a:lnTo>
                <a:lnTo>
                  <a:pt x="14430" y="4423"/>
                </a:lnTo>
                <a:lnTo>
                  <a:pt x="14436" y="4430"/>
                </a:lnTo>
                <a:lnTo>
                  <a:pt x="14442" y="4421"/>
                </a:lnTo>
                <a:lnTo>
                  <a:pt x="14442" y="4406"/>
                </a:lnTo>
                <a:lnTo>
                  <a:pt x="14439" y="4390"/>
                </a:lnTo>
                <a:lnTo>
                  <a:pt x="14434" y="4375"/>
                </a:lnTo>
                <a:lnTo>
                  <a:pt x="14419" y="4350"/>
                </a:lnTo>
                <a:close/>
                <a:moveTo>
                  <a:pt x="14457" y="4319"/>
                </a:moveTo>
                <a:lnTo>
                  <a:pt x="14446" y="4306"/>
                </a:lnTo>
                <a:lnTo>
                  <a:pt x="14440" y="4290"/>
                </a:lnTo>
                <a:lnTo>
                  <a:pt x="14437" y="4281"/>
                </a:lnTo>
                <a:lnTo>
                  <a:pt x="14436" y="4270"/>
                </a:lnTo>
                <a:lnTo>
                  <a:pt x="14435" y="4257"/>
                </a:lnTo>
                <a:lnTo>
                  <a:pt x="14425" y="4249"/>
                </a:lnTo>
                <a:lnTo>
                  <a:pt x="14416" y="4239"/>
                </a:lnTo>
                <a:lnTo>
                  <a:pt x="14407" y="4228"/>
                </a:lnTo>
                <a:lnTo>
                  <a:pt x="14398" y="4234"/>
                </a:lnTo>
                <a:lnTo>
                  <a:pt x="14386" y="4237"/>
                </a:lnTo>
                <a:lnTo>
                  <a:pt x="14379" y="4255"/>
                </a:lnTo>
                <a:lnTo>
                  <a:pt x="14387" y="4277"/>
                </a:lnTo>
                <a:lnTo>
                  <a:pt x="14401" y="4285"/>
                </a:lnTo>
                <a:lnTo>
                  <a:pt x="14413" y="4295"/>
                </a:lnTo>
                <a:lnTo>
                  <a:pt x="14415" y="4307"/>
                </a:lnTo>
                <a:lnTo>
                  <a:pt x="14417" y="4318"/>
                </a:lnTo>
                <a:lnTo>
                  <a:pt x="14428" y="4329"/>
                </a:lnTo>
                <a:lnTo>
                  <a:pt x="14442" y="4337"/>
                </a:lnTo>
                <a:lnTo>
                  <a:pt x="14456" y="4349"/>
                </a:lnTo>
                <a:lnTo>
                  <a:pt x="14462" y="4336"/>
                </a:lnTo>
                <a:lnTo>
                  <a:pt x="14457" y="4319"/>
                </a:lnTo>
                <a:close/>
                <a:moveTo>
                  <a:pt x="14338" y="4265"/>
                </a:moveTo>
                <a:lnTo>
                  <a:pt x="14333" y="4259"/>
                </a:lnTo>
                <a:lnTo>
                  <a:pt x="14328" y="4255"/>
                </a:lnTo>
                <a:lnTo>
                  <a:pt x="14324" y="4250"/>
                </a:lnTo>
                <a:lnTo>
                  <a:pt x="14321" y="4247"/>
                </a:lnTo>
                <a:lnTo>
                  <a:pt x="14319" y="4247"/>
                </a:lnTo>
                <a:lnTo>
                  <a:pt x="14319" y="4246"/>
                </a:lnTo>
                <a:lnTo>
                  <a:pt x="14318" y="4246"/>
                </a:lnTo>
                <a:lnTo>
                  <a:pt x="14318" y="4247"/>
                </a:lnTo>
                <a:lnTo>
                  <a:pt x="14318" y="4269"/>
                </a:lnTo>
                <a:lnTo>
                  <a:pt x="14318" y="4278"/>
                </a:lnTo>
                <a:lnTo>
                  <a:pt x="14320" y="4285"/>
                </a:lnTo>
                <a:lnTo>
                  <a:pt x="14330" y="4286"/>
                </a:lnTo>
                <a:lnTo>
                  <a:pt x="14340" y="4288"/>
                </a:lnTo>
                <a:lnTo>
                  <a:pt x="14346" y="4291"/>
                </a:lnTo>
                <a:lnTo>
                  <a:pt x="14352" y="4293"/>
                </a:lnTo>
                <a:lnTo>
                  <a:pt x="14358" y="4292"/>
                </a:lnTo>
                <a:lnTo>
                  <a:pt x="14363" y="4291"/>
                </a:lnTo>
                <a:lnTo>
                  <a:pt x="14363" y="4287"/>
                </a:lnTo>
                <a:lnTo>
                  <a:pt x="14360" y="4285"/>
                </a:lnTo>
                <a:lnTo>
                  <a:pt x="14355" y="4280"/>
                </a:lnTo>
                <a:lnTo>
                  <a:pt x="14352" y="4273"/>
                </a:lnTo>
                <a:lnTo>
                  <a:pt x="14338" y="4265"/>
                </a:lnTo>
                <a:close/>
                <a:moveTo>
                  <a:pt x="14308" y="4315"/>
                </a:moveTo>
                <a:lnTo>
                  <a:pt x="14287" y="4319"/>
                </a:lnTo>
                <a:lnTo>
                  <a:pt x="14273" y="4303"/>
                </a:lnTo>
                <a:lnTo>
                  <a:pt x="14260" y="4302"/>
                </a:lnTo>
                <a:lnTo>
                  <a:pt x="14245" y="4306"/>
                </a:lnTo>
                <a:lnTo>
                  <a:pt x="14250" y="4311"/>
                </a:lnTo>
                <a:lnTo>
                  <a:pt x="14255" y="4316"/>
                </a:lnTo>
                <a:lnTo>
                  <a:pt x="14260" y="4337"/>
                </a:lnTo>
                <a:lnTo>
                  <a:pt x="14263" y="4359"/>
                </a:lnTo>
                <a:lnTo>
                  <a:pt x="14265" y="4394"/>
                </a:lnTo>
                <a:lnTo>
                  <a:pt x="14288" y="4394"/>
                </a:lnTo>
                <a:lnTo>
                  <a:pt x="14296" y="4386"/>
                </a:lnTo>
                <a:lnTo>
                  <a:pt x="14305" y="4376"/>
                </a:lnTo>
                <a:lnTo>
                  <a:pt x="14315" y="4366"/>
                </a:lnTo>
                <a:lnTo>
                  <a:pt x="14324" y="4356"/>
                </a:lnTo>
                <a:lnTo>
                  <a:pt x="14326" y="4340"/>
                </a:lnTo>
                <a:lnTo>
                  <a:pt x="14316" y="4328"/>
                </a:lnTo>
                <a:lnTo>
                  <a:pt x="14308" y="4315"/>
                </a:lnTo>
                <a:close/>
                <a:moveTo>
                  <a:pt x="14199" y="4226"/>
                </a:moveTo>
                <a:lnTo>
                  <a:pt x="14199" y="4215"/>
                </a:lnTo>
                <a:lnTo>
                  <a:pt x="14195" y="4205"/>
                </a:lnTo>
                <a:lnTo>
                  <a:pt x="14188" y="4197"/>
                </a:lnTo>
                <a:lnTo>
                  <a:pt x="14179" y="4192"/>
                </a:lnTo>
                <a:lnTo>
                  <a:pt x="14167" y="4185"/>
                </a:lnTo>
                <a:lnTo>
                  <a:pt x="14158" y="4177"/>
                </a:lnTo>
                <a:lnTo>
                  <a:pt x="14157" y="4176"/>
                </a:lnTo>
                <a:lnTo>
                  <a:pt x="14157" y="4175"/>
                </a:lnTo>
                <a:lnTo>
                  <a:pt x="14155" y="4175"/>
                </a:lnTo>
                <a:lnTo>
                  <a:pt x="14151" y="4175"/>
                </a:lnTo>
                <a:lnTo>
                  <a:pt x="14137" y="4182"/>
                </a:lnTo>
                <a:lnTo>
                  <a:pt x="14128" y="4191"/>
                </a:lnTo>
                <a:lnTo>
                  <a:pt x="14140" y="4198"/>
                </a:lnTo>
                <a:lnTo>
                  <a:pt x="14151" y="4204"/>
                </a:lnTo>
                <a:lnTo>
                  <a:pt x="14163" y="4216"/>
                </a:lnTo>
                <a:lnTo>
                  <a:pt x="14172" y="4229"/>
                </a:lnTo>
                <a:lnTo>
                  <a:pt x="14179" y="4241"/>
                </a:lnTo>
                <a:lnTo>
                  <a:pt x="14184" y="4251"/>
                </a:lnTo>
                <a:lnTo>
                  <a:pt x="14189" y="4257"/>
                </a:lnTo>
                <a:lnTo>
                  <a:pt x="14194" y="4262"/>
                </a:lnTo>
                <a:lnTo>
                  <a:pt x="14198" y="4262"/>
                </a:lnTo>
                <a:lnTo>
                  <a:pt x="14201" y="4263"/>
                </a:lnTo>
                <a:lnTo>
                  <a:pt x="14202" y="4263"/>
                </a:lnTo>
                <a:lnTo>
                  <a:pt x="14202" y="4249"/>
                </a:lnTo>
                <a:lnTo>
                  <a:pt x="14199" y="4226"/>
                </a:lnTo>
                <a:close/>
                <a:moveTo>
                  <a:pt x="14174" y="3902"/>
                </a:moveTo>
                <a:lnTo>
                  <a:pt x="14176" y="3926"/>
                </a:lnTo>
                <a:lnTo>
                  <a:pt x="14179" y="3950"/>
                </a:lnTo>
                <a:lnTo>
                  <a:pt x="14177" y="3961"/>
                </a:lnTo>
                <a:lnTo>
                  <a:pt x="14165" y="3964"/>
                </a:lnTo>
                <a:lnTo>
                  <a:pt x="14162" y="3990"/>
                </a:lnTo>
                <a:lnTo>
                  <a:pt x="14165" y="4020"/>
                </a:lnTo>
                <a:lnTo>
                  <a:pt x="14176" y="4081"/>
                </a:lnTo>
                <a:lnTo>
                  <a:pt x="14208" y="4133"/>
                </a:lnTo>
                <a:lnTo>
                  <a:pt x="14238" y="4122"/>
                </a:lnTo>
                <a:lnTo>
                  <a:pt x="14265" y="4116"/>
                </a:lnTo>
                <a:lnTo>
                  <a:pt x="14280" y="4135"/>
                </a:lnTo>
                <a:lnTo>
                  <a:pt x="14299" y="4136"/>
                </a:lnTo>
                <a:lnTo>
                  <a:pt x="14313" y="4143"/>
                </a:lnTo>
                <a:lnTo>
                  <a:pt x="14305" y="4158"/>
                </a:lnTo>
                <a:lnTo>
                  <a:pt x="14314" y="4176"/>
                </a:lnTo>
                <a:lnTo>
                  <a:pt x="14326" y="4194"/>
                </a:lnTo>
                <a:lnTo>
                  <a:pt x="14336" y="4206"/>
                </a:lnTo>
                <a:lnTo>
                  <a:pt x="14349" y="4217"/>
                </a:lnTo>
                <a:lnTo>
                  <a:pt x="14329" y="4212"/>
                </a:lnTo>
                <a:lnTo>
                  <a:pt x="14294" y="4194"/>
                </a:lnTo>
                <a:lnTo>
                  <a:pt x="14268" y="4171"/>
                </a:lnTo>
                <a:lnTo>
                  <a:pt x="14247" y="4144"/>
                </a:lnTo>
                <a:lnTo>
                  <a:pt x="14246" y="4143"/>
                </a:lnTo>
                <a:lnTo>
                  <a:pt x="14245" y="4143"/>
                </a:lnTo>
                <a:lnTo>
                  <a:pt x="14249" y="4171"/>
                </a:lnTo>
                <a:lnTo>
                  <a:pt x="14235" y="4179"/>
                </a:lnTo>
                <a:lnTo>
                  <a:pt x="14219" y="4159"/>
                </a:lnTo>
                <a:lnTo>
                  <a:pt x="14198" y="4145"/>
                </a:lnTo>
                <a:lnTo>
                  <a:pt x="14186" y="4155"/>
                </a:lnTo>
                <a:lnTo>
                  <a:pt x="14170" y="4157"/>
                </a:lnTo>
                <a:lnTo>
                  <a:pt x="14142" y="4130"/>
                </a:lnTo>
                <a:lnTo>
                  <a:pt x="14134" y="4093"/>
                </a:lnTo>
                <a:lnTo>
                  <a:pt x="14110" y="4065"/>
                </a:lnTo>
                <a:lnTo>
                  <a:pt x="14074" y="4035"/>
                </a:lnTo>
                <a:lnTo>
                  <a:pt x="14053" y="3989"/>
                </a:lnTo>
                <a:lnTo>
                  <a:pt x="14043" y="3943"/>
                </a:lnTo>
                <a:lnTo>
                  <a:pt x="14069" y="3960"/>
                </a:lnTo>
                <a:lnTo>
                  <a:pt x="14093" y="3966"/>
                </a:lnTo>
                <a:lnTo>
                  <a:pt x="14079" y="3936"/>
                </a:lnTo>
                <a:lnTo>
                  <a:pt x="14072" y="3895"/>
                </a:lnTo>
                <a:lnTo>
                  <a:pt x="14073" y="3873"/>
                </a:lnTo>
                <a:lnTo>
                  <a:pt x="14066" y="3852"/>
                </a:lnTo>
                <a:lnTo>
                  <a:pt x="14049" y="3801"/>
                </a:lnTo>
                <a:lnTo>
                  <a:pt x="14045" y="3749"/>
                </a:lnTo>
                <a:lnTo>
                  <a:pt x="14061" y="3759"/>
                </a:lnTo>
                <a:lnTo>
                  <a:pt x="14078" y="3773"/>
                </a:lnTo>
                <a:lnTo>
                  <a:pt x="14100" y="3787"/>
                </a:lnTo>
                <a:lnTo>
                  <a:pt x="14121" y="3800"/>
                </a:lnTo>
                <a:lnTo>
                  <a:pt x="14137" y="3794"/>
                </a:lnTo>
                <a:lnTo>
                  <a:pt x="14151" y="3785"/>
                </a:lnTo>
                <a:lnTo>
                  <a:pt x="14149" y="3812"/>
                </a:lnTo>
                <a:lnTo>
                  <a:pt x="14156" y="3839"/>
                </a:lnTo>
                <a:lnTo>
                  <a:pt x="14162" y="3849"/>
                </a:lnTo>
                <a:lnTo>
                  <a:pt x="14169" y="3856"/>
                </a:lnTo>
                <a:lnTo>
                  <a:pt x="14173" y="3870"/>
                </a:lnTo>
                <a:lnTo>
                  <a:pt x="14171" y="3885"/>
                </a:lnTo>
                <a:lnTo>
                  <a:pt x="14174" y="3902"/>
                </a:lnTo>
                <a:close/>
                <a:moveTo>
                  <a:pt x="13444" y="3668"/>
                </a:moveTo>
                <a:lnTo>
                  <a:pt x="13437" y="3669"/>
                </a:lnTo>
                <a:lnTo>
                  <a:pt x="13431" y="3671"/>
                </a:lnTo>
                <a:lnTo>
                  <a:pt x="13429" y="3675"/>
                </a:lnTo>
                <a:lnTo>
                  <a:pt x="13427" y="3681"/>
                </a:lnTo>
                <a:lnTo>
                  <a:pt x="13425" y="3681"/>
                </a:lnTo>
                <a:lnTo>
                  <a:pt x="13397" y="3682"/>
                </a:lnTo>
                <a:lnTo>
                  <a:pt x="13376" y="3696"/>
                </a:lnTo>
                <a:lnTo>
                  <a:pt x="13379" y="3701"/>
                </a:lnTo>
                <a:lnTo>
                  <a:pt x="13381" y="3708"/>
                </a:lnTo>
                <a:lnTo>
                  <a:pt x="13360" y="3730"/>
                </a:lnTo>
                <a:lnTo>
                  <a:pt x="13360" y="3765"/>
                </a:lnTo>
                <a:lnTo>
                  <a:pt x="13363" y="3777"/>
                </a:lnTo>
                <a:lnTo>
                  <a:pt x="13369" y="3789"/>
                </a:lnTo>
                <a:lnTo>
                  <a:pt x="13390" y="3801"/>
                </a:lnTo>
                <a:lnTo>
                  <a:pt x="13414" y="3808"/>
                </a:lnTo>
                <a:lnTo>
                  <a:pt x="13434" y="3803"/>
                </a:lnTo>
                <a:lnTo>
                  <a:pt x="13453" y="3797"/>
                </a:lnTo>
                <a:lnTo>
                  <a:pt x="13464" y="3787"/>
                </a:lnTo>
                <a:lnTo>
                  <a:pt x="13468" y="3772"/>
                </a:lnTo>
                <a:lnTo>
                  <a:pt x="13460" y="3748"/>
                </a:lnTo>
                <a:lnTo>
                  <a:pt x="13456" y="3723"/>
                </a:lnTo>
                <a:lnTo>
                  <a:pt x="13462" y="3700"/>
                </a:lnTo>
                <a:lnTo>
                  <a:pt x="13459" y="3675"/>
                </a:lnTo>
                <a:lnTo>
                  <a:pt x="13444" y="3668"/>
                </a:lnTo>
                <a:close/>
                <a:moveTo>
                  <a:pt x="13949" y="3352"/>
                </a:moveTo>
                <a:lnTo>
                  <a:pt x="13935" y="3319"/>
                </a:lnTo>
                <a:lnTo>
                  <a:pt x="13927" y="3284"/>
                </a:lnTo>
                <a:lnTo>
                  <a:pt x="13916" y="3246"/>
                </a:lnTo>
                <a:lnTo>
                  <a:pt x="13885" y="3243"/>
                </a:lnTo>
                <a:lnTo>
                  <a:pt x="13866" y="3271"/>
                </a:lnTo>
                <a:lnTo>
                  <a:pt x="13871" y="3307"/>
                </a:lnTo>
                <a:lnTo>
                  <a:pt x="13870" y="3337"/>
                </a:lnTo>
                <a:lnTo>
                  <a:pt x="13867" y="3362"/>
                </a:lnTo>
                <a:lnTo>
                  <a:pt x="13872" y="3382"/>
                </a:lnTo>
                <a:lnTo>
                  <a:pt x="13880" y="3402"/>
                </a:lnTo>
                <a:lnTo>
                  <a:pt x="13920" y="3447"/>
                </a:lnTo>
                <a:lnTo>
                  <a:pt x="13963" y="3486"/>
                </a:lnTo>
                <a:lnTo>
                  <a:pt x="13958" y="3470"/>
                </a:lnTo>
                <a:lnTo>
                  <a:pt x="13954" y="3454"/>
                </a:lnTo>
                <a:lnTo>
                  <a:pt x="13952" y="3372"/>
                </a:lnTo>
                <a:lnTo>
                  <a:pt x="13949" y="3352"/>
                </a:lnTo>
                <a:close/>
                <a:moveTo>
                  <a:pt x="13826" y="2594"/>
                </a:moveTo>
                <a:lnTo>
                  <a:pt x="13822" y="2595"/>
                </a:lnTo>
                <a:lnTo>
                  <a:pt x="13819" y="2596"/>
                </a:lnTo>
                <a:lnTo>
                  <a:pt x="13817" y="2597"/>
                </a:lnTo>
                <a:lnTo>
                  <a:pt x="13815" y="2598"/>
                </a:lnTo>
                <a:lnTo>
                  <a:pt x="13814" y="2598"/>
                </a:lnTo>
                <a:lnTo>
                  <a:pt x="13813" y="2599"/>
                </a:lnTo>
                <a:lnTo>
                  <a:pt x="13812" y="2600"/>
                </a:lnTo>
                <a:lnTo>
                  <a:pt x="13809" y="2601"/>
                </a:lnTo>
                <a:lnTo>
                  <a:pt x="13807" y="2605"/>
                </a:lnTo>
                <a:lnTo>
                  <a:pt x="13806" y="2610"/>
                </a:lnTo>
                <a:lnTo>
                  <a:pt x="13806" y="2613"/>
                </a:lnTo>
                <a:lnTo>
                  <a:pt x="13809" y="2614"/>
                </a:lnTo>
                <a:lnTo>
                  <a:pt x="13815" y="2615"/>
                </a:lnTo>
                <a:lnTo>
                  <a:pt x="13821" y="2613"/>
                </a:lnTo>
                <a:lnTo>
                  <a:pt x="13822" y="2613"/>
                </a:lnTo>
                <a:lnTo>
                  <a:pt x="13823" y="2612"/>
                </a:lnTo>
                <a:lnTo>
                  <a:pt x="13824" y="2611"/>
                </a:lnTo>
                <a:lnTo>
                  <a:pt x="13825" y="2611"/>
                </a:lnTo>
                <a:lnTo>
                  <a:pt x="13827" y="2608"/>
                </a:lnTo>
                <a:lnTo>
                  <a:pt x="13829" y="2604"/>
                </a:lnTo>
                <a:lnTo>
                  <a:pt x="13830" y="2602"/>
                </a:lnTo>
                <a:lnTo>
                  <a:pt x="13832" y="2599"/>
                </a:lnTo>
                <a:lnTo>
                  <a:pt x="13826" y="2594"/>
                </a:lnTo>
                <a:close/>
                <a:moveTo>
                  <a:pt x="14089" y="2598"/>
                </a:moveTo>
                <a:lnTo>
                  <a:pt x="14079" y="2584"/>
                </a:lnTo>
                <a:lnTo>
                  <a:pt x="14064" y="2582"/>
                </a:lnTo>
                <a:lnTo>
                  <a:pt x="14056" y="2572"/>
                </a:lnTo>
                <a:lnTo>
                  <a:pt x="14046" y="2562"/>
                </a:lnTo>
                <a:lnTo>
                  <a:pt x="14023" y="2561"/>
                </a:lnTo>
                <a:lnTo>
                  <a:pt x="14001" y="2560"/>
                </a:lnTo>
                <a:lnTo>
                  <a:pt x="13991" y="2573"/>
                </a:lnTo>
                <a:lnTo>
                  <a:pt x="13979" y="2589"/>
                </a:lnTo>
                <a:lnTo>
                  <a:pt x="13978" y="2600"/>
                </a:lnTo>
                <a:lnTo>
                  <a:pt x="13988" y="2610"/>
                </a:lnTo>
                <a:lnTo>
                  <a:pt x="13989" y="2618"/>
                </a:lnTo>
                <a:lnTo>
                  <a:pt x="13988" y="2625"/>
                </a:lnTo>
                <a:lnTo>
                  <a:pt x="13997" y="2636"/>
                </a:lnTo>
                <a:lnTo>
                  <a:pt x="14008" y="2647"/>
                </a:lnTo>
                <a:lnTo>
                  <a:pt x="14015" y="2655"/>
                </a:lnTo>
                <a:lnTo>
                  <a:pt x="14029" y="2654"/>
                </a:lnTo>
                <a:lnTo>
                  <a:pt x="14022" y="2641"/>
                </a:lnTo>
                <a:lnTo>
                  <a:pt x="14014" y="2630"/>
                </a:lnTo>
                <a:lnTo>
                  <a:pt x="14014" y="2616"/>
                </a:lnTo>
                <a:lnTo>
                  <a:pt x="14017" y="2604"/>
                </a:lnTo>
                <a:lnTo>
                  <a:pt x="14034" y="2622"/>
                </a:lnTo>
                <a:lnTo>
                  <a:pt x="14054" y="2643"/>
                </a:lnTo>
                <a:lnTo>
                  <a:pt x="14069" y="2670"/>
                </a:lnTo>
                <a:lnTo>
                  <a:pt x="14071" y="2702"/>
                </a:lnTo>
                <a:lnTo>
                  <a:pt x="14082" y="2717"/>
                </a:lnTo>
                <a:lnTo>
                  <a:pt x="14104" y="2709"/>
                </a:lnTo>
                <a:lnTo>
                  <a:pt x="14104" y="2710"/>
                </a:lnTo>
                <a:lnTo>
                  <a:pt x="14113" y="2725"/>
                </a:lnTo>
                <a:lnTo>
                  <a:pt x="14121" y="2745"/>
                </a:lnTo>
                <a:lnTo>
                  <a:pt x="14136" y="2759"/>
                </a:lnTo>
                <a:lnTo>
                  <a:pt x="14140" y="2754"/>
                </a:lnTo>
                <a:lnTo>
                  <a:pt x="14136" y="2738"/>
                </a:lnTo>
                <a:lnTo>
                  <a:pt x="14139" y="2722"/>
                </a:lnTo>
                <a:lnTo>
                  <a:pt x="14128" y="2696"/>
                </a:lnTo>
                <a:lnTo>
                  <a:pt x="14117" y="2667"/>
                </a:lnTo>
                <a:lnTo>
                  <a:pt x="14112" y="2641"/>
                </a:lnTo>
                <a:lnTo>
                  <a:pt x="14103" y="2619"/>
                </a:lnTo>
                <a:lnTo>
                  <a:pt x="14103" y="2617"/>
                </a:lnTo>
                <a:lnTo>
                  <a:pt x="14101" y="2616"/>
                </a:lnTo>
                <a:lnTo>
                  <a:pt x="14089" y="2598"/>
                </a:lnTo>
                <a:close/>
                <a:moveTo>
                  <a:pt x="14180" y="2532"/>
                </a:moveTo>
                <a:lnTo>
                  <a:pt x="14171" y="2525"/>
                </a:lnTo>
                <a:lnTo>
                  <a:pt x="14162" y="2518"/>
                </a:lnTo>
                <a:lnTo>
                  <a:pt x="14150" y="2512"/>
                </a:lnTo>
                <a:lnTo>
                  <a:pt x="14139" y="2504"/>
                </a:lnTo>
                <a:lnTo>
                  <a:pt x="14128" y="2499"/>
                </a:lnTo>
                <a:lnTo>
                  <a:pt x="14118" y="2503"/>
                </a:lnTo>
                <a:lnTo>
                  <a:pt x="14117" y="2512"/>
                </a:lnTo>
                <a:lnTo>
                  <a:pt x="14121" y="2523"/>
                </a:lnTo>
                <a:lnTo>
                  <a:pt x="14105" y="2527"/>
                </a:lnTo>
                <a:lnTo>
                  <a:pt x="14081" y="2513"/>
                </a:lnTo>
                <a:lnTo>
                  <a:pt x="14083" y="2524"/>
                </a:lnTo>
                <a:lnTo>
                  <a:pt x="14086" y="2533"/>
                </a:lnTo>
                <a:lnTo>
                  <a:pt x="14087" y="2552"/>
                </a:lnTo>
                <a:lnTo>
                  <a:pt x="14091" y="2567"/>
                </a:lnTo>
                <a:lnTo>
                  <a:pt x="14102" y="2567"/>
                </a:lnTo>
                <a:lnTo>
                  <a:pt x="14108" y="2575"/>
                </a:lnTo>
                <a:lnTo>
                  <a:pt x="14107" y="2592"/>
                </a:lnTo>
                <a:lnTo>
                  <a:pt x="14119" y="2601"/>
                </a:lnTo>
                <a:lnTo>
                  <a:pt x="14134" y="2614"/>
                </a:lnTo>
                <a:lnTo>
                  <a:pt x="14148" y="2620"/>
                </a:lnTo>
                <a:lnTo>
                  <a:pt x="14149" y="2612"/>
                </a:lnTo>
                <a:lnTo>
                  <a:pt x="14149" y="2602"/>
                </a:lnTo>
                <a:lnTo>
                  <a:pt x="14149" y="2592"/>
                </a:lnTo>
                <a:lnTo>
                  <a:pt x="14153" y="2583"/>
                </a:lnTo>
                <a:lnTo>
                  <a:pt x="14161" y="2585"/>
                </a:lnTo>
                <a:lnTo>
                  <a:pt x="14169" y="2585"/>
                </a:lnTo>
                <a:lnTo>
                  <a:pt x="14179" y="2572"/>
                </a:lnTo>
                <a:lnTo>
                  <a:pt x="14186" y="2555"/>
                </a:lnTo>
                <a:lnTo>
                  <a:pt x="14180" y="2532"/>
                </a:lnTo>
                <a:close/>
                <a:moveTo>
                  <a:pt x="14310" y="2284"/>
                </a:moveTo>
                <a:lnTo>
                  <a:pt x="14326" y="2318"/>
                </a:lnTo>
                <a:lnTo>
                  <a:pt x="14350" y="2347"/>
                </a:lnTo>
                <a:lnTo>
                  <a:pt x="14360" y="2368"/>
                </a:lnTo>
                <a:lnTo>
                  <a:pt x="14364" y="2389"/>
                </a:lnTo>
                <a:lnTo>
                  <a:pt x="14349" y="2419"/>
                </a:lnTo>
                <a:lnTo>
                  <a:pt x="14338" y="2444"/>
                </a:lnTo>
                <a:lnTo>
                  <a:pt x="14342" y="2453"/>
                </a:lnTo>
                <a:lnTo>
                  <a:pt x="14349" y="2463"/>
                </a:lnTo>
                <a:lnTo>
                  <a:pt x="14345" y="2467"/>
                </a:lnTo>
                <a:lnTo>
                  <a:pt x="14334" y="2462"/>
                </a:lnTo>
                <a:lnTo>
                  <a:pt x="14324" y="2452"/>
                </a:lnTo>
                <a:lnTo>
                  <a:pt x="14317" y="2443"/>
                </a:lnTo>
                <a:lnTo>
                  <a:pt x="14310" y="2429"/>
                </a:lnTo>
                <a:lnTo>
                  <a:pt x="14295" y="2428"/>
                </a:lnTo>
                <a:lnTo>
                  <a:pt x="14306" y="2446"/>
                </a:lnTo>
                <a:lnTo>
                  <a:pt x="14312" y="2467"/>
                </a:lnTo>
                <a:lnTo>
                  <a:pt x="14298" y="2475"/>
                </a:lnTo>
                <a:lnTo>
                  <a:pt x="14273" y="2478"/>
                </a:lnTo>
                <a:lnTo>
                  <a:pt x="14273" y="2466"/>
                </a:lnTo>
                <a:lnTo>
                  <a:pt x="14260" y="2451"/>
                </a:lnTo>
                <a:lnTo>
                  <a:pt x="14249" y="2454"/>
                </a:lnTo>
                <a:lnTo>
                  <a:pt x="14242" y="2463"/>
                </a:lnTo>
                <a:lnTo>
                  <a:pt x="14233" y="2453"/>
                </a:lnTo>
                <a:lnTo>
                  <a:pt x="14229" y="2435"/>
                </a:lnTo>
                <a:lnTo>
                  <a:pt x="14222" y="2433"/>
                </a:lnTo>
                <a:lnTo>
                  <a:pt x="14216" y="2442"/>
                </a:lnTo>
                <a:lnTo>
                  <a:pt x="14225" y="2468"/>
                </a:lnTo>
                <a:lnTo>
                  <a:pt x="14247" y="2485"/>
                </a:lnTo>
                <a:lnTo>
                  <a:pt x="14248" y="2511"/>
                </a:lnTo>
                <a:lnTo>
                  <a:pt x="14258" y="2552"/>
                </a:lnTo>
                <a:lnTo>
                  <a:pt x="14210" y="2531"/>
                </a:lnTo>
                <a:lnTo>
                  <a:pt x="14180" y="2488"/>
                </a:lnTo>
                <a:lnTo>
                  <a:pt x="14137" y="2468"/>
                </a:lnTo>
                <a:lnTo>
                  <a:pt x="14088" y="2485"/>
                </a:lnTo>
                <a:lnTo>
                  <a:pt x="14062" y="2503"/>
                </a:lnTo>
                <a:lnTo>
                  <a:pt x="14052" y="2530"/>
                </a:lnTo>
                <a:lnTo>
                  <a:pt x="14044" y="2542"/>
                </a:lnTo>
                <a:lnTo>
                  <a:pt x="14027" y="2544"/>
                </a:lnTo>
                <a:lnTo>
                  <a:pt x="14007" y="2544"/>
                </a:lnTo>
                <a:lnTo>
                  <a:pt x="13994" y="2534"/>
                </a:lnTo>
                <a:lnTo>
                  <a:pt x="13979" y="2518"/>
                </a:lnTo>
                <a:lnTo>
                  <a:pt x="13982" y="2504"/>
                </a:lnTo>
                <a:lnTo>
                  <a:pt x="13995" y="2486"/>
                </a:lnTo>
                <a:lnTo>
                  <a:pt x="14001" y="2464"/>
                </a:lnTo>
                <a:lnTo>
                  <a:pt x="14008" y="2430"/>
                </a:lnTo>
                <a:lnTo>
                  <a:pt x="14038" y="2424"/>
                </a:lnTo>
                <a:lnTo>
                  <a:pt x="14083" y="2409"/>
                </a:lnTo>
                <a:lnTo>
                  <a:pt x="14117" y="2394"/>
                </a:lnTo>
                <a:lnTo>
                  <a:pt x="14129" y="2410"/>
                </a:lnTo>
                <a:lnTo>
                  <a:pt x="14147" y="2403"/>
                </a:lnTo>
                <a:lnTo>
                  <a:pt x="14153" y="2383"/>
                </a:lnTo>
                <a:lnTo>
                  <a:pt x="14141" y="2362"/>
                </a:lnTo>
                <a:lnTo>
                  <a:pt x="14124" y="2321"/>
                </a:lnTo>
                <a:lnTo>
                  <a:pt x="14107" y="2288"/>
                </a:lnTo>
                <a:lnTo>
                  <a:pt x="14153" y="2312"/>
                </a:lnTo>
                <a:lnTo>
                  <a:pt x="14176" y="2264"/>
                </a:lnTo>
                <a:lnTo>
                  <a:pt x="14166" y="2198"/>
                </a:lnTo>
                <a:lnTo>
                  <a:pt x="14140" y="2136"/>
                </a:lnTo>
                <a:lnTo>
                  <a:pt x="14125" y="2117"/>
                </a:lnTo>
                <a:lnTo>
                  <a:pt x="14108" y="2099"/>
                </a:lnTo>
                <a:lnTo>
                  <a:pt x="14098" y="2079"/>
                </a:lnTo>
                <a:lnTo>
                  <a:pt x="14085" y="2065"/>
                </a:lnTo>
                <a:lnTo>
                  <a:pt x="14060" y="2048"/>
                </a:lnTo>
                <a:lnTo>
                  <a:pt x="14036" y="2013"/>
                </a:lnTo>
                <a:lnTo>
                  <a:pt x="14027" y="1997"/>
                </a:lnTo>
                <a:lnTo>
                  <a:pt x="14017" y="1982"/>
                </a:lnTo>
                <a:lnTo>
                  <a:pt x="14031" y="1978"/>
                </a:lnTo>
                <a:lnTo>
                  <a:pt x="14058" y="1967"/>
                </a:lnTo>
                <a:lnTo>
                  <a:pt x="14080" y="1961"/>
                </a:lnTo>
                <a:lnTo>
                  <a:pt x="14107" y="2009"/>
                </a:lnTo>
                <a:lnTo>
                  <a:pt x="14114" y="2001"/>
                </a:lnTo>
                <a:lnTo>
                  <a:pt x="14130" y="2002"/>
                </a:lnTo>
                <a:lnTo>
                  <a:pt x="14201" y="2078"/>
                </a:lnTo>
                <a:lnTo>
                  <a:pt x="14262" y="2161"/>
                </a:lnTo>
                <a:lnTo>
                  <a:pt x="14272" y="2175"/>
                </a:lnTo>
                <a:lnTo>
                  <a:pt x="14266" y="2182"/>
                </a:lnTo>
                <a:lnTo>
                  <a:pt x="14265" y="2213"/>
                </a:lnTo>
                <a:lnTo>
                  <a:pt x="14307" y="2271"/>
                </a:lnTo>
                <a:lnTo>
                  <a:pt x="14310" y="2284"/>
                </a:lnTo>
                <a:close/>
                <a:moveTo>
                  <a:pt x="14023" y="1870"/>
                </a:moveTo>
                <a:lnTo>
                  <a:pt x="14007" y="1861"/>
                </a:lnTo>
                <a:lnTo>
                  <a:pt x="13993" y="1851"/>
                </a:lnTo>
                <a:lnTo>
                  <a:pt x="13991" y="1860"/>
                </a:lnTo>
                <a:lnTo>
                  <a:pt x="13989" y="1872"/>
                </a:lnTo>
                <a:lnTo>
                  <a:pt x="13989" y="1873"/>
                </a:lnTo>
                <a:lnTo>
                  <a:pt x="13988" y="1873"/>
                </a:lnTo>
                <a:lnTo>
                  <a:pt x="13976" y="1870"/>
                </a:lnTo>
                <a:lnTo>
                  <a:pt x="13966" y="1866"/>
                </a:lnTo>
                <a:lnTo>
                  <a:pt x="13964" y="1866"/>
                </a:lnTo>
                <a:lnTo>
                  <a:pt x="13960" y="1866"/>
                </a:lnTo>
                <a:lnTo>
                  <a:pt x="13971" y="1893"/>
                </a:lnTo>
                <a:lnTo>
                  <a:pt x="14003" y="1909"/>
                </a:lnTo>
                <a:lnTo>
                  <a:pt x="14019" y="1924"/>
                </a:lnTo>
                <a:lnTo>
                  <a:pt x="14009" y="1951"/>
                </a:lnTo>
                <a:lnTo>
                  <a:pt x="14006" y="1952"/>
                </a:lnTo>
                <a:lnTo>
                  <a:pt x="14003" y="1954"/>
                </a:lnTo>
                <a:lnTo>
                  <a:pt x="14000" y="1956"/>
                </a:lnTo>
                <a:lnTo>
                  <a:pt x="13998" y="1958"/>
                </a:lnTo>
                <a:lnTo>
                  <a:pt x="13982" y="1943"/>
                </a:lnTo>
                <a:lnTo>
                  <a:pt x="13971" y="1925"/>
                </a:lnTo>
                <a:lnTo>
                  <a:pt x="13951" y="1909"/>
                </a:lnTo>
                <a:lnTo>
                  <a:pt x="13929" y="1893"/>
                </a:lnTo>
                <a:lnTo>
                  <a:pt x="13922" y="1868"/>
                </a:lnTo>
                <a:lnTo>
                  <a:pt x="13927" y="1845"/>
                </a:lnTo>
                <a:lnTo>
                  <a:pt x="13901" y="1831"/>
                </a:lnTo>
                <a:lnTo>
                  <a:pt x="13924" y="1825"/>
                </a:lnTo>
                <a:lnTo>
                  <a:pt x="13945" y="1811"/>
                </a:lnTo>
                <a:lnTo>
                  <a:pt x="13912" y="1795"/>
                </a:lnTo>
                <a:lnTo>
                  <a:pt x="13910" y="1791"/>
                </a:lnTo>
                <a:lnTo>
                  <a:pt x="13909" y="1789"/>
                </a:lnTo>
                <a:lnTo>
                  <a:pt x="13909" y="1775"/>
                </a:lnTo>
                <a:lnTo>
                  <a:pt x="13908" y="1760"/>
                </a:lnTo>
                <a:lnTo>
                  <a:pt x="13907" y="1760"/>
                </a:lnTo>
                <a:lnTo>
                  <a:pt x="13907" y="1759"/>
                </a:lnTo>
                <a:lnTo>
                  <a:pt x="13879" y="1735"/>
                </a:lnTo>
                <a:lnTo>
                  <a:pt x="13866" y="1714"/>
                </a:lnTo>
                <a:lnTo>
                  <a:pt x="13858" y="1700"/>
                </a:lnTo>
                <a:lnTo>
                  <a:pt x="13843" y="1693"/>
                </a:lnTo>
                <a:lnTo>
                  <a:pt x="13842" y="1692"/>
                </a:lnTo>
                <a:lnTo>
                  <a:pt x="13841" y="1690"/>
                </a:lnTo>
                <a:lnTo>
                  <a:pt x="13828" y="1677"/>
                </a:lnTo>
                <a:lnTo>
                  <a:pt x="13821" y="1660"/>
                </a:lnTo>
                <a:lnTo>
                  <a:pt x="13822" y="1659"/>
                </a:lnTo>
                <a:lnTo>
                  <a:pt x="13844" y="1671"/>
                </a:lnTo>
                <a:lnTo>
                  <a:pt x="13865" y="1686"/>
                </a:lnTo>
                <a:lnTo>
                  <a:pt x="13959" y="1729"/>
                </a:lnTo>
                <a:lnTo>
                  <a:pt x="13998" y="1743"/>
                </a:lnTo>
                <a:lnTo>
                  <a:pt x="14037" y="1757"/>
                </a:lnTo>
                <a:lnTo>
                  <a:pt x="14059" y="1750"/>
                </a:lnTo>
                <a:lnTo>
                  <a:pt x="14070" y="1748"/>
                </a:lnTo>
                <a:lnTo>
                  <a:pt x="14083" y="1772"/>
                </a:lnTo>
                <a:lnTo>
                  <a:pt x="14105" y="1785"/>
                </a:lnTo>
                <a:lnTo>
                  <a:pt x="14125" y="1802"/>
                </a:lnTo>
                <a:lnTo>
                  <a:pt x="14118" y="1819"/>
                </a:lnTo>
                <a:lnTo>
                  <a:pt x="14106" y="1826"/>
                </a:lnTo>
                <a:lnTo>
                  <a:pt x="14091" y="1835"/>
                </a:lnTo>
                <a:lnTo>
                  <a:pt x="14096" y="1862"/>
                </a:lnTo>
                <a:lnTo>
                  <a:pt x="14107" y="1890"/>
                </a:lnTo>
                <a:lnTo>
                  <a:pt x="14082" y="1892"/>
                </a:lnTo>
                <a:lnTo>
                  <a:pt x="14046" y="1879"/>
                </a:lnTo>
                <a:lnTo>
                  <a:pt x="14023" y="1870"/>
                </a:lnTo>
                <a:close/>
                <a:moveTo>
                  <a:pt x="14112" y="1671"/>
                </a:moveTo>
                <a:lnTo>
                  <a:pt x="14113" y="1651"/>
                </a:lnTo>
                <a:lnTo>
                  <a:pt x="14113" y="1631"/>
                </a:lnTo>
                <a:lnTo>
                  <a:pt x="14112" y="1622"/>
                </a:lnTo>
                <a:lnTo>
                  <a:pt x="14110" y="1620"/>
                </a:lnTo>
                <a:lnTo>
                  <a:pt x="14109" y="1628"/>
                </a:lnTo>
                <a:lnTo>
                  <a:pt x="14106" y="1634"/>
                </a:lnTo>
                <a:lnTo>
                  <a:pt x="14096" y="1631"/>
                </a:lnTo>
                <a:lnTo>
                  <a:pt x="14085" y="1627"/>
                </a:lnTo>
                <a:lnTo>
                  <a:pt x="14089" y="1647"/>
                </a:lnTo>
                <a:lnTo>
                  <a:pt x="14097" y="1665"/>
                </a:lnTo>
                <a:lnTo>
                  <a:pt x="14099" y="1674"/>
                </a:lnTo>
                <a:lnTo>
                  <a:pt x="14101" y="1683"/>
                </a:lnTo>
                <a:lnTo>
                  <a:pt x="14101" y="1687"/>
                </a:lnTo>
                <a:lnTo>
                  <a:pt x="14102" y="1692"/>
                </a:lnTo>
                <a:lnTo>
                  <a:pt x="14105" y="1692"/>
                </a:lnTo>
                <a:lnTo>
                  <a:pt x="14108" y="1686"/>
                </a:lnTo>
                <a:lnTo>
                  <a:pt x="14112" y="1671"/>
                </a:lnTo>
                <a:close/>
                <a:moveTo>
                  <a:pt x="14130" y="1584"/>
                </a:moveTo>
                <a:lnTo>
                  <a:pt x="14130" y="1576"/>
                </a:lnTo>
                <a:lnTo>
                  <a:pt x="14130" y="1568"/>
                </a:lnTo>
                <a:lnTo>
                  <a:pt x="14130" y="1560"/>
                </a:lnTo>
                <a:lnTo>
                  <a:pt x="14126" y="1551"/>
                </a:lnTo>
                <a:lnTo>
                  <a:pt x="14121" y="1557"/>
                </a:lnTo>
                <a:lnTo>
                  <a:pt x="14119" y="1571"/>
                </a:lnTo>
                <a:lnTo>
                  <a:pt x="14120" y="1579"/>
                </a:lnTo>
                <a:lnTo>
                  <a:pt x="14120" y="1589"/>
                </a:lnTo>
                <a:lnTo>
                  <a:pt x="14121" y="1595"/>
                </a:lnTo>
                <a:lnTo>
                  <a:pt x="14125" y="1600"/>
                </a:lnTo>
                <a:lnTo>
                  <a:pt x="14130" y="1584"/>
                </a:lnTo>
                <a:close/>
                <a:moveTo>
                  <a:pt x="13592" y="1347"/>
                </a:moveTo>
                <a:lnTo>
                  <a:pt x="13555" y="1314"/>
                </a:lnTo>
                <a:lnTo>
                  <a:pt x="13513" y="1288"/>
                </a:lnTo>
                <a:lnTo>
                  <a:pt x="13476" y="1265"/>
                </a:lnTo>
                <a:lnTo>
                  <a:pt x="13438" y="1245"/>
                </a:lnTo>
                <a:lnTo>
                  <a:pt x="13416" y="1229"/>
                </a:lnTo>
                <a:lnTo>
                  <a:pt x="13397" y="1210"/>
                </a:lnTo>
                <a:lnTo>
                  <a:pt x="13381" y="1195"/>
                </a:lnTo>
                <a:lnTo>
                  <a:pt x="13365" y="1182"/>
                </a:lnTo>
                <a:lnTo>
                  <a:pt x="13337" y="1161"/>
                </a:lnTo>
                <a:lnTo>
                  <a:pt x="13314" y="1142"/>
                </a:lnTo>
                <a:lnTo>
                  <a:pt x="13308" y="1128"/>
                </a:lnTo>
                <a:lnTo>
                  <a:pt x="13273" y="1108"/>
                </a:lnTo>
                <a:lnTo>
                  <a:pt x="13243" y="1084"/>
                </a:lnTo>
                <a:lnTo>
                  <a:pt x="13208" y="1072"/>
                </a:lnTo>
                <a:lnTo>
                  <a:pt x="13229" y="1094"/>
                </a:lnTo>
                <a:lnTo>
                  <a:pt x="13254" y="1113"/>
                </a:lnTo>
                <a:lnTo>
                  <a:pt x="13272" y="1126"/>
                </a:lnTo>
                <a:lnTo>
                  <a:pt x="13274" y="1140"/>
                </a:lnTo>
                <a:lnTo>
                  <a:pt x="13286" y="1163"/>
                </a:lnTo>
                <a:lnTo>
                  <a:pt x="13325" y="1187"/>
                </a:lnTo>
                <a:lnTo>
                  <a:pt x="13350" y="1212"/>
                </a:lnTo>
                <a:lnTo>
                  <a:pt x="13374" y="1240"/>
                </a:lnTo>
                <a:lnTo>
                  <a:pt x="13412" y="1259"/>
                </a:lnTo>
                <a:lnTo>
                  <a:pt x="13448" y="1288"/>
                </a:lnTo>
                <a:lnTo>
                  <a:pt x="13456" y="1307"/>
                </a:lnTo>
                <a:lnTo>
                  <a:pt x="13471" y="1322"/>
                </a:lnTo>
                <a:lnTo>
                  <a:pt x="13520" y="1350"/>
                </a:lnTo>
                <a:lnTo>
                  <a:pt x="13544" y="1380"/>
                </a:lnTo>
                <a:lnTo>
                  <a:pt x="13573" y="1406"/>
                </a:lnTo>
                <a:lnTo>
                  <a:pt x="13591" y="1432"/>
                </a:lnTo>
                <a:lnTo>
                  <a:pt x="13610" y="1453"/>
                </a:lnTo>
                <a:lnTo>
                  <a:pt x="13659" y="1473"/>
                </a:lnTo>
                <a:lnTo>
                  <a:pt x="13687" y="1519"/>
                </a:lnTo>
                <a:lnTo>
                  <a:pt x="13712" y="1550"/>
                </a:lnTo>
                <a:lnTo>
                  <a:pt x="13741" y="1577"/>
                </a:lnTo>
                <a:lnTo>
                  <a:pt x="13755" y="1597"/>
                </a:lnTo>
                <a:lnTo>
                  <a:pt x="13771" y="1612"/>
                </a:lnTo>
                <a:lnTo>
                  <a:pt x="13785" y="1617"/>
                </a:lnTo>
                <a:lnTo>
                  <a:pt x="13777" y="1606"/>
                </a:lnTo>
                <a:lnTo>
                  <a:pt x="13763" y="1576"/>
                </a:lnTo>
                <a:lnTo>
                  <a:pt x="13789" y="1567"/>
                </a:lnTo>
                <a:lnTo>
                  <a:pt x="13812" y="1583"/>
                </a:lnTo>
                <a:lnTo>
                  <a:pt x="13835" y="1598"/>
                </a:lnTo>
                <a:lnTo>
                  <a:pt x="13821" y="1577"/>
                </a:lnTo>
                <a:lnTo>
                  <a:pt x="13804" y="1560"/>
                </a:lnTo>
                <a:lnTo>
                  <a:pt x="13763" y="1539"/>
                </a:lnTo>
                <a:lnTo>
                  <a:pt x="13725" y="1514"/>
                </a:lnTo>
                <a:lnTo>
                  <a:pt x="13672" y="1475"/>
                </a:lnTo>
                <a:lnTo>
                  <a:pt x="13627" y="1425"/>
                </a:lnTo>
                <a:lnTo>
                  <a:pt x="13626" y="1402"/>
                </a:lnTo>
                <a:lnTo>
                  <a:pt x="13656" y="1411"/>
                </a:lnTo>
                <a:lnTo>
                  <a:pt x="13682" y="1424"/>
                </a:lnTo>
                <a:lnTo>
                  <a:pt x="13712" y="1430"/>
                </a:lnTo>
                <a:lnTo>
                  <a:pt x="13690" y="1413"/>
                </a:lnTo>
                <a:lnTo>
                  <a:pt x="13666" y="1397"/>
                </a:lnTo>
                <a:lnTo>
                  <a:pt x="13634" y="1383"/>
                </a:lnTo>
                <a:lnTo>
                  <a:pt x="13607" y="1362"/>
                </a:lnTo>
                <a:lnTo>
                  <a:pt x="13592" y="1347"/>
                </a:lnTo>
                <a:close/>
                <a:moveTo>
                  <a:pt x="12985" y="1052"/>
                </a:moveTo>
                <a:lnTo>
                  <a:pt x="12981" y="1047"/>
                </a:lnTo>
                <a:lnTo>
                  <a:pt x="12974" y="1042"/>
                </a:lnTo>
                <a:lnTo>
                  <a:pt x="12970" y="1039"/>
                </a:lnTo>
                <a:lnTo>
                  <a:pt x="12966" y="1038"/>
                </a:lnTo>
                <a:lnTo>
                  <a:pt x="12965" y="1038"/>
                </a:lnTo>
                <a:lnTo>
                  <a:pt x="12964" y="1039"/>
                </a:lnTo>
                <a:lnTo>
                  <a:pt x="12965" y="1047"/>
                </a:lnTo>
                <a:lnTo>
                  <a:pt x="12970" y="1054"/>
                </a:lnTo>
                <a:lnTo>
                  <a:pt x="12971" y="1057"/>
                </a:lnTo>
                <a:lnTo>
                  <a:pt x="12973" y="1059"/>
                </a:lnTo>
                <a:lnTo>
                  <a:pt x="12977" y="1063"/>
                </a:lnTo>
                <a:lnTo>
                  <a:pt x="12980" y="1067"/>
                </a:lnTo>
                <a:lnTo>
                  <a:pt x="12983" y="1073"/>
                </a:lnTo>
                <a:lnTo>
                  <a:pt x="12987" y="1071"/>
                </a:lnTo>
                <a:lnTo>
                  <a:pt x="12985" y="1052"/>
                </a:lnTo>
                <a:close/>
                <a:moveTo>
                  <a:pt x="14054" y="919"/>
                </a:moveTo>
                <a:lnTo>
                  <a:pt x="14046" y="920"/>
                </a:lnTo>
                <a:lnTo>
                  <a:pt x="14039" y="917"/>
                </a:lnTo>
                <a:lnTo>
                  <a:pt x="14030" y="913"/>
                </a:lnTo>
                <a:lnTo>
                  <a:pt x="14020" y="908"/>
                </a:lnTo>
                <a:lnTo>
                  <a:pt x="14017" y="905"/>
                </a:lnTo>
                <a:lnTo>
                  <a:pt x="14012" y="904"/>
                </a:lnTo>
                <a:lnTo>
                  <a:pt x="14010" y="904"/>
                </a:lnTo>
                <a:lnTo>
                  <a:pt x="14008" y="904"/>
                </a:lnTo>
                <a:lnTo>
                  <a:pt x="14006" y="906"/>
                </a:lnTo>
                <a:lnTo>
                  <a:pt x="14005" y="907"/>
                </a:lnTo>
                <a:lnTo>
                  <a:pt x="14005" y="909"/>
                </a:lnTo>
                <a:lnTo>
                  <a:pt x="14005" y="911"/>
                </a:lnTo>
                <a:lnTo>
                  <a:pt x="14011" y="913"/>
                </a:lnTo>
                <a:lnTo>
                  <a:pt x="14017" y="917"/>
                </a:lnTo>
                <a:lnTo>
                  <a:pt x="14021" y="919"/>
                </a:lnTo>
                <a:lnTo>
                  <a:pt x="14027" y="921"/>
                </a:lnTo>
                <a:lnTo>
                  <a:pt x="14044" y="931"/>
                </a:lnTo>
                <a:lnTo>
                  <a:pt x="14058" y="926"/>
                </a:lnTo>
                <a:lnTo>
                  <a:pt x="14054" y="919"/>
                </a:lnTo>
                <a:close/>
                <a:moveTo>
                  <a:pt x="7650" y="5000"/>
                </a:moveTo>
                <a:lnTo>
                  <a:pt x="7652" y="4996"/>
                </a:lnTo>
                <a:lnTo>
                  <a:pt x="7654" y="4991"/>
                </a:lnTo>
                <a:lnTo>
                  <a:pt x="7656" y="4986"/>
                </a:lnTo>
                <a:lnTo>
                  <a:pt x="7657" y="4979"/>
                </a:lnTo>
                <a:lnTo>
                  <a:pt x="7658" y="4976"/>
                </a:lnTo>
                <a:lnTo>
                  <a:pt x="7658" y="4974"/>
                </a:lnTo>
                <a:lnTo>
                  <a:pt x="7658" y="4970"/>
                </a:lnTo>
                <a:lnTo>
                  <a:pt x="7658" y="4968"/>
                </a:lnTo>
                <a:lnTo>
                  <a:pt x="7657" y="4967"/>
                </a:lnTo>
                <a:lnTo>
                  <a:pt x="7656" y="4966"/>
                </a:lnTo>
                <a:lnTo>
                  <a:pt x="7652" y="4968"/>
                </a:lnTo>
                <a:lnTo>
                  <a:pt x="7648" y="4972"/>
                </a:lnTo>
                <a:lnTo>
                  <a:pt x="7643" y="4976"/>
                </a:lnTo>
                <a:lnTo>
                  <a:pt x="7639" y="4982"/>
                </a:lnTo>
                <a:lnTo>
                  <a:pt x="7637" y="4983"/>
                </a:lnTo>
                <a:lnTo>
                  <a:pt x="7635" y="4984"/>
                </a:lnTo>
                <a:lnTo>
                  <a:pt x="7634" y="4986"/>
                </a:lnTo>
                <a:lnTo>
                  <a:pt x="7633" y="4989"/>
                </a:lnTo>
                <a:lnTo>
                  <a:pt x="7632" y="5000"/>
                </a:lnTo>
                <a:lnTo>
                  <a:pt x="7640" y="5006"/>
                </a:lnTo>
                <a:lnTo>
                  <a:pt x="7650" y="5000"/>
                </a:lnTo>
                <a:close/>
                <a:moveTo>
                  <a:pt x="6356" y="3134"/>
                </a:moveTo>
                <a:lnTo>
                  <a:pt x="6358" y="3126"/>
                </a:lnTo>
                <a:lnTo>
                  <a:pt x="6358" y="3118"/>
                </a:lnTo>
                <a:lnTo>
                  <a:pt x="6358" y="3115"/>
                </a:lnTo>
                <a:lnTo>
                  <a:pt x="6358" y="3112"/>
                </a:lnTo>
                <a:lnTo>
                  <a:pt x="6358" y="3108"/>
                </a:lnTo>
                <a:lnTo>
                  <a:pt x="6357" y="3104"/>
                </a:lnTo>
                <a:lnTo>
                  <a:pt x="6356" y="3104"/>
                </a:lnTo>
                <a:lnTo>
                  <a:pt x="6351" y="3104"/>
                </a:lnTo>
                <a:lnTo>
                  <a:pt x="6348" y="3111"/>
                </a:lnTo>
                <a:lnTo>
                  <a:pt x="6343" y="3122"/>
                </a:lnTo>
                <a:lnTo>
                  <a:pt x="6335" y="3131"/>
                </a:lnTo>
                <a:lnTo>
                  <a:pt x="6332" y="3136"/>
                </a:lnTo>
                <a:lnTo>
                  <a:pt x="6331" y="3143"/>
                </a:lnTo>
                <a:lnTo>
                  <a:pt x="6337" y="3147"/>
                </a:lnTo>
                <a:lnTo>
                  <a:pt x="6347" y="3144"/>
                </a:lnTo>
                <a:lnTo>
                  <a:pt x="6356" y="3134"/>
                </a:lnTo>
                <a:close/>
                <a:moveTo>
                  <a:pt x="6268" y="3139"/>
                </a:moveTo>
                <a:lnTo>
                  <a:pt x="6266" y="3140"/>
                </a:lnTo>
                <a:lnTo>
                  <a:pt x="6263" y="3142"/>
                </a:lnTo>
                <a:lnTo>
                  <a:pt x="6261" y="3143"/>
                </a:lnTo>
                <a:lnTo>
                  <a:pt x="6259" y="3144"/>
                </a:lnTo>
                <a:lnTo>
                  <a:pt x="6253" y="3151"/>
                </a:lnTo>
                <a:lnTo>
                  <a:pt x="6250" y="3158"/>
                </a:lnTo>
                <a:lnTo>
                  <a:pt x="6250" y="3164"/>
                </a:lnTo>
                <a:lnTo>
                  <a:pt x="6255" y="3166"/>
                </a:lnTo>
                <a:lnTo>
                  <a:pt x="6258" y="3165"/>
                </a:lnTo>
                <a:lnTo>
                  <a:pt x="6262" y="3161"/>
                </a:lnTo>
                <a:lnTo>
                  <a:pt x="6264" y="3158"/>
                </a:lnTo>
                <a:lnTo>
                  <a:pt x="6266" y="3155"/>
                </a:lnTo>
                <a:lnTo>
                  <a:pt x="6268" y="3139"/>
                </a:lnTo>
                <a:close/>
                <a:moveTo>
                  <a:pt x="6219" y="3122"/>
                </a:moveTo>
                <a:lnTo>
                  <a:pt x="6215" y="3122"/>
                </a:lnTo>
                <a:lnTo>
                  <a:pt x="6212" y="3123"/>
                </a:lnTo>
                <a:lnTo>
                  <a:pt x="6207" y="3126"/>
                </a:lnTo>
                <a:lnTo>
                  <a:pt x="6204" y="3131"/>
                </a:lnTo>
                <a:lnTo>
                  <a:pt x="6204" y="3134"/>
                </a:lnTo>
                <a:lnTo>
                  <a:pt x="6203" y="3137"/>
                </a:lnTo>
                <a:lnTo>
                  <a:pt x="6203" y="3139"/>
                </a:lnTo>
                <a:lnTo>
                  <a:pt x="6203" y="3142"/>
                </a:lnTo>
                <a:lnTo>
                  <a:pt x="6207" y="3145"/>
                </a:lnTo>
                <a:lnTo>
                  <a:pt x="6212" y="3145"/>
                </a:lnTo>
                <a:lnTo>
                  <a:pt x="6218" y="3143"/>
                </a:lnTo>
                <a:lnTo>
                  <a:pt x="6221" y="3138"/>
                </a:lnTo>
                <a:lnTo>
                  <a:pt x="6219" y="3122"/>
                </a:lnTo>
                <a:close/>
                <a:moveTo>
                  <a:pt x="8929" y="2618"/>
                </a:moveTo>
                <a:lnTo>
                  <a:pt x="8946" y="2617"/>
                </a:lnTo>
                <a:lnTo>
                  <a:pt x="8961" y="2611"/>
                </a:lnTo>
                <a:lnTo>
                  <a:pt x="8967" y="2606"/>
                </a:lnTo>
                <a:lnTo>
                  <a:pt x="8974" y="2601"/>
                </a:lnTo>
                <a:lnTo>
                  <a:pt x="8979" y="2596"/>
                </a:lnTo>
                <a:lnTo>
                  <a:pt x="8984" y="2592"/>
                </a:lnTo>
                <a:lnTo>
                  <a:pt x="8981" y="2604"/>
                </a:lnTo>
                <a:lnTo>
                  <a:pt x="8976" y="2616"/>
                </a:lnTo>
                <a:lnTo>
                  <a:pt x="8970" y="2626"/>
                </a:lnTo>
                <a:lnTo>
                  <a:pt x="8964" y="2636"/>
                </a:lnTo>
                <a:lnTo>
                  <a:pt x="8953" y="2653"/>
                </a:lnTo>
                <a:lnTo>
                  <a:pt x="8939" y="2667"/>
                </a:lnTo>
                <a:lnTo>
                  <a:pt x="8934" y="2667"/>
                </a:lnTo>
                <a:lnTo>
                  <a:pt x="8928" y="2668"/>
                </a:lnTo>
                <a:lnTo>
                  <a:pt x="8915" y="2674"/>
                </a:lnTo>
                <a:lnTo>
                  <a:pt x="8901" y="2672"/>
                </a:lnTo>
                <a:lnTo>
                  <a:pt x="8885" y="2658"/>
                </a:lnTo>
                <a:lnTo>
                  <a:pt x="8880" y="2642"/>
                </a:lnTo>
                <a:lnTo>
                  <a:pt x="8890" y="2639"/>
                </a:lnTo>
                <a:lnTo>
                  <a:pt x="8899" y="2635"/>
                </a:lnTo>
                <a:lnTo>
                  <a:pt x="8901" y="2630"/>
                </a:lnTo>
                <a:lnTo>
                  <a:pt x="8905" y="2624"/>
                </a:lnTo>
                <a:lnTo>
                  <a:pt x="8912" y="2621"/>
                </a:lnTo>
                <a:lnTo>
                  <a:pt x="8919" y="2620"/>
                </a:lnTo>
                <a:lnTo>
                  <a:pt x="8929" y="2618"/>
                </a:lnTo>
                <a:close/>
                <a:moveTo>
                  <a:pt x="8630" y="2590"/>
                </a:moveTo>
                <a:lnTo>
                  <a:pt x="8635" y="2584"/>
                </a:lnTo>
                <a:lnTo>
                  <a:pt x="8639" y="2579"/>
                </a:lnTo>
                <a:lnTo>
                  <a:pt x="8646" y="2569"/>
                </a:lnTo>
                <a:lnTo>
                  <a:pt x="8649" y="2556"/>
                </a:lnTo>
                <a:lnTo>
                  <a:pt x="8642" y="2557"/>
                </a:lnTo>
                <a:lnTo>
                  <a:pt x="8635" y="2559"/>
                </a:lnTo>
                <a:lnTo>
                  <a:pt x="8623" y="2559"/>
                </a:lnTo>
                <a:lnTo>
                  <a:pt x="8618" y="2567"/>
                </a:lnTo>
                <a:lnTo>
                  <a:pt x="8618" y="2568"/>
                </a:lnTo>
                <a:lnTo>
                  <a:pt x="8619" y="2570"/>
                </a:lnTo>
                <a:lnTo>
                  <a:pt x="8621" y="2573"/>
                </a:lnTo>
                <a:lnTo>
                  <a:pt x="8621" y="2577"/>
                </a:lnTo>
                <a:lnTo>
                  <a:pt x="8623" y="2583"/>
                </a:lnTo>
                <a:lnTo>
                  <a:pt x="8624" y="2590"/>
                </a:lnTo>
                <a:lnTo>
                  <a:pt x="8630" y="2590"/>
                </a:lnTo>
                <a:close/>
                <a:moveTo>
                  <a:pt x="8432" y="2601"/>
                </a:moveTo>
                <a:lnTo>
                  <a:pt x="8441" y="2606"/>
                </a:lnTo>
                <a:lnTo>
                  <a:pt x="8443" y="2614"/>
                </a:lnTo>
                <a:lnTo>
                  <a:pt x="8455" y="2615"/>
                </a:lnTo>
                <a:lnTo>
                  <a:pt x="8472" y="2615"/>
                </a:lnTo>
                <a:lnTo>
                  <a:pt x="8514" y="2629"/>
                </a:lnTo>
                <a:lnTo>
                  <a:pt x="8558" y="2634"/>
                </a:lnTo>
                <a:lnTo>
                  <a:pt x="8543" y="2643"/>
                </a:lnTo>
                <a:lnTo>
                  <a:pt x="8521" y="2643"/>
                </a:lnTo>
                <a:lnTo>
                  <a:pt x="8504" y="2651"/>
                </a:lnTo>
                <a:lnTo>
                  <a:pt x="8484" y="2654"/>
                </a:lnTo>
                <a:lnTo>
                  <a:pt x="8475" y="2645"/>
                </a:lnTo>
                <a:lnTo>
                  <a:pt x="8464" y="2636"/>
                </a:lnTo>
                <a:lnTo>
                  <a:pt x="8444" y="2633"/>
                </a:lnTo>
                <a:lnTo>
                  <a:pt x="8425" y="2626"/>
                </a:lnTo>
                <a:lnTo>
                  <a:pt x="8415" y="2622"/>
                </a:lnTo>
                <a:lnTo>
                  <a:pt x="8407" y="2617"/>
                </a:lnTo>
                <a:lnTo>
                  <a:pt x="8408" y="2606"/>
                </a:lnTo>
                <a:lnTo>
                  <a:pt x="8420" y="2601"/>
                </a:lnTo>
                <a:lnTo>
                  <a:pt x="8432" y="2601"/>
                </a:lnTo>
                <a:close/>
                <a:moveTo>
                  <a:pt x="8410" y="2396"/>
                </a:moveTo>
                <a:lnTo>
                  <a:pt x="8399" y="2388"/>
                </a:lnTo>
                <a:lnTo>
                  <a:pt x="8387" y="2382"/>
                </a:lnTo>
                <a:lnTo>
                  <a:pt x="8378" y="2377"/>
                </a:lnTo>
                <a:lnTo>
                  <a:pt x="8367" y="2375"/>
                </a:lnTo>
                <a:lnTo>
                  <a:pt x="8381" y="2395"/>
                </a:lnTo>
                <a:lnTo>
                  <a:pt x="8404" y="2411"/>
                </a:lnTo>
                <a:lnTo>
                  <a:pt x="8411" y="2418"/>
                </a:lnTo>
                <a:lnTo>
                  <a:pt x="8418" y="2424"/>
                </a:lnTo>
                <a:lnTo>
                  <a:pt x="8423" y="2430"/>
                </a:lnTo>
                <a:lnTo>
                  <a:pt x="8430" y="2433"/>
                </a:lnTo>
                <a:lnTo>
                  <a:pt x="8429" y="2420"/>
                </a:lnTo>
                <a:lnTo>
                  <a:pt x="8420" y="2408"/>
                </a:lnTo>
                <a:lnTo>
                  <a:pt x="8410" y="2396"/>
                </a:lnTo>
                <a:close/>
                <a:moveTo>
                  <a:pt x="8517" y="2357"/>
                </a:moveTo>
                <a:lnTo>
                  <a:pt x="8511" y="2358"/>
                </a:lnTo>
                <a:lnTo>
                  <a:pt x="8504" y="2358"/>
                </a:lnTo>
                <a:lnTo>
                  <a:pt x="8498" y="2358"/>
                </a:lnTo>
                <a:lnTo>
                  <a:pt x="8493" y="2359"/>
                </a:lnTo>
                <a:lnTo>
                  <a:pt x="8494" y="2361"/>
                </a:lnTo>
                <a:lnTo>
                  <a:pt x="8495" y="2364"/>
                </a:lnTo>
                <a:lnTo>
                  <a:pt x="8497" y="2366"/>
                </a:lnTo>
                <a:lnTo>
                  <a:pt x="8498" y="2369"/>
                </a:lnTo>
                <a:lnTo>
                  <a:pt x="8500" y="2369"/>
                </a:lnTo>
                <a:lnTo>
                  <a:pt x="8503" y="2370"/>
                </a:lnTo>
                <a:lnTo>
                  <a:pt x="8507" y="2371"/>
                </a:lnTo>
                <a:lnTo>
                  <a:pt x="8511" y="2371"/>
                </a:lnTo>
                <a:lnTo>
                  <a:pt x="8518" y="2368"/>
                </a:lnTo>
                <a:lnTo>
                  <a:pt x="8523" y="2363"/>
                </a:lnTo>
                <a:lnTo>
                  <a:pt x="8517" y="2357"/>
                </a:lnTo>
                <a:close/>
                <a:moveTo>
                  <a:pt x="7940" y="2426"/>
                </a:moveTo>
                <a:lnTo>
                  <a:pt x="7927" y="2438"/>
                </a:lnTo>
                <a:lnTo>
                  <a:pt x="7907" y="2431"/>
                </a:lnTo>
                <a:lnTo>
                  <a:pt x="7878" y="2437"/>
                </a:lnTo>
                <a:lnTo>
                  <a:pt x="7848" y="2433"/>
                </a:lnTo>
                <a:lnTo>
                  <a:pt x="7821" y="2432"/>
                </a:lnTo>
                <a:lnTo>
                  <a:pt x="7799" y="2444"/>
                </a:lnTo>
                <a:lnTo>
                  <a:pt x="7805" y="2455"/>
                </a:lnTo>
                <a:lnTo>
                  <a:pt x="7812" y="2470"/>
                </a:lnTo>
                <a:lnTo>
                  <a:pt x="7846" y="2484"/>
                </a:lnTo>
                <a:lnTo>
                  <a:pt x="7879" y="2495"/>
                </a:lnTo>
                <a:lnTo>
                  <a:pt x="7890" y="2501"/>
                </a:lnTo>
                <a:lnTo>
                  <a:pt x="7898" y="2508"/>
                </a:lnTo>
                <a:lnTo>
                  <a:pt x="7909" y="2523"/>
                </a:lnTo>
                <a:lnTo>
                  <a:pt x="7923" y="2530"/>
                </a:lnTo>
                <a:lnTo>
                  <a:pt x="7945" y="2507"/>
                </a:lnTo>
                <a:lnTo>
                  <a:pt x="7939" y="2472"/>
                </a:lnTo>
                <a:lnTo>
                  <a:pt x="7949" y="2444"/>
                </a:lnTo>
                <a:lnTo>
                  <a:pt x="7949" y="2420"/>
                </a:lnTo>
                <a:lnTo>
                  <a:pt x="7940" y="2426"/>
                </a:lnTo>
                <a:close/>
                <a:moveTo>
                  <a:pt x="7607" y="2205"/>
                </a:moveTo>
                <a:lnTo>
                  <a:pt x="7597" y="2217"/>
                </a:lnTo>
                <a:lnTo>
                  <a:pt x="7591" y="2230"/>
                </a:lnTo>
                <a:lnTo>
                  <a:pt x="7589" y="2235"/>
                </a:lnTo>
                <a:lnTo>
                  <a:pt x="7586" y="2238"/>
                </a:lnTo>
                <a:lnTo>
                  <a:pt x="7583" y="2240"/>
                </a:lnTo>
                <a:lnTo>
                  <a:pt x="7580" y="2242"/>
                </a:lnTo>
                <a:lnTo>
                  <a:pt x="7579" y="2242"/>
                </a:lnTo>
                <a:lnTo>
                  <a:pt x="7578" y="2242"/>
                </a:lnTo>
                <a:lnTo>
                  <a:pt x="7566" y="2247"/>
                </a:lnTo>
                <a:lnTo>
                  <a:pt x="7550" y="2250"/>
                </a:lnTo>
                <a:lnTo>
                  <a:pt x="7550" y="2251"/>
                </a:lnTo>
                <a:lnTo>
                  <a:pt x="7552" y="2257"/>
                </a:lnTo>
                <a:lnTo>
                  <a:pt x="7557" y="2266"/>
                </a:lnTo>
                <a:lnTo>
                  <a:pt x="7562" y="2295"/>
                </a:lnTo>
                <a:lnTo>
                  <a:pt x="7562" y="2325"/>
                </a:lnTo>
                <a:lnTo>
                  <a:pt x="7565" y="2355"/>
                </a:lnTo>
                <a:lnTo>
                  <a:pt x="7573" y="2378"/>
                </a:lnTo>
                <a:lnTo>
                  <a:pt x="7580" y="2381"/>
                </a:lnTo>
                <a:lnTo>
                  <a:pt x="7588" y="2377"/>
                </a:lnTo>
                <a:lnTo>
                  <a:pt x="7591" y="2363"/>
                </a:lnTo>
                <a:lnTo>
                  <a:pt x="7599" y="2353"/>
                </a:lnTo>
                <a:lnTo>
                  <a:pt x="7612" y="2355"/>
                </a:lnTo>
                <a:lnTo>
                  <a:pt x="7625" y="2358"/>
                </a:lnTo>
                <a:lnTo>
                  <a:pt x="7632" y="2327"/>
                </a:lnTo>
                <a:lnTo>
                  <a:pt x="7632" y="2299"/>
                </a:lnTo>
                <a:lnTo>
                  <a:pt x="7622" y="2270"/>
                </a:lnTo>
                <a:lnTo>
                  <a:pt x="7618" y="2236"/>
                </a:lnTo>
                <a:lnTo>
                  <a:pt x="7618" y="2233"/>
                </a:lnTo>
                <a:lnTo>
                  <a:pt x="7618" y="2230"/>
                </a:lnTo>
                <a:lnTo>
                  <a:pt x="7615" y="2221"/>
                </a:lnTo>
                <a:lnTo>
                  <a:pt x="7613" y="2212"/>
                </a:lnTo>
                <a:lnTo>
                  <a:pt x="7607" y="2205"/>
                </a:lnTo>
                <a:close/>
                <a:moveTo>
                  <a:pt x="7589" y="2103"/>
                </a:moveTo>
                <a:lnTo>
                  <a:pt x="7587" y="2114"/>
                </a:lnTo>
                <a:lnTo>
                  <a:pt x="7585" y="2126"/>
                </a:lnTo>
                <a:lnTo>
                  <a:pt x="7584" y="2127"/>
                </a:lnTo>
                <a:lnTo>
                  <a:pt x="7583" y="2128"/>
                </a:lnTo>
                <a:lnTo>
                  <a:pt x="7576" y="2130"/>
                </a:lnTo>
                <a:lnTo>
                  <a:pt x="7570" y="2132"/>
                </a:lnTo>
                <a:lnTo>
                  <a:pt x="7568" y="2134"/>
                </a:lnTo>
                <a:lnTo>
                  <a:pt x="7565" y="2138"/>
                </a:lnTo>
                <a:lnTo>
                  <a:pt x="7563" y="2148"/>
                </a:lnTo>
                <a:lnTo>
                  <a:pt x="7564" y="2159"/>
                </a:lnTo>
                <a:lnTo>
                  <a:pt x="7566" y="2164"/>
                </a:lnTo>
                <a:lnTo>
                  <a:pt x="7569" y="2168"/>
                </a:lnTo>
                <a:lnTo>
                  <a:pt x="7570" y="2170"/>
                </a:lnTo>
                <a:lnTo>
                  <a:pt x="7571" y="2171"/>
                </a:lnTo>
                <a:lnTo>
                  <a:pt x="7571" y="2172"/>
                </a:lnTo>
                <a:lnTo>
                  <a:pt x="7571" y="2176"/>
                </a:lnTo>
                <a:lnTo>
                  <a:pt x="7571" y="2181"/>
                </a:lnTo>
                <a:lnTo>
                  <a:pt x="7574" y="2185"/>
                </a:lnTo>
                <a:lnTo>
                  <a:pt x="7576" y="2189"/>
                </a:lnTo>
                <a:lnTo>
                  <a:pt x="7577" y="2189"/>
                </a:lnTo>
                <a:lnTo>
                  <a:pt x="7578" y="2190"/>
                </a:lnTo>
                <a:lnTo>
                  <a:pt x="7583" y="2192"/>
                </a:lnTo>
                <a:lnTo>
                  <a:pt x="7588" y="2195"/>
                </a:lnTo>
                <a:lnTo>
                  <a:pt x="7589" y="2195"/>
                </a:lnTo>
                <a:lnTo>
                  <a:pt x="7591" y="2196"/>
                </a:lnTo>
                <a:lnTo>
                  <a:pt x="7593" y="2196"/>
                </a:lnTo>
                <a:lnTo>
                  <a:pt x="7596" y="2197"/>
                </a:lnTo>
                <a:lnTo>
                  <a:pt x="7598" y="2197"/>
                </a:lnTo>
                <a:lnTo>
                  <a:pt x="7600" y="2197"/>
                </a:lnTo>
                <a:lnTo>
                  <a:pt x="7601" y="2196"/>
                </a:lnTo>
                <a:lnTo>
                  <a:pt x="7601" y="2195"/>
                </a:lnTo>
                <a:lnTo>
                  <a:pt x="7602" y="2195"/>
                </a:lnTo>
                <a:lnTo>
                  <a:pt x="7602" y="2194"/>
                </a:lnTo>
                <a:lnTo>
                  <a:pt x="7604" y="2181"/>
                </a:lnTo>
                <a:lnTo>
                  <a:pt x="7604" y="2165"/>
                </a:lnTo>
                <a:lnTo>
                  <a:pt x="7602" y="2163"/>
                </a:lnTo>
                <a:lnTo>
                  <a:pt x="7601" y="2162"/>
                </a:lnTo>
                <a:lnTo>
                  <a:pt x="7601" y="2153"/>
                </a:lnTo>
                <a:lnTo>
                  <a:pt x="7601" y="2145"/>
                </a:lnTo>
                <a:lnTo>
                  <a:pt x="7601" y="2135"/>
                </a:lnTo>
                <a:lnTo>
                  <a:pt x="7600" y="2128"/>
                </a:lnTo>
                <a:lnTo>
                  <a:pt x="7599" y="2125"/>
                </a:lnTo>
                <a:lnTo>
                  <a:pt x="7599" y="2122"/>
                </a:lnTo>
                <a:lnTo>
                  <a:pt x="7598" y="2121"/>
                </a:lnTo>
                <a:lnTo>
                  <a:pt x="7596" y="2119"/>
                </a:lnTo>
                <a:lnTo>
                  <a:pt x="7596" y="2111"/>
                </a:lnTo>
                <a:lnTo>
                  <a:pt x="7594" y="2105"/>
                </a:lnTo>
                <a:lnTo>
                  <a:pt x="7589" y="2103"/>
                </a:lnTo>
                <a:close/>
                <a:moveTo>
                  <a:pt x="7294" y="2332"/>
                </a:moveTo>
                <a:lnTo>
                  <a:pt x="7287" y="2323"/>
                </a:lnTo>
                <a:lnTo>
                  <a:pt x="7279" y="2317"/>
                </a:lnTo>
                <a:lnTo>
                  <a:pt x="7277" y="2318"/>
                </a:lnTo>
                <a:lnTo>
                  <a:pt x="7274" y="2320"/>
                </a:lnTo>
                <a:lnTo>
                  <a:pt x="7268" y="2322"/>
                </a:lnTo>
                <a:lnTo>
                  <a:pt x="7261" y="2324"/>
                </a:lnTo>
                <a:lnTo>
                  <a:pt x="7257" y="2333"/>
                </a:lnTo>
                <a:lnTo>
                  <a:pt x="7268" y="2341"/>
                </a:lnTo>
                <a:lnTo>
                  <a:pt x="7270" y="2346"/>
                </a:lnTo>
                <a:lnTo>
                  <a:pt x="7274" y="2351"/>
                </a:lnTo>
                <a:lnTo>
                  <a:pt x="7283" y="2346"/>
                </a:lnTo>
                <a:lnTo>
                  <a:pt x="7293" y="2340"/>
                </a:lnTo>
                <a:lnTo>
                  <a:pt x="7294" y="2332"/>
                </a:lnTo>
                <a:close/>
                <a:moveTo>
                  <a:pt x="7215" y="2369"/>
                </a:moveTo>
                <a:lnTo>
                  <a:pt x="7205" y="2375"/>
                </a:lnTo>
                <a:lnTo>
                  <a:pt x="7198" y="2383"/>
                </a:lnTo>
                <a:lnTo>
                  <a:pt x="7197" y="2388"/>
                </a:lnTo>
                <a:lnTo>
                  <a:pt x="7202" y="2391"/>
                </a:lnTo>
                <a:lnTo>
                  <a:pt x="7210" y="2387"/>
                </a:lnTo>
                <a:lnTo>
                  <a:pt x="7216" y="2380"/>
                </a:lnTo>
                <a:lnTo>
                  <a:pt x="7215" y="2369"/>
                </a:lnTo>
                <a:close/>
                <a:moveTo>
                  <a:pt x="6881" y="1332"/>
                </a:moveTo>
                <a:lnTo>
                  <a:pt x="6864" y="1333"/>
                </a:lnTo>
                <a:lnTo>
                  <a:pt x="6847" y="1330"/>
                </a:lnTo>
                <a:lnTo>
                  <a:pt x="6837" y="1319"/>
                </a:lnTo>
                <a:lnTo>
                  <a:pt x="6824" y="1327"/>
                </a:lnTo>
                <a:lnTo>
                  <a:pt x="6801" y="1333"/>
                </a:lnTo>
                <a:lnTo>
                  <a:pt x="6779" y="1347"/>
                </a:lnTo>
                <a:lnTo>
                  <a:pt x="6780" y="1359"/>
                </a:lnTo>
                <a:lnTo>
                  <a:pt x="6782" y="1373"/>
                </a:lnTo>
                <a:lnTo>
                  <a:pt x="6754" y="1383"/>
                </a:lnTo>
                <a:lnTo>
                  <a:pt x="6720" y="1381"/>
                </a:lnTo>
                <a:lnTo>
                  <a:pt x="6712" y="1387"/>
                </a:lnTo>
                <a:lnTo>
                  <a:pt x="6718" y="1399"/>
                </a:lnTo>
                <a:lnTo>
                  <a:pt x="6714" y="1409"/>
                </a:lnTo>
                <a:lnTo>
                  <a:pt x="6706" y="1418"/>
                </a:lnTo>
                <a:lnTo>
                  <a:pt x="6702" y="1425"/>
                </a:lnTo>
                <a:lnTo>
                  <a:pt x="6709" y="1433"/>
                </a:lnTo>
                <a:lnTo>
                  <a:pt x="6734" y="1429"/>
                </a:lnTo>
                <a:lnTo>
                  <a:pt x="6740" y="1439"/>
                </a:lnTo>
                <a:lnTo>
                  <a:pt x="6729" y="1450"/>
                </a:lnTo>
                <a:lnTo>
                  <a:pt x="6717" y="1463"/>
                </a:lnTo>
                <a:lnTo>
                  <a:pt x="6712" y="1481"/>
                </a:lnTo>
                <a:lnTo>
                  <a:pt x="6698" y="1501"/>
                </a:lnTo>
                <a:lnTo>
                  <a:pt x="6681" y="1520"/>
                </a:lnTo>
                <a:lnTo>
                  <a:pt x="6670" y="1539"/>
                </a:lnTo>
                <a:lnTo>
                  <a:pt x="6693" y="1535"/>
                </a:lnTo>
                <a:lnTo>
                  <a:pt x="6711" y="1536"/>
                </a:lnTo>
                <a:lnTo>
                  <a:pt x="6707" y="1550"/>
                </a:lnTo>
                <a:lnTo>
                  <a:pt x="6711" y="1560"/>
                </a:lnTo>
                <a:lnTo>
                  <a:pt x="6751" y="1548"/>
                </a:lnTo>
                <a:lnTo>
                  <a:pt x="6792" y="1530"/>
                </a:lnTo>
                <a:lnTo>
                  <a:pt x="6805" y="1519"/>
                </a:lnTo>
                <a:lnTo>
                  <a:pt x="6814" y="1510"/>
                </a:lnTo>
                <a:lnTo>
                  <a:pt x="6873" y="1473"/>
                </a:lnTo>
                <a:lnTo>
                  <a:pt x="6880" y="1397"/>
                </a:lnTo>
                <a:lnTo>
                  <a:pt x="6901" y="1384"/>
                </a:lnTo>
                <a:lnTo>
                  <a:pt x="6914" y="1364"/>
                </a:lnTo>
                <a:lnTo>
                  <a:pt x="6900" y="1361"/>
                </a:lnTo>
                <a:lnTo>
                  <a:pt x="6894" y="1348"/>
                </a:lnTo>
                <a:lnTo>
                  <a:pt x="6881" y="1332"/>
                </a:lnTo>
                <a:close/>
                <a:moveTo>
                  <a:pt x="7127" y="1373"/>
                </a:moveTo>
                <a:lnTo>
                  <a:pt x="7098" y="1359"/>
                </a:lnTo>
                <a:lnTo>
                  <a:pt x="7082" y="1335"/>
                </a:lnTo>
                <a:lnTo>
                  <a:pt x="7072" y="1299"/>
                </a:lnTo>
                <a:lnTo>
                  <a:pt x="7043" y="1286"/>
                </a:lnTo>
                <a:lnTo>
                  <a:pt x="7017" y="1289"/>
                </a:lnTo>
                <a:lnTo>
                  <a:pt x="7008" y="1272"/>
                </a:lnTo>
                <a:lnTo>
                  <a:pt x="7034" y="1263"/>
                </a:lnTo>
                <a:lnTo>
                  <a:pt x="7044" y="1238"/>
                </a:lnTo>
                <a:lnTo>
                  <a:pt x="7067" y="1213"/>
                </a:lnTo>
                <a:lnTo>
                  <a:pt x="7081" y="1187"/>
                </a:lnTo>
                <a:lnTo>
                  <a:pt x="7058" y="1183"/>
                </a:lnTo>
                <a:lnTo>
                  <a:pt x="7033" y="1181"/>
                </a:lnTo>
                <a:lnTo>
                  <a:pt x="7001" y="1187"/>
                </a:lnTo>
                <a:lnTo>
                  <a:pt x="6973" y="1190"/>
                </a:lnTo>
                <a:lnTo>
                  <a:pt x="7000" y="1151"/>
                </a:lnTo>
                <a:lnTo>
                  <a:pt x="7020" y="1118"/>
                </a:lnTo>
                <a:lnTo>
                  <a:pt x="6998" y="1127"/>
                </a:lnTo>
                <a:lnTo>
                  <a:pt x="6975" y="1127"/>
                </a:lnTo>
                <a:lnTo>
                  <a:pt x="6945" y="1126"/>
                </a:lnTo>
                <a:lnTo>
                  <a:pt x="6938" y="1157"/>
                </a:lnTo>
                <a:lnTo>
                  <a:pt x="6917" y="1166"/>
                </a:lnTo>
                <a:lnTo>
                  <a:pt x="6893" y="1159"/>
                </a:lnTo>
                <a:lnTo>
                  <a:pt x="6905" y="1182"/>
                </a:lnTo>
                <a:lnTo>
                  <a:pt x="6915" y="1206"/>
                </a:lnTo>
                <a:lnTo>
                  <a:pt x="6911" y="1225"/>
                </a:lnTo>
                <a:lnTo>
                  <a:pt x="6904" y="1246"/>
                </a:lnTo>
                <a:lnTo>
                  <a:pt x="6915" y="1247"/>
                </a:lnTo>
                <a:lnTo>
                  <a:pt x="6927" y="1254"/>
                </a:lnTo>
                <a:lnTo>
                  <a:pt x="6926" y="1269"/>
                </a:lnTo>
                <a:lnTo>
                  <a:pt x="6932" y="1280"/>
                </a:lnTo>
                <a:lnTo>
                  <a:pt x="6944" y="1296"/>
                </a:lnTo>
                <a:lnTo>
                  <a:pt x="6937" y="1317"/>
                </a:lnTo>
                <a:lnTo>
                  <a:pt x="6935" y="1335"/>
                </a:lnTo>
                <a:lnTo>
                  <a:pt x="6943" y="1353"/>
                </a:lnTo>
                <a:lnTo>
                  <a:pt x="6971" y="1352"/>
                </a:lnTo>
                <a:lnTo>
                  <a:pt x="6998" y="1349"/>
                </a:lnTo>
                <a:lnTo>
                  <a:pt x="6999" y="1361"/>
                </a:lnTo>
                <a:lnTo>
                  <a:pt x="6997" y="1376"/>
                </a:lnTo>
                <a:lnTo>
                  <a:pt x="7007" y="1387"/>
                </a:lnTo>
                <a:lnTo>
                  <a:pt x="7018" y="1379"/>
                </a:lnTo>
                <a:lnTo>
                  <a:pt x="7020" y="1394"/>
                </a:lnTo>
                <a:lnTo>
                  <a:pt x="7019" y="1411"/>
                </a:lnTo>
                <a:lnTo>
                  <a:pt x="7012" y="1430"/>
                </a:lnTo>
                <a:lnTo>
                  <a:pt x="6990" y="1438"/>
                </a:lnTo>
                <a:lnTo>
                  <a:pt x="6970" y="1450"/>
                </a:lnTo>
                <a:lnTo>
                  <a:pt x="6947" y="1456"/>
                </a:lnTo>
                <a:lnTo>
                  <a:pt x="6942" y="1465"/>
                </a:lnTo>
                <a:lnTo>
                  <a:pt x="6963" y="1464"/>
                </a:lnTo>
                <a:lnTo>
                  <a:pt x="6962" y="1493"/>
                </a:lnTo>
                <a:lnTo>
                  <a:pt x="6928" y="1526"/>
                </a:lnTo>
                <a:lnTo>
                  <a:pt x="6932" y="1550"/>
                </a:lnTo>
                <a:lnTo>
                  <a:pt x="6978" y="1554"/>
                </a:lnTo>
                <a:lnTo>
                  <a:pt x="7017" y="1550"/>
                </a:lnTo>
                <a:lnTo>
                  <a:pt x="7032" y="1555"/>
                </a:lnTo>
                <a:lnTo>
                  <a:pt x="7001" y="1564"/>
                </a:lnTo>
                <a:lnTo>
                  <a:pt x="6970" y="1570"/>
                </a:lnTo>
                <a:lnTo>
                  <a:pt x="6945" y="1586"/>
                </a:lnTo>
                <a:lnTo>
                  <a:pt x="6922" y="1601"/>
                </a:lnTo>
                <a:lnTo>
                  <a:pt x="6907" y="1611"/>
                </a:lnTo>
                <a:lnTo>
                  <a:pt x="6893" y="1622"/>
                </a:lnTo>
                <a:lnTo>
                  <a:pt x="6908" y="1627"/>
                </a:lnTo>
                <a:lnTo>
                  <a:pt x="6930" y="1617"/>
                </a:lnTo>
                <a:lnTo>
                  <a:pt x="6946" y="1612"/>
                </a:lnTo>
                <a:lnTo>
                  <a:pt x="6962" y="1616"/>
                </a:lnTo>
                <a:lnTo>
                  <a:pt x="6990" y="1606"/>
                </a:lnTo>
                <a:lnTo>
                  <a:pt x="7021" y="1595"/>
                </a:lnTo>
                <a:lnTo>
                  <a:pt x="7065" y="1592"/>
                </a:lnTo>
                <a:lnTo>
                  <a:pt x="7106" y="1592"/>
                </a:lnTo>
                <a:lnTo>
                  <a:pt x="7152" y="1594"/>
                </a:lnTo>
                <a:lnTo>
                  <a:pt x="7192" y="1571"/>
                </a:lnTo>
                <a:lnTo>
                  <a:pt x="7155" y="1561"/>
                </a:lnTo>
                <a:lnTo>
                  <a:pt x="7141" y="1558"/>
                </a:lnTo>
                <a:lnTo>
                  <a:pt x="7154" y="1553"/>
                </a:lnTo>
                <a:lnTo>
                  <a:pt x="7193" y="1512"/>
                </a:lnTo>
                <a:lnTo>
                  <a:pt x="7182" y="1476"/>
                </a:lnTo>
                <a:lnTo>
                  <a:pt x="7156" y="1468"/>
                </a:lnTo>
                <a:lnTo>
                  <a:pt x="7154" y="1442"/>
                </a:lnTo>
                <a:lnTo>
                  <a:pt x="7150" y="1412"/>
                </a:lnTo>
                <a:lnTo>
                  <a:pt x="7140" y="1381"/>
                </a:lnTo>
                <a:lnTo>
                  <a:pt x="7127" y="1373"/>
                </a:lnTo>
                <a:close/>
                <a:moveTo>
                  <a:pt x="6889" y="927"/>
                </a:moveTo>
                <a:lnTo>
                  <a:pt x="6887" y="924"/>
                </a:lnTo>
                <a:lnTo>
                  <a:pt x="6886" y="922"/>
                </a:lnTo>
                <a:lnTo>
                  <a:pt x="6885" y="919"/>
                </a:lnTo>
                <a:lnTo>
                  <a:pt x="6884" y="915"/>
                </a:lnTo>
                <a:lnTo>
                  <a:pt x="6882" y="914"/>
                </a:lnTo>
                <a:lnTo>
                  <a:pt x="6881" y="912"/>
                </a:lnTo>
                <a:lnTo>
                  <a:pt x="6877" y="909"/>
                </a:lnTo>
                <a:lnTo>
                  <a:pt x="6872" y="909"/>
                </a:lnTo>
                <a:lnTo>
                  <a:pt x="6871" y="910"/>
                </a:lnTo>
                <a:lnTo>
                  <a:pt x="6870" y="911"/>
                </a:lnTo>
                <a:lnTo>
                  <a:pt x="6869" y="914"/>
                </a:lnTo>
                <a:lnTo>
                  <a:pt x="6869" y="916"/>
                </a:lnTo>
                <a:lnTo>
                  <a:pt x="6870" y="920"/>
                </a:lnTo>
                <a:lnTo>
                  <a:pt x="6871" y="922"/>
                </a:lnTo>
                <a:lnTo>
                  <a:pt x="6873" y="927"/>
                </a:lnTo>
                <a:lnTo>
                  <a:pt x="6874" y="932"/>
                </a:lnTo>
                <a:lnTo>
                  <a:pt x="6877" y="938"/>
                </a:lnTo>
                <a:lnTo>
                  <a:pt x="6881" y="944"/>
                </a:lnTo>
                <a:lnTo>
                  <a:pt x="6889" y="927"/>
                </a:lnTo>
                <a:close/>
                <a:moveTo>
                  <a:pt x="6420" y="724"/>
                </a:moveTo>
                <a:lnTo>
                  <a:pt x="6402" y="732"/>
                </a:lnTo>
                <a:lnTo>
                  <a:pt x="6378" y="739"/>
                </a:lnTo>
                <a:lnTo>
                  <a:pt x="6347" y="756"/>
                </a:lnTo>
                <a:lnTo>
                  <a:pt x="6316" y="751"/>
                </a:lnTo>
                <a:lnTo>
                  <a:pt x="6307" y="721"/>
                </a:lnTo>
                <a:lnTo>
                  <a:pt x="6280" y="706"/>
                </a:lnTo>
                <a:lnTo>
                  <a:pt x="6264" y="729"/>
                </a:lnTo>
                <a:lnTo>
                  <a:pt x="6237" y="734"/>
                </a:lnTo>
                <a:lnTo>
                  <a:pt x="6226" y="750"/>
                </a:lnTo>
                <a:lnTo>
                  <a:pt x="6255" y="751"/>
                </a:lnTo>
                <a:lnTo>
                  <a:pt x="6273" y="755"/>
                </a:lnTo>
                <a:lnTo>
                  <a:pt x="6280" y="770"/>
                </a:lnTo>
                <a:lnTo>
                  <a:pt x="6258" y="772"/>
                </a:lnTo>
                <a:lnTo>
                  <a:pt x="6229" y="776"/>
                </a:lnTo>
                <a:lnTo>
                  <a:pt x="6218" y="781"/>
                </a:lnTo>
                <a:lnTo>
                  <a:pt x="6216" y="789"/>
                </a:lnTo>
                <a:lnTo>
                  <a:pt x="6231" y="798"/>
                </a:lnTo>
                <a:lnTo>
                  <a:pt x="6243" y="805"/>
                </a:lnTo>
                <a:lnTo>
                  <a:pt x="6263" y="846"/>
                </a:lnTo>
                <a:lnTo>
                  <a:pt x="6318" y="843"/>
                </a:lnTo>
                <a:lnTo>
                  <a:pt x="6357" y="856"/>
                </a:lnTo>
                <a:lnTo>
                  <a:pt x="6398" y="862"/>
                </a:lnTo>
                <a:lnTo>
                  <a:pt x="6445" y="850"/>
                </a:lnTo>
                <a:lnTo>
                  <a:pt x="6491" y="835"/>
                </a:lnTo>
                <a:lnTo>
                  <a:pt x="6514" y="822"/>
                </a:lnTo>
                <a:lnTo>
                  <a:pt x="6537" y="812"/>
                </a:lnTo>
                <a:lnTo>
                  <a:pt x="6573" y="803"/>
                </a:lnTo>
                <a:lnTo>
                  <a:pt x="6607" y="785"/>
                </a:lnTo>
                <a:lnTo>
                  <a:pt x="6611" y="770"/>
                </a:lnTo>
                <a:lnTo>
                  <a:pt x="6595" y="755"/>
                </a:lnTo>
                <a:lnTo>
                  <a:pt x="6588" y="736"/>
                </a:lnTo>
                <a:lnTo>
                  <a:pt x="6584" y="715"/>
                </a:lnTo>
                <a:lnTo>
                  <a:pt x="6570" y="717"/>
                </a:lnTo>
                <a:lnTo>
                  <a:pt x="6550" y="719"/>
                </a:lnTo>
                <a:lnTo>
                  <a:pt x="6494" y="721"/>
                </a:lnTo>
                <a:lnTo>
                  <a:pt x="6472" y="737"/>
                </a:lnTo>
                <a:lnTo>
                  <a:pt x="6443" y="736"/>
                </a:lnTo>
                <a:lnTo>
                  <a:pt x="6420" y="724"/>
                </a:lnTo>
                <a:close/>
                <a:moveTo>
                  <a:pt x="7692" y="203"/>
                </a:moveTo>
                <a:lnTo>
                  <a:pt x="7669" y="189"/>
                </a:lnTo>
                <a:lnTo>
                  <a:pt x="7645" y="181"/>
                </a:lnTo>
                <a:lnTo>
                  <a:pt x="7639" y="207"/>
                </a:lnTo>
                <a:lnTo>
                  <a:pt x="7634" y="222"/>
                </a:lnTo>
                <a:lnTo>
                  <a:pt x="7616" y="205"/>
                </a:lnTo>
                <a:lnTo>
                  <a:pt x="7593" y="209"/>
                </a:lnTo>
                <a:lnTo>
                  <a:pt x="7571" y="211"/>
                </a:lnTo>
                <a:lnTo>
                  <a:pt x="7553" y="199"/>
                </a:lnTo>
                <a:lnTo>
                  <a:pt x="7530" y="195"/>
                </a:lnTo>
                <a:lnTo>
                  <a:pt x="7507" y="198"/>
                </a:lnTo>
                <a:lnTo>
                  <a:pt x="7498" y="200"/>
                </a:lnTo>
                <a:lnTo>
                  <a:pt x="7489" y="205"/>
                </a:lnTo>
                <a:lnTo>
                  <a:pt x="7494" y="211"/>
                </a:lnTo>
                <a:lnTo>
                  <a:pt x="7505" y="217"/>
                </a:lnTo>
                <a:lnTo>
                  <a:pt x="7545" y="247"/>
                </a:lnTo>
                <a:lnTo>
                  <a:pt x="7590" y="250"/>
                </a:lnTo>
                <a:lnTo>
                  <a:pt x="7601" y="238"/>
                </a:lnTo>
                <a:lnTo>
                  <a:pt x="7616" y="236"/>
                </a:lnTo>
                <a:lnTo>
                  <a:pt x="7649" y="235"/>
                </a:lnTo>
                <a:lnTo>
                  <a:pt x="7673" y="247"/>
                </a:lnTo>
                <a:lnTo>
                  <a:pt x="7649" y="253"/>
                </a:lnTo>
                <a:lnTo>
                  <a:pt x="7618" y="254"/>
                </a:lnTo>
                <a:lnTo>
                  <a:pt x="7612" y="262"/>
                </a:lnTo>
                <a:lnTo>
                  <a:pt x="7617" y="269"/>
                </a:lnTo>
                <a:lnTo>
                  <a:pt x="7673" y="265"/>
                </a:lnTo>
                <a:lnTo>
                  <a:pt x="7706" y="273"/>
                </a:lnTo>
                <a:lnTo>
                  <a:pt x="7688" y="277"/>
                </a:lnTo>
                <a:lnTo>
                  <a:pt x="7685" y="283"/>
                </a:lnTo>
                <a:lnTo>
                  <a:pt x="7690" y="291"/>
                </a:lnTo>
                <a:lnTo>
                  <a:pt x="7675" y="291"/>
                </a:lnTo>
                <a:lnTo>
                  <a:pt x="7663" y="287"/>
                </a:lnTo>
                <a:lnTo>
                  <a:pt x="7651" y="286"/>
                </a:lnTo>
                <a:lnTo>
                  <a:pt x="7645" y="301"/>
                </a:lnTo>
                <a:lnTo>
                  <a:pt x="7692" y="317"/>
                </a:lnTo>
                <a:lnTo>
                  <a:pt x="7711" y="306"/>
                </a:lnTo>
                <a:lnTo>
                  <a:pt x="7730" y="288"/>
                </a:lnTo>
                <a:lnTo>
                  <a:pt x="7745" y="268"/>
                </a:lnTo>
                <a:lnTo>
                  <a:pt x="7746" y="242"/>
                </a:lnTo>
                <a:lnTo>
                  <a:pt x="7786" y="241"/>
                </a:lnTo>
                <a:lnTo>
                  <a:pt x="7818" y="227"/>
                </a:lnTo>
                <a:lnTo>
                  <a:pt x="7785" y="230"/>
                </a:lnTo>
                <a:lnTo>
                  <a:pt x="7756" y="227"/>
                </a:lnTo>
                <a:lnTo>
                  <a:pt x="7735" y="217"/>
                </a:lnTo>
                <a:lnTo>
                  <a:pt x="7707" y="215"/>
                </a:lnTo>
                <a:lnTo>
                  <a:pt x="7692" y="203"/>
                </a:lnTo>
                <a:close/>
                <a:moveTo>
                  <a:pt x="7880" y="245"/>
                </a:moveTo>
                <a:lnTo>
                  <a:pt x="7859" y="249"/>
                </a:lnTo>
                <a:lnTo>
                  <a:pt x="7839" y="252"/>
                </a:lnTo>
                <a:lnTo>
                  <a:pt x="7827" y="253"/>
                </a:lnTo>
                <a:lnTo>
                  <a:pt x="7815" y="258"/>
                </a:lnTo>
                <a:lnTo>
                  <a:pt x="7818" y="263"/>
                </a:lnTo>
                <a:lnTo>
                  <a:pt x="7824" y="266"/>
                </a:lnTo>
                <a:lnTo>
                  <a:pt x="7825" y="267"/>
                </a:lnTo>
                <a:lnTo>
                  <a:pt x="7825" y="268"/>
                </a:lnTo>
                <a:lnTo>
                  <a:pt x="7822" y="275"/>
                </a:lnTo>
                <a:lnTo>
                  <a:pt x="7823" y="283"/>
                </a:lnTo>
                <a:lnTo>
                  <a:pt x="7841" y="288"/>
                </a:lnTo>
                <a:lnTo>
                  <a:pt x="7861" y="283"/>
                </a:lnTo>
                <a:lnTo>
                  <a:pt x="7878" y="287"/>
                </a:lnTo>
                <a:lnTo>
                  <a:pt x="7898" y="287"/>
                </a:lnTo>
                <a:lnTo>
                  <a:pt x="7920" y="277"/>
                </a:lnTo>
                <a:lnTo>
                  <a:pt x="7936" y="263"/>
                </a:lnTo>
                <a:lnTo>
                  <a:pt x="7935" y="262"/>
                </a:lnTo>
                <a:lnTo>
                  <a:pt x="7906" y="266"/>
                </a:lnTo>
                <a:lnTo>
                  <a:pt x="7885" y="251"/>
                </a:lnTo>
                <a:lnTo>
                  <a:pt x="7880" y="245"/>
                </a:lnTo>
                <a:close/>
                <a:moveTo>
                  <a:pt x="7893" y="176"/>
                </a:moveTo>
                <a:lnTo>
                  <a:pt x="7848" y="176"/>
                </a:lnTo>
                <a:lnTo>
                  <a:pt x="7802" y="168"/>
                </a:lnTo>
                <a:lnTo>
                  <a:pt x="7782" y="168"/>
                </a:lnTo>
                <a:lnTo>
                  <a:pt x="7763" y="172"/>
                </a:lnTo>
                <a:lnTo>
                  <a:pt x="7741" y="174"/>
                </a:lnTo>
                <a:lnTo>
                  <a:pt x="7723" y="178"/>
                </a:lnTo>
                <a:lnTo>
                  <a:pt x="7779" y="183"/>
                </a:lnTo>
                <a:lnTo>
                  <a:pt x="7826" y="189"/>
                </a:lnTo>
                <a:lnTo>
                  <a:pt x="7811" y="199"/>
                </a:lnTo>
                <a:lnTo>
                  <a:pt x="7795" y="205"/>
                </a:lnTo>
                <a:lnTo>
                  <a:pt x="7807" y="209"/>
                </a:lnTo>
                <a:lnTo>
                  <a:pt x="7827" y="208"/>
                </a:lnTo>
                <a:lnTo>
                  <a:pt x="7898" y="206"/>
                </a:lnTo>
                <a:lnTo>
                  <a:pt x="7941" y="198"/>
                </a:lnTo>
                <a:lnTo>
                  <a:pt x="7981" y="189"/>
                </a:lnTo>
                <a:lnTo>
                  <a:pt x="7997" y="183"/>
                </a:lnTo>
                <a:lnTo>
                  <a:pt x="7984" y="177"/>
                </a:lnTo>
                <a:lnTo>
                  <a:pt x="7955" y="178"/>
                </a:lnTo>
                <a:lnTo>
                  <a:pt x="7926" y="180"/>
                </a:lnTo>
                <a:lnTo>
                  <a:pt x="7893" y="176"/>
                </a:lnTo>
                <a:close/>
                <a:moveTo>
                  <a:pt x="7684" y="1293"/>
                </a:moveTo>
                <a:lnTo>
                  <a:pt x="7679" y="1282"/>
                </a:lnTo>
                <a:lnTo>
                  <a:pt x="7676" y="1269"/>
                </a:lnTo>
                <a:lnTo>
                  <a:pt x="7672" y="1247"/>
                </a:lnTo>
                <a:lnTo>
                  <a:pt x="7654" y="1243"/>
                </a:lnTo>
                <a:lnTo>
                  <a:pt x="7642" y="1256"/>
                </a:lnTo>
                <a:lnTo>
                  <a:pt x="7634" y="1271"/>
                </a:lnTo>
                <a:lnTo>
                  <a:pt x="7617" y="1291"/>
                </a:lnTo>
                <a:lnTo>
                  <a:pt x="7628" y="1311"/>
                </a:lnTo>
                <a:lnTo>
                  <a:pt x="7637" y="1322"/>
                </a:lnTo>
                <a:lnTo>
                  <a:pt x="7645" y="1335"/>
                </a:lnTo>
                <a:lnTo>
                  <a:pt x="7661" y="1329"/>
                </a:lnTo>
                <a:lnTo>
                  <a:pt x="7673" y="1312"/>
                </a:lnTo>
                <a:lnTo>
                  <a:pt x="7684" y="1293"/>
                </a:lnTo>
                <a:close/>
                <a:moveTo>
                  <a:pt x="7809" y="1329"/>
                </a:moveTo>
                <a:lnTo>
                  <a:pt x="7806" y="1325"/>
                </a:lnTo>
                <a:lnTo>
                  <a:pt x="7802" y="1321"/>
                </a:lnTo>
                <a:lnTo>
                  <a:pt x="7801" y="1321"/>
                </a:lnTo>
                <a:lnTo>
                  <a:pt x="7800" y="1320"/>
                </a:lnTo>
                <a:lnTo>
                  <a:pt x="7797" y="1319"/>
                </a:lnTo>
                <a:lnTo>
                  <a:pt x="7793" y="1319"/>
                </a:lnTo>
                <a:lnTo>
                  <a:pt x="7789" y="1322"/>
                </a:lnTo>
                <a:lnTo>
                  <a:pt x="7787" y="1328"/>
                </a:lnTo>
                <a:lnTo>
                  <a:pt x="7787" y="1331"/>
                </a:lnTo>
                <a:lnTo>
                  <a:pt x="7788" y="1334"/>
                </a:lnTo>
                <a:lnTo>
                  <a:pt x="7790" y="1336"/>
                </a:lnTo>
                <a:lnTo>
                  <a:pt x="7792" y="1337"/>
                </a:lnTo>
                <a:lnTo>
                  <a:pt x="7802" y="1343"/>
                </a:lnTo>
                <a:lnTo>
                  <a:pt x="7812" y="1341"/>
                </a:lnTo>
                <a:lnTo>
                  <a:pt x="7809" y="1329"/>
                </a:lnTo>
                <a:close/>
                <a:moveTo>
                  <a:pt x="7944" y="1199"/>
                </a:moveTo>
                <a:lnTo>
                  <a:pt x="7947" y="1185"/>
                </a:lnTo>
                <a:lnTo>
                  <a:pt x="7945" y="1170"/>
                </a:lnTo>
                <a:lnTo>
                  <a:pt x="7931" y="1169"/>
                </a:lnTo>
                <a:lnTo>
                  <a:pt x="7922" y="1188"/>
                </a:lnTo>
                <a:lnTo>
                  <a:pt x="7925" y="1199"/>
                </a:lnTo>
                <a:lnTo>
                  <a:pt x="7923" y="1210"/>
                </a:lnTo>
                <a:lnTo>
                  <a:pt x="7925" y="1216"/>
                </a:lnTo>
                <a:lnTo>
                  <a:pt x="7925" y="1222"/>
                </a:lnTo>
                <a:lnTo>
                  <a:pt x="7927" y="1223"/>
                </a:lnTo>
                <a:lnTo>
                  <a:pt x="7930" y="1224"/>
                </a:lnTo>
                <a:lnTo>
                  <a:pt x="7935" y="1222"/>
                </a:lnTo>
                <a:lnTo>
                  <a:pt x="7939" y="1218"/>
                </a:lnTo>
                <a:lnTo>
                  <a:pt x="7944" y="1199"/>
                </a:lnTo>
                <a:close/>
                <a:moveTo>
                  <a:pt x="8122" y="1107"/>
                </a:moveTo>
                <a:lnTo>
                  <a:pt x="8121" y="1109"/>
                </a:lnTo>
                <a:lnTo>
                  <a:pt x="8121" y="1112"/>
                </a:lnTo>
                <a:lnTo>
                  <a:pt x="8116" y="1114"/>
                </a:lnTo>
                <a:lnTo>
                  <a:pt x="8111" y="1115"/>
                </a:lnTo>
                <a:lnTo>
                  <a:pt x="8101" y="1117"/>
                </a:lnTo>
                <a:lnTo>
                  <a:pt x="8090" y="1117"/>
                </a:lnTo>
                <a:lnTo>
                  <a:pt x="8085" y="1117"/>
                </a:lnTo>
                <a:lnTo>
                  <a:pt x="8081" y="1121"/>
                </a:lnTo>
                <a:lnTo>
                  <a:pt x="8084" y="1133"/>
                </a:lnTo>
                <a:lnTo>
                  <a:pt x="8094" y="1139"/>
                </a:lnTo>
                <a:lnTo>
                  <a:pt x="8110" y="1136"/>
                </a:lnTo>
                <a:lnTo>
                  <a:pt x="8122" y="1123"/>
                </a:lnTo>
                <a:lnTo>
                  <a:pt x="8122" y="1107"/>
                </a:lnTo>
                <a:close/>
                <a:moveTo>
                  <a:pt x="8910" y="491"/>
                </a:moveTo>
                <a:lnTo>
                  <a:pt x="8894" y="492"/>
                </a:lnTo>
                <a:lnTo>
                  <a:pt x="8878" y="491"/>
                </a:lnTo>
                <a:lnTo>
                  <a:pt x="8876" y="498"/>
                </a:lnTo>
                <a:lnTo>
                  <a:pt x="8880" y="506"/>
                </a:lnTo>
                <a:lnTo>
                  <a:pt x="8883" y="514"/>
                </a:lnTo>
                <a:lnTo>
                  <a:pt x="8885" y="522"/>
                </a:lnTo>
                <a:lnTo>
                  <a:pt x="8905" y="529"/>
                </a:lnTo>
                <a:lnTo>
                  <a:pt x="8917" y="505"/>
                </a:lnTo>
                <a:lnTo>
                  <a:pt x="8910" y="491"/>
                </a:lnTo>
                <a:close/>
                <a:moveTo>
                  <a:pt x="9007" y="353"/>
                </a:moveTo>
                <a:lnTo>
                  <a:pt x="8987" y="355"/>
                </a:lnTo>
                <a:lnTo>
                  <a:pt x="8968" y="359"/>
                </a:lnTo>
                <a:lnTo>
                  <a:pt x="8953" y="366"/>
                </a:lnTo>
                <a:lnTo>
                  <a:pt x="8939" y="372"/>
                </a:lnTo>
                <a:lnTo>
                  <a:pt x="8945" y="376"/>
                </a:lnTo>
                <a:lnTo>
                  <a:pt x="8954" y="379"/>
                </a:lnTo>
                <a:lnTo>
                  <a:pt x="8946" y="390"/>
                </a:lnTo>
                <a:lnTo>
                  <a:pt x="8934" y="401"/>
                </a:lnTo>
                <a:lnTo>
                  <a:pt x="8937" y="418"/>
                </a:lnTo>
                <a:lnTo>
                  <a:pt x="8956" y="417"/>
                </a:lnTo>
                <a:lnTo>
                  <a:pt x="8992" y="418"/>
                </a:lnTo>
                <a:lnTo>
                  <a:pt x="9021" y="441"/>
                </a:lnTo>
                <a:lnTo>
                  <a:pt x="9046" y="449"/>
                </a:lnTo>
                <a:lnTo>
                  <a:pt x="9075" y="445"/>
                </a:lnTo>
                <a:lnTo>
                  <a:pt x="9095" y="448"/>
                </a:lnTo>
                <a:lnTo>
                  <a:pt x="9116" y="449"/>
                </a:lnTo>
                <a:lnTo>
                  <a:pt x="9125" y="436"/>
                </a:lnTo>
                <a:lnTo>
                  <a:pt x="9090" y="421"/>
                </a:lnTo>
                <a:lnTo>
                  <a:pt x="9065" y="403"/>
                </a:lnTo>
                <a:lnTo>
                  <a:pt x="9051" y="378"/>
                </a:lnTo>
                <a:lnTo>
                  <a:pt x="9033" y="370"/>
                </a:lnTo>
                <a:lnTo>
                  <a:pt x="9014" y="359"/>
                </a:lnTo>
                <a:lnTo>
                  <a:pt x="9007" y="353"/>
                </a:lnTo>
                <a:close/>
                <a:moveTo>
                  <a:pt x="9181" y="238"/>
                </a:moveTo>
                <a:lnTo>
                  <a:pt x="9095" y="262"/>
                </a:lnTo>
                <a:lnTo>
                  <a:pt x="9010" y="290"/>
                </a:lnTo>
                <a:lnTo>
                  <a:pt x="9023" y="309"/>
                </a:lnTo>
                <a:lnTo>
                  <a:pt x="9009" y="321"/>
                </a:lnTo>
                <a:lnTo>
                  <a:pt x="8983" y="330"/>
                </a:lnTo>
                <a:lnTo>
                  <a:pt x="8993" y="340"/>
                </a:lnTo>
                <a:lnTo>
                  <a:pt x="9025" y="343"/>
                </a:lnTo>
                <a:lnTo>
                  <a:pt x="9054" y="351"/>
                </a:lnTo>
                <a:lnTo>
                  <a:pt x="9075" y="349"/>
                </a:lnTo>
                <a:lnTo>
                  <a:pt x="9091" y="330"/>
                </a:lnTo>
                <a:lnTo>
                  <a:pt x="9213" y="265"/>
                </a:lnTo>
                <a:lnTo>
                  <a:pt x="9349" y="233"/>
                </a:lnTo>
                <a:lnTo>
                  <a:pt x="9372" y="224"/>
                </a:lnTo>
                <a:lnTo>
                  <a:pt x="9327" y="216"/>
                </a:lnTo>
                <a:lnTo>
                  <a:pt x="9298" y="221"/>
                </a:lnTo>
                <a:lnTo>
                  <a:pt x="9268" y="230"/>
                </a:lnTo>
                <a:lnTo>
                  <a:pt x="9237" y="235"/>
                </a:lnTo>
                <a:lnTo>
                  <a:pt x="9205" y="238"/>
                </a:lnTo>
                <a:lnTo>
                  <a:pt x="9181" y="238"/>
                </a:lnTo>
                <a:close/>
                <a:moveTo>
                  <a:pt x="9267" y="489"/>
                </a:moveTo>
                <a:lnTo>
                  <a:pt x="9255" y="484"/>
                </a:lnTo>
                <a:lnTo>
                  <a:pt x="9242" y="478"/>
                </a:lnTo>
                <a:lnTo>
                  <a:pt x="9229" y="475"/>
                </a:lnTo>
                <a:lnTo>
                  <a:pt x="9224" y="481"/>
                </a:lnTo>
                <a:lnTo>
                  <a:pt x="9232" y="487"/>
                </a:lnTo>
                <a:lnTo>
                  <a:pt x="9240" y="494"/>
                </a:lnTo>
                <a:lnTo>
                  <a:pt x="9244" y="498"/>
                </a:lnTo>
                <a:lnTo>
                  <a:pt x="9249" y="502"/>
                </a:lnTo>
                <a:lnTo>
                  <a:pt x="9259" y="506"/>
                </a:lnTo>
                <a:lnTo>
                  <a:pt x="9268" y="509"/>
                </a:lnTo>
                <a:lnTo>
                  <a:pt x="9278" y="510"/>
                </a:lnTo>
                <a:lnTo>
                  <a:pt x="9287" y="508"/>
                </a:lnTo>
                <a:lnTo>
                  <a:pt x="9286" y="499"/>
                </a:lnTo>
                <a:lnTo>
                  <a:pt x="9278" y="493"/>
                </a:lnTo>
                <a:lnTo>
                  <a:pt x="9267" y="489"/>
                </a:lnTo>
                <a:close/>
                <a:moveTo>
                  <a:pt x="10133" y="46"/>
                </a:moveTo>
                <a:lnTo>
                  <a:pt x="10102" y="48"/>
                </a:lnTo>
                <a:lnTo>
                  <a:pt x="10071" y="48"/>
                </a:lnTo>
                <a:lnTo>
                  <a:pt x="10052" y="56"/>
                </a:lnTo>
                <a:lnTo>
                  <a:pt x="10036" y="62"/>
                </a:lnTo>
                <a:lnTo>
                  <a:pt x="10032" y="65"/>
                </a:lnTo>
                <a:lnTo>
                  <a:pt x="10032" y="67"/>
                </a:lnTo>
                <a:lnTo>
                  <a:pt x="10063" y="67"/>
                </a:lnTo>
                <a:lnTo>
                  <a:pt x="10087" y="76"/>
                </a:lnTo>
                <a:lnTo>
                  <a:pt x="10083" y="83"/>
                </a:lnTo>
                <a:lnTo>
                  <a:pt x="10078" y="92"/>
                </a:lnTo>
                <a:lnTo>
                  <a:pt x="10118" y="101"/>
                </a:lnTo>
                <a:lnTo>
                  <a:pt x="10168" y="102"/>
                </a:lnTo>
                <a:lnTo>
                  <a:pt x="10216" y="99"/>
                </a:lnTo>
                <a:lnTo>
                  <a:pt x="10263" y="96"/>
                </a:lnTo>
                <a:lnTo>
                  <a:pt x="10254" y="91"/>
                </a:lnTo>
                <a:lnTo>
                  <a:pt x="10246" y="86"/>
                </a:lnTo>
                <a:lnTo>
                  <a:pt x="10249" y="80"/>
                </a:lnTo>
                <a:lnTo>
                  <a:pt x="10253" y="73"/>
                </a:lnTo>
                <a:lnTo>
                  <a:pt x="10248" y="59"/>
                </a:lnTo>
                <a:lnTo>
                  <a:pt x="10239" y="49"/>
                </a:lnTo>
                <a:lnTo>
                  <a:pt x="10222" y="58"/>
                </a:lnTo>
                <a:lnTo>
                  <a:pt x="10202" y="69"/>
                </a:lnTo>
                <a:lnTo>
                  <a:pt x="10195" y="61"/>
                </a:lnTo>
                <a:lnTo>
                  <a:pt x="10186" y="54"/>
                </a:lnTo>
                <a:lnTo>
                  <a:pt x="10170" y="49"/>
                </a:lnTo>
                <a:lnTo>
                  <a:pt x="10155" y="47"/>
                </a:lnTo>
                <a:lnTo>
                  <a:pt x="10133" y="46"/>
                </a:lnTo>
                <a:close/>
                <a:moveTo>
                  <a:pt x="10416" y="74"/>
                </a:moveTo>
                <a:lnTo>
                  <a:pt x="10399" y="77"/>
                </a:lnTo>
                <a:lnTo>
                  <a:pt x="10383" y="69"/>
                </a:lnTo>
                <a:lnTo>
                  <a:pt x="10357" y="68"/>
                </a:lnTo>
                <a:lnTo>
                  <a:pt x="10331" y="81"/>
                </a:lnTo>
                <a:lnTo>
                  <a:pt x="10319" y="100"/>
                </a:lnTo>
                <a:lnTo>
                  <a:pt x="10315" y="123"/>
                </a:lnTo>
                <a:lnTo>
                  <a:pt x="10353" y="130"/>
                </a:lnTo>
                <a:lnTo>
                  <a:pt x="10399" y="117"/>
                </a:lnTo>
                <a:lnTo>
                  <a:pt x="10418" y="114"/>
                </a:lnTo>
                <a:lnTo>
                  <a:pt x="10436" y="110"/>
                </a:lnTo>
                <a:lnTo>
                  <a:pt x="10453" y="106"/>
                </a:lnTo>
                <a:lnTo>
                  <a:pt x="10467" y="100"/>
                </a:lnTo>
                <a:lnTo>
                  <a:pt x="10449" y="89"/>
                </a:lnTo>
                <a:lnTo>
                  <a:pt x="10428" y="76"/>
                </a:lnTo>
                <a:lnTo>
                  <a:pt x="10416" y="74"/>
                </a:lnTo>
                <a:close/>
                <a:moveTo>
                  <a:pt x="11803" y="112"/>
                </a:moveTo>
                <a:lnTo>
                  <a:pt x="11780" y="110"/>
                </a:lnTo>
                <a:lnTo>
                  <a:pt x="11758" y="109"/>
                </a:lnTo>
                <a:lnTo>
                  <a:pt x="11749" y="113"/>
                </a:lnTo>
                <a:lnTo>
                  <a:pt x="11742" y="117"/>
                </a:lnTo>
                <a:lnTo>
                  <a:pt x="11739" y="122"/>
                </a:lnTo>
                <a:lnTo>
                  <a:pt x="11737" y="129"/>
                </a:lnTo>
                <a:lnTo>
                  <a:pt x="11748" y="132"/>
                </a:lnTo>
                <a:lnTo>
                  <a:pt x="11764" y="134"/>
                </a:lnTo>
                <a:lnTo>
                  <a:pt x="11785" y="133"/>
                </a:lnTo>
                <a:lnTo>
                  <a:pt x="11807" y="131"/>
                </a:lnTo>
                <a:lnTo>
                  <a:pt x="11817" y="131"/>
                </a:lnTo>
                <a:lnTo>
                  <a:pt x="11827" y="129"/>
                </a:lnTo>
                <a:lnTo>
                  <a:pt x="11826" y="121"/>
                </a:lnTo>
                <a:lnTo>
                  <a:pt x="11813" y="117"/>
                </a:lnTo>
                <a:lnTo>
                  <a:pt x="11803" y="112"/>
                </a:lnTo>
                <a:close/>
                <a:moveTo>
                  <a:pt x="11921" y="27"/>
                </a:moveTo>
                <a:lnTo>
                  <a:pt x="11899" y="30"/>
                </a:lnTo>
                <a:lnTo>
                  <a:pt x="11878" y="29"/>
                </a:lnTo>
                <a:lnTo>
                  <a:pt x="11859" y="31"/>
                </a:lnTo>
                <a:lnTo>
                  <a:pt x="11841" y="36"/>
                </a:lnTo>
                <a:lnTo>
                  <a:pt x="11856" y="43"/>
                </a:lnTo>
                <a:lnTo>
                  <a:pt x="11874" y="47"/>
                </a:lnTo>
                <a:lnTo>
                  <a:pt x="11895" y="52"/>
                </a:lnTo>
                <a:lnTo>
                  <a:pt x="11917" y="55"/>
                </a:lnTo>
                <a:lnTo>
                  <a:pt x="11929" y="54"/>
                </a:lnTo>
                <a:lnTo>
                  <a:pt x="11939" y="51"/>
                </a:lnTo>
                <a:lnTo>
                  <a:pt x="11947" y="51"/>
                </a:lnTo>
                <a:lnTo>
                  <a:pt x="11956" y="50"/>
                </a:lnTo>
                <a:lnTo>
                  <a:pt x="11950" y="34"/>
                </a:lnTo>
                <a:lnTo>
                  <a:pt x="11934" y="26"/>
                </a:lnTo>
                <a:lnTo>
                  <a:pt x="11921" y="27"/>
                </a:lnTo>
                <a:close/>
                <a:moveTo>
                  <a:pt x="11711" y="30"/>
                </a:moveTo>
                <a:lnTo>
                  <a:pt x="11689" y="42"/>
                </a:lnTo>
                <a:lnTo>
                  <a:pt x="11665" y="38"/>
                </a:lnTo>
                <a:lnTo>
                  <a:pt x="11642" y="28"/>
                </a:lnTo>
                <a:lnTo>
                  <a:pt x="11620" y="22"/>
                </a:lnTo>
                <a:lnTo>
                  <a:pt x="11624" y="43"/>
                </a:lnTo>
                <a:lnTo>
                  <a:pt x="11609" y="54"/>
                </a:lnTo>
                <a:lnTo>
                  <a:pt x="11591" y="56"/>
                </a:lnTo>
                <a:lnTo>
                  <a:pt x="11579" y="52"/>
                </a:lnTo>
                <a:lnTo>
                  <a:pt x="11570" y="42"/>
                </a:lnTo>
                <a:lnTo>
                  <a:pt x="11555" y="44"/>
                </a:lnTo>
                <a:lnTo>
                  <a:pt x="11538" y="47"/>
                </a:lnTo>
                <a:lnTo>
                  <a:pt x="11535" y="58"/>
                </a:lnTo>
                <a:lnTo>
                  <a:pt x="11566" y="86"/>
                </a:lnTo>
                <a:lnTo>
                  <a:pt x="11597" y="106"/>
                </a:lnTo>
                <a:lnTo>
                  <a:pt x="11613" y="100"/>
                </a:lnTo>
                <a:lnTo>
                  <a:pt x="11630" y="93"/>
                </a:lnTo>
                <a:lnTo>
                  <a:pt x="11660" y="87"/>
                </a:lnTo>
                <a:lnTo>
                  <a:pt x="11690" y="83"/>
                </a:lnTo>
                <a:lnTo>
                  <a:pt x="11709" y="82"/>
                </a:lnTo>
                <a:lnTo>
                  <a:pt x="11728" y="77"/>
                </a:lnTo>
                <a:lnTo>
                  <a:pt x="11731" y="71"/>
                </a:lnTo>
                <a:lnTo>
                  <a:pt x="11728" y="65"/>
                </a:lnTo>
                <a:lnTo>
                  <a:pt x="11744" y="64"/>
                </a:lnTo>
                <a:lnTo>
                  <a:pt x="11764" y="53"/>
                </a:lnTo>
                <a:lnTo>
                  <a:pt x="11757" y="36"/>
                </a:lnTo>
                <a:lnTo>
                  <a:pt x="11734" y="30"/>
                </a:lnTo>
                <a:lnTo>
                  <a:pt x="11711" y="30"/>
                </a:lnTo>
                <a:close/>
                <a:moveTo>
                  <a:pt x="12992" y="0"/>
                </a:moveTo>
                <a:lnTo>
                  <a:pt x="12979" y="0"/>
                </a:lnTo>
                <a:lnTo>
                  <a:pt x="12965" y="0"/>
                </a:lnTo>
                <a:lnTo>
                  <a:pt x="12954" y="2"/>
                </a:lnTo>
                <a:lnTo>
                  <a:pt x="12946" y="9"/>
                </a:lnTo>
                <a:lnTo>
                  <a:pt x="12942" y="11"/>
                </a:lnTo>
                <a:lnTo>
                  <a:pt x="12937" y="13"/>
                </a:lnTo>
                <a:lnTo>
                  <a:pt x="12929" y="19"/>
                </a:lnTo>
                <a:lnTo>
                  <a:pt x="12932" y="28"/>
                </a:lnTo>
                <a:lnTo>
                  <a:pt x="12939" y="36"/>
                </a:lnTo>
                <a:lnTo>
                  <a:pt x="12946" y="43"/>
                </a:lnTo>
                <a:lnTo>
                  <a:pt x="12963" y="42"/>
                </a:lnTo>
                <a:lnTo>
                  <a:pt x="12980" y="36"/>
                </a:lnTo>
                <a:lnTo>
                  <a:pt x="12995" y="28"/>
                </a:lnTo>
                <a:lnTo>
                  <a:pt x="13006" y="12"/>
                </a:lnTo>
                <a:lnTo>
                  <a:pt x="12992" y="0"/>
                </a:lnTo>
                <a:close/>
                <a:moveTo>
                  <a:pt x="4400" y="9056"/>
                </a:moveTo>
                <a:lnTo>
                  <a:pt x="4403" y="9047"/>
                </a:lnTo>
                <a:lnTo>
                  <a:pt x="4406" y="9036"/>
                </a:lnTo>
                <a:lnTo>
                  <a:pt x="4408" y="9026"/>
                </a:lnTo>
                <a:lnTo>
                  <a:pt x="4410" y="9015"/>
                </a:lnTo>
                <a:lnTo>
                  <a:pt x="4410" y="9014"/>
                </a:lnTo>
                <a:lnTo>
                  <a:pt x="4399" y="9016"/>
                </a:lnTo>
                <a:lnTo>
                  <a:pt x="4387" y="9019"/>
                </a:lnTo>
                <a:lnTo>
                  <a:pt x="4378" y="9020"/>
                </a:lnTo>
                <a:lnTo>
                  <a:pt x="4368" y="9022"/>
                </a:lnTo>
                <a:lnTo>
                  <a:pt x="4369" y="9031"/>
                </a:lnTo>
                <a:lnTo>
                  <a:pt x="4373" y="9040"/>
                </a:lnTo>
                <a:lnTo>
                  <a:pt x="4373" y="9048"/>
                </a:lnTo>
                <a:lnTo>
                  <a:pt x="4369" y="9054"/>
                </a:lnTo>
                <a:lnTo>
                  <a:pt x="4363" y="9062"/>
                </a:lnTo>
                <a:lnTo>
                  <a:pt x="4361" y="9072"/>
                </a:lnTo>
                <a:lnTo>
                  <a:pt x="4372" y="9074"/>
                </a:lnTo>
                <a:lnTo>
                  <a:pt x="4386" y="9066"/>
                </a:lnTo>
                <a:lnTo>
                  <a:pt x="4400" y="9056"/>
                </a:lnTo>
                <a:close/>
                <a:moveTo>
                  <a:pt x="4460" y="9061"/>
                </a:moveTo>
                <a:lnTo>
                  <a:pt x="4460" y="9054"/>
                </a:lnTo>
                <a:lnTo>
                  <a:pt x="4461" y="9046"/>
                </a:lnTo>
                <a:lnTo>
                  <a:pt x="4472" y="9041"/>
                </a:lnTo>
                <a:lnTo>
                  <a:pt x="4483" y="9035"/>
                </a:lnTo>
                <a:lnTo>
                  <a:pt x="4483" y="9022"/>
                </a:lnTo>
                <a:lnTo>
                  <a:pt x="4480" y="9007"/>
                </a:lnTo>
                <a:lnTo>
                  <a:pt x="4473" y="9012"/>
                </a:lnTo>
                <a:lnTo>
                  <a:pt x="4467" y="9019"/>
                </a:lnTo>
                <a:lnTo>
                  <a:pt x="4461" y="9018"/>
                </a:lnTo>
                <a:lnTo>
                  <a:pt x="4459" y="9011"/>
                </a:lnTo>
                <a:lnTo>
                  <a:pt x="4454" y="9005"/>
                </a:lnTo>
                <a:lnTo>
                  <a:pt x="4448" y="9005"/>
                </a:lnTo>
                <a:lnTo>
                  <a:pt x="4438" y="9010"/>
                </a:lnTo>
                <a:lnTo>
                  <a:pt x="4437" y="9022"/>
                </a:lnTo>
                <a:lnTo>
                  <a:pt x="4429" y="9041"/>
                </a:lnTo>
                <a:lnTo>
                  <a:pt x="4424" y="9058"/>
                </a:lnTo>
                <a:lnTo>
                  <a:pt x="4429" y="9063"/>
                </a:lnTo>
                <a:lnTo>
                  <a:pt x="4432" y="9071"/>
                </a:lnTo>
                <a:lnTo>
                  <a:pt x="4441" y="9075"/>
                </a:lnTo>
                <a:lnTo>
                  <a:pt x="4451" y="9068"/>
                </a:lnTo>
                <a:lnTo>
                  <a:pt x="4460" y="9061"/>
                </a:lnTo>
                <a:close/>
                <a:moveTo>
                  <a:pt x="5510" y="9164"/>
                </a:moveTo>
                <a:lnTo>
                  <a:pt x="5487" y="9162"/>
                </a:lnTo>
                <a:lnTo>
                  <a:pt x="5468" y="9151"/>
                </a:lnTo>
                <a:lnTo>
                  <a:pt x="5447" y="9144"/>
                </a:lnTo>
                <a:lnTo>
                  <a:pt x="5425" y="9142"/>
                </a:lnTo>
                <a:lnTo>
                  <a:pt x="5431" y="9147"/>
                </a:lnTo>
                <a:lnTo>
                  <a:pt x="5440" y="9150"/>
                </a:lnTo>
                <a:lnTo>
                  <a:pt x="5454" y="9158"/>
                </a:lnTo>
                <a:lnTo>
                  <a:pt x="5469" y="9167"/>
                </a:lnTo>
                <a:lnTo>
                  <a:pt x="5485" y="9177"/>
                </a:lnTo>
                <a:lnTo>
                  <a:pt x="5501" y="9186"/>
                </a:lnTo>
                <a:lnTo>
                  <a:pt x="5509" y="9190"/>
                </a:lnTo>
                <a:lnTo>
                  <a:pt x="5516" y="9193"/>
                </a:lnTo>
                <a:lnTo>
                  <a:pt x="5523" y="9187"/>
                </a:lnTo>
                <a:lnTo>
                  <a:pt x="5516" y="9178"/>
                </a:lnTo>
                <a:lnTo>
                  <a:pt x="5510" y="9164"/>
                </a:lnTo>
                <a:close/>
                <a:moveTo>
                  <a:pt x="4117" y="9168"/>
                </a:moveTo>
                <a:lnTo>
                  <a:pt x="4090" y="9165"/>
                </a:lnTo>
                <a:lnTo>
                  <a:pt x="4065" y="9158"/>
                </a:lnTo>
                <a:lnTo>
                  <a:pt x="4059" y="9135"/>
                </a:lnTo>
                <a:lnTo>
                  <a:pt x="4055" y="9115"/>
                </a:lnTo>
                <a:lnTo>
                  <a:pt x="4055" y="9113"/>
                </a:lnTo>
                <a:lnTo>
                  <a:pt x="4004" y="9112"/>
                </a:lnTo>
                <a:lnTo>
                  <a:pt x="3982" y="9151"/>
                </a:lnTo>
                <a:lnTo>
                  <a:pt x="3999" y="9153"/>
                </a:lnTo>
                <a:lnTo>
                  <a:pt x="4017" y="9154"/>
                </a:lnTo>
                <a:lnTo>
                  <a:pt x="4026" y="9169"/>
                </a:lnTo>
                <a:lnTo>
                  <a:pt x="4036" y="9191"/>
                </a:lnTo>
                <a:lnTo>
                  <a:pt x="4052" y="9205"/>
                </a:lnTo>
                <a:lnTo>
                  <a:pt x="4063" y="9221"/>
                </a:lnTo>
                <a:lnTo>
                  <a:pt x="4051" y="9216"/>
                </a:lnTo>
                <a:lnTo>
                  <a:pt x="4037" y="9211"/>
                </a:lnTo>
                <a:lnTo>
                  <a:pt x="4017" y="9221"/>
                </a:lnTo>
                <a:lnTo>
                  <a:pt x="3991" y="9228"/>
                </a:lnTo>
                <a:lnTo>
                  <a:pt x="3979" y="9230"/>
                </a:lnTo>
                <a:lnTo>
                  <a:pt x="3972" y="9238"/>
                </a:lnTo>
                <a:lnTo>
                  <a:pt x="3996" y="9241"/>
                </a:lnTo>
                <a:lnTo>
                  <a:pt x="4025" y="9239"/>
                </a:lnTo>
                <a:lnTo>
                  <a:pt x="4030" y="9248"/>
                </a:lnTo>
                <a:lnTo>
                  <a:pt x="4036" y="9261"/>
                </a:lnTo>
                <a:lnTo>
                  <a:pt x="4063" y="9247"/>
                </a:lnTo>
                <a:lnTo>
                  <a:pt x="4098" y="9234"/>
                </a:lnTo>
                <a:lnTo>
                  <a:pt x="4147" y="9228"/>
                </a:lnTo>
                <a:lnTo>
                  <a:pt x="4195" y="9239"/>
                </a:lnTo>
                <a:lnTo>
                  <a:pt x="4214" y="9245"/>
                </a:lnTo>
                <a:lnTo>
                  <a:pt x="4235" y="9238"/>
                </a:lnTo>
                <a:lnTo>
                  <a:pt x="4255" y="9232"/>
                </a:lnTo>
                <a:lnTo>
                  <a:pt x="4264" y="9215"/>
                </a:lnTo>
                <a:lnTo>
                  <a:pt x="4228" y="9221"/>
                </a:lnTo>
                <a:lnTo>
                  <a:pt x="4195" y="9203"/>
                </a:lnTo>
                <a:lnTo>
                  <a:pt x="4182" y="9203"/>
                </a:lnTo>
                <a:lnTo>
                  <a:pt x="4164" y="9206"/>
                </a:lnTo>
                <a:lnTo>
                  <a:pt x="4142" y="9194"/>
                </a:lnTo>
                <a:lnTo>
                  <a:pt x="4123" y="9175"/>
                </a:lnTo>
                <a:lnTo>
                  <a:pt x="4117" y="9168"/>
                </a:lnTo>
                <a:close/>
                <a:moveTo>
                  <a:pt x="4142" y="9273"/>
                </a:moveTo>
                <a:lnTo>
                  <a:pt x="4139" y="9266"/>
                </a:lnTo>
                <a:lnTo>
                  <a:pt x="4137" y="9258"/>
                </a:lnTo>
                <a:lnTo>
                  <a:pt x="4136" y="9253"/>
                </a:lnTo>
                <a:lnTo>
                  <a:pt x="4134" y="9249"/>
                </a:lnTo>
                <a:lnTo>
                  <a:pt x="4133" y="9246"/>
                </a:lnTo>
                <a:lnTo>
                  <a:pt x="4132" y="9243"/>
                </a:lnTo>
                <a:lnTo>
                  <a:pt x="4122" y="9244"/>
                </a:lnTo>
                <a:lnTo>
                  <a:pt x="4112" y="9247"/>
                </a:lnTo>
                <a:lnTo>
                  <a:pt x="4103" y="9249"/>
                </a:lnTo>
                <a:lnTo>
                  <a:pt x="4094" y="9250"/>
                </a:lnTo>
                <a:lnTo>
                  <a:pt x="4096" y="9260"/>
                </a:lnTo>
                <a:lnTo>
                  <a:pt x="4095" y="9268"/>
                </a:lnTo>
                <a:lnTo>
                  <a:pt x="4095" y="9276"/>
                </a:lnTo>
                <a:lnTo>
                  <a:pt x="4099" y="9282"/>
                </a:lnTo>
                <a:lnTo>
                  <a:pt x="4111" y="9287"/>
                </a:lnTo>
                <a:lnTo>
                  <a:pt x="4124" y="9290"/>
                </a:lnTo>
                <a:lnTo>
                  <a:pt x="4130" y="9291"/>
                </a:lnTo>
                <a:lnTo>
                  <a:pt x="4137" y="9291"/>
                </a:lnTo>
                <a:lnTo>
                  <a:pt x="4140" y="9291"/>
                </a:lnTo>
                <a:lnTo>
                  <a:pt x="4143" y="9290"/>
                </a:lnTo>
                <a:lnTo>
                  <a:pt x="4146" y="9289"/>
                </a:lnTo>
                <a:lnTo>
                  <a:pt x="4148" y="9288"/>
                </a:lnTo>
                <a:lnTo>
                  <a:pt x="4148" y="9286"/>
                </a:lnTo>
                <a:lnTo>
                  <a:pt x="4142" y="9273"/>
                </a:lnTo>
                <a:close/>
                <a:moveTo>
                  <a:pt x="4188" y="9249"/>
                </a:moveTo>
                <a:lnTo>
                  <a:pt x="4180" y="9249"/>
                </a:lnTo>
                <a:lnTo>
                  <a:pt x="4172" y="9248"/>
                </a:lnTo>
                <a:lnTo>
                  <a:pt x="4169" y="9247"/>
                </a:lnTo>
                <a:lnTo>
                  <a:pt x="4165" y="9246"/>
                </a:lnTo>
                <a:lnTo>
                  <a:pt x="4159" y="9247"/>
                </a:lnTo>
                <a:lnTo>
                  <a:pt x="4152" y="9249"/>
                </a:lnTo>
                <a:lnTo>
                  <a:pt x="4150" y="9253"/>
                </a:lnTo>
                <a:lnTo>
                  <a:pt x="4152" y="9259"/>
                </a:lnTo>
                <a:lnTo>
                  <a:pt x="4159" y="9265"/>
                </a:lnTo>
                <a:lnTo>
                  <a:pt x="4167" y="9268"/>
                </a:lnTo>
                <a:lnTo>
                  <a:pt x="4181" y="9268"/>
                </a:lnTo>
                <a:lnTo>
                  <a:pt x="4189" y="9261"/>
                </a:lnTo>
                <a:lnTo>
                  <a:pt x="4188" y="9249"/>
                </a:lnTo>
                <a:close/>
                <a:moveTo>
                  <a:pt x="3970" y="9201"/>
                </a:moveTo>
                <a:lnTo>
                  <a:pt x="3953" y="9201"/>
                </a:lnTo>
                <a:lnTo>
                  <a:pt x="3935" y="9199"/>
                </a:lnTo>
                <a:lnTo>
                  <a:pt x="3934" y="9201"/>
                </a:lnTo>
                <a:lnTo>
                  <a:pt x="3934" y="9204"/>
                </a:lnTo>
                <a:lnTo>
                  <a:pt x="3939" y="9209"/>
                </a:lnTo>
                <a:lnTo>
                  <a:pt x="3947" y="9213"/>
                </a:lnTo>
                <a:lnTo>
                  <a:pt x="3958" y="9216"/>
                </a:lnTo>
                <a:lnTo>
                  <a:pt x="3969" y="9213"/>
                </a:lnTo>
                <a:lnTo>
                  <a:pt x="3976" y="9212"/>
                </a:lnTo>
                <a:lnTo>
                  <a:pt x="3983" y="9211"/>
                </a:lnTo>
                <a:lnTo>
                  <a:pt x="3989" y="9209"/>
                </a:lnTo>
                <a:lnTo>
                  <a:pt x="3989" y="9204"/>
                </a:lnTo>
                <a:lnTo>
                  <a:pt x="3970" y="9201"/>
                </a:lnTo>
                <a:close/>
                <a:moveTo>
                  <a:pt x="3903" y="9182"/>
                </a:moveTo>
                <a:lnTo>
                  <a:pt x="3895" y="9181"/>
                </a:lnTo>
                <a:lnTo>
                  <a:pt x="3888" y="9178"/>
                </a:lnTo>
                <a:lnTo>
                  <a:pt x="3881" y="9176"/>
                </a:lnTo>
                <a:lnTo>
                  <a:pt x="3873" y="9177"/>
                </a:lnTo>
                <a:lnTo>
                  <a:pt x="3868" y="9178"/>
                </a:lnTo>
                <a:lnTo>
                  <a:pt x="3862" y="9178"/>
                </a:lnTo>
                <a:lnTo>
                  <a:pt x="3854" y="9180"/>
                </a:lnTo>
                <a:lnTo>
                  <a:pt x="3846" y="9182"/>
                </a:lnTo>
                <a:lnTo>
                  <a:pt x="3851" y="9186"/>
                </a:lnTo>
                <a:lnTo>
                  <a:pt x="3859" y="9191"/>
                </a:lnTo>
                <a:lnTo>
                  <a:pt x="3866" y="9203"/>
                </a:lnTo>
                <a:lnTo>
                  <a:pt x="3879" y="9208"/>
                </a:lnTo>
                <a:lnTo>
                  <a:pt x="3884" y="9208"/>
                </a:lnTo>
                <a:lnTo>
                  <a:pt x="3890" y="9206"/>
                </a:lnTo>
                <a:lnTo>
                  <a:pt x="3897" y="9200"/>
                </a:lnTo>
                <a:lnTo>
                  <a:pt x="3905" y="9193"/>
                </a:lnTo>
                <a:lnTo>
                  <a:pt x="3903" y="9182"/>
                </a:lnTo>
                <a:close/>
                <a:moveTo>
                  <a:pt x="3661" y="8919"/>
                </a:moveTo>
                <a:lnTo>
                  <a:pt x="3652" y="8902"/>
                </a:lnTo>
                <a:lnTo>
                  <a:pt x="3639" y="8887"/>
                </a:lnTo>
                <a:lnTo>
                  <a:pt x="3630" y="8873"/>
                </a:lnTo>
                <a:lnTo>
                  <a:pt x="3615" y="8865"/>
                </a:lnTo>
                <a:lnTo>
                  <a:pt x="3614" y="8865"/>
                </a:lnTo>
                <a:lnTo>
                  <a:pt x="3619" y="8880"/>
                </a:lnTo>
                <a:lnTo>
                  <a:pt x="3617" y="8894"/>
                </a:lnTo>
                <a:lnTo>
                  <a:pt x="3615" y="8915"/>
                </a:lnTo>
                <a:lnTo>
                  <a:pt x="3636" y="8929"/>
                </a:lnTo>
                <a:lnTo>
                  <a:pt x="3646" y="8932"/>
                </a:lnTo>
                <a:lnTo>
                  <a:pt x="3652" y="8939"/>
                </a:lnTo>
                <a:lnTo>
                  <a:pt x="3655" y="8943"/>
                </a:lnTo>
                <a:lnTo>
                  <a:pt x="3658" y="8946"/>
                </a:lnTo>
                <a:lnTo>
                  <a:pt x="3662" y="8950"/>
                </a:lnTo>
                <a:lnTo>
                  <a:pt x="3667" y="8952"/>
                </a:lnTo>
                <a:lnTo>
                  <a:pt x="3671" y="8942"/>
                </a:lnTo>
                <a:lnTo>
                  <a:pt x="3667" y="8929"/>
                </a:lnTo>
                <a:lnTo>
                  <a:pt x="3661" y="8919"/>
                </a:lnTo>
                <a:close/>
                <a:moveTo>
                  <a:pt x="3725" y="9014"/>
                </a:moveTo>
                <a:lnTo>
                  <a:pt x="3721" y="9009"/>
                </a:lnTo>
                <a:lnTo>
                  <a:pt x="3717" y="9004"/>
                </a:lnTo>
                <a:lnTo>
                  <a:pt x="3713" y="8998"/>
                </a:lnTo>
                <a:lnTo>
                  <a:pt x="3706" y="8998"/>
                </a:lnTo>
                <a:lnTo>
                  <a:pt x="3704" y="9003"/>
                </a:lnTo>
                <a:lnTo>
                  <a:pt x="3705" y="9008"/>
                </a:lnTo>
                <a:lnTo>
                  <a:pt x="3709" y="9011"/>
                </a:lnTo>
                <a:lnTo>
                  <a:pt x="3712" y="9013"/>
                </a:lnTo>
                <a:lnTo>
                  <a:pt x="3715" y="9019"/>
                </a:lnTo>
                <a:lnTo>
                  <a:pt x="3717" y="9026"/>
                </a:lnTo>
                <a:lnTo>
                  <a:pt x="3718" y="9027"/>
                </a:lnTo>
                <a:lnTo>
                  <a:pt x="3719" y="9028"/>
                </a:lnTo>
                <a:lnTo>
                  <a:pt x="3724" y="9031"/>
                </a:lnTo>
                <a:lnTo>
                  <a:pt x="3730" y="9028"/>
                </a:lnTo>
                <a:lnTo>
                  <a:pt x="3725" y="9014"/>
                </a:lnTo>
                <a:close/>
                <a:moveTo>
                  <a:pt x="3468" y="8488"/>
                </a:moveTo>
                <a:lnTo>
                  <a:pt x="3463" y="8477"/>
                </a:lnTo>
                <a:lnTo>
                  <a:pt x="3459" y="8466"/>
                </a:lnTo>
                <a:lnTo>
                  <a:pt x="3451" y="8435"/>
                </a:lnTo>
                <a:lnTo>
                  <a:pt x="3444" y="8404"/>
                </a:lnTo>
                <a:lnTo>
                  <a:pt x="3424" y="8404"/>
                </a:lnTo>
                <a:lnTo>
                  <a:pt x="3415" y="8404"/>
                </a:lnTo>
                <a:lnTo>
                  <a:pt x="3410" y="8408"/>
                </a:lnTo>
                <a:lnTo>
                  <a:pt x="3412" y="8417"/>
                </a:lnTo>
                <a:lnTo>
                  <a:pt x="3415" y="8427"/>
                </a:lnTo>
                <a:lnTo>
                  <a:pt x="3420" y="8433"/>
                </a:lnTo>
                <a:lnTo>
                  <a:pt x="3423" y="8439"/>
                </a:lnTo>
                <a:lnTo>
                  <a:pt x="3426" y="8463"/>
                </a:lnTo>
                <a:lnTo>
                  <a:pt x="3435" y="8483"/>
                </a:lnTo>
                <a:lnTo>
                  <a:pt x="3444" y="8490"/>
                </a:lnTo>
                <a:lnTo>
                  <a:pt x="3449" y="8500"/>
                </a:lnTo>
                <a:lnTo>
                  <a:pt x="3456" y="8510"/>
                </a:lnTo>
                <a:lnTo>
                  <a:pt x="3466" y="8502"/>
                </a:lnTo>
                <a:lnTo>
                  <a:pt x="3468" y="8488"/>
                </a:lnTo>
                <a:close/>
                <a:moveTo>
                  <a:pt x="3562" y="8589"/>
                </a:moveTo>
                <a:lnTo>
                  <a:pt x="3554" y="8585"/>
                </a:lnTo>
                <a:lnTo>
                  <a:pt x="3547" y="8584"/>
                </a:lnTo>
                <a:lnTo>
                  <a:pt x="3546" y="8585"/>
                </a:lnTo>
                <a:lnTo>
                  <a:pt x="3544" y="8586"/>
                </a:lnTo>
                <a:lnTo>
                  <a:pt x="3542" y="8588"/>
                </a:lnTo>
                <a:lnTo>
                  <a:pt x="3541" y="8591"/>
                </a:lnTo>
                <a:lnTo>
                  <a:pt x="3541" y="8595"/>
                </a:lnTo>
                <a:lnTo>
                  <a:pt x="3541" y="8598"/>
                </a:lnTo>
                <a:lnTo>
                  <a:pt x="3541" y="8603"/>
                </a:lnTo>
                <a:lnTo>
                  <a:pt x="3544" y="8606"/>
                </a:lnTo>
                <a:lnTo>
                  <a:pt x="3551" y="8609"/>
                </a:lnTo>
                <a:lnTo>
                  <a:pt x="3558" y="8607"/>
                </a:lnTo>
                <a:lnTo>
                  <a:pt x="3562" y="8589"/>
                </a:lnTo>
                <a:close/>
                <a:moveTo>
                  <a:pt x="1714" y="5333"/>
                </a:moveTo>
                <a:lnTo>
                  <a:pt x="1714" y="5315"/>
                </a:lnTo>
                <a:lnTo>
                  <a:pt x="1712" y="5298"/>
                </a:lnTo>
                <a:lnTo>
                  <a:pt x="1702" y="5274"/>
                </a:lnTo>
                <a:lnTo>
                  <a:pt x="1691" y="5251"/>
                </a:lnTo>
                <a:lnTo>
                  <a:pt x="1690" y="5245"/>
                </a:lnTo>
                <a:lnTo>
                  <a:pt x="1687" y="5239"/>
                </a:lnTo>
                <a:lnTo>
                  <a:pt x="1686" y="5235"/>
                </a:lnTo>
                <a:lnTo>
                  <a:pt x="1683" y="5236"/>
                </a:lnTo>
                <a:lnTo>
                  <a:pt x="1676" y="5243"/>
                </a:lnTo>
                <a:lnTo>
                  <a:pt x="1672" y="5249"/>
                </a:lnTo>
                <a:lnTo>
                  <a:pt x="1684" y="5266"/>
                </a:lnTo>
                <a:lnTo>
                  <a:pt x="1689" y="5286"/>
                </a:lnTo>
                <a:lnTo>
                  <a:pt x="1691" y="5297"/>
                </a:lnTo>
                <a:lnTo>
                  <a:pt x="1690" y="5309"/>
                </a:lnTo>
                <a:lnTo>
                  <a:pt x="1685" y="5315"/>
                </a:lnTo>
                <a:lnTo>
                  <a:pt x="1679" y="5320"/>
                </a:lnTo>
                <a:lnTo>
                  <a:pt x="1675" y="5330"/>
                </a:lnTo>
                <a:lnTo>
                  <a:pt x="1676" y="5341"/>
                </a:lnTo>
                <a:lnTo>
                  <a:pt x="1688" y="5350"/>
                </a:lnTo>
                <a:lnTo>
                  <a:pt x="1706" y="5340"/>
                </a:lnTo>
                <a:lnTo>
                  <a:pt x="1714" y="5333"/>
                </a:lnTo>
                <a:close/>
                <a:moveTo>
                  <a:pt x="1473" y="1462"/>
                </a:moveTo>
                <a:lnTo>
                  <a:pt x="1471" y="1422"/>
                </a:lnTo>
                <a:lnTo>
                  <a:pt x="1469" y="1381"/>
                </a:lnTo>
                <a:lnTo>
                  <a:pt x="1453" y="1365"/>
                </a:lnTo>
                <a:lnTo>
                  <a:pt x="1433" y="1353"/>
                </a:lnTo>
                <a:lnTo>
                  <a:pt x="1417" y="1341"/>
                </a:lnTo>
                <a:lnTo>
                  <a:pt x="1397" y="1335"/>
                </a:lnTo>
                <a:lnTo>
                  <a:pt x="1384" y="1342"/>
                </a:lnTo>
                <a:lnTo>
                  <a:pt x="1389" y="1358"/>
                </a:lnTo>
                <a:lnTo>
                  <a:pt x="1386" y="1364"/>
                </a:lnTo>
                <a:lnTo>
                  <a:pt x="1383" y="1373"/>
                </a:lnTo>
                <a:lnTo>
                  <a:pt x="1401" y="1400"/>
                </a:lnTo>
                <a:lnTo>
                  <a:pt x="1405" y="1427"/>
                </a:lnTo>
                <a:lnTo>
                  <a:pt x="1396" y="1432"/>
                </a:lnTo>
                <a:lnTo>
                  <a:pt x="1389" y="1439"/>
                </a:lnTo>
                <a:lnTo>
                  <a:pt x="1392" y="1446"/>
                </a:lnTo>
                <a:lnTo>
                  <a:pt x="1397" y="1454"/>
                </a:lnTo>
                <a:lnTo>
                  <a:pt x="1392" y="1461"/>
                </a:lnTo>
                <a:lnTo>
                  <a:pt x="1388" y="1470"/>
                </a:lnTo>
                <a:lnTo>
                  <a:pt x="1403" y="1499"/>
                </a:lnTo>
                <a:lnTo>
                  <a:pt x="1425" y="1523"/>
                </a:lnTo>
                <a:lnTo>
                  <a:pt x="1448" y="1518"/>
                </a:lnTo>
                <a:lnTo>
                  <a:pt x="1465" y="1483"/>
                </a:lnTo>
                <a:lnTo>
                  <a:pt x="1473" y="1462"/>
                </a:lnTo>
                <a:close/>
                <a:moveTo>
                  <a:pt x="1432" y="1157"/>
                </a:moveTo>
                <a:lnTo>
                  <a:pt x="1439" y="1151"/>
                </a:lnTo>
                <a:lnTo>
                  <a:pt x="1444" y="1146"/>
                </a:lnTo>
                <a:lnTo>
                  <a:pt x="1451" y="1140"/>
                </a:lnTo>
                <a:lnTo>
                  <a:pt x="1460" y="1134"/>
                </a:lnTo>
                <a:lnTo>
                  <a:pt x="1466" y="1125"/>
                </a:lnTo>
                <a:lnTo>
                  <a:pt x="1472" y="1117"/>
                </a:lnTo>
                <a:lnTo>
                  <a:pt x="1463" y="1119"/>
                </a:lnTo>
                <a:lnTo>
                  <a:pt x="1452" y="1119"/>
                </a:lnTo>
                <a:lnTo>
                  <a:pt x="1438" y="1111"/>
                </a:lnTo>
                <a:lnTo>
                  <a:pt x="1424" y="1112"/>
                </a:lnTo>
                <a:lnTo>
                  <a:pt x="1415" y="1122"/>
                </a:lnTo>
                <a:lnTo>
                  <a:pt x="1408" y="1133"/>
                </a:lnTo>
                <a:lnTo>
                  <a:pt x="1394" y="1146"/>
                </a:lnTo>
                <a:lnTo>
                  <a:pt x="1382" y="1161"/>
                </a:lnTo>
                <a:lnTo>
                  <a:pt x="1387" y="1165"/>
                </a:lnTo>
                <a:lnTo>
                  <a:pt x="1398" y="1166"/>
                </a:lnTo>
                <a:lnTo>
                  <a:pt x="1412" y="1167"/>
                </a:lnTo>
                <a:lnTo>
                  <a:pt x="1428" y="1163"/>
                </a:lnTo>
                <a:lnTo>
                  <a:pt x="1432" y="1157"/>
                </a:lnTo>
                <a:close/>
                <a:moveTo>
                  <a:pt x="1397" y="1178"/>
                </a:moveTo>
                <a:lnTo>
                  <a:pt x="1387" y="1180"/>
                </a:lnTo>
                <a:lnTo>
                  <a:pt x="1378" y="1180"/>
                </a:lnTo>
                <a:lnTo>
                  <a:pt x="1368" y="1180"/>
                </a:lnTo>
                <a:lnTo>
                  <a:pt x="1364" y="1189"/>
                </a:lnTo>
                <a:lnTo>
                  <a:pt x="1365" y="1198"/>
                </a:lnTo>
                <a:lnTo>
                  <a:pt x="1364" y="1207"/>
                </a:lnTo>
                <a:lnTo>
                  <a:pt x="1364" y="1214"/>
                </a:lnTo>
                <a:lnTo>
                  <a:pt x="1364" y="1222"/>
                </a:lnTo>
                <a:lnTo>
                  <a:pt x="1368" y="1230"/>
                </a:lnTo>
                <a:lnTo>
                  <a:pt x="1378" y="1225"/>
                </a:lnTo>
                <a:lnTo>
                  <a:pt x="1382" y="1219"/>
                </a:lnTo>
                <a:lnTo>
                  <a:pt x="1384" y="1211"/>
                </a:lnTo>
                <a:lnTo>
                  <a:pt x="1388" y="1201"/>
                </a:lnTo>
                <a:lnTo>
                  <a:pt x="1394" y="1192"/>
                </a:lnTo>
                <a:lnTo>
                  <a:pt x="1397" y="1178"/>
                </a:lnTo>
                <a:close/>
                <a:moveTo>
                  <a:pt x="1557" y="994"/>
                </a:moveTo>
                <a:lnTo>
                  <a:pt x="1546" y="1004"/>
                </a:lnTo>
                <a:lnTo>
                  <a:pt x="1537" y="1015"/>
                </a:lnTo>
                <a:lnTo>
                  <a:pt x="1526" y="1031"/>
                </a:lnTo>
                <a:lnTo>
                  <a:pt x="1509" y="1040"/>
                </a:lnTo>
                <a:lnTo>
                  <a:pt x="1501" y="1043"/>
                </a:lnTo>
                <a:lnTo>
                  <a:pt x="1506" y="1045"/>
                </a:lnTo>
                <a:lnTo>
                  <a:pt x="1513" y="1052"/>
                </a:lnTo>
                <a:lnTo>
                  <a:pt x="1511" y="1064"/>
                </a:lnTo>
                <a:lnTo>
                  <a:pt x="1517" y="1071"/>
                </a:lnTo>
                <a:lnTo>
                  <a:pt x="1533" y="1049"/>
                </a:lnTo>
                <a:lnTo>
                  <a:pt x="1538" y="1041"/>
                </a:lnTo>
                <a:lnTo>
                  <a:pt x="1545" y="1034"/>
                </a:lnTo>
                <a:lnTo>
                  <a:pt x="1552" y="1021"/>
                </a:lnTo>
                <a:lnTo>
                  <a:pt x="1559" y="1008"/>
                </a:lnTo>
                <a:lnTo>
                  <a:pt x="1557" y="994"/>
                </a:lnTo>
                <a:close/>
                <a:moveTo>
                  <a:pt x="1542" y="954"/>
                </a:moveTo>
                <a:lnTo>
                  <a:pt x="1557" y="937"/>
                </a:lnTo>
                <a:lnTo>
                  <a:pt x="1565" y="916"/>
                </a:lnTo>
                <a:lnTo>
                  <a:pt x="1557" y="921"/>
                </a:lnTo>
                <a:lnTo>
                  <a:pt x="1551" y="929"/>
                </a:lnTo>
                <a:lnTo>
                  <a:pt x="1541" y="937"/>
                </a:lnTo>
                <a:lnTo>
                  <a:pt x="1531" y="945"/>
                </a:lnTo>
                <a:lnTo>
                  <a:pt x="1522" y="955"/>
                </a:lnTo>
                <a:lnTo>
                  <a:pt x="1518" y="968"/>
                </a:lnTo>
                <a:lnTo>
                  <a:pt x="1526" y="969"/>
                </a:lnTo>
                <a:lnTo>
                  <a:pt x="1533" y="967"/>
                </a:lnTo>
                <a:lnTo>
                  <a:pt x="1542" y="954"/>
                </a:lnTo>
                <a:close/>
                <a:moveTo>
                  <a:pt x="1603" y="894"/>
                </a:moveTo>
                <a:lnTo>
                  <a:pt x="1615" y="880"/>
                </a:lnTo>
                <a:lnTo>
                  <a:pt x="1622" y="862"/>
                </a:lnTo>
                <a:lnTo>
                  <a:pt x="1608" y="865"/>
                </a:lnTo>
                <a:lnTo>
                  <a:pt x="1596" y="869"/>
                </a:lnTo>
                <a:lnTo>
                  <a:pt x="1586" y="871"/>
                </a:lnTo>
                <a:lnTo>
                  <a:pt x="1576" y="872"/>
                </a:lnTo>
                <a:lnTo>
                  <a:pt x="1564" y="877"/>
                </a:lnTo>
                <a:lnTo>
                  <a:pt x="1557" y="887"/>
                </a:lnTo>
                <a:lnTo>
                  <a:pt x="1555" y="894"/>
                </a:lnTo>
                <a:lnTo>
                  <a:pt x="1561" y="895"/>
                </a:lnTo>
                <a:lnTo>
                  <a:pt x="1576" y="894"/>
                </a:lnTo>
                <a:lnTo>
                  <a:pt x="1590" y="893"/>
                </a:lnTo>
                <a:lnTo>
                  <a:pt x="1603" y="894"/>
                </a:lnTo>
                <a:close/>
                <a:moveTo>
                  <a:pt x="1615" y="916"/>
                </a:moveTo>
                <a:lnTo>
                  <a:pt x="1623" y="908"/>
                </a:lnTo>
                <a:lnTo>
                  <a:pt x="1629" y="900"/>
                </a:lnTo>
                <a:lnTo>
                  <a:pt x="1640" y="895"/>
                </a:lnTo>
                <a:lnTo>
                  <a:pt x="1648" y="889"/>
                </a:lnTo>
                <a:lnTo>
                  <a:pt x="1649" y="878"/>
                </a:lnTo>
                <a:lnTo>
                  <a:pt x="1644" y="873"/>
                </a:lnTo>
                <a:lnTo>
                  <a:pt x="1640" y="878"/>
                </a:lnTo>
                <a:lnTo>
                  <a:pt x="1636" y="882"/>
                </a:lnTo>
                <a:lnTo>
                  <a:pt x="1633" y="885"/>
                </a:lnTo>
                <a:lnTo>
                  <a:pt x="1629" y="887"/>
                </a:lnTo>
                <a:lnTo>
                  <a:pt x="1625" y="892"/>
                </a:lnTo>
                <a:lnTo>
                  <a:pt x="1621" y="899"/>
                </a:lnTo>
                <a:lnTo>
                  <a:pt x="1614" y="905"/>
                </a:lnTo>
                <a:lnTo>
                  <a:pt x="1607" y="911"/>
                </a:lnTo>
                <a:lnTo>
                  <a:pt x="1603" y="916"/>
                </a:lnTo>
                <a:lnTo>
                  <a:pt x="1601" y="922"/>
                </a:lnTo>
                <a:lnTo>
                  <a:pt x="1605" y="926"/>
                </a:lnTo>
                <a:lnTo>
                  <a:pt x="1612" y="924"/>
                </a:lnTo>
                <a:lnTo>
                  <a:pt x="1615" y="916"/>
                </a:lnTo>
                <a:close/>
                <a:moveTo>
                  <a:pt x="1003" y="774"/>
                </a:moveTo>
                <a:lnTo>
                  <a:pt x="993" y="777"/>
                </a:lnTo>
                <a:lnTo>
                  <a:pt x="982" y="779"/>
                </a:lnTo>
                <a:lnTo>
                  <a:pt x="976" y="783"/>
                </a:lnTo>
                <a:lnTo>
                  <a:pt x="973" y="791"/>
                </a:lnTo>
                <a:lnTo>
                  <a:pt x="982" y="797"/>
                </a:lnTo>
                <a:lnTo>
                  <a:pt x="995" y="796"/>
                </a:lnTo>
                <a:lnTo>
                  <a:pt x="1000" y="793"/>
                </a:lnTo>
                <a:lnTo>
                  <a:pt x="1004" y="789"/>
                </a:lnTo>
                <a:lnTo>
                  <a:pt x="1007" y="784"/>
                </a:lnTo>
                <a:lnTo>
                  <a:pt x="1004" y="778"/>
                </a:lnTo>
                <a:lnTo>
                  <a:pt x="1003" y="774"/>
                </a:lnTo>
                <a:close/>
                <a:moveTo>
                  <a:pt x="948" y="804"/>
                </a:moveTo>
                <a:lnTo>
                  <a:pt x="942" y="806"/>
                </a:lnTo>
                <a:lnTo>
                  <a:pt x="938" y="810"/>
                </a:lnTo>
                <a:lnTo>
                  <a:pt x="927" y="817"/>
                </a:lnTo>
                <a:lnTo>
                  <a:pt x="914" y="818"/>
                </a:lnTo>
                <a:lnTo>
                  <a:pt x="894" y="813"/>
                </a:lnTo>
                <a:lnTo>
                  <a:pt x="876" y="822"/>
                </a:lnTo>
                <a:lnTo>
                  <a:pt x="868" y="836"/>
                </a:lnTo>
                <a:lnTo>
                  <a:pt x="863" y="852"/>
                </a:lnTo>
                <a:lnTo>
                  <a:pt x="875" y="852"/>
                </a:lnTo>
                <a:lnTo>
                  <a:pt x="891" y="848"/>
                </a:lnTo>
                <a:lnTo>
                  <a:pt x="905" y="843"/>
                </a:lnTo>
                <a:lnTo>
                  <a:pt x="917" y="837"/>
                </a:lnTo>
                <a:lnTo>
                  <a:pt x="952" y="824"/>
                </a:lnTo>
                <a:lnTo>
                  <a:pt x="952" y="806"/>
                </a:lnTo>
                <a:lnTo>
                  <a:pt x="948" y="804"/>
                </a:lnTo>
                <a:close/>
                <a:moveTo>
                  <a:pt x="327" y="917"/>
                </a:moveTo>
                <a:lnTo>
                  <a:pt x="323" y="917"/>
                </a:lnTo>
                <a:lnTo>
                  <a:pt x="321" y="919"/>
                </a:lnTo>
                <a:lnTo>
                  <a:pt x="313" y="920"/>
                </a:lnTo>
                <a:lnTo>
                  <a:pt x="305" y="920"/>
                </a:lnTo>
                <a:lnTo>
                  <a:pt x="295" y="921"/>
                </a:lnTo>
                <a:lnTo>
                  <a:pt x="288" y="925"/>
                </a:lnTo>
                <a:lnTo>
                  <a:pt x="283" y="931"/>
                </a:lnTo>
                <a:lnTo>
                  <a:pt x="278" y="940"/>
                </a:lnTo>
                <a:lnTo>
                  <a:pt x="279" y="941"/>
                </a:lnTo>
                <a:lnTo>
                  <a:pt x="279" y="942"/>
                </a:lnTo>
                <a:lnTo>
                  <a:pt x="284" y="943"/>
                </a:lnTo>
                <a:lnTo>
                  <a:pt x="289" y="943"/>
                </a:lnTo>
                <a:lnTo>
                  <a:pt x="298" y="943"/>
                </a:lnTo>
                <a:lnTo>
                  <a:pt x="308" y="941"/>
                </a:lnTo>
                <a:lnTo>
                  <a:pt x="319" y="938"/>
                </a:lnTo>
                <a:lnTo>
                  <a:pt x="331" y="934"/>
                </a:lnTo>
                <a:lnTo>
                  <a:pt x="336" y="931"/>
                </a:lnTo>
                <a:lnTo>
                  <a:pt x="341" y="926"/>
                </a:lnTo>
                <a:lnTo>
                  <a:pt x="342" y="921"/>
                </a:lnTo>
                <a:lnTo>
                  <a:pt x="336" y="916"/>
                </a:lnTo>
                <a:lnTo>
                  <a:pt x="327" y="917"/>
                </a:lnTo>
                <a:close/>
                <a:moveTo>
                  <a:pt x="119" y="970"/>
                </a:moveTo>
                <a:lnTo>
                  <a:pt x="113" y="972"/>
                </a:lnTo>
                <a:lnTo>
                  <a:pt x="105" y="974"/>
                </a:lnTo>
                <a:lnTo>
                  <a:pt x="100" y="976"/>
                </a:lnTo>
                <a:lnTo>
                  <a:pt x="95" y="978"/>
                </a:lnTo>
                <a:lnTo>
                  <a:pt x="90" y="981"/>
                </a:lnTo>
                <a:lnTo>
                  <a:pt x="84" y="986"/>
                </a:lnTo>
                <a:lnTo>
                  <a:pt x="79" y="992"/>
                </a:lnTo>
                <a:lnTo>
                  <a:pt x="75" y="996"/>
                </a:lnTo>
                <a:lnTo>
                  <a:pt x="75" y="998"/>
                </a:lnTo>
                <a:lnTo>
                  <a:pt x="84" y="997"/>
                </a:lnTo>
                <a:lnTo>
                  <a:pt x="93" y="995"/>
                </a:lnTo>
                <a:lnTo>
                  <a:pt x="108" y="993"/>
                </a:lnTo>
                <a:lnTo>
                  <a:pt x="123" y="989"/>
                </a:lnTo>
                <a:lnTo>
                  <a:pt x="134" y="979"/>
                </a:lnTo>
                <a:lnTo>
                  <a:pt x="130" y="968"/>
                </a:lnTo>
                <a:lnTo>
                  <a:pt x="119" y="970"/>
                </a:lnTo>
                <a:close/>
                <a:moveTo>
                  <a:pt x="38" y="981"/>
                </a:moveTo>
                <a:lnTo>
                  <a:pt x="32" y="985"/>
                </a:lnTo>
                <a:lnTo>
                  <a:pt x="27" y="989"/>
                </a:lnTo>
                <a:lnTo>
                  <a:pt x="21" y="991"/>
                </a:lnTo>
                <a:lnTo>
                  <a:pt x="17" y="993"/>
                </a:lnTo>
                <a:lnTo>
                  <a:pt x="10" y="998"/>
                </a:lnTo>
                <a:lnTo>
                  <a:pt x="2" y="1004"/>
                </a:lnTo>
                <a:lnTo>
                  <a:pt x="0" y="1010"/>
                </a:lnTo>
                <a:lnTo>
                  <a:pt x="1" y="1014"/>
                </a:lnTo>
                <a:lnTo>
                  <a:pt x="10" y="1013"/>
                </a:lnTo>
                <a:lnTo>
                  <a:pt x="17" y="1010"/>
                </a:lnTo>
                <a:lnTo>
                  <a:pt x="23" y="1008"/>
                </a:lnTo>
                <a:lnTo>
                  <a:pt x="30" y="1006"/>
                </a:lnTo>
                <a:lnTo>
                  <a:pt x="36" y="1004"/>
                </a:lnTo>
                <a:lnTo>
                  <a:pt x="41" y="999"/>
                </a:lnTo>
                <a:lnTo>
                  <a:pt x="48" y="993"/>
                </a:lnTo>
                <a:lnTo>
                  <a:pt x="50" y="985"/>
                </a:lnTo>
                <a:lnTo>
                  <a:pt x="38" y="981"/>
                </a:lnTo>
                <a:close/>
                <a:moveTo>
                  <a:pt x="735" y="579"/>
                </a:moveTo>
                <a:lnTo>
                  <a:pt x="730" y="583"/>
                </a:lnTo>
                <a:lnTo>
                  <a:pt x="728" y="585"/>
                </a:lnTo>
                <a:lnTo>
                  <a:pt x="721" y="587"/>
                </a:lnTo>
                <a:lnTo>
                  <a:pt x="712" y="587"/>
                </a:lnTo>
                <a:lnTo>
                  <a:pt x="702" y="585"/>
                </a:lnTo>
                <a:lnTo>
                  <a:pt x="693" y="587"/>
                </a:lnTo>
                <a:lnTo>
                  <a:pt x="700" y="593"/>
                </a:lnTo>
                <a:lnTo>
                  <a:pt x="703" y="601"/>
                </a:lnTo>
                <a:lnTo>
                  <a:pt x="705" y="609"/>
                </a:lnTo>
                <a:lnTo>
                  <a:pt x="711" y="618"/>
                </a:lnTo>
                <a:lnTo>
                  <a:pt x="720" y="618"/>
                </a:lnTo>
                <a:lnTo>
                  <a:pt x="727" y="613"/>
                </a:lnTo>
                <a:lnTo>
                  <a:pt x="736" y="604"/>
                </a:lnTo>
                <a:lnTo>
                  <a:pt x="745" y="596"/>
                </a:lnTo>
                <a:lnTo>
                  <a:pt x="750" y="594"/>
                </a:lnTo>
                <a:lnTo>
                  <a:pt x="753" y="591"/>
                </a:lnTo>
                <a:lnTo>
                  <a:pt x="751" y="582"/>
                </a:lnTo>
                <a:lnTo>
                  <a:pt x="742" y="579"/>
                </a:lnTo>
                <a:lnTo>
                  <a:pt x="735" y="579"/>
                </a:lnTo>
                <a:close/>
                <a:moveTo>
                  <a:pt x="885" y="411"/>
                </a:moveTo>
                <a:lnTo>
                  <a:pt x="880" y="398"/>
                </a:lnTo>
                <a:lnTo>
                  <a:pt x="877" y="387"/>
                </a:lnTo>
                <a:lnTo>
                  <a:pt x="863" y="389"/>
                </a:lnTo>
                <a:lnTo>
                  <a:pt x="848" y="386"/>
                </a:lnTo>
                <a:lnTo>
                  <a:pt x="847" y="386"/>
                </a:lnTo>
                <a:lnTo>
                  <a:pt x="846" y="386"/>
                </a:lnTo>
                <a:lnTo>
                  <a:pt x="846" y="387"/>
                </a:lnTo>
                <a:lnTo>
                  <a:pt x="845" y="387"/>
                </a:lnTo>
                <a:lnTo>
                  <a:pt x="841" y="402"/>
                </a:lnTo>
                <a:lnTo>
                  <a:pt x="844" y="412"/>
                </a:lnTo>
                <a:lnTo>
                  <a:pt x="856" y="412"/>
                </a:lnTo>
                <a:lnTo>
                  <a:pt x="856" y="422"/>
                </a:lnTo>
                <a:lnTo>
                  <a:pt x="862" y="439"/>
                </a:lnTo>
                <a:lnTo>
                  <a:pt x="880" y="437"/>
                </a:lnTo>
                <a:lnTo>
                  <a:pt x="889" y="434"/>
                </a:lnTo>
                <a:lnTo>
                  <a:pt x="897" y="433"/>
                </a:lnTo>
                <a:lnTo>
                  <a:pt x="903" y="430"/>
                </a:lnTo>
                <a:lnTo>
                  <a:pt x="904" y="424"/>
                </a:lnTo>
                <a:lnTo>
                  <a:pt x="899" y="419"/>
                </a:lnTo>
                <a:lnTo>
                  <a:pt x="893" y="417"/>
                </a:lnTo>
                <a:lnTo>
                  <a:pt x="885" y="411"/>
                </a:lnTo>
                <a:close/>
                <a:moveTo>
                  <a:pt x="3508" y="4445"/>
                </a:moveTo>
                <a:lnTo>
                  <a:pt x="3507" y="4439"/>
                </a:lnTo>
                <a:lnTo>
                  <a:pt x="3508" y="4433"/>
                </a:lnTo>
                <a:lnTo>
                  <a:pt x="3509" y="4427"/>
                </a:lnTo>
                <a:lnTo>
                  <a:pt x="3510" y="4419"/>
                </a:lnTo>
                <a:lnTo>
                  <a:pt x="3511" y="4410"/>
                </a:lnTo>
                <a:lnTo>
                  <a:pt x="3510" y="4400"/>
                </a:lnTo>
                <a:lnTo>
                  <a:pt x="3504" y="4406"/>
                </a:lnTo>
                <a:lnTo>
                  <a:pt x="3499" y="4412"/>
                </a:lnTo>
                <a:lnTo>
                  <a:pt x="3491" y="4412"/>
                </a:lnTo>
                <a:lnTo>
                  <a:pt x="3485" y="4415"/>
                </a:lnTo>
                <a:lnTo>
                  <a:pt x="3484" y="4418"/>
                </a:lnTo>
                <a:lnTo>
                  <a:pt x="3484" y="4422"/>
                </a:lnTo>
                <a:lnTo>
                  <a:pt x="3481" y="4430"/>
                </a:lnTo>
                <a:lnTo>
                  <a:pt x="3475" y="4435"/>
                </a:lnTo>
                <a:lnTo>
                  <a:pt x="3468" y="4440"/>
                </a:lnTo>
                <a:lnTo>
                  <a:pt x="3466" y="4448"/>
                </a:lnTo>
                <a:lnTo>
                  <a:pt x="3482" y="4450"/>
                </a:lnTo>
                <a:lnTo>
                  <a:pt x="3498" y="4448"/>
                </a:lnTo>
                <a:lnTo>
                  <a:pt x="3508" y="4445"/>
                </a:lnTo>
                <a:close/>
                <a:moveTo>
                  <a:pt x="3314" y="3837"/>
                </a:moveTo>
                <a:lnTo>
                  <a:pt x="3304" y="3831"/>
                </a:lnTo>
                <a:lnTo>
                  <a:pt x="3291" y="3828"/>
                </a:lnTo>
                <a:lnTo>
                  <a:pt x="3271" y="3830"/>
                </a:lnTo>
                <a:lnTo>
                  <a:pt x="3250" y="3829"/>
                </a:lnTo>
                <a:lnTo>
                  <a:pt x="3243" y="3829"/>
                </a:lnTo>
                <a:lnTo>
                  <a:pt x="3240" y="3835"/>
                </a:lnTo>
                <a:lnTo>
                  <a:pt x="3235" y="3844"/>
                </a:lnTo>
                <a:lnTo>
                  <a:pt x="3232" y="3854"/>
                </a:lnTo>
                <a:lnTo>
                  <a:pt x="3238" y="3857"/>
                </a:lnTo>
                <a:lnTo>
                  <a:pt x="3242" y="3860"/>
                </a:lnTo>
                <a:lnTo>
                  <a:pt x="3251" y="3866"/>
                </a:lnTo>
                <a:lnTo>
                  <a:pt x="3262" y="3871"/>
                </a:lnTo>
                <a:lnTo>
                  <a:pt x="3272" y="3869"/>
                </a:lnTo>
                <a:lnTo>
                  <a:pt x="3282" y="3863"/>
                </a:lnTo>
                <a:lnTo>
                  <a:pt x="3305" y="3861"/>
                </a:lnTo>
                <a:lnTo>
                  <a:pt x="3324" y="3853"/>
                </a:lnTo>
                <a:lnTo>
                  <a:pt x="3314" y="3837"/>
                </a:lnTo>
                <a:close/>
                <a:moveTo>
                  <a:pt x="2909" y="3813"/>
                </a:moveTo>
                <a:lnTo>
                  <a:pt x="2931" y="3792"/>
                </a:lnTo>
                <a:lnTo>
                  <a:pt x="2948" y="3771"/>
                </a:lnTo>
                <a:lnTo>
                  <a:pt x="2937" y="3756"/>
                </a:lnTo>
                <a:lnTo>
                  <a:pt x="2921" y="3738"/>
                </a:lnTo>
                <a:lnTo>
                  <a:pt x="2903" y="3715"/>
                </a:lnTo>
                <a:lnTo>
                  <a:pt x="2954" y="3714"/>
                </a:lnTo>
                <a:lnTo>
                  <a:pt x="3005" y="3715"/>
                </a:lnTo>
                <a:lnTo>
                  <a:pt x="3049" y="3722"/>
                </a:lnTo>
                <a:lnTo>
                  <a:pt x="3087" y="3728"/>
                </a:lnTo>
                <a:lnTo>
                  <a:pt x="3111" y="3736"/>
                </a:lnTo>
                <a:lnTo>
                  <a:pt x="3119" y="3766"/>
                </a:lnTo>
                <a:lnTo>
                  <a:pt x="3146" y="3779"/>
                </a:lnTo>
                <a:lnTo>
                  <a:pt x="3171" y="3788"/>
                </a:lnTo>
                <a:lnTo>
                  <a:pt x="3176" y="3803"/>
                </a:lnTo>
                <a:lnTo>
                  <a:pt x="3163" y="3807"/>
                </a:lnTo>
                <a:lnTo>
                  <a:pt x="3161" y="3815"/>
                </a:lnTo>
                <a:lnTo>
                  <a:pt x="3121" y="3824"/>
                </a:lnTo>
                <a:lnTo>
                  <a:pt x="3058" y="3810"/>
                </a:lnTo>
                <a:lnTo>
                  <a:pt x="3041" y="3814"/>
                </a:lnTo>
                <a:lnTo>
                  <a:pt x="3024" y="3820"/>
                </a:lnTo>
                <a:lnTo>
                  <a:pt x="3016" y="3829"/>
                </a:lnTo>
                <a:lnTo>
                  <a:pt x="3014" y="3841"/>
                </a:lnTo>
                <a:lnTo>
                  <a:pt x="2991" y="3873"/>
                </a:lnTo>
                <a:lnTo>
                  <a:pt x="2983" y="3875"/>
                </a:lnTo>
                <a:lnTo>
                  <a:pt x="2976" y="3869"/>
                </a:lnTo>
                <a:lnTo>
                  <a:pt x="2978" y="3850"/>
                </a:lnTo>
                <a:lnTo>
                  <a:pt x="2968" y="3833"/>
                </a:lnTo>
                <a:lnTo>
                  <a:pt x="2943" y="3829"/>
                </a:lnTo>
                <a:lnTo>
                  <a:pt x="2917" y="3838"/>
                </a:lnTo>
                <a:lnTo>
                  <a:pt x="2892" y="3833"/>
                </a:lnTo>
                <a:lnTo>
                  <a:pt x="2867" y="3828"/>
                </a:lnTo>
                <a:lnTo>
                  <a:pt x="2847" y="3848"/>
                </a:lnTo>
                <a:lnTo>
                  <a:pt x="2832" y="3822"/>
                </a:lnTo>
                <a:lnTo>
                  <a:pt x="2861" y="3798"/>
                </a:lnTo>
                <a:lnTo>
                  <a:pt x="2901" y="3814"/>
                </a:lnTo>
                <a:lnTo>
                  <a:pt x="2909" y="3813"/>
                </a:lnTo>
                <a:close/>
                <a:moveTo>
                  <a:pt x="2962" y="3589"/>
                </a:moveTo>
                <a:lnTo>
                  <a:pt x="2955" y="3593"/>
                </a:lnTo>
                <a:lnTo>
                  <a:pt x="2948" y="3596"/>
                </a:lnTo>
                <a:lnTo>
                  <a:pt x="2938" y="3598"/>
                </a:lnTo>
                <a:lnTo>
                  <a:pt x="2927" y="3600"/>
                </a:lnTo>
                <a:lnTo>
                  <a:pt x="2918" y="3602"/>
                </a:lnTo>
                <a:lnTo>
                  <a:pt x="2912" y="3607"/>
                </a:lnTo>
                <a:lnTo>
                  <a:pt x="2911" y="3614"/>
                </a:lnTo>
                <a:lnTo>
                  <a:pt x="2910" y="3620"/>
                </a:lnTo>
                <a:lnTo>
                  <a:pt x="2919" y="3625"/>
                </a:lnTo>
                <a:lnTo>
                  <a:pt x="2930" y="3622"/>
                </a:lnTo>
                <a:lnTo>
                  <a:pt x="2945" y="3614"/>
                </a:lnTo>
                <a:lnTo>
                  <a:pt x="2958" y="3602"/>
                </a:lnTo>
                <a:lnTo>
                  <a:pt x="2962" y="3589"/>
                </a:lnTo>
                <a:close/>
                <a:moveTo>
                  <a:pt x="2911" y="3503"/>
                </a:moveTo>
                <a:lnTo>
                  <a:pt x="2903" y="3510"/>
                </a:lnTo>
                <a:lnTo>
                  <a:pt x="2897" y="3518"/>
                </a:lnTo>
                <a:lnTo>
                  <a:pt x="2890" y="3527"/>
                </a:lnTo>
                <a:lnTo>
                  <a:pt x="2888" y="3535"/>
                </a:lnTo>
                <a:lnTo>
                  <a:pt x="2892" y="3536"/>
                </a:lnTo>
                <a:lnTo>
                  <a:pt x="2897" y="3535"/>
                </a:lnTo>
                <a:lnTo>
                  <a:pt x="2904" y="3531"/>
                </a:lnTo>
                <a:lnTo>
                  <a:pt x="2912" y="3527"/>
                </a:lnTo>
                <a:lnTo>
                  <a:pt x="2919" y="3521"/>
                </a:lnTo>
                <a:lnTo>
                  <a:pt x="2922" y="3513"/>
                </a:lnTo>
                <a:lnTo>
                  <a:pt x="2911" y="3503"/>
                </a:lnTo>
                <a:close/>
                <a:moveTo>
                  <a:pt x="2844" y="3320"/>
                </a:moveTo>
                <a:lnTo>
                  <a:pt x="2847" y="3313"/>
                </a:lnTo>
                <a:lnTo>
                  <a:pt x="2848" y="3306"/>
                </a:lnTo>
                <a:lnTo>
                  <a:pt x="2847" y="3299"/>
                </a:lnTo>
                <a:lnTo>
                  <a:pt x="2845" y="3292"/>
                </a:lnTo>
                <a:lnTo>
                  <a:pt x="2840" y="3284"/>
                </a:lnTo>
                <a:lnTo>
                  <a:pt x="2838" y="3275"/>
                </a:lnTo>
                <a:lnTo>
                  <a:pt x="2837" y="3275"/>
                </a:lnTo>
                <a:lnTo>
                  <a:pt x="2834" y="3280"/>
                </a:lnTo>
                <a:lnTo>
                  <a:pt x="2834" y="3288"/>
                </a:lnTo>
                <a:lnTo>
                  <a:pt x="2831" y="3300"/>
                </a:lnTo>
                <a:lnTo>
                  <a:pt x="2826" y="3311"/>
                </a:lnTo>
                <a:lnTo>
                  <a:pt x="2824" y="3323"/>
                </a:lnTo>
                <a:lnTo>
                  <a:pt x="2826" y="3333"/>
                </a:lnTo>
                <a:lnTo>
                  <a:pt x="2832" y="3333"/>
                </a:lnTo>
                <a:lnTo>
                  <a:pt x="2837" y="3331"/>
                </a:lnTo>
                <a:lnTo>
                  <a:pt x="2844" y="3320"/>
                </a:lnTo>
                <a:close/>
                <a:moveTo>
                  <a:pt x="2708" y="3279"/>
                </a:moveTo>
                <a:lnTo>
                  <a:pt x="2713" y="3276"/>
                </a:lnTo>
                <a:lnTo>
                  <a:pt x="2715" y="3271"/>
                </a:lnTo>
                <a:lnTo>
                  <a:pt x="2716" y="3266"/>
                </a:lnTo>
                <a:lnTo>
                  <a:pt x="2714" y="3262"/>
                </a:lnTo>
                <a:lnTo>
                  <a:pt x="2714" y="3255"/>
                </a:lnTo>
                <a:lnTo>
                  <a:pt x="2713" y="3246"/>
                </a:lnTo>
                <a:lnTo>
                  <a:pt x="2712" y="3242"/>
                </a:lnTo>
                <a:lnTo>
                  <a:pt x="2711" y="3238"/>
                </a:lnTo>
                <a:lnTo>
                  <a:pt x="2710" y="3234"/>
                </a:lnTo>
                <a:lnTo>
                  <a:pt x="2710" y="3231"/>
                </a:lnTo>
                <a:lnTo>
                  <a:pt x="2709" y="3230"/>
                </a:lnTo>
                <a:lnTo>
                  <a:pt x="2704" y="3235"/>
                </a:lnTo>
                <a:lnTo>
                  <a:pt x="2700" y="3243"/>
                </a:lnTo>
                <a:lnTo>
                  <a:pt x="2694" y="3247"/>
                </a:lnTo>
                <a:lnTo>
                  <a:pt x="2690" y="3253"/>
                </a:lnTo>
                <a:lnTo>
                  <a:pt x="2687" y="3260"/>
                </a:lnTo>
                <a:lnTo>
                  <a:pt x="2688" y="3268"/>
                </a:lnTo>
                <a:lnTo>
                  <a:pt x="2690" y="3274"/>
                </a:lnTo>
                <a:lnTo>
                  <a:pt x="2691" y="3278"/>
                </a:lnTo>
                <a:lnTo>
                  <a:pt x="2695" y="3285"/>
                </a:lnTo>
                <a:lnTo>
                  <a:pt x="2704" y="3285"/>
                </a:lnTo>
                <a:lnTo>
                  <a:pt x="2708" y="3279"/>
                </a:lnTo>
                <a:close/>
                <a:moveTo>
                  <a:pt x="2775" y="3233"/>
                </a:moveTo>
                <a:lnTo>
                  <a:pt x="2769" y="3228"/>
                </a:lnTo>
                <a:lnTo>
                  <a:pt x="2760" y="3225"/>
                </a:lnTo>
                <a:lnTo>
                  <a:pt x="2754" y="3228"/>
                </a:lnTo>
                <a:lnTo>
                  <a:pt x="2751" y="3232"/>
                </a:lnTo>
                <a:lnTo>
                  <a:pt x="2749" y="3237"/>
                </a:lnTo>
                <a:lnTo>
                  <a:pt x="2749" y="3241"/>
                </a:lnTo>
                <a:lnTo>
                  <a:pt x="2753" y="3243"/>
                </a:lnTo>
                <a:lnTo>
                  <a:pt x="2758" y="3246"/>
                </a:lnTo>
                <a:lnTo>
                  <a:pt x="2760" y="3251"/>
                </a:lnTo>
                <a:lnTo>
                  <a:pt x="2763" y="3254"/>
                </a:lnTo>
                <a:lnTo>
                  <a:pt x="2771" y="3254"/>
                </a:lnTo>
                <a:lnTo>
                  <a:pt x="2776" y="3247"/>
                </a:lnTo>
                <a:lnTo>
                  <a:pt x="2775" y="3233"/>
                </a:lnTo>
                <a:close/>
                <a:moveTo>
                  <a:pt x="2825" y="3216"/>
                </a:moveTo>
                <a:lnTo>
                  <a:pt x="2826" y="3211"/>
                </a:lnTo>
                <a:lnTo>
                  <a:pt x="2827" y="3205"/>
                </a:lnTo>
                <a:lnTo>
                  <a:pt x="2827" y="3196"/>
                </a:lnTo>
                <a:lnTo>
                  <a:pt x="2825" y="3188"/>
                </a:lnTo>
                <a:lnTo>
                  <a:pt x="2823" y="3182"/>
                </a:lnTo>
                <a:lnTo>
                  <a:pt x="2819" y="3179"/>
                </a:lnTo>
                <a:lnTo>
                  <a:pt x="2817" y="3182"/>
                </a:lnTo>
                <a:lnTo>
                  <a:pt x="2814" y="3188"/>
                </a:lnTo>
                <a:lnTo>
                  <a:pt x="2813" y="3195"/>
                </a:lnTo>
                <a:lnTo>
                  <a:pt x="2814" y="3202"/>
                </a:lnTo>
                <a:lnTo>
                  <a:pt x="2814" y="3209"/>
                </a:lnTo>
                <a:lnTo>
                  <a:pt x="2814" y="3214"/>
                </a:lnTo>
                <a:lnTo>
                  <a:pt x="2814" y="3219"/>
                </a:lnTo>
                <a:lnTo>
                  <a:pt x="2818" y="3222"/>
                </a:lnTo>
                <a:lnTo>
                  <a:pt x="2825" y="3216"/>
                </a:lnTo>
                <a:close/>
                <a:moveTo>
                  <a:pt x="2666" y="3813"/>
                </a:moveTo>
                <a:lnTo>
                  <a:pt x="2648" y="3809"/>
                </a:lnTo>
                <a:lnTo>
                  <a:pt x="2630" y="3809"/>
                </a:lnTo>
                <a:lnTo>
                  <a:pt x="2621" y="3810"/>
                </a:lnTo>
                <a:lnTo>
                  <a:pt x="2612" y="3811"/>
                </a:lnTo>
                <a:lnTo>
                  <a:pt x="2603" y="3814"/>
                </a:lnTo>
                <a:lnTo>
                  <a:pt x="2595" y="3817"/>
                </a:lnTo>
                <a:lnTo>
                  <a:pt x="2607" y="3828"/>
                </a:lnTo>
                <a:lnTo>
                  <a:pt x="2619" y="3839"/>
                </a:lnTo>
                <a:lnTo>
                  <a:pt x="2622" y="3842"/>
                </a:lnTo>
                <a:lnTo>
                  <a:pt x="2627" y="3846"/>
                </a:lnTo>
                <a:lnTo>
                  <a:pt x="2640" y="3852"/>
                </a:lnTo>
                <a:lnTo>
                  <a:pt x="2653" y="3855"/>
                </a:lnTo>
                <a:lnTo>
                  <a:pt x="2675" y="3857"/>
                </a:lnTo>
                <a:lnTo>
                  <a:pt x="2696" y="3860"/>
                </a:lnTo>
                <a:lnTo>
                  <a:pt x="2703" y="3844"/>
                </a:lnTo>
                <a:lnTo>
                  <a:pt x="2687" y="3825"/>
                </a:lnTo>
                <a:lnTo>
                  <a:pt x="2666" y="3813"/>
                </a:lnTo>
                <a:close/>
                <a:moveTo>
                  <a:pt x="2410" y="3572"/>
                </a:moveTo>
                <a:lnTo>
                  <a:pt x="2410" y="3560"/>
                </a:lnTo>
                <a:lnTo>
                  <a:pt x="2407" y="3550"/>
                </a:lnTo>
                <a:lnTo>
                  <a:pt x="2403" y="3549"/>
                </a:lnTo>
                <a:lnTo>
                  <a:pt x="2398" y="3549"/>
                </a:lnTo>
                <a:lnTo>
                  <a:pt x="2395" y="3550"/>
                </a:lnTo>
                <a:lnTo>
                  <a:pt x="2393" y="3551"/>
                </a:lnTo>
                <a:lnTo>
                  <a:pt x="2391" y="3552"/>
                </a:lnTo>
                <a:lnTo>
                  <a:pt x="2389" y="3552"/>
                </a:lnTo>
                <a:lnTo>
                  <a:pt x="2388" y="3554"/>
                </a:lnTo>
                <a:lnTo>
                  <a:pt x="2387" y="3555"/>
                </a:lnTo>
                <a:lnTo>
                  <a:pt x="2386" y="3558"/>
                </a:lnTo>
                <a:lnTo>
                  <a:pt x="2386" y="3560"/>
                </a:lnTo>
                <a:lnTo>
                  <a:pt x="2386" y="3563"/>
                </a:lnTo>
                <a:lnTo>
                  <a:pt x="2385" y="3565"/>
                </a:lnTo>
                <a:lnTo>
                  <a:pt x="2385" y="3571"/>
                </a:lnTo>
                <a:lnTo>
                  <a:pt x="2385" y="3575"/>
                </a:lnTo>
                <a:lnTo>
                  <a:pt x="2391" y="3577"/>
                </a:lnTo>
                <a:lnTo>
                  <a:pt x="2398" y="3577"/>
                </a:lnTo>
                <a:lnTo>
                  <a:pt x="2410" y="3572"/>
                </a:lnTo>
                <a:close/>
                <a:moveTo>
                  <a:pt x="2685" y="3694"/>
                </a:moveTo>
                <a:lnTo>
                  <a:pt x="2675" y="3698"/>
                </a:lnTo>
                <a:lnTo>
                  <a:pt x="2665" y="3696"/>
                </a:lnTo>
                <a:lnTo>
                  <a:pt x="2681" y="3671"/>
                </a:lnTo>
                <a:lnTo>
                  <a:pt x="2694" y="3645"/>
                </a:lnTo>
                <a:lnTo>
                  <a:pt x="2680" y="3620"/>
                </a:lnTo>
                <a:lnTo>
                  <a:pt x="2651" y="3609"/>
                </a:lnTo>
                <a:lnTo>
                  <a:pt x="2650" y="3581"/>
                </a:lnTo>
                <a:lnTo>
                  <a:pt x="2645" y="3558"/>
                </a:lnTo>
                <a:lnTo>
                  <a:pt x="2643" y="3556"/>
                </a:lnTo>
                <a:lnTo>
                  <a:pt x="2641" y="3554"/>
                </a:lnTo>
                <a:lnTo>
                  <a:pt x="2614" y="3556"/>
                </a:lnTo>
                <a:lnTo>
                  <a:pt x="2588" y="3556"/>
                </a:lnTo>
                <a:lnTo>
                  <a:pt x="2564" y="3543"/>
                </a:lnTo>
                <a:lnTo>
                  <a:pt x="2547" y="3525"/>
                </a:lnTo>
                <a:lnTo>
                  <a:pt x="2503" y="3521"/>
                </a:lnTo>
                <a:lnTo>
                  <a:pt x="2466" y="3511"/>
                </a:lnTo>
                <a:lnTo>
                  <a:pt x="2472" y="3501"/>
                </a:lnTo>
                <a:lnTo>
                  <a:pt x="2479" y="3491"/>
                </a:lnTo>
                <a:lnTo>
                  <a:pt x="2478" y="3491"/>
                </a:lnTo>
                <a:lnTo>
                  <a:pt x="2478" y="3490"/>
                </a:lnTo>
                <a:lnTo>
                  <a:pt x="2477" y="3489"/>
                </a:lnTo>
                <a:lnTo>
                  <a:pt x="2439" y="3493"/>
                </a:lnTo>
                <a:lnTo>
                  <a:pt x="2405" y="3509"/>
                </a:lnTo>
                <a:lnTo>
                  <a:pt x="2362" y="3534"/>
                </a:lnTo>
                <a:lnTo>
                  <a:pt x="2317" y="3550"/>
                </a:lnTo>
                <a:lnTo>
                  <a:pt x="2317" y="3549"/>
                </a:lnTo>
                <a:lnTo>
                  <a:pt x="2318" y="3540"/>
                </a:lnTo>
                <a:lnTo>
                  <a:pt x="2321" y="3534"/>
                </a:lnTo>
                <a:lnTo>
                  <a:pt x="2323" y="3531"/>
                </a:lnTo>
                <a:lnTo>
                  <a:pt x="2326" y="3529"/>
                </a:lnTo>
                <a:lnTo>
                  <a:pt x="2328" y="3525"/>
                </a:lnTo>
                <a:lnTo>
                  <a:pt x="2330" y="3522"/>
                </a:lnTo>
                <a:lnTo>
                  <a:pt x="2331" y="3521"/>
                </a:lnTo>
                <a:lnTo>
                  <a:pt x="2331" y="3519"/>
                </a:lnTo>
                <a:lnTo>
                  <a:pt x="2334" y="3500"/>
                </a:lnTo>
                <a:lnTo>
                  <a:pt x="2354" y="3491"/>
                </a:lnTo>
                <a:lnTo>
                  <a:pt x="2391" y="3474"/>
                </a:lnTo>
                <a:lnTo>
                  <a:pt x="2430" y="3459"/>
                </a:lnTo>
                <a:lnTo>
                  <a:pt x="2473" y="3455"/>
                </a:lnTo>
                <a:lnTo>
                  <a:pt x="2516" y="3455"/>
                </a:lnTo>
                <a:lnTo>
                  <a:pt x="2545" y="3463"/>
                </a:lnTo>
                <a:lnTo>
                  <a:pt x="2575" y="3470"/>
                </a:lnTo>
                <a:lnTo>
                  <a:pt x="2586" y="3482"/>
                </a:lnTo>
                <a:lnTo>
                  <a:pt x="2598" y="3498"/>
                </a:lnTo>
                <a:lnTo>
                  <a:pt x="2627" y="3506"/>
                </a:lnTo>
                <a:lnTo>
                  <a:pt x="2659" y="3514"/>
                </a:lnTo>
                <a:lnTo>
                  <a:pt x="2678" y="3533"/>
                </a:lnTo>
                <a:lnTo>
                  <a:pt x="2699" y="3535"/>
                </a:lnTo>
                <a:lnTo>
                  <a:pt x="2694" y="3524"/>
                </a:lnTo>
                <a:lnTo>
                  <a:pt x="2688" y="3518"/>
                </a:lnTo>
                <a:lnTo>
                  <a:pt x="2680" y="3510"/>
                </a:lnTo>
                <a:lnTo>
                  <a:pt x="2673" y="3501"/>
                </a:lnTo>
                <a:lnTo>
                  <a:pt x="2670" y="3499"/>
                </a:lnTo>
                <a:lnTo>
                  <a:pt x="2667" y="3496"/>
                </a:lnTo>
                <a:lnTo>
                  <a:pt x="2661" y="3488"/>
                </a:lnTo>
                <a:lnTo>
                  <a:pt x="2659" y="3477"/>
                </a:lnTo>
                <a:lnTo>
                  <a:pt x="2680" y="3492"/>
                </a:lnTo>
                <a:lnTo>
                  <a:pt x="2692" y="3508"/>
                </a:lnTo>
                <a:lnTo>
                  <a:pt x="2693" y="3509"/>
                </a:lnTo>
                <a:lnTo>
                  <a:pt x="2695" y="3510"/>
                </a:lnTo>
                <a:lnTo>
                  <a:pt x="2705" y="3521"/>
                </a:lnTo>
                <a:lnTo>
                  <a:pt x="2716" y="3537"/>
                </a:lnTo>
                <a:lnTo>
                  <a:pt x="2728" y="3556"/>
                </a:lnTo>
                <a:lnTo>
                  <a:pt x="2738" y="3574"/>
                </a:lnTo>
                <a:lnTo>
                  <a:pt x="2744" y="3577"/>
                </a:lnTo>
                <a:lnTo>
                  <a:pt x="2747" y="3580"/>
                </a:lnTo>
                <a:lnTo>
                  <a:pt x="2766" y="3610"/>
                </a:lnTo>
                <a:lnTo>
                  <a:pt x="2780" y="3642"/>
                </a:lnTo>
                <a:lnTo>
                  <a:pt x="2822" y="3649"/>
                </a:lnTo>
                <a:lnTo>
                  <a:pt x="2858" y="3666"/>
                </a:lnTo>
                <a:lnTo>
                  <a:pt x="2860" y="3669"/>
                </a:lnTo>
                <a:lnTo>
                  <a:pt x="2861" y="3673"/>
                </a:lnTo>
                <a:lnTo>
                  <a:pt x="2825" y="3689"/>
                </a:lnTo>
                <a:lnTo>
                  <a:pt x="2790" y="3702"/>
                </a:lnTo>
                <a:lnTo>
                  <a:pt x="2771" y="3700"/>
                </a:lnTo>
                <a:lnTo>
                  <a:pt x="2753" y="3694"/>
                </a:lnTo>
                <a:lnTo>
                  <a:pt x="2728" y="3698"/>
                </a:lnTo>
                <a:lnTo>
                  <a:pt x="2703" y="3698"/>
                </a:lnTo>
                <a:lnTo>
                  <a:pt x="2685" y="3694"/>
                </a:lnTo>
                <a:close/>
                <a:moveTo>
                  <a:pt x="3487" y="2161"/>
                </a:moveTo>
                <a:lnTo>
                  <a:pt x="3448" y="2170"/>
                </a:lnTo>
                <a:lnTo>
                  <a:pt x="3409" y="2180"/>
                </a:lnTo>
                <a:lnTo>
                  <a:pt x="3399" y="2187"/>
                </a:lnTo>
                <a:lnTo>
                  <a:pt x="3406" y="2192"/>
                </a:lnTo>
                <a:lnTo>
                  <a:pt x="3430" y="2188"/>
                </a:lnTo>
                <a:lnTo>
                  <a:pt x="3454" y="2182"/>
                </a:lnTo>
                <a:lnTo>
                  <a:pt x="3477" y="2175"/>
                </a:lnTo>
                <a:lnTo>
                  <a:pt x="3497" y="2164"/>
                </a:lnTo>
                <a:lnTo>
                  <a:pt x="3487" y="2161"/>
                </a:lnTo>
                <a:close/>
                <a:moveTo>
                  <a:pt x="4213" y="1827"/>
                </a:moveTo>
                <a:lnTo>
                  <a:pt x="4219" y="1821"/>
                </a:lnTo>
                <a:lnTo>
                  <a:pt x="4225" y="1815"/>
                </a:lnTo>
                <a:lnTo>
                  <a:pt x="4226" y="1810"/>
                </a:lnTo>
                <a:lnTo>
                  <a:pt x="4228" y="1804"/>
                </a:lnTo>
                <a:lnTo>
                  <a:pt x="4229" y="1796"/>
                </a:lnTo>
                <a:lnTo>
                  <a:pt x="4227" y="1787"/>
                </a:lnTo>
                <a:lnTo>
                  <a:pt x="4218" y="1792"/>
                </a:lnTo>
                <a:lnTo>
                  <a:pt x="4211" y="1801"/>
                </a:lnTo>
                <a:lnTo>
                  <a:pt x="4179" y="1823"/>
                </a:lnTo>
                <a:lnTo>
                  <a:pt x="4167" y="1856"/>
                </a:lnTo>
                <a:lnTo>
                  <a:pt x="4169" y="1866"/>
                </a:lnTo>
                <a:lnTo>
                  <a:pt x="4174" y="1873"/>
                </a:lnTo>
                <a:lnTo>
                  <a:pt x="4208" y="1871"/>
                </a:lnTo>
                <a:lnTo>
                  <a:pt x="4238" y="1858"/>
                </a:lnTo>
                <a:lnTo>
                  <a:pt x="4240" y="1853"/>
                </a:lnTo>
                <a:lnTo>
                  <a:pt x="4243" y="1847"/>
                </a:lnTo>
                <a:lnTo>
                  <a:pt x="4245" y="1840"/>
                </a:lnTo>
                <a:lnTo>
                  <a:pt x="4246" y="1832"/>
                </a:lnTo>
                <a:lnTo>
                  <a:pt x="4226" y="1836"/>
                </a:lnTo>
                <a:lnTo>
                  <a:pt x="4210" y="1833"/>
                </a:lnTo>
                <a:lnTo>
                  <a:pt x="4213" y="1827"/>
                </a:lnTo>
                <a:close/>
                <a:moveTo>
                  <a:pt x="4143" y="1811"/>
                </a:moveTo>
                <a:lnTo>
                  <a:pt x="4141" y="1812"/>
                </a:lnTo>
                <a:lnTo>
                  <a:pt x="4140" y="1813"/>
                </a:lnTo>
                <a:lnTo>
                  <a:pt x="4121" y="1811"/>
                </a:lnTo>
                <a:lnTo>
                  <a:pt x="4104" y="1805"/>
                </a:lnTo>
                <a:lnTo>
                  <a:pt x="4096" y="1796"/>
                </a:lnTo>
                <a:lnTo>
                  <a:pt x="4083" y="1795"/>
                </a:lnTo>
                <a:lnTo>
                  <a:pt x="4075" y="1798"/>
                </a:lnTo>
                <a:lnTo>
                  <a:pt x="4065" y="1795"/>
                </a:lnTo>
                <a:lnTo>
                  <a:pt x="4059" y="1787"/>
                </a:lnTo>
                <a:lnTo>
                  <a:pt x="4052" y="1782"/>
                </a:lnTo>
                <a:lnTo>
                  <a:pt x="4052" y="1798"/>
                </a:lnTo>
                <a:lnTo>
                  <a:pt x="4064" y="1814"/>
                </a:lnTo>
                <a:lnTo>
                  <a:pt x="4073" y="1818"/>
                </a:lnTo>
                <a:lnTo>
                  <a:pt x="4081" y="1819"/>
                </a:lnTo>
                <a:lnTo>
                  <a:pt x="4091" y="1819"/>
                </a:lnTo>
                <a:lnTo>
                  <a:pt x="4096" y="1826"/>
                </a:lnTo>
                <a:lnTo>
                  <a:pt x="4099" y="1842"/>
                </a:lnTo>
                <a:lnTo>
                  <a:pt x="4116" y="1838"/>
                </a:lnTo>
                <a:lnTo>
                  <a:pt x="4122" y="1831"/>
                </a:lnTo>
                <a:lnTo>
                  <a:pt x="4129" y="1827"/>
                </a:lnTo>
                <a:lnTo>
                  <a:pt x="4138" y="1824"/>
                </a:lnTo>
                <a:lnTo>
                  <a:pt x="4144" y="1817"/>
                </a:lnTo>
                <a:lnTo>
                  <a:pt x="4143" y="1811"/>
                </a:lnTo>
                <a:close/>
                <a:moveTo>
                  <a:pt x="4212" y="1609"/>
                </a:moveTo>
                <a:lnTo>
                  <a:pt x="4195" y="1608"/>
                </a:lnTo>
                <a:lnTo>
                  <a:pt x="4179" y="1601"/>
                </a:lnTo>
                <a:lnTo>
                  <a:pt x="4167" y="1592"/>
                </a:lnTo>
                <a:lnTo>
                  <a:pt x="4155" y="1585"/>
                </a:lnTo>
                <a:lnTo>
                  <a:pt x="4154" y="1583"/>
                </a:lnTo>
                <a:lnTo>
                  <a:pt x="4152" y="1583"/>
                </a:lnTo>
                <a:lnTo>
                  <a:pt x="4143" y="1582"/>
                </a:lnTo>
                <a:lnTo>
                  <a:pt x="4133" y="1586"/>
                </a:lnTo>
                <a:lnTo>
                  <a:pt x="4146" y="1600"/>
                </a:lnTo>
                <a:lnTo>
                  <a:pt x="4163" y="1615"/>
                </a:lnTo>
                <a:lnTo>
                  <a:pt x="4186" y="1632"/>
                </a:lnTo>
                <a:lnTo>
                  <a:pt x="4211" y="1647"/>
                </a:lnTo>
                <a:lnTo>
                  <a:pt x="4225" y="1653"/>
                </a:lnTo>
                <a:lnTo>
                  <a:pt x="4238" y="1653"/>
                </a:lnTo>
                <a:lnTo>
                  <a:pt x="4240" y="1634"/>
                </a:lnTo>
                <a:lnTo>
                  <a:pt x="4225" y="1619"/>
                </a:lnTo>
                <a:lnTo>
                  <a:pt x="4212" y="1609"/>
                </a:lnTo>
                <a:close/>
                <a:moveTo>
                  <a:pt x="4585" y="1493"/>
                </a:moveTo>
                <a:lnTo>
                  <a:pt x="4549" y="1507"/>
                </a:lnTo>
                <a:lnTo>
                  <a:pt x="4522" y="1533"/>
                </a:lnTo>
                <a:lnTo>
                  <a:pt x="4498" y="1550"/>
                </a:lnTo>
                <a:lnTo>
                  <a:pt x="4479" y="1568"/>
                </a:lnTo>
                <a:lnTo>
                  <a:pt x="4466" y="1586"/>
                </a:lnTo>
                <a:lnTo>
                  <a:pt x="4452" y="1604"/>
                </a:lnTo>
                <a:lnTo>
                  <a:pt x="4442" y="1615"/>
                </a:lnTo>
                <a:lnTo>
                  <a:pt x="4427" y="1620"/>
                </a:lnTo>
                <a:lnTo>
                  <a:pt x="4422" y="1640"/>
                </a:lnTo>
                <a:lnTo>
                  <a:pt x="4408" y="1660"/>
                </a:lnTo>
                <a:lnTo>
                  <a:pt x="4385" y="1670"/>
                </a:lnTo>
                <a:lnTo>
                  <a:pt x="4361" y="1678"/>
                </a:lnTo>
                <a:lnTo>
                  <a:pt x="4361" y="1679"/>
                </a:lnTo>
                <a:lnTo>
                  <a:pt x="4372" y="1682"/>
                </a:lnTo>
                <a:lnTo>
                  <a:pt x="4378" y="1690"/>
                </a:lnTo>
                <a:lnTo>
                  <a:pt x="4377" y="1690"/>
                </a:lnTo>
                <a:lnTo>
                  <a:pt x="4357" y="1704"/>
                </a:lnTo>
                <a:lnTo>
                  <a:pt x="4333" y="1718"/>
                </a:lnTo>
                <a:lnTo>
                  <a:pt x="4347" y="1746"/>
                </a:lnTo>
                <a:lnTo>
                  <a:pt x="4412" y="1744"/>
                </a:lnTo>
                <a:lnTo>
                  <a:pt x="4437" y="1742"/>
                </a:lnTo>
                <a:lnTo>
                  <a:pt x="4461" y="1743"/>
                </a:lnTo>
                <a:lnTo>
                  <a:pt x="4472" y="1749"/>
                </a:lnTo>
                <a:lnTo>
                  <a:pt x="4485" y="1751"/>
                </a:lnTo>
                <a:lnTo>
                  <a:pt x="4513" y="1748"/>
                </a:lnTo>
                <a:lnTo>
                  <a:pt x="4506" y="1760"/>
                </a:lnTo>
                <a:lnTo>
                  <a:pt x="4483" y="1769"/>
                </a:lnTo>
                <a:lnTo>
                  <a:pt x="4465" y="1783"/>
                </a:lnTo>
                <a:lnTo>
                  <a:pt x="4488" y="1788"/>
                </a:lnTo>
                <a:lnTo>
                  <a:pt x="4516" y="1776"/>
                </a:lnTo>
                <a:lnTo>
                  <a:pt x="4538" y="1758"/>
                </a:lnTo>
                <a:lnTo>
                  <a:pt x="4565" y="1746"/>
                </a:lnTo>
                <a:lnTo>
                  <a:pt x="4564" y="1766"/>
                </a:lnTo>
                <a:lnTo>
                  <a:pt x="4552" y="1784"/>
                </a:lnTo>
                <a:lnTo>
                  <a:pt x="4546" y="1796"/>
                </a:lnTo>
                <a:lnTo>
                  <a:pt x="4550" y="1799"/>
                </a:lnTo>
                <a:lnTo>
                  <a:pt x="4559" y="1791"/>
                </a:lnTo>
                <a:lnTo>
                  <a:pt x="4571" y="1789"/>
                </a:lnTo>
                <a:lnTo>
                  <a:pt x="4568" y="1804"/>
                </a:lnTo>
                <a:lnTo>
                  <a:pt x="4572" y="1815"/>
                </a:lnTo>
                <a:lnTo>
                  <a:pt x="4602" y="1801"/>
                </a:lnTo>
                <a:lnTo>
                  <a:pt x="4621" y="1768"/>
                </a:lnTo>
                <a:lnTo>
                  <a:pt x="4626" y="1759"/>
                </a:lnTo>
                <a:lnTo>
                  <a:pt x="4619" y="1756"/>
                </a:lnTo>
                <a:lnTo>
                  <a:pt x="4620" y="1737"/>
                </a:lnTo>
                <a:lnTo>
                  <a:pt x="4620" y="1720"/>
                </a:lnTo>
                <a:lnTo>
                  <a:pt x="4597" y="1740"/>
                </a:lnTo>
                <a:lnTo>
                  <a:pt x="4580" y="1734"/>
                </a:lnTo>
                <a:lnTo>
                  <a:pt x="4575" y="1721"/>
                </a:lnTo>
                <a:lnTo>
                  <a:pt x="4592" y="1715"/>
                </a:lnTo>
                <a:lnTo>
                  <a:pt x="4608" y="1710"/>
                </a:lnTo>
                <a:lnTo>
                  <a:pt x="4619" y="1700"/>
                </a:lnTo>
                <a:lnTo>
                  <a:pt x="4596" y="1695"/>
                </a:lnTo>
                <a:lnTo>
                  <a:pt x="4597" y="1674"/>
                </a:lnTo>
                <a:lnTo>
                  <a:pt x="4622" y="1654"/>
                </a:lnTo>
                <a:lnTo>
                  <a:pt x="4604" y="1637"/>
                </a:lnTo>
                <a:lnTo>
                  <a:pt x="4570" y="1631"/>
                </a:lnTo>
                <a:lnTo>
                  <a:pt x="4538" y="1616"/>
                </a:lnTo>
                <a:lnTo>
                  <a:pt x="4553" y="1599"/>
                </a:lnTo>
                <a:lnTo>
                  <a:pt x="4545" y="1582"/>
                </a:lnTo>
                <a:lnTo>
                  <a:pt x="4528" y="1588"/>
                </a:lnTo>
                <a:lnTo>
                  <a:pt x="4513" y="1586"/>
                </a:lnTo>
                <a:lnTo>
                  <a:pt x="4532" y="1557"/>
                </a:lnTo>
                <a:lnTo>
                  <a:pt x="4565" y="1537"/>
                </a:lnTo>
                <a:lnTo>
                  <a:pt x="4574" y="1523"/>
                </a:lnTo>
                <a:lnTo>
                  <a:pt x="4586" y="1511"/>
                </a:lnTo>
                <a:lnTo>
                  <a:pt x="4599" y="1502"/>
                </a:lnTo>
                <a:lnTo>
                  <a:pt x="4601" y="1488"/>
                </a:lnTo>
                <a:lnTo>
                  <a:pt x="4585" y="1493"/>
                </a:lnTo>
                <a:close/>
                <a:moveTo>
                  <a:pt x="3547" y="1369"/>
                </a:moveTo>
                <a:lnTo>
                  <a:pt x="3544" y="1362"/>
                </a:lnTo>
                <a:lnTo>
                  <a:pt x="3541" y="1355"/>
                </a:lnTo>
                <a:lnTo>
                  <a:pt x="3540" y="1350"/>
                </a:lnTo>
                <a:lnTo>
                  <a:pt x="3538" y="1346"/>
                </a:lnTo>
                <a:lnTo>
                  <a:pt x="3538" y="1344"/>
                </a:lnTo>
                <a:lnTo>
                  <a:pt x="3533" y="1344"/>
                </a:lnTo>
                <a:lnTo>
                  <a:pt x="3529" y="1343"/>
                </a:lnTo>
                <a:lnTo>
                  <a:pt x="3510" y="1343"/>
                </a:lnTo>
                <a:lnTo>
                  <a:pt x="3491" y="1346"/>
                </a:lnTo>
                <a:lnTo>
                  <a:pt x="3502" y="1356"/>
                </a:lnTo>
                <a:lnTo>
                  <a:pt x="3518" y="1364"/>
                </a:lnTo>
                <a:lnTo>
                  <a:pt x="3522" y="1369"/>
                </a:lnTo>
                <a:lnTo>
                  <a:pt x="3525" y="1374"/>
                </a:lnTo>
                <a:lnTo>
                  <a:pt x="3533" y="1380"/>
                </a:lnTo>
                <a:lnTo>
                  <a:pt x="3543" y="1378"/>
                </a:lnTo>
                <a:lnTo>
                  <a:pt x="3547" y="1369"/>
                </a:lnTo>
                <a:close/>
                <a:moveTo>
                  <a:pt x="3725" y="1185"/>
                </a:moveTo>
                <a:lnTo>
                  <a:pt x="3733" y="1180"/>
                </a:lnTo>
                <a:lnTo>
                  <a:pt x="3739" y="1173"/>
                </a:lnTo>
                <a:lnTo>
                  <a:pt x="3744" y="1166"/>
                </a:lnTo>
                <a:lnTo>
                  <a:pt x="3749" y="1158"/>
                </a:lnTo>
                <a:lnTo>
                  <a:pt x="3744" y="1160"/>
                </a:lnTo>
                <a:lnTo>
                  <a:pt x="3738" y="1162"/>
                </a:lnTo>
                <a:lnTo>
                  <a:pt x="3729" y="1163"/>
                </a:lnTo>
                <a:lnTo>
                  <a:pt x="3719" y="1164"/>
                </a:lnTo>
                <a:lnTo>
                  <a:pt x="3713" y="1167"/>
                </a:lnTo>
                <a:lnTo>
                  <a:pt x="3712" y="1173"/>
                </a:lnTo>
                <a:lnTo>
                  <a:pt x="3713" y="1182"/>
                </a:lnTo>
                <a:lnTo>
                  <a:pt x="3712" y="1191"/>
                </a:lnTo>
                <a:lnTo>
                  <a:pt x="3710" y="1198"/>
                </a:lnTo>
                <a:lnTo>
                  <a:pt x="3710" y="1204"/>
                </a:lnTo>
                <a:lnTo>
                  <a:pt x="3715" y="1206"/>
                </a:lnTo>
                <a:lnTo>
                  <a:pt x="3721" y="1202"/>
                </a:lnTo>
                <a:lnTo>
                  <a:pt x="3725" y="1185"/>
                </a:lnTo>
                <a:close/>
                <a:moveTo>
                  <a:pt x="3984" y="824"/>
                </a:moveTo>
                <a:lnTo>
                  <a:pt x="3971" y="823"/>
                </a:lnTo>
                <a:lnTo>
                  <a:pt x="3958" y="826"/>
                </a:lnTo>
                <a:lnTo>
                  <a:pt x="3950" y="834"/>
                </a:lnTo>
                <a:lnTo>
                  <a:pt x="3946" y="843"/>
                </a:lnTo>
                <a:lnTo>
                  <a:pt x="3945" y="851"/>
                </a:lnTo>
                <a:lnTo>
                  <a:pt x="3950" y="858"/>
                </a:lnTo>
                <a:lnTo>
                  <a:pt x="3956" y="853"/>
                </a:lnTo>
                <a:lnTo>
                  <a:pt x="3961" y="847"/>
                </a:lnTo>
                <a:lnTo>
                  <a:pt x="3969" y="844"/>
                </a:lnTo>
                <a:lnTo>
                  <a:pt x="3977" y="844"/>
                </a:lnTo>
                <a:lnTo>
                  <a:pt x="3988" y="842"/>
                </a:lnTo>
                <a:lnTo>
                  <a:pt x="3994" y="833"/>
                </a:lnTo>
                <a:lnTo>
                  <a:pt x="3984" y="824"/>
                </a:lnTo>
                <a:close/>
                <a:moveTo>
                  <a:pt x="3904" y="786"/>
                </a:moveTo>
                <a:lnTo>
                  <a:pt x="3894" y="787"/>
                </a:lnTo>
                <a:lnTo>
                  <a:pt x="3886" y="785"/>
                </a:lnTo>
                <a:lnTo>
                  <a:pt x="3881" y="784"/>
                </a:lnTo>
                <a:lnTo>
                  <a:pt x="3874" y="784"/>
                </a:lnTo>
                <a:lnTo>
                  <a:pt x="3870" y="784"/>
                </a:lnTo>
                <a:lnTo>
                  <a:pt x="3867" y="785"/>
                </a:lnTo>
                <a:lnTo>
                  <a:pt x="3867" y="787"/>
                </a:lnTo>
                <a:lnTo>
                  <a:pt x="3867" y="788"/>
                </a:lnTo>
                <a:lnTo>
                  <a:pt x="3866" y="791"/>
                </a:lnTo>
                <a:lnTo>
                  <a:pt x="3865" y="793"/>
                </a:lnTo>
                <a:lnTo>
                  <a:pt x="3863" y="795"/>
                </a:lnTo>
                <a:lnTo>
                  <a:pt x="3861" y="798"/>
                </a:lnTo>
                <a:lnTo>
                  <a:pt x="3853" y="800"/>
                </a:lnTo>
                <a:lnTo>
                  <a:pt x="3845" y="803"/>
                </a:lnTo>
                <a:lnTo>
                  <a:pt x="3847" y="813"/>
                </a:lnTo>
                <a:lnTo>
                  <a:pt x="3856" y="819"/>
                </a:lnTo>
                <a:lnTo>
                  <a:pt x="3877" y="815"/>
                </a:lnTo>
                <a:lnTo>
                  <a:pt x="3898" y="806"/>
                </a:lnTo>
                <a:lnTo>
                  <a:pt x="3907" y="804"/>
                </a:lnTo>
                <a:lnTo>
                  <a:pt x="3915" y="803"/>
                </a:lnTo>
                <a:lnTo>
                  <a:pt x="3925" y="798"/>
                </a:lnTo>
                <a:lnTo>
                  <a:pt x="3919" y="789"/>
                </a:lnTo>
                <a:lnTo>
                  <a:pt x="3904" y="786"/>
                </a:lnTo>
                <a:close/>
                <a:moveTo>
                  <a:pt x="3910" y="637"/>
                </a:moveTo>
                <a:lnTo>
                  <a:pt x="3867" y="664"/>
                </a:lnTo>
                <a:lnTo>
                  <a:pt x="3831" y="696"/>
                </a:lnTo>
                <a:lnTo>
                  <a:pt x="3795" y="723"/>
                </a:lnTo>
                <a:lnTo>
                  <a:pt x="3761" y="737"/>
                </a:lnTo>
                <a:lnTo>
                  <a:pt x="3789" y="738"/>
                </a:lnTo>
                <a:lnTo>
                  <a:pt x="3818" y="741"/>
                </a:lnTo>
                <a:lnTo>
                  <a:pt x="3820" y="753"/>
                </a:lnTo>
                <a:lnTo>
                  <a:pt x="3824" y="765"/>
                </a:lnTo>
                <a:lnTo>
                  <a:pt x="3845" y="760"/>
                </a:lnTo>
                <a:lnTo>
                  <a:pt x="3862" y="750"/>
                </a:lnTo>
                <a:lnTo>
                  <a:pt x="3890" y="742"/>
                </a:lnTo>
                <a:lnTo>
                  <a:pt x="3915" y="729"/>
                </a:lnTo>
                <a:lnTo>
                  <a:pt x="3931" y="727"/>
                </a:lnTo>
                <a:lnTo>
                  <a:pt x="3945" y="736"/>
                </a:lnTo>
                <a:lnTo>
                  <a:pt x="3946" y="741"/>
                </a:lnTo>
                <a:lnTo>
                  <a:pt x="3940" y="748"/>
                </a:lnTo>
                <a:lnTo>
                  <a:pt x="3953" y="752"/>
                </a:lnTo>
                <a:lnTo>
                  <a:pt x="3970" y="756"/>
                </a:lnTo>
                <a:lnTo>
                  <a:pt x="3987" y="769"/>
                </a:lnTo>
                <a:lnTo>
                  <a:pt x="4005" y="769"/>
                </a:lnTo>
                <a:lnTo>
                  <a:pt x="4022" y="757"/>
                </a:lnTo>
                <a:lnTo>
                  <a:pt x="4021" y="735"/>
                </a:lnTo>
                <a:lnTo>
                  <a:pt x="3996" y="734"/>
                </a:lnTo>
                <a:lnTo>
                  <a:pt x="3988" y="722"/>
                </a:lnTo>
                <a:lnTo>
                  <a:pt x="3993" y="697"/>
                </a:lnTo>
                <a:lnTo>
                  <a:pt x="3961" y="687"/>
                </a:lnTo>
                <a:lnTo>
                  <a:pt x="3955" y="672"/>
                </a:lnTo>
                <a:lnTo>
                  <a:pt x="3941" y="665"/>
                </a:lnTo>
                <a:lnTo>
                  <a:pt x="3927" y="655"/>
                </a:lnTo>
                <a:lnTo>
                  <a:pt x="3918" y="638"/>
                </a:lnTo>
                <a:lnTo>
                  <a:pt x="3910" y="637"/>
                </a:lnTo>
                <a:close/>
                <a:moveTo>
                  <a:pt x="4106" y="762"/>
                </a:moveTo>
                <a:lnTo>
                  <a:pt x="4099" y="759"/>
                </a:lnTo>
                <a:lnTo>
                  <a:pt x="4089" y="757"/>
                </a:lnTo>
                <a:lnTo>
                  <a:pt x="4085" y="759"/>
                </a:lnTo>
                <a:lnTo>
                  <a:pt x="4084" y="765"/>
                </a:lnTo>
                <a:lnTo>
                  <a:pt x="4086" y="769"/>
                </a:lnTo>
                <a:lnTo>
                  <a:pt x="4088" y="773"/>
                </a:lnTo>
                <a:lnTo>
                  <a:pt x="4089" y="774"/>
                </a:lnTo>
                <a:lnTo>
                  <a:pt x="4090" y="775"/>
                </a:lnTo>
                <a:lnTo>
                  <a:pt x="4091" y="776"/>
                </a:lnTo>
                <a:lnTo>
                  <a:pt x="4091" y="777"/>
                </a:lnTo>
                <a:lnTo>
                  <a:pt x="4094" y="779"/>
                </a:lnTo>
                <a:lnTo>
                  <a:pt x="4096" y="780"/>
                </a:lnTo>
                <a:lnTo>
                  <a:pt x="4097" y="782"/>
                </a:lnTo>
                <a:lnTo>
                  <a:pt x="4097" y="783"/>
                </a:lnTo>
                <a:lnTo>
                  <a:pt x="4099" y="785"/>
                </a:lnTo>
                <a:lnTo>
                  <a:pt x="4102" y="786"/>
                </a:lnTo>
                <a:lnTo>
                  <a:pt x="4106" y="784"/>
                </a:lnTo>
                <a:lnTo>
                  <a:pt x="4109" y="780"/>
                </a:lnTo>
                <a:lnTo>
                  <a:pt x="4106" y="762"/>
                </a:lnTo>
                <a:close/>
                <a:moveTo>
                  <a:pt x="4515" y="805"/>
                </a:moveTo>
                <a:lnTo>
                  <a:pt x="4506" y="796"/>
                </a:lnTo>
                <a:lnTo>
                  <a:pt x="4502" y="784"/>
                </a:lnTo>
                <a:lnTo>
                  <a:pt x="4487" y="783"/>
                </a:lnTo>
                <a:lnTo>
                  <a:pt x="4471" y="785"/>
                </a:lnTo>
                <a:lnTo>
                  <a:pt x="4462" y="782"/>
                </a:lnTo>
                <a:lnTo>
                  <a:pt x="4454" y="780"/>
                </a:lnTo>
                <a:lnTo>
                  <a:pt x="4463" y="812"/>
                </a:lnTo>
                <a:lnTo>
                  <a:pt x="4487" y="837"/>
                </a:lnTo>
                <a:lnTo>
                  <a:pt x="4501" y="862"/>
                </a:lnTo>
                <a:lnTo>
                  <a:pt x="4484" y="869"/>
                </a:lnTo>
                <a:lnTo>
                  <a:pt x="4448" y="855"/>
                </a:lnTo>
                <a:lnTo>
                  <a:pt x="4415" y="839"/>
                </a:lnTo>
                <a:lnTo>
                  <a:pt x="4368" y="816"/>
                </a:lnTo>
                <a:lnTo>
                  <a:pt x="4342" y="782"/>
                </a:lnTo>
                <a:lnTo>
                  <a:pt x="4337" y="764"/>
                </a:lnTo>
                <a:lnTo>
                  <a:pt x="4310" y="759"/>
                </a:lnTo>
                <a:lnTo>
                  <a:pt x="4309" y="721"/>
                </a:lnTo>
                <a:lnTo>
                  <a:pt x="4295" y="717"/>
                </a:lnTo>
                <a:lnTo>
                  <a:pt x="4281" y="713"/>
                </a:lnTo>
                <a:lnTo>
                  <a:pt x="4279" y="716"/>
                </a:lnTo>
                <a:lnTo>
                  <a:pt x="4277" y="719"/>
                </a:lnTo>
                <a:lnTo>
                  <a:pt x="4249" y="719"/>
                </a:lnTo>
                <a:lnTo>
                  <a:pt x="4220" y="723"/>
                </a:lnTo>
                <a:lnTo>
                  <a:pt x="4186" y="724"/>
                </a:lnTo>
                <a:lnTo>
                  <a:pt x="4152" y="720"/>
                </a:lnTo>
                <a:lnTo>
                  <a:pt x="4170" y="686"/>
                </a:lnTo>
                <a:lnTo>
                  <a:pt x="4232" y="670"/>
                </a:lnTo>
                <a:lnTo>
                  <a:pt x="4256" y="681"/>
                </a:lnTo>
                <a:lnTo>
                  <a:pt x="4287" y="681"/>
                </a:lnTo>
                <a:lnTo>
                  <a:pt x="4315" y="680"/>
                </a:lnTo>
                <a:lnTo>
                  <a:pt x="4341" y="682"/>
                </a:lnTo>
                <a:lnTo>
                  <a:pt x="4342" y="665"/>
                </a:lnTo>
                <a:lnTo>
                  <a:pt x="4344" y="647"/>
                </a:lnTo>
                <a:lnTo>
                  <a:pt x="4363" y="634"/>
                </a:lnTo>
                <a:lnTo>
                  <a:pt x="4384" y="624"/>
                </a:lnTo>
                <a:lnTo>
                  <a:pt x="4438" y="590"/>
                </a:lnTo>
                <a:lnTo>
                  <a:pt x="4459" y="538"/>
                </a:lnTo>
                <a:lnTo>
                  <a:pt x="4429" y="514"/>
                </a:lnTo>
                <a:lnTo>
                  <a:pt x="4387" y="509"/>
                </a:lnTo>
                <a:lnTo>
                  <a:pt x="4393" y="500"/>
                </a:lnTo>
                <a:lnTo>
                  <a:pt x="4403" y="488"/>
                </a:lnTo>
                <a:lnTo>
                  <a:pt x="4393" y="446"/>
                </a:lnTo>
                <a:lnTo>
                  <a:pt x="4359" y="419"/>
                </a:lnTo>
                <a:lnTo>
                  <a:pt x="4353" y="437"/>
                </a:lnTo>
                <a:lnTo>
                  <a:pt x="4330" y="451"/>
                </a:lnTo>
                <a:lnTo>
                  <a:pt x="4295" y="440"/>
                </a:lnTo>
                <a:lnTo>
                  <a:pt x="4262" y="429"/>
                </a:lnTo>
                <a:lnTo>
                  <a:pt x="4257" y="449"/>
                </a:lnTo>
                <a:lnTo>
                  <a:pt x="4225" y="443"/>
                </a:lnTo>
                <a:lnTo>
                  <a:pt x="4173" y="433"/>
                </a:lnTo>
                <a:lnTo>
                  <a:pt x="4128" y="411"/>
                </a:lnTo>
                <a:lnTo>
                  <a:pt x="4078" y="407"/>
                </a:lnTo>
                <a:lnTo>
                  <a:pt x="4031" y="387"/>
                </a:lnTo>
                <a:lnTo>
                  <a:pt x="4077" y="393"/>
                </a:lnTo>
                <a:lnTo>
                  <a:pt x="4097" y="390"/>
                </a:lnTo>
                <a:lnTo>
                  <a:pt x="4099" y="378"/>
                </a:lnTo>
                <a:lnTo>
                  <a:pt x="4054" y="370"/>
                </a:lnTo>
                <a:lnTo>
                  <a:pt x="4022" y="358"/>
                </a:lnTo>
                <a:lnTo>
                  <a:pt x="4060" y="334"/>
                </a:lnTo>
                <a:lnTo>
                  <a:pt x="4101" y="314"/>
                </a:lnTo>
                <a:lnTo>
                  <a:pt x="4204" y="297"/>
                </a:lnTo>
                <a:lnTo>
                  <a:pt x="4236" y="299"/>
                </a:lnTo>
                <a:lnTo>
                  <a:pt x="4259" y="305"/>
                </a:lnTo>
                <a:lnTo>
                  <a:pt x="4234" y="320"/>
                </a:lnTo>
                <a:lnTo>
                  <a:pt x="4205" y="328"/>
                </a:lnTo>
                <a:lnTo>
                  <a:pt x="4175" y="352"/>
                </a:lnTo>
                <a:lnTo>
                  <a:pt x="4185" y="391"/>
                </a:lnTo>
                <a:lnTo>
                  <a:pt x="4200" y="361"/>
                </a:lnTo>
                <a:lnTo>
                  <a:pt x="4232" y="330"/>
                </a:lnTo>
                <a:lnTo>
                  <a:pt x="4269" y="325"/>
                </a:lnTo>
                <a:lnTo>
                  <a:pt x="4309" y="320"/>
                </a:lnTo>
                <a:lnTo>
                  <a:pt x="4353" y="320"/>
                </a:lnTo>
                <a:lnTo>
                  <a:pt x="4361" y="346"/>
                </a:lnTo>
                <a:lnTo>
                  <a:pt x="4364" y="366"/>
                </a:lnTo>
                <a:lnTo>
                  <a:pt x="4393" y="366"/>
                </a:lnTo>
                <a:lnTo>
                  <a:pt x="4444" y="370"/>
                </a:lnTo>
                <a:lnTo>
                  <a:pt x="4511" y="368"/>
                </a:lnTo>
                <a:lnTo>
                  <a:pt x="4548" y="393"/>
                </a:lnTo>
                <a:lnTo>
                  <a:pt x="4580" y="412"/>
                </a:lnTo>
                <a:lnTo>
                  <a:pt x="4632" y="427"/>
                </a:lnTo>
                <a:lnTo>
                  <a:pt x="4660" y="442"/>
                </a:lnTo>
                <a:lnTo>
                  <a:pt x="4675" y="442"/>
                </a:lnTo>
                <a:lnTo>
                  <a:pt x="4671" y="451"/>
                </a:lnTo>
                <a:lnTo>
                  <a:pt x="4659" y="466"/>
                </a:lnTo>
                <a:lnTo>
                  <a:pt x="4684" y="466"/>
                </a:lnTo>
                <a:lnTo>
                  <a:pt x="4710" y="459"/>
                </a:lnTo>
                <a:lnTo>
                  <a:pt x="4733" y="463"/>
                </a:lnTo>
                <a:lnTo>
                  <a:pt x="4721" y="482"/>
                </a:lnTo>
                <a:lnTo>
                  <a:pt x="4695" y="480"/>
                </a:lnTo>
                <a:lnTo>
                  <a:pt x="4668" y="480"/>
                </a:lnTo>
                <a:lnTo>
                  <a:pt x="4645" y="486"/>
                </a:lnTo>
                <a:lnTo>
                  <a:pt x="4666" y="488"/>
                </a:lnTo>
                <a:lnTo>
                  <a:pt x="4687" y="492"/>
                </a:lnTo>
                <a:lnTo>
                  <a:pt x="4725" y="505"/>
                </a:lnTo>
                <a:lnTo>
                  <a:pt x="4715" y="507"/>
                </a:lnTo>
                <a:lnTo>
                  <a:pt x="4702" y="507"/>
                </a:lnTo>
                <a:lnTo>
                  <a:pt x="4668" y="510"/>
                </a:lnTo>
                <a:lnTo>
                  <a:pt x="4652" y="534"/>
                </a:lnTo>
                <a:lnTo>
                  <a:pt x="4660" y="541"/>
                </a:lnTo>
                <a:lnTo>
                  <a:pt x="4672" y="548"/>
                </a:lnTo>
                <a:lnTo>
                  <a:pt x="4675" y="564"/>
                </a:lnTo>
                <a:lnTo>
                  <a:pt x="4694" y="574"/>
                </a:lnTo>
                <a:lnTo>
                  <a:pt x="4720" y="575"/>
                </a:lnTo>
                <a:lnTo>
                  <a:pt x="4745" y="579"/>
                </a:lnTo>
                <a:lnTo>
                  <a:pt x="4755" y="582"/>
                </a:lnTo>
                <a:lnTo>
                  <a:pt x="4762" y="589"/>
                </a:lnTo>
                <a:lnTo>
                  <a:pt x="4758" y="595"/>
                </a:lnTo>
                <a:lnTo>
                  <a:pt x="4763" y="600"/>
                </a:lnTo>
                <a:lnTo>
                  <a:pt x="4775" y="602"/>
                </a:lnTo>
                <a:lnTo>
                  <a:pt x="4774" y="610"/>
                </a:lnTo>
                <a:lnTo>
                  <a:pt x="4767" y="614"/>
                </a:lnTo>
                <a:lnTo>
                  <a:pt x="4760" y="618"/>
                </a:lnTo>
                <a:lnTo>
                  <a:pt x="4753" y="624"/>
                </a:lnTo>
                <a:lnTo>
                  <a:pt x="4757" y="629"/>
                </a:lnTo>
                <a:lnTo>
                  <a:pt x="4785" y="628"/>
                </a:lnTo>
                <a:lnTo>
                  <a:pt x="4805" y="624"/>
                </a:lnTo>
                <a:lnTo>
                  <a:pt x="4814" y="654"/>
                </a:lnTo>
                <a:lnTo>
                  <a:pt x="4802" y="668"/>
                </a:lnTo>
                <a:lnTo>
                  <a:pt x="4781" y="668"/>
                </a:lnTo>
                <a:lnTo>
                  <a:pt x="4759" y="679"/>
                </a:lnTo>
                <a:lnTo>
                  <a:pt x="4747" y="693"/>
                </a:lnTo>
                <a:lnTo>
                  <a:pt x="4729" y="688"/>
                </a:lnTo>
                <a:lnTo>
                  <a:pt x="4714" y="699"/>
                </a:lnTo>
                <a:lnTo>
                  <a:pt x="4693" y="723"/>
                </a:lnTo>
                <a:lnTo>
                  <a:pt x="4682" y="717"/>
                </a:lnTo>
                <a:lnTo>
                  <a:pt x="4678" y="702"/>
                </a:lnTo>
                <a:lnTo>
                  <a:pt x="4666" y="695"/>
                </a:lnTo>
                <a:lnTo>
                  <a:pt x="4654" y="689"/>
                </a:lnTo>
                <a:lnTo>
                  <a:pt x="4677" y="677"/>
                </a:lnTo>
                <a:lnTo>
                  <a:pt x="4702" y="657"/>
                </a:lnTo>
                <a:lnTo>
                  <a:pt x="4665" y="665"/>
                </a:lnTo>
                <a:lnTo>
                  <a:pt x="4629" y="662"/>
                </a:lnTo>
                <a:lnTo>
                  <a:pt x="4612" y="642"/>
                </a:lnTo>
                <a:lnTo>
                  <a:pt x="4595" y="647"/>
                </a:lnTo>
                <a:lnTo>
                  <a:pt x="4587" y="668"/>
                </a:lnTo>
                <a:lnTo>
                  <a:pt x="4570" y="673"/>
                </a:lnTo>
                <a:lnTo>
                  <a:pt x="4557" y="662"/>
                </a:lnTo>
                <a:lnTo>
                  <a:pt x="4549" y="666"/>
                </a:lnTo>
                <a:lnTo>
                  <a:pt x="4552" y="699"/>
                </a:lnTo>
                <a:lnTo>
                  <a:pt x="4573" y="724"/>
                </a:lnTo>
                <a:lnTo>
                  <a:pt x="4592" y="723"/>
                </a:lnTo>
                <a:lnTo>
                  <a:pt x="4605" y="727"/>
                </a:lnTo>
                <a:lnTo>
                  <a:pt x="4595" y="744"/>
                </a:lnTo>
                <a:lnTo>
                  <a:pt x="4603" y="759"/>
                </a:lnTo>
                <a:lnTo>
                  <a:pt x="4600" y="770"/>
                </a:lnTo>
                <a:lnTo>
                  <a:pt x="4588" y="780"/>
                </a:lnTo>
                <a:lnTo>
                  <a:pt x="4585" y="803"/>
                </a:lnTo>
                <a:lnTo>
                  <a:pt x="4571" y="825"/>
                </a:lnTo>
                <a:lnTo>
                  <a:pt x="4558" y="830"/>
                </a:lnTo>
                <a:lnTo>
                  <a:pt x="4548" y="824"/>
                </a:lnTo>
                <a:lnTo>
                  <a:pt x="4536" y="817"/>
                </a:lnTo>
                <a:lnTo>
                  <a:pt x="4522" y="815"/>
                </a:lnTo>
                <a:lnTo>
                  <a:pt x="4515" y="805"/>
                </a:lnTo>
                <a:close/>
                <a:moveTo>
                  <a:pt x="4372" y="541"/>
                </a:moveTo>
                <a:lnTo>
                  <a:pt x="4360" y="542"/>
                </a:lnTo>
                <a:lnTo>
                  <a:pt x="4348" y="540"/>
                </a:lnTo>
                <a:lnTo>
                  <a:pt x="4339" y="539"/>
                </a:lnTo>
                <a:lnTo>
                  <a:pt x="4332" y="541"/>
                </a:lnTo>
                <a:lnTo>
                  <a:pt x="4324" y="551"/>
                </a:lnTo>
                <a:lnTo>
                  <a:pt x="4314" y="562"/>
                </a:lnTo>
                <a:lnTo>
                  <a:pt x="4302" y="570"/>
                </a:lnTo>
                <a:lnTo>
                  <a:pt x="4294" y="580"/>
                </a:lnTo>
                <a:lnTo>
                  <a:pt x="4305" y="582"/>
                </a:lnTo>
                <a:lnTo>
                  <a:pt x="4317" y="585"/>
                </a:lnTo>
                <a:lnTo>
                  <a:pt x="4334" y="588"/>
                </a:lnTo>
                <a:lnTo>
                  <a:pt x="4350" y="582"/>
                </a:lnTo>
                <a:lnTo>
                  <a:pt x="4357" y="575"/>
                </a:lnTo>
                <a:lnTo>
                  <a:pt x="4362" y="570"/>
                </a:lnTo>
                <a:lnTo>
                  <a:pt x="4369" y="561"/>
                </a:lnTo>
                <a:lnTo>
                  <a:pt x="4376" y="550"/>
                </a:lnTo>
                <a:lnTo>
                  <a:pt x="4372" y="541"/>
                </a:lnTo>
                <a:close/>
                <a:moveTo>
                  <a:pt x="3147" y="138"/>
                </a:moveTo>
                <a:lnTo>
                  <a:pt x="3115" y="141"/>
                </a:lnTo>
                <a:lnTo>
                  <a:pt x="3085" y="135"/>
                </a:lnTo>
                <a:lnTo>
                  <a:pt x="3073" y="147"/>
                </a:lnTo>
                <a:lnTo>
                  <a:pt x="3059" y="163"/>
                </a:lnTo>
                <a:lnTo>
                  <a:pt x="3038" y="175"/>
                </a:lnTo>
                <a:lnTo>
                  <a:pt x="3016" y="181"/>
                </a:lnTo>
                <a:lnTo>
                  <a:pt x="2991" y="194"/>
                </a:lnTo>
                <a:lnTo>
                  <a:pt x="2965" y="209"/>
                </a:lnTo>
                <a:lnTo>
                  <a:pt x="2933" y="219"/>
                </a:lnTo>
                <a:lnTo>
                  <a:pt x="2901" y="221"/>
                </a:lnTo>
                <a:lnTo>
                  <a:pt x="2917" y="233"/>
                </a:lnTo>
                <a:lnTo>
                  <a:pt x="2934" y="256"/>
                </a:lnTo>
                <a:lnTo>
                  <a:pt x="2985" y="261"/>
                </a:lnTo>
                <a:lnTo>
                  <a:pt x="3050" y="245"/>
                </a:lnTo>
                <a:lnTo>
                  <a:pt x="3103" y="235"/>
                </a:lnTo>
                <a:lnTo>
                  <a:pt x="3156" y="219"/>
                </a:lnTo>
                <a:lnTo>
                  <a:pt x="3197" y="213"/>
                </a:lnTo>
                <a:lnTo>
                  <a:pt x="3239" y="207"/>
                </a:lnTo>
                <a:lnTo>
                  <a:pt x="3288" y="204"/>
                </a:lnTo>
                <a:lnTo>
                  <a:pt x="3284" y="189"/>
                </a:lnTo>
                <a:lnTo>
                  <a:pt x="3275" y="173"/>
                </a:lnTo>
                <a:lnTo>
                  <a:pt x="3251" y="171"/>
                </a:lnTo>
                <a:lnTo>
                  <a:pt x="3223" y="172"/>
                </a:lnTo>
                <a:lnTo>
                  <a:pt x="3195" y="163"/>
                </a:lnTo>
                <a:lnTo>
                  <a:pt x="3168" y="151"/>
                </a:lnTo>
                <a:lnTo>
                  <a:pt x="3147" y="138"/>
                </a:lnTo>
                <a:close/>
                <a:moveTo>
                  <a:pt x="3418" y="74"/>
                </a:moveTo>
                <a:lnTo>
                  <a:pt x="3365" y="75"/>
                </a:lnTo>
                <a:lnTo>
                  <a:pt x="3311" y="80"/>
                </a:lnTo>
                <a:lnTo>
                  <a:pt x="3288" y="82"/>
                </a:lnTo>
                <a:lnTo>
                  <a:pt x="3264" y="83"/>
                </a:lnTo>
                <a:lnTo>
                  <a:pt x="3242" y="89"/>
                </a:lnTo>
                <a:lnTo>
                  <a:pt x="3221" y="92"/>
                </a:lnTo>
                <a:lnTo>
                  <a:pt x="3221" y="93"/>
                </a:lnTo>
                <a:lnTo>
                  <a:pt x="3232" y="98"/>
                </a:lnTo>
                <a:lnTo>
                  <a:pt x="3247" y="103"/>
                </a:lnTo>
                <a:lnTo>
                  <a:pt x="3284" y="102"/>
                </a:lnTo>
                <a:lnTo>
                  <a:pt x="3319" y="100"/>
                </a:lnTo>
                <a:lnTo>
                  <a:pt x="3345" y="97"/>
                </a:lnTo>
                <a:lnTo>
                  <a:pt x="3368" y="94"/>
                </a:lnTo>
                <a:lnTo>
                  <a:pt x="3375" y="98"/>
                </a:lnTo>
                <a:lnTo>
                  <a:pt x="3388" y="102"/>
                </a:lnTo>
                <a:lnTo>
                  <a:pt x="3417" y="101"/>
                </a:lnTo>
                <a:lnTo>
                  <a:pt x="3444" y="95"/>
                </a:lnTo>
                <a:lnTo>
                  <a:pt x="3454" y="90"/>
                </a:lnTo>
                <a:lnTo>
                  <a:pt x="3460" y="83"/>
                </a:lnTo>
                <a:lnTo>
                  <a:pt x="3452" y="74"/>
                </a:lnTo>
                <a:lnTo>
                  <a:pt x="3436" y="71"/>
                </a:lnTo>
                <a:lnTo>
                  <a:pt x="3418" y="74"/>
                </a:lnTo>
                <a:close/>
                <a:moveTo>
                  <a:pt x="3505" y="132"/>
                </a:moveTo>
                <a:lnTo>
                  <a:pt x="3487" y="130"/>
                </a:lnTo>
                <a:lnTo>
                  <a:pt x="3470" y="125"/>
                </a:lnTo>
                <a:lnTo>
                  <a:pt x="3461" y="117"/>
                </a:lnTo>
                <a:lnTo>
                  <a:pt x="3449" y="112"/>
                </a:lnTo>
                <a:lnTo>
                  <a:pt x="3439" y="115"/>
                </a:lnTo>
                <a:lnTo>
                  <a:pt x="3426" y="118"/>
                </a:lnTo>
                <a:lnTo>
                  <a:pt x="3403" y="115"/>
                </a:lnTo>
                <a:lnTo>
                  <a:pt x="3384" y="124"/>
                </a:lnTo>
                <a:lnTo>
                  <a:pt x="3382" y="140"/>
                </a:lnTo>
                <a:lnTo>
                  <a:pt x="3380" y="151"/>
                </a:lnTo>
                <a:lnTo>
                  <a:pt x="3366" y="145"/>
                </a:lnTo>
                <a:lnTo>
                  <a:pt x="3352" y="137"/>
                </a:lnTo>
                <a:lnTo>
                  <a:pt x="3342" y="144"/>
                </a:lnTo>
                <a:lnTo>
                  <a:pt x="3350" y="161"/>
                </a:lnTo>
                <a:lnTo>
                  <a:pt x="3371" y="169"/>
                </a:lnTo>
                <a:lnTo>
                  <a:pt x="3395" y="160"/>
                </a:lnTo>
                <a:lnTo>
                  <a:pt x="3434" y="156"/>
                </a:lnTo>
                <a:lnTo>
                  <a:pt x="3470" y="163"/>
                </a:lnTo>
                <a:lnTo>
                  <a:pt x="3485" y="165"/>
                </a:lnTo>
                <a:lnTo>
                  <a:pt x="3489" y="168"/>
                </a:lnTo>
                <a:lnTo>
                  <a:pt x="3452" y="175"/>
                </a:lnTo>
                <a:lnTo>
                  <a:pt x="3413" y="176"/>
                </a:lnTo>
                <a:lnTo>
                  <a:pt x="3396" y="180"/>
                </a:lnTo>
                <a:lnTo>
                  <a:pt x="3422" y="186"/>
                </a:lnTo>
                <a:lnTo>
                  <a:pt x="3487" y="183"/>
                </a:lnTo>
                <a:lnTo>
                  <a:pt x="3547" y="186"/>
                </a:lnTo>
                <a:lnTo>
                  <a:pt x="3583" y="188"/>
                </a:lnTo>
                <a:lnTo>
                  <a:pt x="3612" y="193"/>
                </a:lnTo>
                <a:lnTo>
                  <a:pt x="3632" y="199"/>
                </a:lnTo>
                <a:lnTo>
                  <a:pt x="3654" y="192"/>
                </a:lnTo>
                <a:lnTo>
                  <a:pt x="3681" y="171"/>
                </a:lnTo>
                <a:lnTo>
                  <a:pt x="3653" y="166"/>
                </a:lnTo>
                <a:lnTo>
                  <a:pt x="3634" y="164"/>
                </a:lnTo>
                <a:lnTo>
                  <a:pt x="3617" y="158"/>
                </a:lnTo>
                <a:lnTo>
                  <a:pt x="3626" y="145"/>
                </a:lnTo>
                <a:lnTo>
                  <a:pt x="3636" y="135"/>
                </a:lnTo>
                <a:lnTo>
                  <a:pt x="3618" y="133"/>
                </a:lnTo>
                <a:lnTo>
                  <a:pt x="3602" y="131"/>
                </a:lnTo>
                <a:lnTo>
                  <a:pt x="3587" y="141"/>
                </a:lnTo>
                <a:lnTo>
                  <a:pt x="3567" y="155"/>
                </a:lnTo>
                <a:lnTo>
                  <a:pt x="3534" y="156"/>
                </a:lnTo>
                <a:lnTo>
                  <a:pt x="3509" y="141"/>
                </a:lnTo>
                <a:lnTo>
                  <a:pt x="3505" y="132"/>
                </a:lnTo>
                <a:close/>
                <a:moveTo>
                  <a:pt x="3634" y="81"/>
                </a:moveTo>
                <a:lnTo>
                  <a:pt x="3619" y="80"/>
                </a:lnTo>
                <a:lnTo>
                  <a:pt x="3606" y="78"/>
                </a:lnTo>
                <a:lnTo>
                  <a:pt x="3574" y="78"/>
                </a:lnTo>
                <a:lnTo>
                  <a:pt x="3563" y="82"/>
                </a:lnTo>
                <a:lnTo>
                  <a:pt x="3562" y="92"/>
                </a:lnTo>
                <a:lnTo>
                  <a:pt x="3573" y="101"/>
                </a:lnTo>
                <a:lnTo>
                  <a:pt x="3588" y="104"/>
                </a:lnTo>
                <a:lnTo>
                  <a:pt x="3598" y="107"/>
                </a:lnTo>
                <a:lnTo>
                  <a:pt x="3609" y="109"/>
                </a:lnTo>
                <a:lnTo>
                  <a:pt x="3623" y="107"/>
                </a:lnTo>
                <a:lnTo>
                  <a:pt x="3636" y="102"/>
                </a:lnTo>
                <a:lnTo>
                  <a:pt x="3652" y="100"/>
                </a:lnTo>
                <a:lnTo>
                  <a:pt x="3662" y="95"/>
                </a:lnTo>
                <a:lnTo>
                  <a:pt x="3634" y="81"/>
                </a:lnTo>
                <a:close/>
                <a:moveTo>
                  <a:pt x="3681" y="56"/>
                </a:moveTo>
                <a:lnTo>
                  <a:pt x="3666" y="55"/>
                </a:lnTo>
                <a:lnTo>
                  <a:pt x="3651" y="55"/>
                </a:lnTo>
                <a:lnTo>
                  <a:pt x="3633" y="50"/>
                </a:lnTo>
                <a:lnTo>
                  <a:pt x="3616" y="46"/>
                </a:lnTo>
                <a:lnTo>
                  <a:pt x="3597" y="47"/>
                </a:lnTo>
                <a:lnTo>
                  <a:pt x="3580" y="51"/>
                </a:lnTo>
                <a:lnTo>
                  <a:pt x="3612" y="64"/>
                </a:lnTo>
                <a:lnTo>
                  <a:pt x="3652" y="67"/>
                </a:lnTo>
                <a:lnTo>
                  <a:pt x="3676" y="74"/>
                </a:lnTo>
                <a:lnTo>
                  <a:pt x="3698" y="67"/>
                </a:lnTo>
                <a:lnTo>
                  <a:pt x="3681" y="56"/>
                </a:lnTo>
                <a:close/>
                <a:moveTo>
                  <a:pt x="3254" y="227"/>
                </a:moveTo>
                <a:lnTo>
                  <a:pt x="3191" y="228"/>
                </a:lnTo>
                <a:lnTo>
                  <a:pt x="3139" y="237"/>
                </a:lnTo>
                <a:lnTo>
                  <a:pt x="3133" y="272"/>
                </a:lnTo>
                <a:lnTo>
                  <a:pt x="3186" y="272"/>
                </a:lnTo>
                <a:lnTo>
                  <a:pt x="3178" y="279"/>
                </a:lnTo>
                <a:lnTo>
                  <a:pt x="3151" y="286"/>
                </a:lnTo>
                <a:lnTo>
                  <a:pt x="3127" y="285"/>
                </a:lnTo>
                <a:lnTo>
                  <a:pt x="3105" y="281"/>
                </a:lnTo>
                <a:lnTo>
                  <a:pt x="3105" y="286"/>
                </a:lnTo>
                <a:lnTo>
                  <a:pt x="3130" y="297"/>
                </a:lnTo>
                <a:lnTo>
                  <a:pt x="3223" y="313"/>
                </a:lnTo>
                <a:lnTo>
                  <a:pt x="3240" y="321"/>
                </a:lnTo>
                <a:lnTo>
                  <a:pt x="3254" y="332"/>
                </a:lnTo>
                <a:lnTo>
                  <a:pt x="3235" y="329"/>
                </a:lnTo>
                <a:lnTo>
                  <a:pt x="3209" y="323"/>
                </a:lnTo>
                <a:lnTo>
                  <a:pt x="3120" y="314"/>
                </a:lnTo>
                <a:lnTo>
                  <a:pt x="3067" y="357"/>
                </a:lnTo>
                <a:lnTo>
                  <a:pt x="3101" y="369"/>
                </a:lnTo>
                <a:lnTo>
                  <a:pt x="3143" y="376"/>
                </a:lnTo>
                <a:lnTo>
                  <a:pt x="3128" y="389"/>
                </a:lnTo>
                <a:lnTo>
                  <a:pt x="3112" y="412"/>
                </a:lnTo>
                <a:lnTo>
                  <a:pt x="3145" y="420"/>
                </a:lnTo>
                <a:lnTo>
                  <a:pt x="3186" y="420"/>
                </a:lnTo>
                <a:lnTo>
                  <a:pt x="3240" y="421"/>
                </a:lnTo>
                <a:lnTo>
                  <a:pt x="3293" y="414"/>
                </a:lnTo>
                <a:lnTo>
                  <a:pt x="3319" y="411"/>
                </a:lnTo>
                <a:lnTo>
                  <a:pt x="3346" y="409"/>
                </a:lnTo>
                <a:lnTo>
                  <a:pt x="3371" y="397"/>
                </a:lnTo>
                <a:lnTo>
                  <a:pt x="3384" y="402"/>
                </a:lnTo>
                <a:lnTo>
                  <a:pt x="3414" y="427"/>
                </a:lnTo>
                <a:lnTo>
                  <a:pt x="3455" y="439"/>
                </a:lnTo>
                <a:lnTo>
                  <a:pt x="3479" y="438"/>
                </a:lnTo>
                <a:lnTo>
                  <a:pt x="3501" y="433"/>
                </a:lnTo>
                <a:lnTo>
                  <a:pt x="3504" y="406"/>
                </a:lnTo>
                <a:lnTo>
                  <a:pt x="3518" y="395"/>
                </a:lnTo>
                <a:lnTo>
                  <a:pt x="3550" y="394"/>
                </a:lnTo>
                <a:lnTo>
                  <a:pt x="3585" y="390"/>
                </a:lnTo>
                <a:lnTo>
                  <a:pt x="3575" y="359"/>
                </a:lnTo>
                <a:lnTo>
                  <a:pt x="3556" y="306"/>
                </a:lnTo>
                <a:lnTo>
                  <a:pt x="3561" y="266"/>
                </a:lnTo>
                <a:lnTo>
                  <a:pt x="3533" y="241"/>
                </a:lnTo>
                <a:lnTo>
                  <a:pt x="3504" y="256"/>
                </a:lnTo>
                <a:lnTo>
                  <a:pt x="3482" y="280"/>
                </a:lnTo>
                <a:lnTo>
                  <a:pt x="3462" y="291"/>
                </a:lnTo>
                <a:lnTo>
                  <a:pt x="3448" y="248"/>
                </a:lnTo>
                <a:lnTo>
                  <a:pt x="3432" y="254"/>
                </a:lnTo>
                <a:lnTo>
                  <a:pt x="3409" y="266"/>
                </a:lnTo>
                <a:lnTo>
                  <a:pt x="3377" y="266"/>
                </a:lnTo>
                <a:lnTo>
                  <a:pt x="3353" y="264"/>
                </a:lnTo>
                <a:lnTo>
                  <a:pt x="3362" y="262"/>
                </a:lnTo>
                <a:lnTo>
                  <a:pt x="3372" y="250"/>
                </a:lnTo>
                <a:lnTo>
                  <a:pt x="3354" y="237"/>
                </a:lnTo>
                <a:lnTo>
                  <a:pt x="3318" y="247"/>
                </a:lnTo>
                <a:lnTo>
                  <a:pt x="3312" y="239"/>
                </a:lnTo>
                <a:lnTo>
                  <a:pt x="3320" y="225"/>
                </a:lnTo>
                <a:lnTo>
                  <a:pt x="3299" y="223"/>
                </a:lnTo>
                <a:lnTo>
                  <a:pt x="3277" y="226"/>
                </a:lnTo>
                <a:lnTo>
                  <a:pt x="3254" y="227"/>
                </a:lnTo>
                <a:close/>
                <a:moveTo>
                  <a:pt x="3686" y="472"/>
                </a:moveTo>
                <a:lnTo>
                  <a:pt x="3697" y="465"/>
                </a:lnTo>
                <a:lnTo>
                  <a:pt x="3706" y="459"/>
                </a:lnTo>
                <a:lnTo>
                  <a:pt x="3713" y="442"/>
                </a:lnTo>
                <a:lnTo>
                  <a:pt x="3710" y="420"/>
                </a:lnTo>
                <a:lnTo>
                  <a:pt x="3705" y="407"/>
                </a:lnTo>
                <a:lnTo>
                  <a:pt x="3692" y="403"/>
                </a:lnTo>
                <a:lnTo>
                  <a:pt x="3682" y="401"/>
                </a:lnTo>
                <a:lnTo>
                  <a:pt x="3676" y="407"/>
                </a:lnTo>
                <a:lnTo>
                  <a:pt x="3639" y="422"/>
                </a:lnTo>
                <a:lnTo>
                  <a:pt x="3601" y="428"/>
                </a:lnTo>
                <a:lnTo>
                  <a:pt x="3599" y="429"/>
                </a:lnTo>
                <a:lnTo>
                  <a:pt x="3598" y="437"/>
                </a:lnTo>
                <a:lnTo>
                  <a:pt x="3602" y="443"/>
                </a:lnTo>
                <a:lnTo>
                  <a:pt x="3622" y="451"/>
                </a:lnTo>
                <a:lnTo>
                  <a:pt x="3641" y="458"/>
                </a:lnTo>
                <a:lnTo>
                  <a:pt x="3649" y="460"/>
                </a:lnTo>
                <a:lnTo>
                  <a:pt x="3656" y="463"/>
                </a:lnTo>
                <a:lnTo>
                  <a:pt x="3662" y="468"/>
                </a:lnTo>
                <a:lnTo>
                  <a:pt x="3672" y="472"/>
                </a:lnTo>
                <a:lnTo>
                  <a:pt x="3686" y="472"/>
                </a:lnTo>
                <a:close/>
                <a:moveTo>
                  <a:pt x="3782" y="261"/>
                </a:moveTo>
                <a:lnTo>
                  <a:pt x="3769" y="254"/>
                </a:lnTo>
                <a:lnTo>
                  <a:pt x="3757" y="250"/>
                </a:lnTo>
                <a:lnTo>
                  <a:pt x="3745" y="270"/>
                </a:lnTo>
                <a:lnTo>
                  <a:pt x="3729" y="284"/>
                </a:lnTo>
                <a:lnTo>
                  <a:pt x="3712" y="283"/>
                </a:lnTo>
                <a:lnTo>
                  <a:pt x="3696" y="275"/>
                </a:lnTo>
                <a:lnTo>
                  <a:pt x="3682" y="273"/>
                </a:lnTo>
                <a:lnTo>
                  <a:pt x="3670" y="280"/>
                </a:lnTo>
                <a:lnTo>
                  <a:pt x="3677" y="291"/>
                </a:lnTo>
                <a:lnTo>
                  <a:pt x="3690" y="302"/>
                </a:lnTo>
                <a:lnTo>
                  <a:pt x="3702" y="324"/>
                </a:lnTo>
                <a:lnTo>
                  <a:pt x="3716" y="344"/>
                </a:lnTo>
                <a:lnTo>
                  <a:pt x="3737" y="343"/>
                </a:lnTo>
                <a:lnTo>
                  <a:pt x="3757" y="340"/>
                </a:lnTo>
                <a:lnTo>
                  <a:pt x="3794" y="337"/>
                </a:lnTo>
                <a:lnTo>
                  <a:pt x="3830" y="323"/>
                </a:lnTo>
                <a:lnTo>
                  <a:pt x="3830" y="303"/>
                </a:lnTo>
                <a:lnTo>
                  <a:pt x="3805" y="282"/>
                </a:lnTo>
                <a:lnTo>
                  <a:pt x="3819" y="280"/>
                </a:lnTo>
                <a:lnTo>
                  <a:pt x="3833" y="280"/>
                </a:lnTo>
                <a:lnTo>
                  <a:pt x="3844" y="275"/>
                </a:lnTo>
                <a:lnTo>
                  <a:pt x="3852" y="271"/>
                </a:lnTo>
                <a:lnTo>
                  <a:pt x="3844" y="270"/>
                </a:lnTo>
                <a:lnTo>
                  <a:pt x="3833" y="271"/>
                </a:lnTo>
                <a:lnTo>
                  <a:pt x="3816" y="270"/>
                </a:lnTo>
                <a:lnTo>
                  <a:pt x="3798" y="266"/>
                </a:lnTo>
                <a:lnTo>
                  <a:pt x="3782" y="261"/>
                </a:lnTo>
                <a:close/>
                <a:moveTo>
                  <a:pt x="4094" y="291"/>
                </a:moveTo>
                <a:lnTo>
                  <a:pt x="4087" y="279"/>
                </a:lnTo>
                <a:lnTo>
                  <a:pt x="4077" y="270"/>
                </a:lnTo>
                <a:lnTo>
                  <a:pt x="4052" y="270"/>
                </a:lnTo>
                <a:lnTo>
                  <a:pt x="4025" y="268"/>
                </a:lnTo>
                <a:lnTo>
                  <a:pt x="4016" y="265"/>
                </a:lnTo>
                <a:lnTo>
                  <a:pt x="4007" y="261"/>
                </a:lnTo>
                <a:lnTo>
                  <a:pt x="3968" y="263"/>
                </a:lnTo>
                <a:lnTo>
                  <a:pt x="3930" y="269"/>
                </a:lnTo>
                <a:lnTo>
                  <a:pt x="3911" y="284"/>
                </a:lnTo>
                <a:lnTo>
                  <a:pt x="3897" y="308"/>
                </a:lnTo>
                <a:lnTo>
                  <a:pt x="3894" y="325"/>
                </a:lnTo>
                <a:lnTo>
                  <a:pt x="3913" y="328"/>
                </a:lnTo>
                <a:lnTo>
                  <a:pt x="3923" y="329"/>
                </a:lnTo>
                <a:lnTo>
                  <a:pt x="3931" y="325"/>
                </a:lnTo>
                <a:lnTo>
                  <a:pt x="3960" y="312"/>
                </a:lnTo>
                <a:lnTo>
                  <a:pt x="3995" y="320"/>
                </a:lnTo>
                <a:lnTo>
                  <a:pt x="4015" y="315"/>
                </a:lnTo>
                <a:lnTo>
                  <a:pt x="4034" y="307"/>
                </a:lnTo>
                <a:lnTo>
                  <a:pt x="4055" y="303"/>
                </a:lnTo>
                <a:lnTo>
                  <a:pt x="4077" y="299"/>
                </a:lnTo>
                <a:lnTo>
                  <a:pt x="4094" y="291"/>
                </a:lnTo>
                <a:close/>
                <a:moveTo>
                  <a:pt x="3927" y="167"/>
                </a:moveTo>
                <a:lnTo>
                  <a:pt x="3916" y="169"/>
                </a:lnTo>
                <a:lnTo>
                  <a:pt x="3907" y="169"/>
                </a:lnTo>
                <a:lnTo>
                  <a:pt x="3893" y="164"/>
                </a:lnTo>
                <a:lnTo>
                  <a:pt x="3882" y="166"/>
                </a:lnTo>
                <a:lnTo>
                  <a:pt x="3864" y="177"/>
                </a:lnTo>
                <a:lnTo>
                  <a:pt x="3845" y="166"/>
                </a:lnTo>
                <a:lnTo>
                  <a:pt x="3839" y="166"/>
                </a:lnTo>
                <a:lnTo>
                  <a:pt x="3832" y="171"/>
                </a:lnTo>
                <a:lnTo>
                  <a:pt x="3818" y="174"/>
                </a:lnTo>
                <a:lnTo>
                  <a:pt x="3804" y="177"/>
                </a:lnTo>
                <a:lnTo>
                  <a:pt x="3816" y="180"/>
                </a:lnTo>
                <a:lnTo>
                  <a:pt x="3830" y="183"/>
                </a:lnTo>
                <a:lnTo>
                  <a:pt x="3838" y="186"/>
                </a:lnTo>
                <a:lnTo>
                  <a:pt x="3842" y="193"/>
                </a:lnTo>
                <a:lnTo>
                  <a:pt x="3831" y="201"/>
                </a:lnTo>
                <a:lnTo>
                  <a:pt x="3837" y="213"/>
                </a:lnTo>
                <a:lnTo>
                  <a:pt x="3853" y="217"/>
                </a:lnTo>
                <a:lnTo>
                  <a:pt x="3870" y="219"/>
                </a:lnTo>
                <a:lnTo>
                  <a:pt x="3882" y="216"/>
                </a:lnTo>
                <a:lnTo>
                  <a:pt x="3892" y="211"/>
                </a:lnTo>
                <a:lnTo>
                  <a:pt x="3907" y="206"/>
                </a:lnTo>
                <a:lnTo>
                  <a:pt x="3922" y="202"/>
                </a:lnTo>
                <a:lnTo>
                  <a:pt x="3934" y="189"/>
                </a:lnTo>
                <a:lnTo>
                  <a:pt x="3934" y="173"/>
                </a:lnTo>
                <a:lnTo>
                  <a:pt x="3927" y="167"/>
                </a:lnTo>
                <a:close/>
                <a:moveTo>
                  <a:pt x="4030" y="207"/>
                </a:moveTo>
                <a:lnTo>
                  <a:pt x="4018" y="209"/>
                </a:lnTo>
                <a:lnTo>
                  <a:pt x="4007" y="213"/>
                </a:lnTo>
                <a:lnTo>
                  <a:pt x="3994" y="215"/>
                </a:lnTo>
                <a:lnTo>
                  <a:pt x="3981" y="216"/>
                </a:lnTo>
                <a:lnTo>
                  <a:pt x="3973" y="217"/>
                </a:lnTo>
                <a:lnTo>
                  <a:pt x="3965" y="217"/>
                </a:lnTo>
                <a:lnTo>
                  <a:pt x="3958" y="219"/>
                </a:lnTo>
                <a:lnTo>
                  <a:pt x="3951" y="221"/>
                </a:lnTo>
                <a:lnTo>
                  <a:pt x="3972" y="232"/>
                </a:lnTo>
                <a:lnTo>
                  <a:pt x="3997" y="242"/>
                </a:lnTo>
                <a:lnTo>
                  <a:pt x="4010" y="241"/>
                </a:lnTo>
                <a:lnTo>
                  <a:pt x="4022" y="238"/>
                </a:lnTo>
                <a:lnTo>
                  <a:pt x="4031" y="229"/>
                </a:lnTo>
                <a:lnTo>
                  <a:pt x="4035" y="217"/>
                </a:lnTo>
                <a:lnTo>
                  <a:pt x="4030" y="207"/>
                </a:lnTo>
                <a:close/>
                <a:moveTo>
                  <a:pt x="3957" y="100"/>
                </a:moveTo>
                <a:lnTo>
                  <a:pt x="3951" y="91"/>
                </a:lnTo>
                <a:lnTo>
                  <a:pt x="3941" y="85"/>
                </a:lnTo>
                <a:lnTo>
                  <a:pt x="3926" y="83"/>
                </a:lnTo>
                <a:lnTo>
                  <a:pt x="3915" y="73"/>
                </a:lnTo>
                <a:lnTo>
                  <a:pt x="3892" y="57"/>
                </a:lnTo>
                <a:lnTo>
                  <a:pt x="3862" y="53"/>
                </a:lnTo>
                <a:lnTo>
                  <a:pt x="3850" y="51"/>
                </a:lnTo>
                <a:lnTo>
                  <a:pt x="3839" y="52"/>
                </a:lnTo>
                <a:lnTo>
                  <a:pt x="3837" y="58"/>
                </a:lnTo>
                <a:lnTo>
                  <a:pt x="3844" y="65"/>
                </a:lnTo>
                <a:lnTo>
                  <a:pt x="3843" y="72"/>
                </a:lnTo>
                <a:lnTo>
                  <a:pt x="3836" y="78"/>
                </a:lnTo>
                <a:lnTo>
                  <a:pt x="3848" y="90"/>
                </a:lnTo>
                <a:lnTo>
                  <a:pt x="3870" y="94"/>
                </a:lnTo>
                <a:lnTo>
                  <a:pt x="3886" y="99"/>
                </a:lnTo>
                <a:lnTo>
                  <a:pt x="3902" y="106"/>
                </a:lnTo>
                <a:lnTo>
                  <a:pt x="3910" y="112"/>
                </a:lnTo>
                <a:lnTo>
                  <a:pt x="3918" y="117"/>
                </a:lnTo>
                <a:lnTo>
                  <a:pt x="3957" y="125"/>
                </a:lnTo>
                <a:lnTo>
                  <a:pt x="3973" y="111"/>
                </a:lnTo>
                <a:lnTo>
                  <a:pt x="3957" y="100"/>
                </a:lnTo>
                <a:close/>
                <a:moveTo>
                  <a:pt x="4111" y="113"/>
                </a:moveTo>
                <a:lnTo>
                  <a:pt x="4084" y="109"/>
                </a:lnTo>
                <a:lnTo>
                  <a:pt x="4060" y="98"/>
                </a:lnTo>
                <a:lnTo>
                  <a:pt x="4053" y="95"/>
                </a:lnTo>
                <a:lnTo>
                  <a:pt x="4044" y="94"/>
                </a:lnTo>
                <a:lnTo>
                  <a:pt x="4040" y="95"/>
                </a:lnTo>
                <a:lnTo>
                  <a:pt x="4039" y="99"/>
                </a:lnTo>
                <a:lnTo>
                  <a:pt x="4037" y="104"/>
                </a:lnTo>
                <a:lnTo>
                  <a:pt x="4034" y="109"/>
                </a:lnTo>
                <a:lnTo>
                  <a:pt x="4027" y="118"/>
                </a:lnTo>
                <a:lnTo>
                  <a:pt x="4036" y="123"/>
                </a:lnTo>
                <a:lnTo>
                  <a:pt x="4055" y="128"/>
                </a:lnTo>
                <a:lnTo>
                  <a:pt x="4074" y="131"/>
                </a:lnTo>
                <a:lnTo>
                  <a:pt x="4079" y="133"/>
                </a:lnTo>
                <a:lnTo>
                  <a:pt x="4085" y="135"/>
                </a:lnTo>
                <a:lnTo>
                  <a:pt x="4097" y="133"/>
                </a:lnTo>
                <a:lnTo>
                  <a:pt x="4107" y="126"/>
                </a:lnTo>
                <a:lnTo>
                  <a:pt x="4111" y="113"/>
                </a:lnTo>
                <a:close/>
                <a:moveTo>
                  <a:pt x="4233" y="235"/>
                </a:moveTo>
                <a:lnTo>
                  <a:pt x="4198" y="222"/>
                </a:lnTo>
                <a:lnTo>
                  <a:pt x="4166" y="209"/>
                </a:lnTo>
                <a:lnTo>
                  <a:pt x="4166" y="207"/>
                </a:lnTo>
                <a:lnTo>
                  <a:pt x="4182" y="208"/>
                </a:lnTo>
                <a:lnTo>
                  <a:pt x="4195" y="207"/>
                </a:lnTo>
                <a:lnTo>
                  <a:pt x="4188" y="189"/>
                </a:lnTo>
                <a:lnTo>
                  <a:pt x="4162" y="184"/>
                </a:lnTo>
                <a:lnTo>
                  <a:pt x="4077" y="165"/>
                </a:lnTo>
                <a:lnTo>
                  <a:pt x="4002" y="168"/>
                </a:lnTo>
                <a:lnTo>
                  <a:pt x="4053" y="184"/>
                </a:lnTo>
                <a:lnTo>
                  <a:pt x="4103" y="195"/>
                </a:lnTo>
                <a:lnTo>
                  <a:pt x="4103" y="196"/>
                </a:lnTo>
                <a:lnTo>
                  <a:pt x="4090" y="219"/>
                </a:lnTo>
                <a:lnTo>
                  <a:pt x="4110" y="246"/>
                </a:lnTo>
                <a:lnTo>
                  <a:pt x="4151" y="257"/>
                </a:lnTo>
                <a:lnTo>
                  <a:pt x="4191" y="261"/>
                </a:lnTo>
                <a:lnTo>
                  <a:pt x="4319" y="284"/>
                </a:lnTo>
                <a:lnTo>
                  <a:pt x="4449" y="278"/>
                </a:lnTo>
                <a:lnTo>
                  <a:pt x="4470" y="273"/>
                </a:lnTo>
                <a:lnTo>
                  <a:pt x="4483" y="260"/>
                </a:lnTo>
                <a:lnTo>
                  <a:pt x="4389" y="236"/>
                </a:lnTo>
                <a:lnTo>
                  <a:pt x="4274" y="240"/>
                </a:lnTo>
                <a:lnTo>
                  <a:pt x="4233" y="235"/>
                </a:lnTo>
                <a:close/>
                <a:moveTo>
                  <a:pt x="4524" y="333"/>
                </a:moveTo>
                <a:lnTo>
                  <a:pt x="4515" y="330"/>
                </a:lnTo>
                <a:lnTo>
                  <a:pt x="4507" y="326"/>
                </a:lnTo>
                <a:lnTo>
                  <a:pt x="4493" y="321"/>
                </a:lnTo>
                <a:lnTo>
                  <a:pt x="4479" y="317"/>
                </a:lnTo>
                <a:lnTo>
                  <a:pt x="4454" y="321"/>
                </a:lnTo>
                <a:lnTo>
                  <a:pt x="4432" y="320"/>
                </a:lnTo>
                <a:lnTo>
                  <a:pt x="4419" y="310"/>
                </a:lnTo>
                <a:lnTo>
                  <a:pt x="4411" y="317"/>
                </a:lnTo>
                <a:lnTo>
                  <a:pt x="4407" y="333"/>
                </a:lnTo>
                <a:lnTo>
                  <a:pt x="4420" y="342"/>
                </a:lnTo>
                <a:lnTo>
                  <a:pt x="4454" y="344"/>
                </a:lnTo>
                <a:lnTo>
                  <a:pt x="4489" y="348"/>
                </a:lnTo>
                <a:lnTo>
                  <a:pt x="4512" y="356"/>
                </a:lnTo>
                <a:lnTo>
                  <a:pt x="4533" y="349"/>
                </a:lnTo>
                <a:lnTo>
                  <a:pt x="4524" y="333"/>
                </a:lnTo>
                <a:close/>
                <a:moveTo>
                  <a:pt x="4385" y="66"/>
                </a:moveTo>
                <a:lnTo>
                  <a:pt x="4361" y="57"/>
                </a:lnTo>
                <a:lnTo>
                  <a:pt x="4336" y="49"/>
                </a:lnTo>
                <a:lnTo>
                  <a:pt x="4293" y="37"/>
                </a:lnTo>
                <a:lnTo>
                  <a:pt x="4249" y="33"/>
                </a:lnTo>
                <a:lnTo>
                  <a:pt x="4213" y="43"/>
                </a:lnTo>
                <a:lnTo>
                  <a:pt x="4182" y="55"/>
                </a:lnTo>
                <a:lnTo>
                  <a:pt x="4205" y="59"/>
                </a:lnTo>
                <a:lnTo>
                  <a:pt x="4218" y="71"/>
                </a:lnTo>
                <a:lnTo>
                  <a:pt x="4200" y="81"/>
                </a:lnTo>
                <a:lnTo>
                  <a:pt x="4190" y="98"/>
                </a:lnTo>
                <a:lnTo>
                  <a:pt x="4224" y="123"/>
                </a:lnTo>
                <a:lnTo>
                  <a:pt x="4266" y="138"/>
                </a:lnTo>
                <a:lnTo>
                  <a:pt x="4325" y="137"/>
                </a:lnTo>
                <a:lnTo>
                  <a:pt x="4381" y="120"/>
                </a:lnTo>
                <a:lnTo>
                  <a:pt x="4431" y="106"/>
                </a:lnTo>
                <a:lnTo>
                  <a:pt x="4408" y="72"/>
                </a:lnTo>
                <a:lnTo>
                  <a:pt x="4385" y="66"/>
                </a:lnTo>
                <a:close/>
                <a:moveTo>
                  <a:pt x="5123" y="79"/>
                </a:moveTo>
                <a:lnTo>
                  <a:pt x="4904" y="72"/>
                </a:lnTo>
                <a:lnTo>
                  <a:pt x="4814" y="75"/>
                </a:lnTo>
                <a:lnTo>
                  <a:pt x="4729" y="57"/>
                </a:lnTo>
                <a:lnTo>
                  <a:pt x="4699" y="45"/>
                </a:lnTo>
                <a:lnTo>
                  <a:pt x="4681" y="64"/>
                </a:lnTo>
                <a:lnTo>
                  <a:pt x="4663" y="67"/>
                </a:lnTo>
                <a:lnTo>
                  <a:pt x="4645" y="64"/>
                </a:lnTo>
                <a:lnTo>
                  <a:pt x="4562" y="53"/>
                </a:lnTo>
                <a:lnTo>
                  <a:pt x="4480" y="48"/>
                </a:lnTo>
                <a:lnTo>
                  <a:pt x="4412" y="40"/>
                </a:lnTo>
                <a:lnTo>
                  <a:pt x="4347" y="33"/>
                </a:lnTo>
                <a:lnTo>
                  <a:pt x="4398" y="60"/>
                </a:lnTo>
                <a:lnTo>
                  <a:pt x="4458" y="72"/>
                </a:lnTo>
                <a:lnTo>
                  <a:pt x="4497" y="76"/>
                </a:lnTo>
                <a:lnTo>
                  <a:pt x="4537" y="78"/>
                </a:lnTo>
                <a:lnTo>
                  <a:pt x="4553" y="81"/>
                </a:lnTo>
                <a:lnTo>
                  <a:pt x="4535" y="89"/>
                </a:lnTo>
                <a:lnTo>
                  <a:pt x="4495" y="87"/>
                </a:lnTo>
                <a:lnTo>
                  <a:pt x="4485" y="97"/>
                </a:lnTo>
                <a:lnTo>
                  <a:pt x="4490" y="109"/>
                </a:lnTo>
                <a:lnTo>
                  <a:pt x="4493" y="117"/>
                </a:lnTo>
                <a:lnTo>
                  <a:pt x="4512" y="126"/>
                </a:lnTo>
                <a:lnTo>
                  <a:pt x="4527" y="134"/>
                </a:lnTo>
                <a:lnTo>
                  <a:pt x="4484" y="131"/>
                </a:lnTo>
                <a:lnTo>
                  <a:pt x="4441" y="126"/>
                </a:lnTo>
                <a:lnTo>
                  <a:pt x="4415" y="126"/>
                </a:lnTo>
                <a:lnTo>
                  <a:pt x="4391" y="133"/>
                </a:lnTo>
                <a:lnTo>
                  <a:pt x="4389" y="144"/>
                </a:lnTo>
                <a:lnTo>
                  <a:pt x="4415" y="153"/>
                </a:lnTo>
                <a:lnTo>
                  <a:pt x="4414" y="176"/>
                </a:lnTo>
                <a:lnTo>
                  <a:pt x="4390" y="178"/>
                </a:lnTo>
                <a:lnTo>
                  <a:pt x="4365" y="164"/>
                </a:lnTo>
                <a:lnTo>
                  <a:pt x="4334" y="168"/>
                </a:lnTo>
                <a:lnTo>
                  <a:pt x="4344" y="176"/>
                </a:lnTo>
                <a:lnTo>
                  <a:pt x="4355" y="187"/>
                </a:lnTo>
                <a:lnTo>
                  <a:pt x="4343" y="188"/>
                </a:lnTo>
                <a:lnTo>
                  <a:pt x="4330" y="186"/>
                </a:lnTo>
                <a:lnTo>
                  <a:pt x="4303" y="183"/>
                </a:lnTo>
                <a:lnTo>
                  <a:pt x="4278" y="180"/>
                </a:lnTo>
                <a:lnTo>
                  <a:pt x="4260" y="175"/>
                </a:lnTo>
                <a:lnTo>
                  <a:pt x="4254" y="186"/>
                </a:lnTo>
                <a:lnTo>
                  <a:pt x="4292" y="206"/>
                </a:lnTo>
                <a:lnTo>
                  <a:pt x="4345" y="217"/>
                </a:lnTo>
                <a:lnTo>
                  <a:pt x="4368" y="216"/>
                </a:lnTo>
                <a:lnTo>
                  <a:pt x="4395" y="215"/>
                </a:lnTo>
                <a:lnTo>
                  <a:pt x="4419" y="217"/>
                </a:lnTo>
                <a:lnTo>
                  <a:pt x="4442" y="215"/>
                </a:lnTo>
                <a:lnTo>
                  <a:pt x="4516" y="227"/>
                </a:lnTo>
                <a:lnTo>
                  <a:pt x="4591" y="220"/>
                </a:lnTo>
                <a:lnTo>
                  <a:pt x="4570" y="208"/>
                </a:lnTo>
                <a:lnTo>
                  <a:pt x="4545" y="200"/>
                </a:lnTo>
                <a:lnTo>
                  <a:pt x="4497" y="189"/>
                </a:lnTo>
                <a:lnTo>
                  <a:pt x="4538" y="187"/>
                </a:lnTo>
                <a:lnTo>
                  <a:pt x="4598" y="187"/>
                </a:lnTo>
                <a:lnTo>
                  <a:pt x="4658" y="180"/>
                </a:lnTo>
                <a:lnTo>
                  <a:pt x="4697" y="185"/>
                </a:lnTo>
                <a:lnTo>
                  <a:pt x="4738" y="182"/>
                </a:lnTo>
                <a:lnTo>
                  <a:pt x="4738" y="180"/>
                </a:lnTo>
                <a:lnTo>
                  <a:pt x="4726" y="157"/>
                </a:lnTo>
                <a:lnTo>
                  <a:pt x="4762" y="141"/>
                </a:lnTo>
                <a:lnTo>
                  <a:pt x="4784" y="142"/>
                </a:lnTo>
                <a:lnTo>
                  <a:pt x="4804" y="138"/>
                </a:lnTo>
                <a:lnTo>
                  <a:pt x="4807" y="128"/>
                </a:lnTo>
                <a:lnTo>
                  <a:pt x="4811" y="120"/>
                </a:lnTo>
                <a:lnTo>
                  <a:pt x="4839" y="124"/>
                </a:lnTo>
                <a:lnTo>
                  <a:pt x="4872" y="125"/>
                </a:lnTo>
                <a:lnTo>
                  <a:pt x="4924" y="117"/>
                </a:lnTo>
                <a:lnTo>
                  <a:pt x="4977" y="120"/>
                </a:lnTo>
                <a:lnTo>
                  <a:pt x="5029" y="115"/>
                </a:lnTo>
                <a:lnTo>
                  <a:pt x="5085" y="107"/>
                </a:lnTo>
                <a:lnTo>
                  <a:pt x="5113" y="103"/>
                </a:lnTo>
                <a:lnTo>
                  <a:pt x="5142" y="95"/>
                </a:lnTo>
                <a:lnTo>
                  <a:pt x="5172" y="93"/>
                </a:lnTo>
                <a:lnTo>
                  <a:pt x="5202" y="97"/>
                </a:lnTo>
                <a:lnTo>
                  <a:pt x="5232" y="100"/>
                </a:lnTo>
                <a:lnTo>
                  <a:pt x="5257" y="95"/>
                </a:lnTo>
                <a:lnTo>
                  <a:pt x="5237" y="89"/>
                </a:lnTo>
                <a:lnTo>
                  <a:pt x="5215" y="86"/>
                </a:lnTo>
                <a:lnTo>
                  <a:pt x="5186" y="82"/>
                </a:lnTo>
                <a:lnTo>
                  <a:pt x="5156" y="81"/>
                </a:lnTo>
                <a:lnTo>
                  <a:pt x="5123" y="79"/>
                </a:lnTo>
                <a:close/>
                <a:moveTo>
                  <a:pt x="6558" y="189"/>
                </a:moveTo>
                <a:lnTo>
                  <a:pt x="6496" y="220"/>
                </a:lnTo>
                <a:lnTo>
                  <a:pt x="6439" y="259"/>
                </a:lnTo>
                <a:lnTo>
                  <a:pt x="6464" y="263"/>
                </a:lnTo>
                <a:lnTo>
                  <a:pt x="6505" y="262"/>
                </a:lnTo>
                <a:lnTo>
                  <a:pt x="6499" y="271"/>
                </a:lnTo>
                <a:lnTo>
                  <a:pt x="6476" y="273"/>
                </a:lnTo>
                <a:lnTo>
                  <a:pt x="6478" y="284"/>
                </a:lnTo>
                <a:lnTo>
                  <a:pt x="6509" y="286"/>
                </a:lnTo>
                <a:lnTo>
                  <a:pt x="6534" y="287"/>
                </a:lnTo>
                <a:lnTo>
                  <a:pt x="6558" y="287"/>
                </a:lnTo>
                <a:lnTo>
                  <a:pt x="6528" y="300"/>
                </a:lnTo>
                <a:lnTo>
                  <a:pt x="6489" y="293"/>
                </a:lnTo>
                <a:lnTo>
                  <a:pt x="6444" y="289"/>
                </a:lnTo>
                <a:lnTo>
                  <a:pt x="6428" y="308"/>
                </a:lnTo>
                <a:lnTo>
                  <a:pt x="6451" y="314"/>
                </a:lnTo>
                <a:lnTo>
                  <a:pt x="6477" y="314"/>
                </a:lnTo>
                <a:lnTo>
                  <a:pt x="6484" y="332"/>
                </a:lnTo>
                <a:lnTo>
                  <a:pt x="6464" y="353"/>
                </a:lnTo>
                <a:lnTo>
                  <a:pt x="6448" y="353"/>
                </a:lnTo>
                <a:lnTo>
                  <a:pt x="6438" y="363"/>
                </a:lnTo>
                <a:lnTo>
                  <a:pt x="6450" y="379"/>
                </a:lnTo>
                <a:lnTo>
                  <a:pt x="6465" y="387"/>
                </a:lnTo>
                <a:lnTo>
                  <a:pt x="6442" y="388"/>
                </a:lnTo>
                <a:lnTo>
                  <a:pt x="6419" y="380"/>
                </a:lnTo>
                <a:lnTo>
                  <a:pt x="6391" y="375"/>
                </a:lnTo>
                <a:lnTo>
                  <a:pt x="6398" y="395"/>
                </a:lnTo>
                <a:lnTo>
                  <a:pt x="6414" y="401"/>
                </a:lnTo>
                <a:lnTo>
                  <a:pt x="6432" y="406"/>
                </a:lnTo>
                <a:lnTo>
                  <a:pt x="6417" y="413"/>
                </a:lnTo>
                <a:lnTo>
                  <a:pt x="6396" y="413"/>
                </a:lnTo>
                <a:lnTo>
                  <a:pt x="6303" y="406"/>
                </a:lnTo>
                <a:lnTo>
                  <a:pt x="6241" y="431"/>
                </a:lnTo>
                <a:lnTo>
                  <a:pt x="6241" y="432"/>
                </a:lnTo>
                <a:lnTo>
                  <a:pt x="6242" y="432"/>
                </a:lnTo>
                <a:lnTo>
                  <a:pt x="6231" y="437"/>
                </a:lnTo>
                <a:lnTo>
                  <a:pt x="6223" y="442"/>
                </a:lnTo>
                <a:lnTo>
                  <a:pt x="6278" y="456"/>
                </a:lnTo>
                <a:lnTo>
                  <a:pt x="6333" y="475"/>
                </a:lnTo>
                <a:lnTo>
                  <a:pt x="6350" y="501"/>
                </a:lnTo>
                <a:lnTo>
                  <a:pt x="6294" y="504"/>
                </a:lnTo>
                <a:lnTo>
                  <a:pt x="6259" y="495"/>
                </a:lnTo>
                <a:lnTo>
                  <a:pt x="6229" y="474"/>
                </a:lnTo>
                <a:lnTo>
                  <a:pt x="6203" y="467"/>
                </a:lnTo>
                <a:lnTo>
                  <a:pt x="6176" y="464"/>
                </a:lnTo>
                <a:lnTo>
                  <a:pt x="6166" y="455"/>
                </a:lnTo>
                <a:lnTo>
                  <a:pt x="6159" y="446"/>
                </a:lnTo>
                <a:lnTo>
                  <a:pt x="6151" y="457"/>
                </a:lnTo>
                <a:lnTo>
                  <a:pt x="6155" y="470"/>
                </a:lnTo>
                <a:lnTo>
                  <a:pt x="6172" y="478"/>
                </a:lnTo>
                <a:lnTo>
                  <a:pt x="6184" y="481"/>
                </a:lnTo>
                <a:lnTo>
                  <a:pt x="6159" y="484"/>
                </a:lnTo>
                <a:lnTo>
                  <a:pt x="6133" y="484"/>
                </a:lnTo>
                <a:lnTo>
                  <a:pt x="6111" y="498"/>
                </a:lnTo>
                <a:lnTo>
                  <a:pt x="6123" y="511"/>
                </a:lnTo>
                <a:lnTo>
                  <a:pt x="6118" y="517"/>
                </a:lnTo>
                <a:lnTo>
                  <a:pt x="6112" y="521"/>
                </a:lnTo>
                <a:lnTo>
                  <a:pt x="6136" y="525"/>
                </a:lnTo>
                <a:lnTo>
                  <a:pt x="6161" y="524"/>
                </a:lnTo>
                <a:lnTo>
                  <a:pt x="6184" y="526"/>
                </a:lnTo>
                <a:lnTo>
                  <a:pt x="6207" y="532"/>
                </a:lnTo>
                <a:lnTo>
                  <a:pt x="6225" y="528"/>
                </a:lnTo>
                <a:lnTo>
                  <a:pt x="6241" y="523"/>
                </a:lnTo>
                <a:lnTo>
                  <a:pt x="6259" y="529"/>
                </a:lnTo>
                <a:lnTo>
                  <a:pt x="6279" y="535"/>
                </a:lnTo>
                <a:lnTo>
                  <a:pt x="6313" y="526"/>
                </a:lnTo>
                <a:lnTo>
                  <a:pt x="6348" y="516"/>
                </a:lnTo>
                <a:lnTo>
                  <a:pt x="6284" y="555"/>
                </a:lnTo>
                <a:lnTo>
                  <a:pt x="6212" y="579"/>
                </a:lnTo>
                <a:lnTo>
                  <a:pt x="6183" y="596"/>
                </a:lnTo>
                <a:lnTo>
                  <a:pt x="6151" y="603"/>
                </a:lnTo>
                <a:lnTo>
                  <a:pt x="6111" y="604"/>
                </a:lnTo>
                <a:lnTo>
                  <a:pt x="6072" y="601"/>
                </a:lnTo>
                <a:lnTo>
                  <a:pt x="6057" y="618"/>
                </a:lnTo>
                <a:lnTo>
                  <a:pt x="6030" y="611"/>
                </a:lnTo>
                <a:lnTo>
                  <a:pt x="5996" y="611"/>
                </a:lnTo>
                <a:lnTo>
                  <a:pt x="5967" y="612"/>
                </a:lnTo>
                <a:lnTo>
                  <a:pt x="5954" y="598"/>
                </a:lnTo>
                <a:lnTo>
                  <a:pt x="5945" y="595"/>
                </a:lnTo>
                <a:lnTo>
                  <a:pt x="5950" y="618"/>
                </a:lnTo>
                <a:lnTo>
                  <a:pt x="5930" y="632"/>
                </a:lnTo>
                <a:lnTo>
                  <a:pt x="5898" y="645"/>
                </a:lnTo>
                <a:lnTo>
                  <a:pt x="5865" y="663"/>
                </a:lnTo>
                <a:lnTo>
                  <a:pt x="5834" y="687"/>
                </a:lnTo>
                <a:lnTo>
                  <a:pt x="5798" y="696"/>
                </a:lnTo>
                <a:lnTo>
                  <a:pt x="5776" y="703"/>
                </a:lnTo>
                <a:lnTo>
                  <a:pt x="5756" y="715"/>
                </a:lnTo>
                <a:lnTo>
                  <a:pt x="5728" y="717"/>
                </a:lnTo>
                <a:lnTo>
                  <a:pt x="5699" y="714"/>
                </a:lnTo>
                <a:lnTo>
                  <a:pt x="5709" y="695"/>
                </a:lnTo>
                <a:lnTo>
                  <a:pt x="5718" y="682"/>
                </a:lnTo>
                <a:lnTo>
                  <a:pt x="5706" y="681"/>
                </a:lnTo>
                <a:lnTo>
                  <a:pt x="5693" y="682"/>
                </a:lnTo>
                <a:lnTo>
                  <a:pt x="5646" y="727"/>
                </a:lnTo>
                <a:lnTo>
                  <a:pt x="5596" y="733"/>
                </a:lnTo>
                <a:lnTo>
                  <a:pt x="5584" y="752"/>
                </a:lnTo>
                <a:lnTo>
                  <a:pt x="5559" y="759"/>
                </a:lnTo>
                <a:lnTo>
                  <a:pt x="5536" y="785"/>
                </a:lnTo>
                <a:lnTo>
                  <a:pt x="5546" y="803"/>
                </a:lnTo>
                <a:lnTo>
                  <a:pt x="5527" y="822"/>
                </a:lnTo>
                <a:lnTo>
                  <a:pt x="5502" y="834"/>
                </a:lnTo>
                <a:lnTo>
                  <a:pt x="5498" y="837"/>
                </a:lnTo>
                <a:lnTo>
                  <a:pt x="5494" y="839"/>
                </a:lnTo>
                <a:lnTo>
                  <a:pt x="5479" y="859"/>
                </a:lnTo>
                <a:lnTo>
                  <a:pt x="5453" y="868"/>
                </a:lnTo>
                <a:lnTo>
                  <a:pt x="5432" y="879"/>
                </a:lnTo>
                <a:lnTo>
                  <a:pt x="5439" y="901"/>
                </a:lnTo>
                <a:lnTo>
                  <a:pt x="5403" y="945"/>
                </a:lnTo>
                <a:lnTo>
                  <a:pt x="5353" y="977"/>
                </a:lnTo>
                <a:lnTo>
                  <a:pt x="5345" y="993"/>
                </a:lnTo>
                <a:lnTo>
                  <a:pt x="5324" y="992"/>
                </a:lnTo>
                <a:lnTo>
                  <a:pt x="5305" y="990"/>
                </a:lnTo>
                <a:lnTo>
                  <a:pt x="5307" y="971"/>
                </a:lnTo>
                <a:lnTo>
                  <a:pt x="5288" y="967"/>
                </a:lnTo>
                <a:lnTo>
                  <a:pt x="5275" y="954"/>
                </a:lnTo>
                <a:lnTo>
                  <a:pt x="5266" y="944"/>
                </a:lnTo>
                <a:lnTo>
                  <a:pt x="5244" y="954"/>
                </a:lnTo>
                <a:lnTo>
                  <a:pt x="5197" y="944"/>
                </a:lnTo>
                <a:lnTo>
                  <a:pt x="5173" y="901"/>
                </a:lnTo>
                <a:lnTo>
                  <a:pt x="5156" y="876"/>
                </a:lnTo>
                <a:lnTo>
                  <a:pt x="5138" y="858"/>
                </a:lnTo>
                <a:lnTo>
                  <a:pt x="5139" y="837"/>
                </a:lnTo>
                <a:lnTo>
                  <a:pt x="5132" y="815"/>
                </a:lnTo>
                <a:lnTo>
                  <a:pt x="5147" y="795"/>
                </a:lnTo>
                <a:lnTo>
                  <a:pt x="5165" y="778"/>
                </a:lnTo>
                <a:lnTo>
                  <a:pt x="5182" y="766"/>
                </a:lnTo>
                <a:lnTo>
                  <a:pt x="5202" y="763"/>
                </a:lnTo>
                <a:lnTo>
                  <a:pt x="5202" y="750"/>
                </a:lnTo>
                <a:lnTo>
                  <a:pt x="5197" y="733"/>
                </a:lnTo>
                <a:lnTo>
                  <a:pt x="5197" y="724"/>
                </a:lnTo>
                <a:lnTo>
                  <a:pt x="5195" y="717"/>
                </a:lnTo>
                <a:lnTo>
                  <a:pt x="5175" y="746"/>
                </a:lnTo>
                <a:lnTo>
                  <a:pt x="5151" y="744"/>
                </a:lnTo>
                <a:lnTo>
                  <a:pt x="5160" y="722"/>
                </a:lnTo>
                <a:lnTo>
                  <a:pt x="5151" y="712"/>
                </a:lnTo>
                <a:lnTo>
                  <a:pt x="5143" y="703"/>
                </a:lnTo>
                <a:lnTo>
                  <a:pt x="5152" y="692"/>
                </a:lnTo>
                <a:lnTo>
                  <a:pt x="5136" y="684"/>
                </a:lnTo>
                <a:lnTo>
                  <a:pt x="5118" y="684"/>
                </a:lnTo>
                <a:lnTo>
                  <a:pt x="5124" y="673"/>
                </a:lnTo>
                <a:lnTo>
                  <a:pt x="5135" y="668"/>
                </a:lnTo>
                <a:lnTo>
                  <a:pt x="5149" y="659"/>
                </a:lnTo>
                <a:lnTo>
                  <a:pt x="5154" y="650"/>
                </a:lnTo>
                <a:lnTo>
                  <a:pt x="5133" y="647"/>
                </a:lnTo>
                <a:lnTo>
                  <a:pt x="5135" y="631"/>
                </a:lnTo>
                <a:lnTo>
                  <a:pt x="5188" y="620"/>
                </a:lnTo>
                <a:lnTo>
                  <a:pt x="5244" y="621"/>
                </a:lnTo>
                <a:lnTo>
                  <a:pt x="5244" y="614"/>
                </a:lnTo>
                <a:lnTo>
                  <a:pt x="5245" y="609"/>
                </a:lnTo>
                <a:lnTo>
                  <a:pt x="5201" y="609"/>
                </a:lnTo>
                <a:lnTo>
                  <a:pt x="5166" y="603"/>
                </a:lnTo>
                <a:lnTo>
                  <a:pt x="5167" y="603"/>
                </a:lnTo>
                <a:lnTo>
                  <a:pt x="5167" y="602"/>
                </a:lnTo>
                <a:lnTo>
                  <a:pt x="5209" y="593"/>
                </a:lnTo>
                <a:lnTo>
                  <a:pt x="5233" y="593"/>
                </a:lnTo>
                <a:lnTo>
                  <a:pt x="5257" y="590"/>
                </a:lnTo>
                <a:lnTo>
                  <a:pt x="5259" y="583"/>
                </a:lnTo>
                <a:lnTo>
                  <a:pt x="5251" y="580"/>
                </a:lnTo>
                <a:lnTo>
                  <a:pt x="5234" y="579"/>
                </a:lnTo>
                <a:lnTo>
                  <a:pt x="5218" y="577"/>
                </a:lnTo>
                <a:lnTo>
                  <a:pt x="5219" y="573"/>
                </a:lnTo>
                <a:lnTo>
                  <a:pt x="5219" y="570"/>
                </a:lnTo>
                <a:lnTo>
                  <a:pt x="5243" y="566"/>
                </a:lnTo>
                <a:lnTo>
                  <a:pt x="5266" y="562"/>
                </a:lnTo>
                <a:lnTo>
                  <a:pt x="5283" y="560"/>
                </a:lnTo>
                <a:lnTo>
                  <a:pt x="5294" y="548"/>
                </a:lnTo>
                <a:lnTo>
                  <a:pt x="5320" y="525"/>
                </a:lnTo>
                <a:lnTo>
                  <a:pt x="5331" y="500"/>
                </a:lnTo>
                <a:lnTo>
                  <a:pt x="5317" y="497"/>
                </a:lnTo>
                <a:lnTo>
                  <a:pt x="5301" y="496"/>
                </a:lnTo>
                <a:lnTo>
                  <a:pt x="5284" y="493"/>
                </a:lnTo>
                <a:lnTo>
                  <a:pt x="5268" y="487"/>
                </a:lnTo>
                <a:lnTo>
                  <a:pt x="5267" y="485"/>
                </a:lnTo>
                <a:lnTo>
                  <a:pt x="5265" y="484"/>
                </a:lnTo>
                <a:lnTo>
                  <a:pt x="5241" y="471"/>
                </a:lnTo>
                <a:lnTo>
                  <a:pt x="5218" y="459"/>
                </a:lnTo>
                <a:lnTo>
                  <a:pt x="5244" y="464"/>
                </a:lnTo>
                <a:lnTo>
                  <a:pt x="5275" y="472"/>
                </a:lnTo>
                <a:lnTo>
                  <a:pt x="5298" y="482"/>
                </a:lnTo>
                <a:lnTo>
                  <a:pt x="5324" y="483"/>
                </a:lnTo>
                <a:lnTo>
                  <a:pt x="5321" y="474"/>
                </a:lnTo>
                <a:lnTo>
                  <a:pt x="5318" y="464"/>
                </a:lnTo>
                <a:lnTo>
                  <a:pt x="5324" y="456"/>
                </a:lnTo>
                <a:lnTo>
                  <a:pt x="5328" y="448"/>
                </a:lnTo>
                <a:lnTo>
                  <a:pt x="5313" y="434"/>
                </a:lnTo>
                <a:lnTo>
                  <a:pt x="5289" y="431"/>
                </a:lnTo>
                <a:lnTo>
                  <a:pt x="5275" y="429"/>
                </a:lnTo>
                <a:lnTo>
                  <a:pt x="5262" y="425"/>
                </a:lnTo>
                <a:lnTo>
                  <a:pt x="5239" y="433"/>
                </a:lnTo>
                <a:lnTo>
                  <a:pt x="5218" y="432"/>
                </a:lnTo>
                <a:lnTo>
                  <a:pt x="5225" y="402"/>
                </a:lnTo>
                <a:lnTo>
                  <a:pt x="5235" y="378"/>
                </a:lnTo>
                <a:lnTo>
                  <a:pt x="5183" y="305"/>
                </a:lnTo>
                <a:lnTo>
                  <a:pt x="5094" y="269"/>
                </a:lnTo>
                <a:lnTo>
                  <a:pt x="5001" y="263"/>
                </a:lnTo>
                <a:lnTo>
                  <a:pt x="4917" y="274"/>
                </a:lnTo>
                <a:lnTo>
                  <a:pt x="4889" y="270"/>
                </a:lnTo>
                <a:lnTo>
                  <a:pt x="4859" y="257"/>
                </a:lnTo>
                <a:lnTo>
                  <a:pt x="4866" y="248"/>
                </a:lnTo>
                <a:lnTo>
                  <a:pt x="4888" y="248"/>
                </a:lnTo>
                <a:lnTo>
                  <a:pt x="4819" y="222"/>
                </a:lnTo>
                <a:lnTo>
                  <a:pt x="4961" y="225"/>
                </a:lnTo>
                <a:lnTo>
                  <a:pt x="4972" y="216"/>
                </a:lnTo>
                <a:lnTo>
                  <a:pt x="4972" y="207"/>
                </a:lnTo>
                <a:lnTo>
                  <a:pt x="4882" y="205"/>
                </a:lnTo>
                <a:lnTo>
                  <a:pt x="4796" y="181"/>
                </a:lnTo>
                <a:lnTo>
                  <a:pt x="4809" y="173"/>
                </a:lnTo>
                <a:lnTo>
                  <a:pt x="4828" y="167"/>
                </a:lnTo>
                <a:lnTo>
                  <a:pt x="4893" y="167"/>
                </a:lnTo>
                <a:lnTo>
                  <a:pt x="4934" y="160"/>
                </a:lnTo>
                <a:lnTo>
                  <a:pt x="4974" y="154"/>
                </a:lnTo>
                <a:lnTo>
                  <a:pt x="5024" y="154"/>
                </a:lnTo>
                <a:lnTo>
                  <a:pt x="5072" y="147"/>
                </a:lnTo>
                <a:lnTo>
                  <a:pt x="5079" y="134"/>
                </a:lnTo>
                <a:lnTo>
                  <a:pt x="5084" y="125"/>
                </a:lnTo>
                <a:lnTo>
                  <a:pt x="5389" y="114"/>
                </a:lnTo>
                <a:lnTo>
                  <a:pt x="5421" y="112"/>
                </a:lnTo>
                <a:lnTo>
                  <a:pt x="5451" y="110"/>
                </a:lnTo>
                <a:lnTo>
                  <a:pt x="5472" y="108"/>
                </a:lnTo>
                <a:lnTo>
                  <a:pt x="5493" y="108"/>
                </a:lnTo>
                <a:lnTo>
                  <a:pt x="5513" y="117"/>
                </a:lnTo>
                <a:lnTo>
                  <a:pt x="5533" y="125"/>
                </a:lnTo>
                <a:lnTo>
                  <a:pt x="5552" y="125"/>
                </a:lnTo>
                <a:lnTo>
                  <a:pt x="5567" y="116"/>
                </a:lnTo>
                <a:lnTo>
                  <a:pt x="5570" y="115"/>
                </a:lnTo>
                <a:lnTo>
                  <a:pt x="5572" y="115"/>
                </a:lnTo>
                <a:lnTo>
                  <a:pt x="6047" y="111"/>
                </a:lnTo>
                <a:lnTo>
                  <a:pt x="6165" y="107"/>
                </a:lnTo>
                <a:lnTo>
                  <a:pt x="6283" y="109"/>
                </a:lnTo>
                <a:lnTo>
                  <a:pt x="6314" y="123"/>
                </a:lnTo>
                <a:lnTo>
                  <a:pt x="6345" y="132"/>
                </a:lnTo>
                <a:lnTo>
                  <a:pt x="6381" y="128"/>
                </a:lnTo>
                <a:lnTo>
                  <a:pt x="6416" y="131"/>
                </a:lnTo>
                <a:lnTo>
                  <a:pt x="6412" y="139"/>
                </a:lnTo>
                <a:lnTo>
                  <a:pt x="6407" y="149"/>
                </a:lnTo>
                <a:lnTo>
                  <a:pt x="6488" y="153"/>
                </a:lnTo>
                <a:lnTo>
                  <a:pt x="6580" y="142"/>
                </a:lnTo>
                <a:lnTo>
                  <a:pt x="6602" y="151"/>
                </a:lnTo>
                <a:lnTo>
                  <a:pt x="6626" y="155"/>
                </a:lnTo>
                <a:lnTo>
                  <a:pt x="6658" y="152"/>
                </a:lnTo>
                <a:lnTo>
                  <a:pt x="6692" y="149"/>
                </a:lnTo>
                <a:lnTo>
                  <a:pt x="6723" y="149"/>
                </a:lnTo>
                <a:lnTo>
                  <a:pt x="6753" y="154"/>
                </a:lnTo>
                <a:lnTo>
                  <a:pt x="6709" y="163"/>
                </a:lnTo>
                <a:lnTo>
                  <a:pt x="6657" y="163"/>
                </a:lnTo>
                <a:lnTo>
                  <a:pt x="6636" y="165"/>
                </a:lnTo>
                <a:lnTo>
                  <a:pt x="6616" y="173"/>
                </a:lnTo>
                <a:lnTo>
                  <a:pt x="6595" y="180"/>
                </a:lnTo>
                <a:lnTo>
                  <a:pt x="6573" y="184"/>
                </a:lnTo>
                <a:lnTo>
                  <a:pt x="6558" y="189"/>
                </a:lnTo>
                <a:close/>
                <a:moveTo>
                  <a:pt x="5239" y="488"/>
                </a:moveTo>
                <a:lnTo>
                  <a:pt x="5228" y="487"/>
                </a:lnTo>
                <a:lnTo>
                  <a:pt x="5216" y="483"/>
                </a:lnTo>
                <a:lnTo>
                  <a:pt x="5208" y="482"/>
                </a:lnTo>
                <a:lnTo>
                  <a:pt x="5202" y="487"/>
                </a:lnTo>
                <a:lnTo>
                  <a:pt x="5196" y="493"/>
                </a:lnTo>
                <a:lnTo>
                  <a:pt x="5190" y="497"/>
                </a:lnTo>
                <a:lnTo>
                  <a:pt x="5186" y="505"/>
                </a:lnTo>
                <a:lnTo>
                  <a:pt x="5196" y="511"/>
                </a:lnTo>
                <a:lnTo>
                  <a:pt x="5195" y="520"/>
                </a:lnTo>
                <a:lnTo>
                  <a:pt x="5191" y="526"/>
                </a:lnTo>
                <a:lnTo>
                  <a:pt x="5200" y="528"/>
                </a:lnTo>
                <a:lnTo>
                  <a:pt x="5210" y="529"/>
                </a:lnTo>
                <a:lnTo>
                  <a:pt x="5225" y="530"/>
                </a:lnTo>
                <a:lnTo>
                  <a:pt x="5241" y="528"/>
                </a:lnTo>
                <a:lnTo>
                  <a:pt x="5247" y="527"/>
                </a:lnTo>
                <a:lnTo>
                  <a:pt x="5255" y="527"/>
                </a:lnTo>
                <a:lnTo>
                  <a:pt x="5261" y="526"/>
                </a:lnTo>
                <a:lnTo>
                  <a:pt x="5265" y="524"/>
                </a:lnTo>
                <a:lnTo>
                  <a:pt x="5265" y="518"/>
                </a:lnTo>
                <a:lnTo>
                  <a:pt x="5262" y="513"/>
                </a:lnTo>
                <a:lnTo>
                  <a:pt x="5254" y="506"/>
                </a:lnTo>
                <a:lnTo>
                  <a:pt x="5246" y="498"/>
                </a:lnTo>
                <a:lnTo>
                  <a:pt x="5239" y="488"/>
                </a:lnTo>
                <a:close/>
                <a:moveTo>
                  <a:pt x="6349" y="430"/>
                </a:moveTo>
                <a:lnTo>
                  <a:pt x="6339" y="430"/>
                </a:lnTo>
                <a:lnTo>
                  <a:pt x="6330" y="430"/>
                </a:lnTo>
                <a:lnTo>
                  <a:pt x="6320" y="430"/>
                </a:lnTo>
                <a:lnTo>
                  <a:pt x="6309" y="431"/>
                </a:lnTo>
                <a:lnTo>
                  <a:pt x="6305" y="432"/>
                </a:lnTo>
                <a:lnTo>
                  <a:pt x="6300" y="431"/>
                </a:lnTo>
                <a:lnTo>
                  <a:pt x="6295" y="432"/>
                </a:lnTo>
                <a:lnTo>
                  <a:pt x="6291" y="433"/>
                </a:lnTo>
                <a:lnTo>
                  <a:pt x="6292" y="436"/>
                </a:lnTo>
                <a:lnTo>
                  <a:pt x="6295" y="439"/>
                </a:lnTo>
                <a:lnTo>
                  <a:pt x="6302" y="445"/>
                </a:lnTo>
                <a:lnTo>
                  <a:pt x="6311" y="446"/>
                </a:lnTo>
                <a:lnTo>
                  <a:pt x="6337" y="446"/>
                </a:lnTo>
                <a:lnTo>
                  <a:pt x="6353" y="448"/>
                </a:lnTo>
                <a:lnTo>
                  <a:pt x="6363" y="439"/>
                </a:lnTo>
                <a:lnTo>
                  <a:pt x="6349" y="430"/>
                </a:lnTo>
                <a:close/>
                <a:moveTo>
                  <a:pt x="4145" y="5242"/>
                </a:moveTo>
                <a:lnTo>
                  <a:pt x="4139" y="5238"/>
                </a:lnTo>
                <a:lnTo>
                  <a:pt x="4132" y="5232"/>
                </a:lnTo>
                <a:lnTo>
                  <a:pt x="4125" y="5227"/>
                </a:lnTo>
                <a:lnTo>
                  <a:pt x="4116" y="5225"/>
                </a:lnTo>
                <a:lnTo>
                  <a:pt x="4107" y="5226"/>
                </a:lnTo>
                <a:lnTo>
                  <a:pt x="4101" y="5230"/>
                </a:lnTo>
                <a:lnTo>
                  <a:pt x="4100" y="5233"/>
                </a:lnTo>
                <a:lnTo>
                  <a:pt x="4100" y="5236"/>
                </a:lnTo>
                <a:lnTo>
                  <a:pt x="4103" y="5243"/>
                </a:lnTo>
                <a:lnTo>
                  <a:pt x="4109" y="5248"/>
                </a:lnTo>
                <a:lnTo>
                  <a:pt x="4117" y="5251"/>
                </a:lnTo>
                <a:lnTo>
                  <a:pt x="4122" y="5256"/>
                </a:lnTo>
                <a:lnTo>
                  <a:pt x="4124" y="5260"/>
                </a:lnTo>
                <a:lnTo>
                  <a:pt x="4128" y="5262"/>
                </a:lnTo>
                <a:lnTo>
                  <a:pt x="4136" y="5259"/>
                </a:lnTo>
                <a:lnTo>
                  <a:pt x="4141" y="5253"/>
                </a:lnTo>
                <a:lnTo>
                  <a:pt x="4145" y="5242"/>
                </a:lnTo>
                <a:close/>
                <a:moveTo>
                  <a:pt x="4102" y="5282"/>
                </a:moveTo>
                <a:lnTo>
                  <a:pt x="4102" y="5275"/>
                </a:lnTo>
                <a:lnTo>
                  <a:pt x="4101" y="5269"/>
                </a:lnTo>
                <a:lnTo>
                  <a:pt x="4096" y="5265"/>
                </a:lnTo>
                <a:lnTo>
                  <a:pt x="4088" y="5265"/>
                </a:lnTo>
                <a:lnTo>
                  <a:pt x="4077" y="5268"/>
                </a:lnTo>
                <a:lnTo>
                  <a:pt x="4072" y="5278"/>
                </a:lnTo>
                <a:lnTo>
                  <a:pt x="4074" y="5285"/>
                </a:lnTo>
                <a:lnTo>
                  <a:pt x="4077" y="5290"/>
                </a:lnTo>
                <a:lnTo>
                  <a:pt x="4078" y="5294"/>
                </a:lnTo>
                <a:lnTo>
                  <a:pt x="4080" y="5298"/>
                </a:lnTo>
                <a:lnTo>
                  <a:pt x="4086" y="5297"/>
                </a:lnTo>
                <a:lnTo>
                  <a:pt x="4091" y="5294"/>
                </a:lnTo>
                <a:lnTo>
                  <a:pt x="4102" y="5282"/>
                </a:lnTo>
                <a:close/>
                <a:moveTo>
                  <a:pt x="10334" y="4314"/>
                </a:moveTo>
                <a:lnTo>
                  <a:pt x="10345" y="4316"/>
                </a:lnTo>
                <a:lnTo>
                  <a:pt x="10353" y="4313"/>
                </a:lnTo>
                <a:lnTo>
                  <a:pt x="10359" y="4305"/>
                </a:lnTo>
                <a:lnTo>
                  <a:pt x="10358" y="4295"/>
                </a:lnTo>
                <a:lnTo>
                  <a:pt x="10353" y="4297"/>
                </a:lnTo>
                <a:lnTo>
                  <a:pt x="10346" y="4299"/>
                </a:lnTo>
                <a:lnTo>
                  <a:pt x="10342" y="4297"/>
                </a:lnTo>
                <a:lnTo>
                  <a:pt x="10340" y="4294"/>
                </a:lnTo>
                <a:lnTo>
                  <a:pt x="10328" y="4287"/>
                </a:lnTo>
                <a:lnTo>
                  <a:pt x="10314" y="4286"/>
                </a:lnTo>
                <a:lnTo>
                  <a:pt x="10309" y="4290"/>
                </a:lnTo>
                <a:lnTo>
                  <a:pt x="10308" y="4295"/>
                </a:lnTo>
                <a:lnTo>
                  <a:pt x="10314" y="4305"/>
                </a:lnTo>
                <a:lnTo>
                  <a:pt x="10325" y="4311"/>
                </a:lnTo>
                <a:lnTo>
                  <a:pt x="10334" y="4314"/>
                </a:lnTo>
                <a:close/>
                <a:moveTo>
                  <a:pt x="10357" y="8923"/>
                </a:moveTo>
                <a:lnTo>
                  <a:pt x="10373" y="8924"/>
                </a:lnTo>
                <a:lnTo>
                  <a:pt x="10389" y="8921"/>
                </a:lnTo>
                <a:lnTo>
                  <a:pt x="10397" y="8918"/>
                </a:lnTo>
                <a:lnTo>
                  <a:pt x="10405" y="8915"/>
                </a:lnTo>
                <a:lnTo>
                  <a:pt x="10412" y="8911"/>
                </a:lnTo>
                <a:lnTo>
                  <a:pt x="10418" y="8908"/>
                </a:lnTo>
                <a:lnTo>
                  <a:pt x="10405" y="8907"/>
                </a:lnTo>
                <a:lnTo>
                  <a:pt x="10393" y="8902"/>
                </a:lnTo>
                <a:lnTo>
                  <a:pt x="10388" y="8896"/>
                </a:lnTo>
                <a:lnTo>
                  <a:pt x="10382" y="8887"/>
                </a:lnTo>
                <a:lnTo>
                  <a:pt x="10372" y="8885"/>
                </a:lnTo>
                <a:lnTo>
                  <a:pt x="10362" y="8890"/>
                </a:lnTo>
                <a:lnTo>
                  <a:pt x="10360" y="8894"/>
                </a:lnTo>
                <a:lnTo>
                  <a:pt x="10358" y="8897"/>
                </a:lnTo>
                <a:lnTo>
                  <a:pt x="10356" y="8908"/>
                </a:lnTo>
                <a:lnTo>
                  <a:pt x="10351" y="8918"/>
                </a:lnTo>
                <a:lnTo>
                  <a:pt x="10357" y="8923"/>
                </a:lnTo>
                <a:close/>
              </a:path>
            </a:pathLst>
          </a:custGeom>
          <a:solidFill>
            <a:srgbClr val="D9D9D9"/>
          </a:solidFill>
          <a:ln w="9525" cap="flat" cmpd="sng">
            <a:solidFill>
              <a:srgbClr val="000000"/>
            </a:solidFill>
            <a:prstDash val="solid"/>
            <a:round/>
            <a:headEnd/>
            <a:tailEnd/>
          </a:ln>
        </xdr:spPr>
      </xdr:sp>
      <xdr:graphicFrame macro="">
        <xdr:nvGraphicFramePr>
          <xdr:cNvPr id="561" name="Chart"/>
          <xdr:cNvGraphicFramePr>
            <a:graphicFrameLocks/>
          </xdr:cNvGraphicFramePr>
        </xdr:nvGraphicFramePr>
        <xdr:xfrm>
          <a:off x="13465704" y="43117008"/>
          <a:ext cx="3963988" cy="2114550"/>
        </xdr:xfrm>
        <a:graphic>
          <a:graphicData uri="http://schemas.openxmlformats.org/drawingml/2006/chart">
            <c:chart xmlns:c="http://schemas.openxmlformats.org/drawingml/2006/chart" xmlns:r="http://schemas.openxmlformats.org/officeDocument/2006/relationships" r:id="rId9"/>
          </a:graphicData>
        </a:graphic>
      </xdr:graphicFrame>
      <xdr:sp macro="" textlink="'Widget Showcase Calcs'!D225">
        <xdr:nvSpPr>
          <xdr:cNvPr id="562" name="Up / Down Text"/>
          <xdr:cNvSpPr txBox="1"/>
        </xdr:nvSpPr>
        <xdr:spPr bwMode="auto">
          <a:xfrm>
            <a:off x="16308653" y="45115156"/>
            <a:ext cx="1055720" cy="972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B518628-E66B-45C1-9F42-1037D471EA01}" type="TxLink">
              <a:rPr lang="en-US" sz="5500" b="0" i="0" u="none" strike="noStrike"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Wingdings 3"/>
                <a:ea typeface="+mn-ea"/>
                <a:cs typeface="+mn-cs"/>
                <a:sym typeface="Wingdings 3"/>
              </a:rPr>
              <a:pPr algn="ctr"/>
              <a:t>q</a:t>
            </a:fld>
            <a:endParaRPr lang="en-US" sz="5500" b="1"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Wingdings 3" pitchFamily="18" charset="2"/>
              <a:cs typeface="Arial" pitchFamily="34" charset="0"/>
            </a:endParaRPr>
          </a:p>
        </xdr:txBody>
      </xdr:sp>
      <xdr:sp macro="" textlink="'Widget Showcase Calcs'!D224">
        <xdr:nvSpPr>
          <xdr:cNvPr id="563" name="Temperature Text"/>
          <xdr:cNvSpPr txBox="1"/>
        </xdr:nvSpPr>
        <xdr:spPr bwMode="auto">
          <a:xfrm>
            <a:off x="13257856" y="45193458"/>
            <a:ext cx="3279397"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D66FDBEF-3F20-4887-9E30-4F5884F1713E}" type="TxLink">
              <a:rPr lang="en-US" sz="40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rPr>
              <a:pPr marL="0" indent="0" algn="ctr"/>
              <a:t>15°C / 59°F</a:t>
            </a:fld>
            <a:endParaRPr lang="en-US" sz="40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sp macro="" textlink="'Widget Showcase Calcs'!D221">
        <xdr:nvSpPr>
          <xdr:cNvPr id="564" name="World Map Widget Main Text"/>
          <xdr:cNvSpPr txBox="1"/>
        </xdr:nvSpPr>
        <xdr:spPr bwMode="auto">
          <a:xfrm>
            <a:off x="13257856" y="42283041"/>
            <a:ext cx="4158342" cy="833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5A886C45-F941-4D15-BE92-0C98FE74993C}" type="TxLink">
              <a:rPr lang="en-US" sz="40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ri"/>
                <a:ea typeface="+mn-ea"/>
                <a:cs typeface="Arial" pitchFamily="34" charset="0"/>
              </a:rPr>
              <a:pPr marL="0" indent="0" algn="ctr"/>
              <a:t>Brussels</a:t>
            </a:fld>
            <a:endParaRPr lang="en-US" sz="4000" b="1" i="0" u="none" strike="noStrike" cap="none" spc="50">
              <a:ln w="11430"/>
              <a:solidFill>
                <a:schemeClr val="bg1">
                  <a:lumMod val="50000"/>
                </a:schemeClr>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grpSp>
    <xdr:clientData/>
  </xdr:twoCellAnchor>
  <xdr:twoCellAnchor>
    <xdr:from>
      <xdr:col>21</xdr:col>
      <xdr:colOff>173578</xdr:colOff>
      <xdr:row>213</xdr:row>
      <xdr:rowOff>14061</xdr:rowOff>
    </xdr:from>
    <xdr:to>
      <xdr:col>29</xdr:col>
      <xdr:colOff>172352</xdr:colOff>
      <xdr:row>228</xdr:row>
      <xdr:rowOff>20411</xdr:rowOff>
    </xdr:to>
    <xdr:grpSp>
      <xdr:nvGrpSpPr>
        <xdr:cNvPr id="43" name="m) Dark Dots Widget"/>
        <xdr:cNvGrpSpPr/>
      </xdr:nvGrpSpPr>
      <xdr:grpSpPr>
        <a:xfrm>
          <a:off x="12921203" y="52274561"/>
          <a:ext cx="4332649" cy="3705225"/>
          <a:chOff x="12311149" y="38182097"/>
          <a:chExt cx="4393882" cy="3625850"/>
        </a:xfrm>
      </xdr:grpSpPr>
      <xdr:sp macro="" textlink="'Widget Showcase Calcs'!F203">
        <xdr:nvSpPr>
          <xdr:cNvPr id="490" name="TextBox 489"/>
          <xdr:cNvSpPr txBox="1"/>
        </xdr:nvSpPr>
        <xdr:spPr>
          <a:xfrm>
            <a:off x="12313897" y="39259860"/>
            <a:ext cx="1632416" cy="403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B6F08E33-1809-4491-825E-330126577629}" type="TxLink">
              <a:rPr lang="en-US" sz="2800" b="0" i="0" u="none" strike="noStrike">
                <a:solidFill>
                  <a:schemeClr val="bg1">
                    <a:lumMod val="65000"/>
                  </a:schemeClr>
                </a:solidFill>
                <a:latin typeface="Wingdings"/>
                <a:cs typeface="Calibri"/>
              </a:rPr>
              <a:pPr algn="r"/>
              <a:t>llll</a:t>
            </a:fld>
            <a:endParaRPr lang="en-US" sz="2800">
              <a:solidFill>
                <a:schemeClr val="bg1">
                  <a:lumMod val="65000"/>
                </a:schemeClr>
              </a:solidFill>
            </a:endParaRPr>
          </a:p>
        </xdr:txBody>
      </xdr:sp>
      <xdr:sp macro="" textlink="'Widget Showcase Calcs'!F202">
        <xdr:nvSpPr>
          <xdr:cNvPr id="491" name="TextBox 490"/>
          <xdr:cNvSpPr txBox="1"/>
        </xdr:nvSpPr>
        <xdr:spPr>
          <a:xfrm>
            <a:off x="12311149" y="39003584"/>
            <a:ext cx="1635163" cy="410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04BD77EF-2F30-4135-99AF-DF01A2DC3C9C}" type="TxLink">
              <a:rPr lang="en-US" sz="2800" b="0" i="0" u="none" strike="noStrike">
                <a:solidFill>
                  <a:schemeClr val="bg1">
                    <a:lumMod val="65000"/>
                  </a:schemeClr>
                </a:solidFill>
                <a:latin typeface="Wingdings"/>
                <a:cs typeface="Calibri"/>
              </a:rPr>
              <a:pPr algn="r"/>
              <a:t>lllll</a:t>
            </a:fld>
            <a:endParaRPr lang="en-US" sz="2800">
              <a:solidFill>
                <a:schemeClr val="bg1">
                  <a:lumMod val="65000"/>
                </a:schemeClr>
              </a:solidFill>
            </a:endParaRPr>
          </a:p>
        </xdr:txBody>
      </xdr:sp>
      <xdr:sp macro="" textlink="'Widget Showcase Calcs'!F211">
        <xdr:nvSpPr>
          <xdr:cNvPr id="492" name="TextBox 491"/>
          <xdr:cNvSpPr txBox="1"/>
        </xdr:nvSpPr>
        <xdr:spPr>
          <a:xfrm>
            <a:off x="12400759" y="41136926"/>
            <a:ext cx="1544409" cy="39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BCB6DEC-8273-4899-B2FE-9029D60D9081}"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F209">
        <xdr:nvSpPr>
          <xdr:cNvPr id="493" name="TextBox 492"/>
          <xdr:cNvSpPr txBox="1"/>
        </xdr:nvSpPr>
        <xdr:spPr>
          <a:xfrm>
            <a:off x="12373429" y="40671404"/>
            <a:ext cx="1571740" cy="39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EDD0CC14-A51D-4EDB-A866-70FCC84FDCE5}"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F207">
        <xdr:nvSpPr>
          <xdr:cNvPr id="494" name="TextBox 493"/>
          <xdr:cNvSpPr txBox="1"/>
        </xdr:nvSpPr>
        <xdr:spPr>
          <a:xfrm>
            <a:off x="12380262" y="40195495"/>
            <a:ext cx="1564907" cy="411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1BDD228-F1D1-4B3D-92FF-4477AE36CC99}"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F206">
        <xdr:nvSpPr>
          <xdr:cNvPr id="495" name="TextBox 494"/>
          <xdr:cNvSpPr txBox="1"/>
        </xdr:nvSpPr>
        <xdr:spPr>
          <a:xfrm>
            <a:off x="12380262" y="39976789"/>
            <a:ext cx="1564907" cy="402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E6E945B-8747-4CDE-B2CA-731CE28B01D8}"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F205">
        <xdr:nvSpPr>
          <xdr:cNvPr id="496" name="TextBox 495"/>
          <xdr:cNvSpPr txBox="1"/>
        </xdr:nvSpPr>
        <xdr:spPr>
          <a:xfrm>
            <a:off x="12400759" y="39742154"/>
            <a:ext cx="1544409" cy="3785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01EEE1E0-F32B-4E9D-A083-9698E0FE5D44}"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
        <xdr:nvSpPr>
          <xdr:cNvPr id="541" name="Rounded Rectangle 540"/>
          <xdr:cNvSpPr/>
        </xdr:nvSpPr>
        <xdr:spPr bwMode="auto">
          <a:xfrm>
            <a:off x="12441384" y="38182097"/>
            <a:ext cx="4209581" cy="3625850"/>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F$216">
        <xdr:nvSpPr>
          <xdr:cNvPr id="609" name="TextBox 608"/>
          <xdr:cNvSpPr txBox="1"/>
        </xdr:nvSpPr>
        <xdr:spPr>
          <a:xfrm>
            <a:off x="12996868" y="38296833"/>
            <a:ext cx="3347396" cy="573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5B8AE271-4D39-42FA-90D3-3562525D07FC}" type="TxLink">
              <a:rPr lang="en-US" sz="2400" b="1" i="0" u="none" strike="noStrike">
                <a:solidFill>
                  <a:schemeClr val="bg1">
                    <a:lumMod val="50000"/>
                  </a:schemeClr>
                </a:solidFill>
                <a:latin typeface="Arialri"/>
                <a:cs typeface="Arial" pitchFamily="34" charset="0"/>
              </a:rPr>
              <a:pPr algn="ctr"/>
              <a:t>Staff Retention</a:t>
            </a:fld>
            <a:endParaRPr lang="en-US" sz="2400" b="1">
              <a:solidFill>
                <a:schemeClr val="bg1">
                  <a:lumMod val="50000"/>
                </a:schemeClr>
              </a:solidFill>
              <a:latin typeface="Arial" pitchFamily="34" charset="0"/>
              <a:cs typeface="Arial" pitchFamily="34" charset="0"/>
            </a:endParaRPr>
          </a:p>
        </xdr:txBody>
      </xdr:sp>
      <xdr:sp macro="" textlink="'Widget Showcase Calcs'!E211">
        <xdr:nvSpPr>
          <xdr:cNvPr id="610" name="TextBox 609"/>
          <xdr:cNvSpPr txBox="1"/>
        </xdr:nvSpPr>
        <xdr:spPr>
          <a:xfrm>
            <a:off x="12446106" y="41117647"/>
            <a:ext cx="1832363"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1777AD24-3367-40D4-9E00-793496EC6639}" type="TxLink">
              <a:rPr lang="en-US" sz="2800" b="0" i="0" u="none" strike="noStrike">
                <a:solidFill>
                  <a:srgbClr val="33CC33"/>
                </a:solidFill>
                <a:latin typeface="Wingdings"/>
                <a:cs typeface="Calibri"/>
              </a:rPr>
              <a:pPr algn="l"/>
              <a:t>lllll</a:t>
            </a:fld>
            <a:endParaRPr lang="en-US" sz="2800" b="0">
              <a:solidFill>
                <a:srgbClr val="33CC33"/>
              </a:solidFill>
            </a:endParaRPr>
          </a:p>
        </xdr:txBody>
      </xdr:sp>
      <xdr:sp macro="" textlink="'Widget Showcase Calcs'!E210">
        <xdr:nvSpPr>
          <xdr:cNvPr id="612" name="TextBox 611"/>
          <xdr:cNvSpPr txBox="1"/>
        </xdr:nvSpPr>
        <xdr:spPr>
          <a:xfrm>
            <a:off x="12446106" y="40883469"/>
            <a:ext cx="1577166"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51CA980A-BE7F-4DA3-9172-108DB907525B}"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9">
        <xdr:nvSpPr>
          <xdr:cNvPr id="613" name="TextBox 612"/>
          <xdr:cNvSpPr txBox="1"/>
        </xdr:nvSpPr>
        <xdr:spPr>
          <a:xfrm>
            <a:off x="12446106" y="40647276"/>
            <a:ext cx="1540463"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95A5144E-5D77-4223-A782-20B98C4B6474}"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8">
        <xdr:nvSpPr>
          <xdr:cNvPr id="614" name="TextBox 613"/>
          <xdr:cNvSpPr txBox="1"/>
        </xdr:nvSpPr>
        <xdr:spPr>
          <a:xfrm>
            <a:off x="12446106" y="40415118"/>
            <a:ext cx="1540463" cy="400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4DBF321A-2815-4354-85D1-2A2FD5744E22}"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7">
        <xdr:nvSpPr>
          <xdr:cNvPr id="615" name="TextBox 614"/>
          <xdr:cNvSpPr txBox="1"/>
        </xdr:nvSpPr>
        <xdr:spPr>
          <a:xfrm>
            <a:off x="12446107" y="40178925"/>
            <a:ext cx="1533123"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366A25DF-BF30-4742-9749-375B4FC95518}"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6">
        <xdr:nvSpPr>
          <xdr:cNvPr id="616" name="TextBox 615"/>
          <xdr:cNvSpPr txBox="1"/>
        </xdr:nvSpPr>
        <xdr:spPr>
          <a:xfrm>
            <a:off x="12446106" y="39944748"/>
            <a:ext cx="1540463"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D1E5AA99-A58E-4759-B109-B780362391B5}"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5">
        <xdr:nvSpPr>
          <xdr:cNvPr id="617" name="TextBox 616"/>
          <xdr:cNvSpPr txBox="1"/>
        </xdr:nvSpPr>
        <xdr:spPr>
          <a:xfrm>
            <a:off x="12446107" y="39710571"/>
            <a:ext cx="154780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4DAE408B-FB59-4139-83C7-3F4FADEA3D37}"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4">
        <xdr:nvSpPr>
          <xdr:cNvPr id="618" name="TextBox 617"/>
          <xdr:cNvSpPr txBox="1"/>
        </xdr:nvSpPr>
        <xdr:spPr>
          <a:xfrm>
            <a:off x="12446106" y="39474378"/>
            <a:ext cx="1650575"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847E462-85ED-4325-832C-B8C1ED4FF20F}" type="TxLink">
              <a:rPr lang="en-US" sz="2800" b="0" i="0" u="none" strike="noStrike">
                <a:solidFill>
                  <a:srgbClr val="33CC33"/>
                </a:solidFill>
                <a:latin typeface="Wingdings"/>
                <a:cs typeface="Calibri"/>
              </a:rPr>
              <a:pPr algn="l"/>
              <a:t>lllll</a:t>
            </a:fld>
            <a:endParaRPr lang="en-US" sz="2800">
              <a:solidFill>
                <a:srgbClr val="33CC33"/>
              </a:solidFill>
            </a:endParaRPr>
          </a:p>
        </xdr:txBody>
      </xdr:sp>
      <xdr:sp macro="" textlink="'Widget Showcase Calcs'!E203">
        <xdr:nvSpPr>
          <xdr:cNvPr id="619" name="TextBox 618"/>
          <xdr:cNvSpPr txBox="1"/>
        </xdr:nvSpPr>
        <xdr:spPr>
          <a:xfrm>
            <a:off x="12446106" y="39248517"/>
            <a:ext cx="1635893"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67A6B322-33BE-49E2-B5C7-E5690429E872}" type="TxLink">
              <a:rPr lang="en-US" sz="2800" b="0" i="0" u="none" strike="noStrike">
                <a:solidFill>
                  <a:srgbClr val="33CC33"/>
                </a:solidFill>
                <a:latin typeface="Wingdings"/>
                <a:cs typeface="Calibri"/>
              </a:rPr>
              <a:pPr algn="l"/>
              <a:t>l</a:t>
            </a:fld>
            <a:endParaRPr lang="en-US" sz="2800">
              <a:solidFill>
                <a:srgbClr val="33CC33"/>
              </a:solidFill>
            </a:endParaRPr>
          </a:p>
        </xdr:txBody>
      </xdr:sp>
      <xdr:sp macro="" textlink="'Widget Showcase Calcs'!E202">
        <xdr:nvSpPr>
          <xdr:cNvPr id="620" name="TextBox 619"/>
          <xdr:cNvSpPr txBox="1"/>
        </xdr:nvSpPr>
        <xdr:spPr>
          <a:xfrm>
            <a:off x="12446107" y="39012324"/>
            <a:ext cx="1569826"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95E34CC2-A47A-43BB-B5AD-88F20F7671BD}" type="TxLink">
              <a:rPr lang="en-US" sz="2800" b="0" i="0" u="none" strike="noStrike">
                <a:solidFill>
                  <a:srgbClr val="33CC33"/>
                </a:solidFill>
                <a:latin typeface="Wingdings"/>
              </a:rPr>
              <a:pPr algn="l"/>
              <a:t> </a:t>
            </a:fld>
            <a:endParaRPr lang="en-US" sz="2800">
              <a:solidFill>
                <a:srgbClr val="33CC33"/>
              </a:solidFill>
            </a:endParaRPr>
          </a:p>
        </xdr:txBody>
      </xdr:sp>
      <xdr:sp macro="" textlink="'Widget Showcase Calcs'!F210">
        <xdr:nvSpPr>
          <xdr:cNvPr id="621" name="TextBox 620"/>
          <xdr:cNvSpPr txBox="1"/>
        </xdr:nvSpPr>
        <xdr:spPr>
          <a:xfrm>
            <a:off x="12407593" y="40891331"/>
            <a:ext cx="1553871"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0C3BEC6F-6270-4BE5-BC79-D24AD40A1D9F}"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F208">
        <xdr:nvSpPr>
          <xdr:cNvPr id="622" name="TextBox 621"/>
          <xdr:cNvSpPr txBox="1"/>
        </xdr:nvSpPr>
        <xdr:spPr>
          <a:xfrm>
            <a:off x="12412153" y="40415118"/>
            <a:ext cx="1544066" cy="400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2FA175B-0BBB-4D9C-B75B-F75AA99368E7}"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F204">
        <xdr:nvSpPr>
          <xdr:cNvPr id="623" name="TextBox 622"/>
          <xdr:cNvSpPr txBox="1"/>
        </xdr:nvSpPr>
        <xdr:spPr>
          <a:xfrm>
            <a:off x="12412153" y="39474378"/>
            <a:ext cx="1544066"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96FF0BB3-B92C-4713-8B41-5B8CC4CC6860}" type="TxLink">
              <a:rPr lang="en-US" sz="2800" b="0" i="0" u="none" strike="noStrike">
                <a:solidFill>
                  <a:schemeClr val="bg1">
                    <a:lumMod val="65000"/>
                  </a:schemeClr>
                </a:solidFill>
                <a:latin typeface="Wingdings"/>
                <a:cs typeface="Calibri"/>
              </a:rPr>
              <a:pPr algn="r"/>
              <a:t> </a:t>
            </a:fld>
            <a:endParaRPr lang="en-US" sz="2800">
              <a:solidFill>
                <a:schemeClr val="bg1">
                  <a:lumMod val="65000"/>
                </a:schemeClr>
              </a:solidFill>
            </a:endParaRPr>
          </a:p>
        </xdr:txBody>
      </xdr:sp>
      <xdr:sp macro="" textlink="">
        <xdr:nvSpPr>
          <xdr:cNvPr id="624" name="TextBox 623"/>
          <xdr:cNvSpPr txBox="1"/>
        </xdr:nvSpPr>
        <xdr:spPr>
          <a:xfrm>
            <a:off x="12642818" y="38691376"/>
            <a:ext cx="1141519" cy="48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2009</a:t>
            </a:r>
          </a:p>
        </xdr:txBody>
      </xdr:sp>
      <xdr:sp macro="" textlink="'Widget Showcase Calcs'!J211">
        <xdr:nvSpPr>
          <xdr:cNvPr id="625" name="TextBox 624"/>
          <xdr:cNvSpPr txBox="1"/>
        </xdr:nvSpPr>
        <xdr:spPr>
          <a:xfrm>
            <a:off x="13808611" y="41117647"/>
            <a:ext cx="1545217"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118BEBC4-C7E9-4CA2-B578-0379B74DEA8B}"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10">
        <xdr:nvSpPr>
          <xdr:cNvPr id="626" name="TextBox 625"/>
          <xdr:cNvSpPr txBox="1"/>
        </xdr:nvSpPr>
        <xdr:spPr>
          <a:xfrm>
            <a:off x="13808611" y="40883469"/>
            <a:ext cx="1545217"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58EFBC1-F8CA-49B1-A401-20D1FF216CAE}"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9">
        <xdr:nvSpPr>
          <xdr:cNvPr id="627" name="TextBox 626"/>
          <xdr:cNvSpPr txBox="1"/>
        </xdr:nvSpPr>
        <xdr:spPr>
          <a:xfrm>
            <a:off x="13808611" y="40647276"/>
            <a:ext cx="1545217"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A48DBB19-ADA1-4911-B9A8-3450A1E21A1F}"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8">
        <xdr:nvSpPr>
          <xdr:cNvPr id="628" name="TextBox 627"/>
          <xdr:cNvSpPr txBox="1"/>
        </xdr:nvSpPr>
        <xdr:spPr>
          <a:xfrm>
            <a:off x="13808611" y="40415118"/>
            <a:ext cx="1545217" cy="400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C56C2AF-DBE5-4F65-BEF7-D5E81F8553B0}"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7">
        <xdr:nvSpPr>
          <xdr:cNvPr id="631" name="TextBox 630"/>
          <xdr:cNvSpPr txBox="1"/>
        </xdr:nvSpPr>
        <xdr:spPr>
          <a:xfrm>
            <a:off x="13808611" y="40178925"/>
            <a:ext cx="1545217"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1982CD6-B5AF-4650-88D4-4D37274ACEA6}"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6">
        <xdr:nvSpPr>
          <xdr:cNvPr id="632" name="TextBox 631"/>
          <xdr:cNvSpPr txBox="1"/>
        </xdr:nvSpPr>
        <xdr:spPr>
          <a:xfrm>
            <a:off x="13808611" y="39944748"/>
            <a:ext cx="1545217"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762DE056-E434-4F9D-BD9A-E6F19AAC5A1F}"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5">
        <xdr:nvSpPr>
          <xdr:cNvPr id="633" name="TextBox 632"/>
          <xdr:cNvSpPr txBox="1"/>
        </xdr:nvSpPr>
        <xdr:spPr>
          <a:xfrm>
            <a:off x="13808611" y="39710571"/>
            <a:ext cx="1545217"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7098F13-0C8C-4A45-B4BE-33A09BE019A6}"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4">
        <xdr:nvSpPr>
          <xdr:cNvPr id="634" name="TextBox 633"/>
          <xdr:cNvSpPr txBox="1"/>
        </xdr:nvSpPr>
        <xdr:spPr>
          <a:xfrm>
            <a:off x="13808611" y="39474378"/>
            <a:ext cx="1545217"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15A89BD2-EE71-43CE-9F1A-CB39E39DC277}" type="TxLink">
              <a:rPr lang="en-US" sz="2800" b="0" i="0" u="none" strike="noStrike">
                <a:solidFill>
                  <a:srgbClr val="FFCC00"/>
                </a:solidFill>
                <a:latin typeface="Wingdings"/>
                <a:cs typeface="Calibri"/>
              </a:rPr>
              <a:pPr algn="l"/>
              <a:t>lllll</a:t>
            </a:fld>
            <a:endParaRPr lang="en-US" sz="2800">
              <a:solidFill>
                <a:srgbClr val="FFCC00"/>
              </a:solidFill>
            </a:endParaRPr>
          </a:p>
        </xdr:txBody>
      </xdr:sp>
      <xdr:sp macro="" textlink="'Widget Showcase Calcs'!J203">
        <xdr:nvSpPr>
          <xdr:cNvPr id="635" name="TextBox 634"/>
          <xdr:cNvSpPr txBox="1"/>
        </xdr:nvSpPr>
        <xdr:spPr>
          <a:xfrm>
            <a:off x="13808611" y="39248517"/>
            <a:ext cx="1545217"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5B8D9D5-D85A-4C74-B336-8B7FF99F5035}" type="TxLink">
              <a:rPr lang="en-US" sz="2800" b="0" i="0" u="none" strike="noStrike">
                <a:solidFill>
                  <a:srgbClr val="FFCC00"/>
                </a:solidFill>
                <a:latin typeface="Wingdings"/>
                <a:cs typeface="Calibri"/>
              </a:rPr>
              <a:pPr algn="l"/>
              <a:t>l</a:t>
            </a:fld>
            <a:endParaRPr lang="en-US" sz="2800">
              <a:solidFill>
                <a:srgbClr val="FFCC00"/>
              </a:solidFill>
            </a:endParaRPr>
          </a:p>
        </xdr:txBody>
      </xdr:sp>
      <xdr:sp macro="" textlink="'Widget Showcase Calcs'!J202">
        <xdr:nvSpPr>
          <xdr:cNvPr id="636" name="TextBox 635"/>
          <xdr:cNvSpPr txBox="1"/>
        </xdr:nvSpPr>
        <xdr:spPr>
          <a:xfrm>
            <a:off x="13808611" y="39012324"/>
            <a:ext cx="1545217"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478C4B0B-5535-40E4-9879-E3635C06D689}" type="TxLink">
              <a:rPr lang="en-US" sz="2800" b="0" i="0" u="none" strike="noStrike">
                <a:solidFill>
                  <a:srgbClr val="FFCC00"/>
                </a:solidFill>
                <a:latin typeface="Wingdings"/>
              </a:rPr>
              <a:pPr algn="l"/>
              <a:t> </a:t>
            </a:fld>
            <a:endParaRPr lang="en-US" sz="2800">
              <a:solidFill>
                <a:srgbClr val="FFCC00"/>
              </a:solidFill>
            </a:endParaRPr>
          </a:p>
        </xdr:txBody>
      </xdr:sp>
      <xdr:sp macro="" textlink="'Widget Showcase Calcs'!K211">
        <xdr:nvSpPr>
          <xdr:cNvPr id="637" name="TextBox 636"/>
          <xdr:cNvSpPr txBox="1"/>
        </xdr:nvSpPr>
        <xdr:spPr>
          <a:xfrm>
            <a:off x="13781509" y="41117647"/>
            <a:ext cx="1548910"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400740B8-55B9-4EE4-AB9E-A8D62E329516}"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10">
        <xdr:nvSpPr>
          <xdr:cNvPr id="638" name="TextBox 637"/>
          <xdr:cNvSpPr txBox="1"/>
        </xdr:nvSpPr>
        <xdr:spPr>
          <a:xfrm>
            <a:off x="13781509" y="40883469"/>
            <a:ext cx="154891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0CF201B-EAEB-489F-9403-41695C723104}"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09">
        <xdr:nvSpPr>
          <xdr:cNvPr id="639" name="TextBox 638"/>
          <xdr:cNvSpPr txBox="1"/>
        </xdr:nvSpPr>
        <xdr:spPr>
          <a:xfrm>
            <a:off x="13369318" y="40654090"/>
            <a:ext cx="1955644"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424D5E5-F596-4D76-8826-9E049B97BACE}"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08">
        <xdr:nvSpPr>
          <xdr:cNvPr id="640" name="TextBox 639"/>
          <xdr:cNvSpPr txBox="1"/>
        </xdr:nvSpPr>
        <xdr:spPr>
          <a:xfrm>
            <a:off x="13781509" y="40421931"/>
            <a:ext cx="1548910" cy="400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2B80C98E-7476-474F-8182-D06FD882D966}"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07">
        <xdr:nvSpPr>
          <xdr:cNvPr id="641" name="TextBox 640"/>
          <xdr:cNvSpPr txBox="1"/>
        </xdr:nvSpPr>
        <xdr:spPr>
          <a:xfrm>
            <a:off x="13781509" y="40185739"/>
            <a:ext cx="154891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351CBA6-791E-405D-BBF4-E90FC54D0A3B}"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06">
        <xdr:nvSpPr>
          <xdr:cNvPr id="642" name="TextBox 641"/>
          <xdr:cNvSpPr txBox="1"/>
        </xdr:nvSpPr>
        <xdr:spPr>
          <a:xfrm>
            <a:off x="13781509" y="39951561"/>
            <a:ext cx="1548910"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331B8320-A93C-48A2-9F3D-6667D915C111}"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05">
        <xdr:nvSpPr>
          <xdr:cNvPr id="643" name="TextBox 642"/>
          <xdr:cNvSpPr txBox="1"/>
        </xdr:nvSpPr>
        <xdr:spPr>
          <a:xfrm>
            <a:off x="13781509" y="39717384"/>
            <a:ext cx="154891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69D9192-6E9D-45C2-8F85-07A9CF14EF12}"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K204">
        <xdr:nvSpPr>
          <xdr:cNvPr id="644" name="TextBox 643"/>
          <xdr:cNvSpPr txBox="1"/>
        </xdr:nvSpPr>
        <xdr:spPr>
          <a:xfrm>
            <a:off x="13781509" y="39481191"/>
            <a:ext cx="1548910"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2D200938-D366-4813-9550-D31577C27BC6}" type="TxLink">
              <a:rPr lang="en-US" sz="2800" b="0" i="0" u="none" strike="noStrike">
                <a:solidFill>
                  <a:schemeClr val="bg1">
                    <a:lumMod val="65000"/>
                  </a:schemeClr>
                </a:solidFill>
                <a:latin typeface="Wingdings"/>
                <a:cs typeface="Calibri"/>
              </a:rPr>
              <a:pPr algn="r"/>
              <a:t> </a:t>
            </a:fld>
            <a:endParaRPr lang="en-US" sz="2800">
              <a:solidFill>
                <a:schemeClr val="bg1">
                  <a:lumMod val="65000"/>
                </a:schemeClr>
              </a:solidFill>
            </a:endParaRPr>
          </a:p>
        </xdr:txBody>
      </xdr:sp>
      <xdr:sp macro="" textlink="'Widget Showcase Calcs'!K203">
        <xdr:nvSpPr>
          <xdr:cNvPr id="645" name="TextBox 644"/>
          <xdr:cNvSpPr txBox="1"/>
        </xdr:nvSpPr>
        <xdr:spPr>
          <a:xfrm>
            <a:off x="13781509" y="39248517"/>
            <a:ext cx="154891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FCE825BD-84FC-43A3-B81A-A86B42817FAD}" type="TxLink">
              <a:rPr lang="en-US" sz="2800" b="0" i="0" u="none" strike="noStrike">
                <a:solidFill>
                  <a:schemeClr val="bg1">
                    <a:lumMod val="65000"/>
                  </a:schemeClr>
                </a:solidFill>
                <a:latin typeface="Wingdings"/>
                <a:cs typeface="Calibri"/>
              </a:rPr>
              <a:pPr algn="r"/>
              <a:t>llll</a:t>
            </a:fld>
            <a:endParaRPr lang="en-US" sz="2800">
              <a:solidFill>
                <a:schemeClr val="bg1">
                  <a:lumMod val="65000"/>
                </a:schemeClr>
              </a:solidFill>
            </a:endParaRPr>
          </a:p>
        </xdr:txBody>
      </xdr:sp>
      <xdr:sp macro="" textlink="'Widget Showcase Calcs'!K202">
        <xdr:nvSpPr>
          <xdr:cNvPr id="646" name="TextBox 645"/>
          <xdr:cNvSpPr txBox="1"/>
        </xdr:nvSpPr>
        <xdr:spPr>
          <a:xfrm>
            <a:off x="13781509" y="39012324"/>
            <a:ext cx="154891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22930082-337A-4B7B-811A-4626D2133CA0}" type="TxLink">
              <a:rPr lang="en-US" sz="2800" b="0" i="0" u="none" strike="noStrike">
                <a:solidFill>
                  <a:schemeClr val="bg1">
                    <a:lumMod val="65000"/>
                  </a:schemeClr>
                </a:solidFill>
                <a:latin typeface="Wingdings"/>
                <a:cs typeface="Calibri"/>
              </a:rPr>
              <a:pPr algn="r"/>
              <a:t>lllll</a:t>
            </a:fld>
            <a:endParaRPr lang="en-US" sz="2800">
              <a:solidFill>
                <a:schemeClr val="bg1">
                  <a:lumMod val="65000"/>
                </a:schemeClr>
              </a:solidFill>
            </a:endParaRPr>
          </a:p>
        </xdr:txBody>
      </xdr:sp>
      <xdr:sp macro="" textlink="">
        <xdr:nvSpPr>
          <xdr:cNvPr id="647" name="TextBox 646"/>
          <xdr:cNvSpPr txBox="1"/>
        </xdr:nvSpPr>
        <xdr:spPr>
          <a:xfrm>
            <a:off x="14019640" y="38691376"/>
            <a:ext cx="1137061" cy="48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2010</a:t>
            </a:r>
          </a:p>
        </xdr:txBody>
      </xdr:sp>
      <xdr:sp macro="" textlink="'Widget Showcase Calcs'!O211">
        <xdr:nvSpPr>
          <xdr:cNvPr id="648" name="TextBox 647"/>
          <xdr:cNvSpPr txBox="1"/>
        </xdr:nvSpPr>
        <xdr:spPr>
          <a:xfrm>
            <a:off x="15158900" y="41117647"/>
            <a:ext cx="1546131"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321B7FB-A463-43C1-AA54-C54C450290D3}"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10">
        <xdr:nvSpPr>
          <xdr:cNvPr id="649" name="TextBox 648"/>
          <xdr:cNvSpPr txBox="1"/>
        </xdr:nvSpPr>
        <xdr:spPr>
          <a:xfrm>
            <a:off x="15158900" y="40883469"/>
            <a:ext cx="1546131"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451026A-15BC-4585-8F19-A38059376AC8}"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9">
        <xdr:nvSpPr>
          <xdr:cNvPr id="650" name="TextBox 649"/>
          <xdr:cNvSpPr txBox="1"/>
        </xdr:nvSpPr>
        <xdr:spPr>
          <a:xfrm>
            <a:off x="15158900" y="40647276"/>
            <a:ext cx="1546131"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F14D6C1C-4FF4-4310-8097-7B7EBA22A4A1}"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8">
        <xdr:nvSpPr>
          <xdr:cNvPr id="651" name="TextBox 650"/>
          <xdr:cNvSpPr txBox="1"/>
        </xdr:nvSpPr>
        <xdr:spPr>
          <a:xfrm>
            <a:off x="15158900" y="40415118"/>
            <a:ext cx="1546131" cy="400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CE6C75C-8D9F-42DD-8FE9-8439867710FC}"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7">
        <xdr:nvSpPr>
          <xdr:cNvPr id="652" name="TextBox 651"/>
          <xdr:cNvSpPr txBox="1"/>
        </xdr:nvSpPr>
        <xdr:spPr>
          <a:xfrm>
            <a:off x="15158900" y="40178925"/>
            <a:ext cx="1546131"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6D0ACE4-8BB1-4E63-89EE-5FB0EB92B840}"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6">
        <xdr:nvSpPr>
          <xdr:cNvPr id="653" name="TextBox 652"/>
          <xdr:cNvSpPr txBox="1"/>
        </xdr:nvSpPr>
        <xdr:spPr>
          <a:xfrm>
            <a:off x="15158900" y="39944748"/>
            <a:ext cx="1546131"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768F9D5F-D576-49A2-A301-5AAC7C98C16D}"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5">
        <xdr:nvSpPr>
          <xdr:cNvPr id="654" name="TextBox 653"/>
          <xdr:cNvSpPr txBox="1"/>
        </xdr:nvSpPr>
        <xdr:spPr>
          <a:xfrm>
            <a:off x="15158900" y="39710571"/>
            <a:ext cx="1546131"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F6079E66-2CB5-4AAB-A410-DEE6BD009607}"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4">
        <xdr:nvSpPr>
          <xdr:cNvPr id="655" name="TextBox 654"/>
          <xdr:cNvSpPr txBox="1"/>
        </xdr:nvSpPr>
        <xdr:spPr>
          <a:xfrm>
            <a:off x="15158900" y="39474378"/>
            <a:ext cx="1546131"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52F5A24C-C4BE-406A-98A4-06F7177AE017}"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3">
        <xdr:nvSpPr>
          <xdr:cNvPr id="656" name="TextBox 655"/>
          <xdr:cNvSpPr txBox="1"/>
        </xdr:nvSpPr>
        <xdr:spPr>
          <a:xfrm>
            <a:off x="15158900" y="39248517"/>
            <a:ext cx="1546131"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EDE62359-D8C1-45F4-8B31-297AB2313F6D}" type="TxLink">
              <a:rPr lang="en-US" sz="2800" b="0" i="0" u="none" strike="noStrike">
                <a:solidFill>
                  <a:srgbClr val="FF0000"/>
                </a:solidFill>
                <a:latin typeface="Wingdings"/>
                <a:cs typeface="Calibri"/>
              </a:rPr>
              <a:pPr algn="l"/>
              <a:t> </a:t>
            </a:fld>
            <a:endParaRPr lang="en-US" sz="2800">
              <a:solidFill>
                <a:srgbClr val="FF0000"/>
              </a:solidFill>
            </a:endParaRPr>
          </a:p>
        </xdr:txBody>
      </xdr:sp>
      <xdr:sp macro="" textlink="'Widget Showcase Calcs'!O202">
        <xdr:nvSpPr>
          <xdr:cNvPr id="657" name="TextBox 656"/>
          <xdr:cNvSpPr txBox="1"/>
        </xdr:nvSpPr>
        <xdr:spPr>
          <a:xfrm>
            <a:off x="15158900" y="39012324"/>
            <a:ext cx="1546131"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E8557E3-31B2-40EF-941D-C3573A111ADE}" type="TxLink">
              <a:rPr lang="en-US" sz="2800" b="0" i="0" u="none" strike="noStrike">
                <a:solidFill>
                  <a:srgbClr val="FF0000"/>
                </a:solidFill>
                <a:latin typeface="Wingdings"/>
              </a:rPr>
              <a:pPr algn="l"/>
              <a:t> </a:t>
            </a:fld>
            <a:endParaRPr lang="en-US" sz="2800">
              <a:solidFill>
                <a:srgbClr val="FF0000"/>
              </a:solidFill>
            </a:endParaRPr>
          </a:p>
        </xdr:txBody>
      </xdr:sp>
      <xdr:sp macro="" textlink="'Widget Showcase Calcs'!P211">
        <xdr:nvSpPr>
          <xdr:cNvPr id="658" name="TextBox 657"/>
          <xdr:cNvSpPr txBox="1"/>
        </xdr:nvSpPr>
        <xdr:spPr>
          <a:xfrm>
            <a:off x="15085741" y="41117647"/>
            <a:ext cx="1589657"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C83E7C8B-AFCC-4986-BA0B-CEAC6A956612}"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10">
        <xdr:nvSpPr>
          <xdr:cNvPr id="659" name="TextBox 658"/>
          <xdr:cNvSpPr txBox="1"/>
        </xdr:nvSpPr>
        <xdr:spPr>
          <a:xfrm>
            <a:off x="15085741" y="40883469"/>
            <a:ext cx="1589657"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C934C758-825C-4536-8043-B6F20E3B19B1}"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09">
        <xdr:nvSpPr>
          <xdr:cNvPr id="660" name="TextBox 659"/>
          <xdr:cNvSpPr txBox="1"/>
        </xdr:nvSpPr>
        <xdr:spPr>
          <a:xfrm>
            <a:off x="15085741" y="40647276"/>
            <a:ext cx="1589657"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92B25E5D-0254-40C3-8BB9-D4B27783736C}"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08">
        <xdr:nvSpPr>
          <xdr:cNvPr id="661" name="TextBox 660"/>
          <xdr:cNvSpPr txBox="1"/>
        </xdr:nvSpPr>
        <xdr:spPr>
          <a:xfrm>
            <a:off x="15085741" y="40415118"/>
            <a:ext cx="1589657" cy="4008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518F366-BD8B-4F88-9E26-FB62D59F68E3}"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07">
        <xdr:nvSpPr>
          <xdr:cNvPr id="662" name="TextBox 661"/>
          <xdr:cNvSpPr txBox="1"/>
        </xdr:nvSpPr>
        <xdr:spPr>
          <a:xfrm>
            <a:off x="15085741" y="40185739"/>
            <a:ext cx="1589657"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3B0EEEB-DA55-47DD-A557-9CA32A66ADCA}"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06">
        <xdr:nvSpPr>
          <xdr:cNvPr id="663" name="TextBox 662"/>
          <xdr:cNvSpPr txBox="1"/>
        </xdr:nvSpPr>
        <xdr:spPr>
          <a:xfrm>
            <a:off x="15085741" y="39951561"/>
            <a:ext cx="1589657"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57CACC8-B8E8-40A3-AA1D-3811C4F34D19}"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05">
        <xdr:nvSpPr>
          <xdr:cNvPr id="664" name="TextBox 663"/>
          <xdr:cNvSpPr txBox="1"/>
        </xdr:nvSpPr>
        <xdr:spPr>
          <a:xfrm>
            <a:off x="15085741" y="39717384"/>
            <a:ext cx="1589657"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FEB00B6C-D21E-476F-B7D9-B893D32C94B7}" type="TxLink">
              <a:rPr lang="en-US" sz="2800" b="0" i="0" u="none" strike="noStrike">
                <a:solidFill>
                  <a:schemeClr val="bg1">
                    <a:lumMod val="65000"/>
                  </a:schemeClr>
                </a:solidFill>
                <a:latin typeface="Wingdings"/>
              </a:rPr>
              <a:pPr algn="r"/>
              <a:t> </a:t>
            </a:fld>
            <a:endParaRPr lang="en-US" sz="2800">
              <a:solidFill>
                <a:schemeClr val="bg1">
                  <a:lumMod val="65000"/>
                </a:schemeClr>
              </a:solidFill>
            </a:endParaRPr>
          </a:p>
        </xdr:txBody>
      </xdr:sp>
      <xdr:sp macro="" textlink="'Widget Showcase Calcs'!P204">
        <xdr:nvSpPr>
          <xdr:cNvPr id="665" name="TextBox 664"/>
          <xdr:cNvSpPr txBox="1"/>
        </xdr:nvSpPr>
        <xdr:spPr>
          <a:xfrm>
            <a:off x="15085741" y="39481191"/>
            <a:ext cx="1589657"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3BA295B0-15E0-4F54-993B-7201A4BED680}" type="TxLink">
              <a:rPr lang="en-US" sz="2800" b="0" i="0" u="none" strike="noStrike">
                <a:solidFill>
                  <a:schemeClr val="bg1">
                    <a:lumMod val="65000"/>
                  </a:schemeClr>
                </a:solidFill>
                <a:latin typeface="Wingdings"/>
                <a:cs typeface="Calibri"/>
              </a:rPr>
              <a:pPr algn="r"/>
              <a:t> </a:t>
            </a:fld>
            <a:endParaRPr lang="en-US" sz="2800">
              <a:solidFill>
                <a:schemeClr val="bg1">
                  <a:lumMod val="65000"/>
                </a:schemeClr>
              </a:solidFill>
            </a:endParaRPr>
          </a:p>
        </xdr:txBody>
      </xdr:sp>
      <xdr:sp macro="" textlink="'Widget Showcase Calcs'!P203">
        <xdr:nvSpPr>
          <xdr:cNvPr id="666" name="TextBox 665"/>
          <xdr:cNvSpPr txBox="1"/>
        </xdr:nvSpPr>
        <xdr:spPr>
          <a:xfrm>
            <a:off x="15085741" y="39255331"/>
            <a:ext cx="1589657"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D581310-1A77-41A7-8ADB-073B52103039}" type="TxLink">
              <a:rPr lang="en-US" sz="2800" b="0" i="0" u="none" strike="noStrike">
                <a:solidFill>
                  <a:schemeClr val="bg1">
                    <a:lumMod val="65000"/>
                  </a:schemeClr>
                </a:solidFill>
                <a:latin typeface="Wingdings"/>
                <a:cs typeface="Calibri"/>
              </a:rPr>
              <a:pPr algn="r"/>
              <a:t>lllll</a:t>
            </a:fld>
            <a:endParaRPr lang="en-US" sz="2800">
              <a:solidFill>
                <a:schemeClr val="bg1">
                  <a:lumMod val="65000"/>
                </a:schemeClr>
              </a:solidFill>
            </a:endParaRPr>
          </a:p>
        </xdr:txBody>
      </xdr:sp>
      <xdr:sp macro="" textlink="'Widget Showcase Calcs'!P202">
        <xdr:nvSpPr>
          <xdr:cNvPr id="667" name="TextBox 666"/>
          <xdr:cNvSpPr txBox="1"/>
        </xdr:nvSpPr>
        <xdr:spPr>
          <a:xfrm>
            <a:off x="15085741" y="39019137"/>
            <a:ext cx="1589657"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CBD8B1A6-7965-43B9-B1D3-3125F4887BCE}" type="TxLink">
              <a:rPr lang="en-US" sz="2800" b="0" i="0" u="none" strike="noStrike">
                <a:solidFill>
                  <a:schemeClr val="bg1">
                    <a:lumMod val="65000"/>
                  </a:schemeClr>
                </a:solidFill>
                <a:latin typeface="Wingdings"/>
                <a:cs typeface="Calibri"/>
              </a:rPr>
              <a:pPr algn="r"/>
              <a:t>lllll</a:t>
            </a:fld>
            <a:endParaRPr lang="en-US" sz="2800">
              <a:solidFill>
                <a:schemeClr val="bg1">
                  <a:lumMod val="65000"/>
                </a:schemeClr>
              </a:solidFill>
            </a:endParaRPr>
          </a:p>
        </xdr:txBody>
      </xdr:sp>
      <xdr:sp macro="" textlink="">
        <xdr:nvSpPr>
          <xdr:cNvPr id="668" name="TextBox 667"/>
          <xdr:cNvSpPr txBox="1"/>
        </xdr:nvSpPr>
        <xdr:spPr>
          <a:xfrm>
            <a:off x="15360072" y="38691376"/>
            <a:ext cx="1146130" cy="48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2011</a:t>
            </a:r>
          </a:p>
        </xdr:txBody>
      </xdr:sp>
      <xdr:sp macro="" textlink="$F$218">
        <xdr:nvSpPr>
          <xdr:cNvPr id="669" name="TextBox 668"/>
          <xdr:cNvSpPr txBox="1"/>
        </xdr:nvSpPr>
        <xdr:spPr>
          <a:xfrm>
            <a:off x="12717874" y="41434606"/>
            <a:ext cx="1098449" cy="30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CEC206EA-C392-4228-9C8B-659E9A30B5CB}" type="TxLink">
              <a:rPr lang="en-US" sz="1700" b="1" i="0" u="none" strike="noStrike" cap="none" spc="0">
                <a:ln>
                  <a:noFill/>
                </a:ln>
                <a:solidFill>
                  <a:schemeClr val="bg1">
                    <a:lumMod val="50000"/>
                  </a:schemeClr>
                </a:solidFill>
                <a:effectLst/>
                <a:latin typeface="Arialri"/>
                <a:ea typeface="+mn-ea"/>
                <a:cs typeface="Arial" pitchFamily="34" charset="0"/>
              </a:rPr>
              <a:pPr algn="ctr"/>
              <a:t>81.1%</a:t>
            </a:fld>
            <a:endParaRPr lang="en-US" sz="1700" b="1" cap="none" spc="0">
              <a:ln>
                <a:noFill/>
              </a:ln>
              <a:solidFill>
                <a:schemeClr val="bg1">
                  <a:lumMod val="50000"/>
                </a:schemeClr>
              </a:solidFill>
              <a:effectLst/>
              <a:latin typeface="Arial" pitchFamily="34" charset="0"/>
              <a:ea typeface="+mn-ea"/>
              <a:cs typeface="Arial" pitchFamily="34" charset="0"/>
            </a:endParaRPr>
          </a:p>
        </xdr:txBody>
      </xdr:sp>
      <xdr:sp macro="" textlink="$F$220">
        <xdr:nvSpPr>
          <xdr:cNvPr id="670" name="TextBox 669"/>
          <xdr:cNvSpPr txBox="1"/>
        </xdr:nvSpPr>
        <xdr:spPr>
          <a:xfrm>
            <a:off x="14083134" y="41434606"/>
            <a:ext cx="1089796" cy="30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DBF6473F-3B96-4344-9F20-E89C82E259DF}" type="TxLink">
              <a:rPr lang="en-US" sz="1700" b="1" i="0" u="none" strike="noStrike" cap="none" spc="0">
                <a:ln>
                  <a:noFill/>
                </a:ln>
                <a:solidFill>
                  <a:schemeClr val="bg1">
                    <a:lumMod val="50000"/>
                  </a:schemeClr>
                </a:solidFill>
                <a:effectLst/>
                <a:latin typeface="Arialri"/>
                <a:ea typeface="+mn-ea"/>
                <a:cs typeface="Arial" pitchFamily="34" charset="0"/>
              </a:rPr>
              <a:pPr algn="ctr"/>
              <a:t>81.1%</a:t>
            </a:fld>
            <a:endParaRPr lang="en-US" sz="1700" b="1" cap="none" spc="0">
              <a:ln>
                <a:noFill/>
              </a:ln>
              <a:solidFill>
                <a:schemeClr val="bg1">
                  <a:lumMod val="50000"/>
                </a:schemeClr>
              </a:solidFill>
              <a:effectLst/>
              <a:latin typeface="Arial" pitchFamily="34" charset="0"/>
              <a:ea typeface="+mn-ea"/>
              <a:cs typeface="Arial" pitchFamily="34" charset="0"/>
            </a:endParaRPr>
          </a:p>
        </xdr:txBody>
      </xdr:sp>
      <xdr:sp macro="" textlink="$F$222">
        <xdr:nvSpPr>
          <xdr:cNvPr id="671" name="TextBox 670"/>
          <xdr:cNvSpPr txBox="1"/>
        </xdr:nvSpPr>
        <xdr:spPr>
          <a:xfrm>
            <a:off x="15423569" y="41434606"/>
            <a:ext cx="1098866" cy="30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E99CFA85-CC3C-47B1-925B-52D242F4EE90}" type="TxLink">
              <a:rPr lang="en-US" sz="1700" b="1" i="0" u="none" strike="noStrike" cap="none" spc="0">
                <a:ln>
                  <a:noFill/>
                </a:ln>
                <a:solidFill>
                  <a:schemeClr val="bg1">
                    <a:lumMod val="50000"/>
                  </a:schemeClr>
                </a:solidFill>
                <a:effectLst/>
                <a:latin typeface="Arialri"/>
                <a:ea typeface="+mn-ea"/>
                <a:cs typeface="Arial" pitchFamily="34" charset="0"/>
              </a:rPr>
              <a:pPr algn="ctr"/>
              <a:t>80.8%</a:t>
            </a:fld>
            <a:endParaRPr lang="en-US" sz="1700" b="1" cap="none" spc="0">
              <a:ln>
                <a:noFill/>
              </a:ln>
              <a:solidFill>
                <a:schemeClr val="bg1">
                  <a:lumMod val="50000"/>
                </a:schemeClr>
              </a:solidFill>
              <a:effectLst/>
              <a:latin typeface="Arial" pitchFamily="34" charset="0"/>
              <a:ea typeface="+mn-ea"/>
              <a:cs typeface="Arial" pitchFamily="34" charset="0"/>
            </a:endParaRPr>
          </a:p>
        </xdr:txBody>
      </xdr:sp>
      <xdr:sp macro="" textlink="'Widget Showcase Calcs'!F203">
        <xdr:nvSpPr>
          <xdr:cNvPr id="672" name="TextBox 671"/>
          <xdr:cNvSpPr txBox="1"/>
        </xdr:nvSpPr>
        <xdr:spPr>
          <a:xfrm>
            <a:off x="12424765" y="39248517"/>
            <a:ext cx="1539838"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609FD232-A810-44A5-A0D1-93BB2FF552D2}" type="TxLink">
              <a:rPr lang="en-US" sz="2800" b="0" i="0" u="none" strike="noStrike">
                <a:solidFill>
                  <a:schemeClr val="bg1">
                    <a:lumMod val="65000"/>
                  </a:schemeClr>
                </a:solidFill>
                <a:latin typeface="Wingdings"/>
                <a:cs typeface="Calibri"/>
              </a:rPr>
              <a:pPr algn="r"/>
              <a:t>llll</a:t>
            </a:fld>
            <a:endParaRPr lang="en-US" sz="2800">
              <a:solidFill>
                <a:schemeClr val="bg1">
                  <a:lumMod val="65000"/>
                </a:schemeClr>
              </a:solidFill>
            </a:endParaRPr>
          </a:p>
        </xdr:txBody>
      </xdr:sp>
      <xdr:sp macro="" textlink="'Widget Showcase Calcs'!F202">
        <xdr:nvSpPr>
          <xdr:cNvPr id="673" name="TextBox 672"/>
          <xdr:cNvSpPr txBox="1"/>
        </xdr:nvSpPr>
        <xdr:spPr>
          <a:xfrm>
            <a:off x="12424765" y="39012324"/>
            <a:ext cx="1539838"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FD4C25B8-3078-4756-9E8E-B9CCA0C92D0F}" type="TxLink">
              <a:rPr lang="en-US" sz="2800" b="0" i="0" u="none" strike="noStrike">
                <a:solidFill>
                  <a:schemeClr val="bg1">
                    <a:lumMod val="65000"/>
                  </a:schemeClr>
                </a:solidFill>
                <a:latin typeface="Wingdings"/>
                <a:cs typeface="Calibri"/>
              </a:rPr>
              <a:pPr algn="r"/>
              <a:t>lllll</a:t>
            </a:fld>
            <a:endParaRPr lang="en-US" sz="2800">
              <a:solidFill>
                <a:schemeClr val="bg1">
                  <a:lumMod val="65000"/>
                </a:schemeClr>
              </a:solidFill>
            </a:endParaRPr>
          </a:p>
        </xdr:txBody>
      </xdr:sp>
    </xdr:grpSp>
    <xdr:clientData/>
  </xdr:twoCellAnchor>
  <xdr:twoCellAnchor>
    <xdr:from>
      <xdr:col>21</xdr:col>
      <xdr:colOff>301625</xdr:colOff>
      <xdr:row>193</xdr:row>
      <xdr:rowOff>169862</xdr:rowOff>
    </xdr:from>
    <xdr:to>
      <xdr:col>29</xdr:col>
      <xdr:colOff>201946</xdr:colOff>
      <xdr:row>210</xdr:row>
      <xdr:rowOff>176892</xdr:rowOff>
    </xdr:to>
    <xdr:grpSp>
      <xdr:nvGrpSpPr>
        <xdr:cNvPr id="41" name="l) Dark Funnel Widget"/>
        <xdr:cNvGrpSpPr/>
      </xdr:nvGrpSpPr>
      <xdr:grpSpPr>
        <a:xfrm>
          <a:off x="13049250" y="48112362"/>
          <a:ext cx="4234196" cy="3753530"/>
          <a:chOff x="12439196" y="34078862"/>
          <a:chExt cx="4295429" cy="3694566"/>
        </a:xfrm>
      </xdr:grpSpPr>
      <xdr:sp macro="" textlink="">
        <xdr:nvSpPr>
          <xdr:cNvPr id="695" name="Rounded Rectangle 694"/>
          <xdr:cNvSpPr/>
        </xdr:nvSpPr>
        <xdr:spPr bwMode="auto">
          <a:xfrm>
            <a:off x="12439196" y="34078862"/>
            <a:ext cx="4295429" cy="3690019"/>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
        <xdr:nvSpPr>
          <xdr:cNvPr id="706" name="TextBox 705"/>
          <xdr:cNvSpPr txBox="1"/>
        </xdr:nvSpPr>
        <xdr:spPr bwMode="auto">
          <a:xfrm>
            <a:off x="12749893" y="34156650"/>
            <a:ext cx="3712027" cy="8355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1">
                <a:solidFill>
                  <a:schemeClr val="bg1">
                    <a:lumMod val="50000"/>
                  </a:schemeClr>
                </a:solidFill>
                <a:latin typeface="Arial" pitchFamily="34" charset="0"/>
                <a:cs typeface="Arial" pitchFamily="34" charset="0"/>
              </a:rPr>
              <a:t> Workforce                   Sex / Age Breakdown</a:t>
            </a:r>
          </a:p>
        </xdr:txBody>
      </xdr:sp>
      <xdr:graphicFrame macro="">
        <xdr:nvGraphicFramePr>
          <xdr:cNvPr id="708" name="Chart 707"/>
          <xdr:cNvGraphicFramePr>
            <a:graphicFrameLocks/>
          </xdr:cNvGraphicFramePr>
        </xdr:nvGraphicFramePr>
        <xdr:xfrm>
          <a:off x="12778468" y="34885400"/>
          <a:ext cx="3633107" cy="2686050"/>
        </xdr:xfrm>
        <a:graphic>
          <a:graphicData uri="http://schemas.openxmlformats.org/drawingml/2006/chart">
            <c:chart xmlns:c="http://schemas.openxmlformats.org/drawingml/2006/chart" xmlns:r="http://schemas.openxmlformats.org/officeDocument/2006/relationships" r:id="rId10"/>
          </a:graphicData>
        </a:graphic>
      </xdr:graphicFrame>
      <xdr:sp macro="" textlink="">
        <xdr:nvSpPr>
          <xdr:cNvPr id="711" name="TextBox 710"/>
          <xdr:cNvSpPr txBox="1"/>
        </xdr:nvSpPr>
        <xdr:spPr bwMode="auto">
          <a:xfrm>
            <a:off x="13462908" y="37422365"/>
            <a:ext cx="865414" cy="35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solidFill>
                  <a:schemeClr val="bg1">
                    <a:lumMod val="50000"/>
                  </a:schemeClr>
                </a:solidFill>
                <a:latin typeface="Arial" pitchFamily="34" charset="0"/>
                <a:cs typeface="Arial" pitchFamily="34" charset="0"/>
              </a:rPr>
              <a:t> Male</a:t>
            </a:r>
          </a:p>
        </xdr:txBody>
      </xdr:sp>
      <xdr:sp macro="" textlink="">
        <xdr:nvSpPr>
          <xdr:cNvPr id="712" name="TextBox 711"/>
          <xdr:cNvSpPr txBox="1"/>
        </xdr:nvSpPr>
        <xdr:spPr bwMode="auto">
          <a:xfrm>
            <a:off x="15068551" y="37422365"/>
            <a:ext cx="865414" cy="351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solidFill>
                  <a:schemeClr val="bg1">
                    <a:lumMod val="50000"/>
                  </a:schemeClr>
                </a:solidFill>
                <a:latin typeface="Arial" pitchFamily="34" charset="0"/>
                <a:cs typeface="Arial" pitchFamily="34" charset="0"/>
              </a:rPr>
              <a:t> Female</a:t>
            </a:r>
          </a:p>
        </xdr:txBody>
      </xdr:sp>
    </xdr:grpSp>
    <xdr:clientData/>
  </xdr:twoCellAnchor>
  <xdr:twoCellAnchor>
    <xdr:from>
      <xdr:col>21</xdr:col>
      <xdr:colOff>285751</xdr:colOff>
      <xdr:row>176</xdr:row>
      <xdr:rowOff>0</xdr:rowOff>
    </xdr:from>
    <xdr:to>
      <xdr:col>29</xdr:col>
      <xdr:colOff>217715</xdr:colOff>
      <xdr:row>192</xdr:row>
      <xdr:rowOff>63947</xdr:rowOff>
    </xdr:to>
    <xdr:grpSp>
      <xdr:nvGrpSpPr>
        <xdr:cNvPr id="28" name="k) Dark Percent Change Widget"/>
        <xdr:cNvGrpSpPr/>
      </xdr:nvGrpSpPr>
      <xdr:grpSpPr>
        <a:xfrm>
          <a:off x="13033376" y="44005500"/>
          <a:ext cx="4265839" cy="3810447"/>
          <a:chOff x="13158108" y="42250179"/>
          <a:chExt cx="4327071" cy="3765089"/>
        </a:xfrm>
      </xdr:grpSpPr>
      <xdr:sp macro="" textlink="">
        <xdr:nvSpPr>
          <xdr:cNvPr id="876" name="Light Background Rectangle"/>
          <xdr:cNvSpPr/>
        </xdr:nvSpPr>
        <xdr:spPr bwMode="auto">
          <a:xfrm>
            <a:off x="13171715" y="42250179"/>
            <a:ext cx="4304470" cy="3765089"/>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aphicFrame macro="">
        <xdr:nvGraphicFramePr>
          <xdr:cNvPr id="877" name="Percent Change Background Chart (Colour)"/>
          <xdr:cNvGraphicFramePr>
            <a:graphicFrameLocks/>
          </xdr:cNvGraphicFramePr>
        </xdr:nvGraphicFramePr>
        <xdr:xfrm>
          <a:off x="13936689" y="44681605"/>
          <a:ext cx="2805688" cy="1079215"/>
        </xdr:xfrm>
        <a:graphic>
          <a:graphicData uri="http://schemas.openxmlformats.org/drawingml/2006/chart">
            <c:chart xmlns:c="http://schemas.openxmlformats.org/drawingml/2006/chart" xmlns:r="http://schemas.openxmlformats.org/officeDocument/2006/relationships" r:id="rId11"/>
          </a:graphicData>
        </a:graphic>
      </xdr:graphicFrame>
      <xdr:sp macro="" textlink="'Widget Showcase Calcs'!E175">
        <xdr:nvSpPr>
          <xdr:cNvPr id="878" name="Percent Change Value"/>
          <xdr:cNvSpPr txBox="1"/>
        </xdr:nvSpPr>
        <xdr:spPr>
          <a:xfrm>
            <a:off x="14396358" y="44832361"/>
            <a:ext cx="1945822" cy="79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E28C75F9-A735-4F34-A225-2A34AB92FCC9}" type="TxLink">
              <a:rPr lang="en-US" sz="3800" b="0">
                <a:solidFill>
                  <a:schemeClr val="bg1"/>
                </a:solidFill>
                <a:latin typeface="Arial Black" pitchFamily="34" charset="0"/>
                <a:ea typeface="+mn-ea"/>
                <a:cs typeface="Arial" pitchFamily="34" charset="0"/>
              </a:rPr>
              <a:pPr marL="0" indent="0" algn="ctr"/>
              <a:t>-5%</a:t>
            </a:fld>
            <a:endParaRPr lang="en-US" sz="3800" b="0">
              <a:solidFill>
                <a:schemeClr val="bg1"/>
              </a:solidFill>
              <a:latin typeface="Arial Black" pitchFamily="34" charset="0"/>
              <a:ea typeface="+mn-ea"/>
              <a:cs typeface="Arial" pitchFamily="34" charset="0"/>
            </a:endParaRPr>
          </a:p>
        </xdr:txBody>
      </xdr:sp>
      <xdr:sp macro="" textlink="'Widget Showcase Calcs'!E169">
        <xdr:nvSpPr>
          <xdr:cNvPr id="879" name="Current Value"/>
          <xdr:cNvSpPr txBox="1"/>
        </xdr:nvSpPr>
        <xdr:spPr>
          <a:xfrm>
            <a:off x="13158108" y="43131148"/>
            <a:ext cx="4327071" cy="1609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76E675F-E615-4C95-88B4-33A527DC3C05}" type="TxLink">
              <a:rPr lang="en-US" sz="10000" b="0">
                <a:solidFill>
                  <a:schemeClr val="bg1">
                    <a:lumMod val="65000"/>
                  </a:schemeClr>
                </a:solidFill>
                <a:latin typeface="Arial Black" pitchFamily="34" charset="0"/>
                <a:cs typeface="Arial" pitchFamily="34" charset="0"/>
              </a:rPr>
              <a:pPr algn="ctr"/>
              <a:t>637 </a:t>
            </a:fld>
            <a:endParaRPr lang="en-US" sz="10000" b="0">
              <a:solidFill>
                <a:schemeClr val="bg1">
                  <a:lumMod val="65000"/>
                </a:schemeClr>
              </a:solidFill>
              <a:latin typeface="Arial Black" pitchFamily="34" charset="0"/>
              <a:cs typeface="Arial" pitchFamily="34" charset="0"/>
            </a:endParaRPr>
          </a:p>
        </xdr:txBody>
      </xdr:sp>
      <xdr:sp macro="" textlink="$F$181">
        <xdr:nvSpPr>
          <xdr:cNvPr id="880" name="Label"/>
          <xdr:cNvSpPr txBox="1"/>
        </xdr:nvSpPr>
        <xdr:spPr>
          <a:xfrm>
            <a:off x="14167369" y="43048707"/>
            <a:ext cx="2188199" cy="319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312D9F-BE62-478B-BBA7-D52432B9E62E}" type="TxLink">
              <a:rPr lang="en-US" sz="1400" b="0">
                <a:solidFill>
                  <a:schemeClr val="tx1">
                    <a:lumMod val="50000"/>
                    <a:lumOff val="50000"/>
                  </a:schemeClr>
                </a:solidFill>
                <a:latin typeface="Arial" pitchFamily="34" charset="0"/>
                <a:cs typeface="Arial" pitchFamily="34" charset="0"/>
              </a:rPr>
              <a:pPr algn="ctr"/>
              <a:t>UNIQUE VISITORS</a:t>
            </a:fld>
            <a:endParaRPr lang="en-US" sz="1400" b="0">
              <a:solidFill>
                <a:schemeClr val="tx1">
                  <a:lumMod val="50000"/>
                  <a:lumOff val="50000"/>
                </a:schemeClr>
              </a:solidFill>
              <a:latin typeface="Arial" pitchFamily="34" charset="0"/>
              <a:cs typeface="Arial" pitchFamily="34" charset="0"/>
            </a:endParaRPr>
          </a:p>
        </xdr:txBody>
      </xdr:sp>
      <xdr:sp macro="" textlink="$F$179">
        <xdr:nvSpPr>
          <xdr:cNvPr id="881" name="Percent Change Widget Title"/>
          <xdr:cNvSpPr txBox="1"/>
        </xdr:nvSpPr>
        <xdr:spPr bwMode="auto">
          <a:xfrm>
            <a:off x="13625379" y="42340729"/>
            <a:ext cx="3347246" cy="853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314C487-DBC8-470F-B22F-8497F9250F06}" type="TxLink">
              <a:rPr lang="en-US" sz="2400" b="1" i="0" u="none" strike="noStrike">
                <a:solidFill>
                  <a:schemeClr val="bg1">
                    <a:lumMod val="50000"/>
                  </a:schemeClr>
                </a:solidFill>
                <a:latin typeface="Arialri"/>
                <a:cs typeface="Arial" pitchFamily="34" charset="0"/>
              </a:rPr>
              <a:pPr algn="ctr"/>
              <a:t>Daily Visitors</a:t>
            </a:fld>
            <a:endParaRPr lang="en-US" sz="2400" b="1">
              <a:solidFill>
                <a:schemeClr val="bg1">
                  <a:lumMod val="50000"/>
                </a:schemeClr>
              </a:solidFill>
              <a:latin typeface="Arial" pitchFamily="34" charset="0"/>
              <a:cs typeface="Arial" pitchFamily="34" charset="0"/>
            </a:endParaRPr>
          </a:p>
        </xdr:txBody>
      </xdr:sp>
    </xdr:grpSp>
    <xdr:clientData/>
  </xdr:twoCellAnchor>
  <xdr:twoCellAnchor>
    <xdr:from>
      <xdr:col>21</xdr:col>
      <xdr:colOff>301625</xdr:colOff>
      <xdr:row>157</xdr:row>
      <xdr:rowOff>150812</xdr:rowOff>
    </xdr:from>
    <xdr:to>
      <xdr:col>29</xdr:col>
      <xdr:colOff>201946</xdr:colOff>
      <xdr:row>173</xdr:row>
      <xdr:rowOff>172345</xdr:rowOff>
    </xdr:to>
    <xdr:grpSp>
      <xdr:nvGrpSpPr>
        <xdr:cNvPr id="565" name="j) Dark Up / Down Widget"/>
        <xdr:cNvGrpSpPr/>
      </xdr:nvGrpSpPr>
      <xdr:grpSpPr>
        <a:xfrm>
          <a:off x="13049250" y="39838312"/>
          <a:ext cx="4234196" cy="3768033"/>
          <a:chOff x="13181542" y="29858229"/>
          <a:chExt cx="4313571" cy="3704533"/>
        </a:xfrm>
      </xdr:grpSpPr>
      <xdr:sp macro="" textlink="">
        <xdr:nvSpPr>
          <xdr:cNvPr id="681" name="Rounded Rectangle 680"/>
          <xdr:cNvSpPr/>
        </xdr:nvSpPr>
        <xdr:spPr bwMode="auto">
          <a:xfrm>
            <a:off x="13181542" y="29858229"/>
            <a:ext cx="4313571" cy="3704533"/>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F$161">
        <xdr:nvSpPr>
          <xdr:cNvPr id="688" name="TextBox 687"/>
          <xdr:cNvSpPr txBox="1"/>
        </xdr:nvSpPr>
        <xdr:spPr bwMode="auto">
          <a:xfrm>
            <a:off x="13695547" y="29935550"/>
            <a:ext cx="3262394" cy="8314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EC11593-14FC-4407-93E5-96E5E331F266}" type="TxLink">
              <a:rPr lang="en-US" sz="2400" b="1">
                <a:solidFill>
                  <a:schemeClr val="bg1">
                    <a:lumMod val="50000"/>
                  </a:schemeClr>
                </a:solidFill>
                <a:latin typeface="Arial" pitchFamily="34" charset="0"/>
                <a:cs typeface="Arial" pitchFamily="34" charset="0"/>
              </a:rPr>
              <a:pPr algn="ctr"/>
              <a:t>Monthly Salary Expenditure</a:t>
            </a:fld>
            <a:endParaRPr lang="en-US" sz="2400" b="1">
              <a:solidFill>
                <a:schemeClr val="bg1">
                  <a:lumMod val="50000"/>
                </a:schemeClr>
              </a:solidFill>
              <a:latin typeface="Arial" pitchFamily="34" charset="0"/>
              <a:cs typeface="Arial" pitchFamily="34" charset="0"/>
            </a:endParaRPr>
          </a:p>
        </xdr:txBody>
      </xdr:sp>
      <xdr:sp macro="" textlink="'Widget Showcase Calcs'!I155">
        <xdr:nvSpPr>
          <xdr:cNvPr id="689" name="TextBox 688"/>
          <xdr:cNvSpPr txBox="1"/>
        </xdr:nvSpPr>
        <xdr:spPr bwMode="auto">
          <a:xfrm>
            <a:off x="13309077" y="30854070"/>
            <a:ext cx="3889861" cy="9529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r"/>
            <a:fld id="{888F23C2-C78F-48A9-BD66-498942074F03}" type="TxLink">
              <a:rPr lang="en-US" sz="5500" b="1" i="0" u="none" strike="noStrike"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Arialri"/>
                <a:ea typeface="+mn-ea"/>
                <a:cs typeface="Arial" pitchFamily="34" charset="0"/>
              </a:rPr>
              <a:pPr marL="0" indent="0" algn="r"/>
              <a:t>$ 734,455</a:t>
            </a:fld>
            <a:endParaRPr lang="en-US" sz="5500" b="1" i="0" u="none" strike="noStrike"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Arialri"/>
              <a:ea typeface="+mn-ea"/>
              <a:cs typeface="Arial" pitchFamily="34" charset="0"/>
            </a:endParaRPr>
          </a:p>
        </xdr:txBody>
      </xdr:sp>
      <xdr:sp macro="" textlink="$F$167">
        <xdr:nvSpPr>
          <xdr:cNvPr id="690" name="TextBox 689"/>
          <xdr:cNvSpPr txBox="1"/>
        </xdr:nvSpPr>
        <xdr:spPr bwMode="auto">
          <a:xfrm>
            <a:off x="14914671" y="31953133"/>
            <a:ext cx="2457352" cy="96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fld id="{7E2AB32F-54C7-4431-B6C3-26267A97B07E}" type="TxLink">
              <a:rPr lang="en-US" sz="5500" b="1" i="0" u="none" strike="noStrike"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Arialri"/>
                <a:ea typeface="+mn-ea"/>
                <a:cs typeface="Arial" pitchFamily="34" charset="0"/>
              </a:rPr>
              <a:pPr marL="0" indent="0" algn="ctr"/>
              <a:t>0.1%</a:t>
            </a:fld>
            <a:endParaRPr lang="en-US" sz="5500" b="1" i="0" u="none" strike="noStrike"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Arialri"/>
              <a:ea typeface="+mn-ea"/>
              <a:cs typeface="Arial" pitchFamily="34" charset="0"/>
            </a:endParaRPr>
          </a:p>
        </xdr:txBody>
      </xdr:sp>
      <xdr:sp macro="" textlink="'Widget Showcase Calcs'!E159">
        <xdr:nvSpPr>
          <xdr:cNvPr id="691" name="TextBox 690"/>
          <xdr:cNvSpPr txBox="1"/>
        </xdr:nvSpPr>
        <xdr:spPr bwMode="auto">
          <a:xfrm>
            <a:off x="13955872" y="31953133"/>
            <a:ext cx="1070395" cy="9641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fld id="{4CC7A25B-39F3-43C5-9C7D-61D76D9DA5A9}" type="TxLink">
              <a:rPr lang="fr-FR" sz="7800" b="1" i="0" u="none" strike="noStrike"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Wingdings 3" pitchFamily="18" charset="2"/>
                <a:ea typeface="+mn-ea"/>
                <a:cs typeface="+mn-cs"/>
                <a:sym typeface="Wingdings 3"/>
              </a:rPr>
              <a:pPr algn="r"/>
              <a:t>p</a:t>
            </a:fld>
            <a:endParaRPr lang="en-US" sz="7800" b="1" cap="none" spc="0">
              <a:ln w="17780" cmpd="sng">
                <a:solidFill>
                  <a:srgbClr val="FFFFFF"/>
                </a:solidFill>
                <a:prstDash val="solid"/>
                <a:miter lim="800000"/>
              </a:ln>
              <a:solidFill>
                <a:schemeClr val="bg1">
                  <a:lumMod val="50000"/>
                </a:schemeClr>
              </a:solidFill>
              <a:effectLst>
                <a:outerShdw blurRad="50800" algn="tl" rotWithShape="0">
                  <a:srgbClr val="000000"/>
                </a:outerShdw>
              </a:effectLst>
              <a:latin typeface="Wingdings 3" pitchFamily="18" charset="2"/>
              <a:cs typeface="Arial" pitchFamily="34" charset="0"/>
            </a:endParaRPr>
          </a:p>
        </xdr:txBody>
      </xdr:sp>
    </xdr:grpSp>
    <xdr:clientData/>
  </xdr:twoCellAnchor>
  <xdr:twoCellAnchor>
    <xdr:from>
      <xdr:col>21</xdr:col>
      <xdr:colOff>301625</xdr:colOff>
      <xdr:row>138</xdr:row>
      <xdr:rowOff>55562</xdr:rowOff>
    </xdr:from>
    <xdr:to>
      <xdr:col>29</xdr:col>
      <xdr:colOff>201946</xdr:colOff>
      <xdr:row>155</xdr:row>
      <xdr:rowOff>156470</xdr:rowOff>
    </xdr:to>
    <xdr:grpSp>
      <xdr:nvGrpSpPr>
        <xdr:cNvPr id="37" name="i) Dark Trend Widget"/>
        <xdr:cNvGrpSpPr/>
      </xdr:nvGrpSpPr>
      <xdr:grpSpPr>
        <a:xfrm>
          <a:off x="13049250" y="35694937"/>
          <a:ext cx="4234196" cy="3768033"/>
          <a:chOff x="12439196" y="25827491"/>
          <a:chExt cx="4295429" cy="3774836"/>
        </a:xfrm>
      </xdr:grpSpPr>
      <xdr:sp macro="" textlink="">
        <xdr:nvSpPr>
          <xdr:cNvPr id="244" name="Rounded Rectangle 243"/>
          <xdr:cNvSpPr/>
        </xdr:nvSpPr>
        <xdr:spPr bwMode="auto">
          <a:xfrm>
            <a:off x="12439196" y="25827491"/>
            <a:ext cx="4295429" cy="3774836"/>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F$142">
        <xdr:nvSpPr>
          <xdr:cNvPr id="245" name="TextBox 244"/>
          <xdr:cNvSpPr txBox="1"/>
        </xdr:nvSpPr>
        <xdr:spPr bwMode="auto">
          <a:xfrm>
            <a:off x="12930112" y="25913128"/>
            <a:ext cx="3328048" cy="8355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4CB3563-040C-4606-9C8C-509371AC769A}" type="TxLink">
              <a:rPr lang="en-US" sz="2400" b="1" i="0" u="none" strike="noStrike">
                <a:solidFill>
                  <a:schemeClr val="bg1">
                    <a:lumMod val="50000"/>
                  </a:schemeClr>
                </a:solidFill>
                <a:latin typeface="Arial" pitchFamily="34" charset="0"/>
                <a:cs typeface="Arial" pitchFamily="34" charset="0"/>
              </a:rPr>
              <a:pPr algn="ctr"/>
              <a:t>Daily Widget Production</a:t>
            </a:fld>
            <a:endParaRPr lang="en-US" sz="2400" b="1">
              <a:solidFill>
                <a:schemeClr val="bg1">
                  <a:lumMod val="50000"/>
                </a:schemeClr>
              </a:solidFill>
              <a:latin typeface="Arial" pitchFamily="34" charset="0"/>
              <a:cs typeface="Arial" pitchFamily="34" charset="0"/>
            </a:endParaRPr>
          </a:p>
        </xdr:txBody>
      </xdr:sp>
      <xdr:graphicFrame macro="">
        <xdr:nvGraphicFramePr>
          <xdr:cNvPr id="246" name="Chart 245"/>
          <xdr:cNvGraphicFramePr/>
        </xdr:nvGraphicFramePr>
        <xdr:xfrm>
          <a:off x="12681650" y="26699792"/>
          <a:ext cx="3877009" cy="2502889"/>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21</xdr:col>
      <xdr:colOff>327705</xdr:colOff>
      <xdr:row>120</xdr:row>
      <xdr:rowOff>66675</xdr:rowOff>
    </xdr:from>
    <xdr:to>
      <xdr:col>29</xdr:col>
      <xdr:colOff>139580</xdr:colOff>
      <xdr:row>136</xdr:row>
      <xdr:rowOff>100908</xdr:rowOff>
    </xdr:to>
    <xdr:grpSp>
      <xdr:nvGrpSpPr>
        <xdr:cNvPr id="34" name="h) Dark Pie Widget"/>
        <xdr:cNvGrpSpPr/>
      </xdr:nvGrpSpPr>
      <xdr:grpSpPr>
        <a:xfrm>
          <a:off x="13075330" y="31578550"/>
          <a:ext cx="4145750" cy="3780733"/>
          <a:chOff x="12465276" y="21756461"/>
          <a:chExt cx="4206983" cy="3735376"/>
        </a:xfrm>
      </xdr:grpSpPr>
      <xdr:sp macro="" textlink="">
        <xdr:nvSpPr>
          <xdr:cNvPr id="249" name="Rounded Rectangle 248"/>
          <xdr:cNvSpPr/>
        </xdr:nvSpPr>
        <xdr:spPr bwMode="auto">
          <a:xfrm>
            <a:off x="12465276" y="21756461"/>
            <a:ext cx="4206983" cy="3735376"/>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F$124">
        <xdr:nvSpPr>
          <xdr:cNvPr id="250" name="TextBox 249"/>
          <xdr:cNvSpPr txBox="1"/>
        </xdr:nvSpPr>
        <xdr:spPr bwMode="auto">
          <a:xfrm>
            <a:off x="12985997" y="21842098"/>
            <a:ext cx="3247246" cy="8386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22755BA-C204-4408-8F18-F788D898A289}" type="TxLink">
              <a:rPr lang="en-US" sz="2400" b="1" i="0" u="none" strike="noStrike">
                <a:solidFill>
                  <a:schemeClr val="bg1">
                    <a:lumMod val="50000"/>
                  </a:schemeClr>
                </a:solidFill>
                <a:latin typeface="Arial" pitchFamily="34" charset="0"/>
                <a:cs typeface="Arial" pitchFamily="34" charset="0"/>
              </a:rPr>
              <a:pPr algn="ctr"/>
              <a:t>Daily Widget Production</a:t>
            </a:fld>
            <a:endParaRPr lang="en-US" sz="2400" b="1">
              <a:solidFill>
                <a:schemeClr val="bg1">
                  <a:lumMod val="50000"/>
                </a:schemeClr>
              </a:solidFill>
              <a:latin typeface="Arial" pitchFamily="34" charset="0"/>
              <a:cs typeface="Arial" pitchFamily="34" charset="0"/>
            </a:endParaRPr>
          </a:p>
        </xdr:txBody>
      </xdr:sp>
      <xdr:sp macro="" textlink="$Y$20">
        <xdr:nvSpPr>
          <xdr:cNvPr id="252" name="TextBox 251"/>
          <xdr:cNvSpPr txBox="1"/>
        </xdr:nvSpPr>
        <xdr:spPr bwMode="auto">
          <a:xfrm>
            <a:off x="15011513" y="23204601"/>
            <a:ext cx="1577881" cy="31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0EB8809-986D-443C-A811-9FA589CDC98C}" type="TxLink">
              <a:rPr lang="en-US" sz="1400" b="1" i="0" u="none" strike="noStrike" cap="none" spc="0">
                <a:ln>
                  <a:noFill/>
                </a:ln>
                <a:solidFill>
                  <a:srgbClr val="000000"/>
                </a:solidFill>
                <a:effectLst/>
                <a:latin typeface="Arial" pitchFamily="34" charset="0"/>
                <a:cs typeface="Arial" pitchFamily="34" charset="0"/>
              </a:rPr>
              <a:pPr algn="ctr"/>
              <a:t> </a:t>
            </a:fld>
            <a:endParaRPr lang="en-US" sz="1400" b="1" cap="none" spc="0">
              <a:ln>
                <a:noFill/>
              </a:ln>
              <a:solidFill>
                <a:schemeClr val="tx1"/>
              </a:solidFill>
              <a:effectLst/>
              <a:latin typeface="Arial" pitchFamily="34" charset="0"/>
              <a:cs typeface="Arial" pitchFamily="34" charset="0"/>
            </a:endParaRPr>
          </a:p>
        </xdr:txBody>
      </xdr:sp>
      <xdr:sp macro="" textlink="$Z$20">
        <xdr:nvSpPr>
          <xdr:cNvPr id="253" name="TextBox 252"/>
          <xdr:cNvSpPr txBox="1"/>
        </xdr:nvSpPr>
        <xdr:spPr bwMode="auto">
          <a:xfrm>
            <a:off x="15011513" y="23779843"/>
            <a:ext cx="1577881" cy="3106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4F71196-7C7A-47C7-8C1A-86E10714837D}" type="TxLink">
              <a:rPr lang="en-US" sz="1400" b="1" i="0" u="none" strike="noStrike" cap="none" spc="0">
                <a:ln>
                  <a:noFill/>
                </a:ln>
                <a:solidFill>
                  <a:srgbClr val="000000"/>
                </a:solidFill>
                <a:effectLst/>
                <a:latin typeface="Arial" pitchFamily="34" charset="0"/>
                <a:cs typeface="Arial" pitchFamily="34" charset="0"/>
              </a:rPr>
              <a:pPr algn="ctr"/>
              <a:t> </a:t>
            </a:fld>
            <a:endParaRPr lang="en-US" sz="1400" b="1" cap="none" spc="0">
              <a:ln>
                <a:noFill/>
              </a:ln>
              <a:solidFill>
                <a:schemeClr val="tx1"/>
              </a:solidFill>
              <a:effectLst/>
              <a:latin typeface="Arial" pitchFamily="34" charset="0"/>
              <a:cs typeface="Arial" pitchFamily="34" charset="0"/>
            </a:endParaRPr>
          </a:p>
        </xdr:txBody>
      </xdr:sp>
      <xdr:sp macro="" textlink="$AA$20">
        <xdr:nvSpPr>
          <xdr:cNvPr id="254" name="TextBox 253"/>
          <xdr:cNvSpPr txBox="1"/>
        </xdr:nvSpPr>
        <xdr:spPr bwMode="auto">
          <a:xfrm>
            <a:off x="15011513" y="24366992"/>
            <a:ext cx="1577881" cy="31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D566C1E-E80F-439F-A5E8-2E1071837C83}" type="TxLink">
              <a:rPr lang="en-US" sz="1400" b="1" i="0" u="none" strike="noStrike" cap="none" spc="0">
                <a:ln>
                  <a:noFill/>
                </a:ln>
                <a:solidFill>
                  <a:srgbClr val="000000"/>
                </a:solidFill>
                <a:effectLst/>
                <a:latin typeface="Arial" pitchFamily="34" charset="0"/>
                <a:cs typeface="Arial" pitchFamily="34" charset="0"/>
              </a:rPr>
              <a:pPr algn="ctr"/>
              <a:t> </a:t>
            </a:fld>
            <a:endParaRPr lang="en-US" sz="1400" b="1" cap="none" spc="0">
              <a:ln>
                <a:noFill/>
              </a:ln>
              <a:solidFill>
                <a:schemeClr val="tx1"/>
              </a:solidFill>
              <a:effectLst/>
              <a:latin typeface="Arial" pitchFamily="34" charset="0"/>
              <a:cs typeface="Arial" pitchFamily="34" charset="0"/>
            </a:endParaRPr>
          </a:p>
        </xdr:txBody>
      </xdr:sp>
      <xdr:graphicFrame macro="">
        <xdr:nvGraphicFramePr>
          <xdr:cNvPr id="630" name="Chart 629"/>
          <xdr:cNvGraphicFramePr/>
        </xdr:nvGraphicFramePr>
        <xdr:xfrm>
          <a:off x="12583111" y="22628878"/>
          <a:ext cx="4021591" cy="2709182"/>
        </xdr:xfrm>
        <a:graphic>
          <a:graphicData uri="http://schemas.openxmlformats.org/drawingml/2006/chart">
            <c:chart xmlns:c="http://schemas.openxmlformats.org/drawingml/2006/chart" xmlns:r="http://schemas.openxmlformats.org/officeDocument/2006/relationships" r:id="rId13"/>
          </a:graphicData>
        </a:graphic>
      </xdr:graphicFrame>
      <xdr:sp macro="" textlink="'Widget Showcase Calcs'!D134">
        <xdr:nvSpPr>
          <xdr:cNvPr id="674" name="TextBox 673"/>
          <xdr:cNvSpPr txBox="1"/>
        </xdr:nvSpPr>
        <xdr:spPr bwMode="auto">
          <a:xfrm>
            <a:off x="15035892" y="23295428"/>
            <a:ext cx="1591487" cy="31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fld id="{C02ED824-278D-46F0-856F-2BDCCC0401F0}" type="TxLink">
              <a:rPr lang="en-US" sz="1600" b="1" i="0" u="none" strike="noStrike" cap="none" spc="0">
                <a:ln>
                  <a:noFill/>
                </a:ln>
                <a:solidFill>
                  <a:schemeClr val="bg1">
                    <a:lumMod val="50000"/>
                  </a:schemeClr>
                </a:solidFill>
                <a:effectLst/>
                <a:latin typeface="Arial" pitchFamily="34" charset="0"/>
                <a:cs typeface="Arial" pitchFamily="34" charset="0"/>
              </a:rPr>
              <a:pPr algn="l"/>
              <a:t>1,393 (6.9%)</a:t>
            </a:fld>
            <a:endParaRPr lang="en-US" sz="1600" b="1" cap="none" spc="0">
              <a:ln>
                <a:noFill/>
              </a:ln>
              <a:solidFill>
                <a:schemeClr val="bg1">
                  <a:lumMod val="50000"/>
                </a:schemeClr>
              </a:solidFill>
              <a:effectLst/>
              <a:latin typeface="Arial" pitchFamily="34" charset="0"/>
              <a:cs typeface="Arial" pitchFamily="34" charset="0"/>
            </a:endParaRPr>
          </a:p>
        </xdr:txBody>
      </xdr:sp>
      <xdr:sp macro="" textlink="'Widget Showcase Calcs'!E134">
        <xdr:nvSpPr>
          <xdr:cNvPr id="675" name="TextBox 674"/>
          <xdr:cNvSpPr txBox="1"/>
        </xdr:nvSpPr>
        <xdr:spPr bwMode="auto">
          <a:xfrm>
            <a:off x="15035892" y="23880534"/>
            <a:ext cx="1591487" cy="31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fld id="{52ECC0E6-AF32-4E73-9943-1AC242CF54C6}" type="TxLink">
              <a:rPr lang="en-US" sz="1600" b="1" i="0" u="none" strike="noStrike" cap="none" spc="0">
                <a:ln>
                  <a:noFill/>
                </a:ln>
                <a:solidFill>
                  <a:schemeClr val="bg1">
                    <a:lumMod val="50000"/>
                  </a:schemeClr>
                </a:solidFill>
                <a:effectLst/>
                <a:latin typeface="Arial" pitchFamily="34" charset="0"/>
                <a:cs typeface="Arial" pitchFamily="34" charset="0"/>
              </a:rPr>
              <a:pPr algn="l"/>
              <a:t>9,381 (46.3%)</a:t>
            </a:fld>
            <a:endParaRPr lang="en-US" sz="1600" b="1" cap="none" spc="0">
              <a:ln>
                <a:noFill/>
              </a:ln>
              <a:solidFill>
                <a:schemeClr val="bg1">
                  <a:lumMod val="50000"/>
                </a:schemeClr>
              </a:solidFill>
              <a:effectLst/>
              <a:latin typeface="Arial" pitchFamily="34" charset="0"/>
              <a:cs typeface="Arial" pitchFamily="34" charset="0"/>
            </a:endParaRPr>
          </a:p>
        </xdr:txBody>
      </xdr:sp>
      <xdr:sp macro="" textlink="'Widget Showcase Calcs'!F134">
        <xdr:nvSpPr>
          <xdr:cNvPr id="676" name="TextBox 675"/>
          <xdr:cNvSpPr txBox="1"/>
        </xdr:nvSpPr>
        <xdr:spPr bwMode="auto">
          <a:xfrm>
            <a:off x="15035892" y="24465641"/>
            <a:ext cx="1591487" cy="316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fld id="{09477A83-4DB2-4DB4-B3CF-26AC1BE65BA9}" type="TxLink">
              <a:rPr lang="en-US" sz="1600" b="1" i="0" u="none" strike="noStrike" cap="none" spc="0">
                <a:ln>
                  <a:noFill/>
                </a:ln>
                <a:solidFill>
                  <a:schemeClr val="bg1">
                    <a:lumMod val="50000"/>
                  </a:schemeClr>
                </a:solidFill>
                <a:effectLst/>
                <a:latin typeface="Arial" pitchFamily="34" charset="0"/>
                <a:cs typeface="Arial" pitchFamily="34" charset="0"/>
              </a:rPr>
              <a:pPr algn="l"/>
              <a:t>9,485 (46.8%)</a:t>
            </a:fld>
            <a:endParaRPr lang="en-US" sz="1600" b="1" cap="none" spc="0">
              <a:ln>
                <a:noFill/>
              </a:ln>
              <a:solidFill>
                <a:schemeClr val="bg1">
                  <a:lumMod val="50000"/>
                </a:schemeClr>
              </a:solidFill>
              <a:effectLst/>
              <a:latin typeface="Arial" pitchFamily="34" charset="0"/>
              <a:cs typeface="Arial" pitchFamily="34" charset="0"/>
            </a:endParaRPr>
          </a:p>
        </xdr:txBody>
      </xdr:sp>
    </xdr:grpSp>
    <xdr:clientData/>
  </xdr:twoCellAnchor>
  <xdr:twoCellAnchor>
    <xdr:from>
      <xdr:col>21</xdr:col>
      <xdr:colOff>317502</xdr:colOff>
      <xdr:row>104</xdr:row>
      <xdr:rowOff>0</xdr:rowOff>
    </xdr:from>
    <xdr:to>
      <xdr:col>29</xdr:col>
      <xdr:colOff>160649</xdr:colOff>
      <xdr:row>118</xdr:row>
      <xdr:rowOff>111579</xdr:rowOff>
    </xdr:to>
    <xdr:grpSp>
      <xdr:nvGrpSpPr>
        <xdr:cNvPr id="33" name="g) Dark Traffic Light Widget"/>
        <xdr:cNvGrpSpPr/>
      </xdr:nvGrpSpPr>
      <xdr:grpSpPr>
        <a:xfrm>
          <a:off x="13065127" y="27400250"/>
          <a:ext cx="4177022" cy="3842204"/>
          <a:chOff x="12455073" y="17662071"/>
          <a:chExt cx="4238255" cy="3758294"/>
        </a:xfrm>
      </xdr:grpSpPr>
      <xdr:graphicFrame macro="">
        <xdr:nvGraphicFramePr>
          <xdr:cNvPr id="256" name="Chart 2"/>
          <xdr:cNvGraphicFramePr>
            <a:graphicFrameLocks/>
          </xdr:cNvGraphicFramePr>
        </xdr:nvGraphicFramePr>
        <xdr:xfrm>
          <a:off x="12525382" y="18197553"/>
          <a:ext cx="4045386" cy="2703094"/>
        </xdr:xfrm>
        <a:graphic>
          <a:graphicData uri="http://schemas.openxmlformats.org/drawingml/2006/chart">
            <c:chart xmlns:c="http://schemas.openxmlformats.org/drawingml/2006/chart" xmlns:r="http://schemas.openxmlformats.org/officeDocument/2006/relationships" r:id="rId14"/>
          </a:graphicData>
        </a:graphic>
      </xdr:graphicFrame>
      <xdr:sp macro="" textlink="">
        <xdr:nvSpPr>
          <xdr:cNvPr id="257" name="Rounded Rectangle 256"/>
          <xdr:cNvSpPr/>
        </xdr:nvSpPr>
        <xdr:spPr bwMode="auto">
          <a:xfrm>
            <a:off x="12455073" y="17662071"/>
            <a:ext cx="4238255" cy="3758294"/>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pSp>
        <xdr:nvGrpSpPr>
          <xdr:cNvPr id="29" name="Group 28"/>
          <xdr:cNvGrpSpPr/>
        </xdr:nvGrpSpPr>
        <xdr:grpSpPr>
          <a:xfrm>
            <a:off x="12793727" y="18878779"/>
            <a:ext cx="747363" cy="2074026"/>
            <a:chOff x="12793727" y="18878779"/>
            <a:chExt cx="747363" cy="2074026"/>
          </a:xfrm>
        </xdr:grpSpPr>
        <xdr:sp macro="" textlink="">
          <xdr:nvSpPr>
            <xdr:cNvPr id="259" name="Rectangle 258"/>
            <xdr:cNvSpPr/>
          </xdr:nvSpPr>
          <xdr:spPr>
            <a:xfrm>
              <a:off x="12802438" y="18953571"/>
              <a:ext cx="722546" cy="1999234"/>
            </a:xfrm>
            <a:prstGeom prst="rect">
              <a:avLst/>
            </a:prstGeom>
            <a:solidFill>
              <a:schemeClr val="tx1"/>
            </a:solidFill>
            <a:ln w="19050">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60" name="TextBox 259"/>
            <xdr:cNvSpPr txBox="1"/>
          </xdr:nvSpPr>
          <xdr:spPr>
            <a:xfrm>
              <a:off x="12793727" y="18878779"/>
              <a:ext cx="747354"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261" name="TextBox 260"/>
            <xdr:cNvSpPr txBox="1"/>
          </xdr:nvSpPr>
          <xdr:spPr>
            <a:xfrm>
              <a:off x="12793727" y="19506752"/>
              <a:ext cx="747354"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262" name="TextBox 261"/>
            <xdr:cNvSpPr txBox="1"/>
          </xdr:nvSpPr>
          <xdr:spPr>
            <a:xfrm>
              <a:off x="12793727" y="20134727"/>
              <a:ext cx="747354"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263" name="Rectangle 262"/>
            <xdr:cNvSpPr/>
          </xdr:nvSpPr>
          <xdr:spPr>
            <a:xfrm>
              <a:off x="12845944" y="19014888"/>
              <a:ext cx="642914"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06">
          <xdr:nvSpPr>
            <xdr:cNvPr id="264" name="TextBox 263"/>
            <xdr:cNvSpPr txBox="1"/>
          </xdr:nvSpPr>
          <xdr:spPr>
            <a:xfrm>
              <a:off x="12793736" y="18878779"/>
              <a:ext cx="747354"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4C351171-D0DC-4213-BBE3-009E794577FF}"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07">
          <xdr:nvSpPr>
            <xdr:cNvPr id="265" name="TextBox 264"/>
            <xdr:cNvSpPr txBox="1"/>
          </xdr:nvSpPr>
          <xdr:spPr>
            <a:xfrm>
              <a:off x="12793736" y="19506752"/>
              <a:ext cx="747354"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5B57AAD4-5F08-47C2-A0C5-E326D472FADB}"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08">
          <xdr:nvSpPr>
            <xdr:cNvPr id="266" name="TextBox 265"/>
            <xdr:cNvSpPr txBox="1"/>
          </xdr:nvSpPr>
          <xdr:spPr>
            <a:xfrm>
              <a:off x="12793736" y="20134727"/>
              <a:ext cx="747354"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25C8D7FE-7E8A-4309-8D2D-2E3762DBAEAA}"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grpSp>
        <xdr:nvGrpSpPr>
          <xdr:cNvPr id="30" name="Group 29"/>
          <xdr:cNvGrpSpPr/>
        </xdr:nvGrpSpPr>
        <xdr:grpSpPr>
          <a:xfrm>
            <a:off x="13732188" y="18878779"/>
            <a:ext cx="746224" cy="2074026"/>
            <a:chOff x="13732188" y="18878779"/>
            <a:chExt cx="746224" cy="2074026"/>
          </a:xfrm>
        </xdr:grpSpPr>
        <xdr:sp macro="" textlink="">
          <xdr:nvSpPr>
            <xdr:cNvPr id="268" name="Rectangle 267"/>
            <xdr:cNvSpPr/>
          </xdr:nvSpPr>
          <xdr:spPr>
            <a:xfrm>
              <a:off x="13740898" y="18953571"/>
              <a:ext cx="721406" cy="1999234"/>
            </a:xfrm>
            <a:prstGeom prst="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70" name="TextBox 269"/>
            <xdr:cNvSpPr txBox="1"/>
          </xdr:nvSpPr>
          <xdr:spPr>
            <a:xfrm>
              <a:off x="13732188" y="18878779"/>
              <a:ext cx="746215"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273" name="TextBox 272"/>
            <xdr:cNvSpPr txBox="1"/>
          </xdr:nvSpPr>
          <xdr:spPr>
            <a:xfrm>
              <a:off x="13732188" y="19506752"/>
              <a:ext cx="746215"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275" name="TextBox 274"/>
            <xdr:cNvSpPr txBox="1"/>
          </xdr:nvSpPr>
          <xdr:spPr>
            <a:xfrm>
              <a:off x="13732188" y="20134727"/>
              <a:ext cx="746215"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276" name="Rectangle 275"/>
            <xdr:cNvSpPr/>
          </xdr:nvSpPr>
          <xdr:spPr>
            <a:xfrm>
              <a:off x="13784405" y="19014888"/>
              <a:ext cx="641774"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10">
          <xdr:nvSpPr>
            <xdr:cNvPr id="277" name="TextBox 276"/>
            <xdr:cNvSpPr txBox="1"/>
          </xdr:nvSpPr>
          <xdr:spPr>
            <a:xfrm>
              <a:off x="13732197" y="18878779"/>
              <a:ext cx="746215"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991973DD-CF72-406D-B8AA-9B082DFA40B7}"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1">
          <xdr:nvSpPr>
            <xdr:cNvPr id="278" name="TextBox 277"/>
            <xdr:cNvSpPr txBox="1"/>
          </xdr:nvSpPr>
          <xdr:spPr>
            <a:xfrm>
              <a:off x="13732197" y="19506752"/>
              <a:ext cx="746215"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17D12169-7BBA-40D3-B078-135E9AFF7D8F}"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2">
          <xdr:nvSpPr>
            <xdr:cNvPr id="279" name="TextBox 278"/>
            <xdr:cNvSpPr txBox="1"/>
          </xdr:nvSpPr>
          <xdr:spPr>
            <a:xfrm>
              <a:off x="13732197" y="20134727"/>
              <a:ext cx="746215"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66F73C37-08D9-4502-A9F8-B6BE13061548}"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grpSp>
        <xdr:nvGrpSpPr>
          <xdr:cNvPr id="31" name="Group 30"/>
          <xdr:cNvGrpSpPr/>
        </xdr:nvGrpSpPr>
        <xdr:grpSpPr>
          <a:xfrm>
            <a:off x="14713762" y="18878779"/>
            <a:ext cx="747361" cy="2074026"/>
            <a:chOff x="14713762" y="18878779"/>
            <a:chExt cx="747361" cy="2074026"/>
          </a:xfrm>
        </xdr:grpSpPr>
        <xdr:sp macro="" textlink="">
          <xdr:nvSpPr>
            <xdr:cNvPr id="281" name="Rectangle 280"/>
            <xdr:cNvSpPr/>
          </xdr:nvSpPr>
          <xdr:spPr>
            <a:xfrm>
              <a:off x="14722472" y="18953571"/>
              <a:ext cx="722544" cy="1999234"/>
            </a:xfrm>
            <a:prstGeom prst="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82" name="TextBox 281"/>
            <xdr:cNvSpPr txBox="1"/>
          </xdr:nvSpPr>
          <xdr:spPr>
            <a:xfrm>
              <a:off x="14713762" y="18878779"/>
              <a:ext cx="747352"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283" name="TextBox 282"/>
            <xdr:cNvSpPr txBox="1"/>
          </xdr:nvSpPr>
          <xdr:spPr>
            <a:xfrm>
              <a:off x="14713762" y="19506752"/>
              <a:ext cx="747352"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284" name="TextBox 283"/>
            <xdr:cNvSpPr txBox="1"/>
          </xdr:nvSpPr>
          <xdr:spPr>
            <a:xfrm>
              <a:off x="14713762" y="20134727"/>
              <a:ext cx="747352"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285" name="Rectangle 284"/>
            <xdr:cNvSpPr/>
          </xdr:nvSpPr>
          <xdr:spPr>
            <a:xfrm>
              <a:off x="14765979" y="19014888"/>
              <a:ext cx="642912"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14">
          <xdr:nvSpPr>
            <xdr:cNvPr id="286" name="TextBox 285"/>
            <xdr:cNvSpPr txBox="1"/>
          </xdr:nvSpPr>
          <xdr:spPr>
            <a:xfrm>
              <a:off x="14713771" y="18878779"/>
              <a:ext cx="747352"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22B58E1D-927D-46C9-A015-9EB0EE9BFA3A}"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5">
          <xdr:nvSpPr>
            <xdr:cNvPr id="287" name="TextBox 286"/>
            <xdr:cNvSpPr txBox="1"/>
          </xdr:nvSpPr>
          <xdr:spPr>
            <a:xfrm>
              <a:off x="14713771" y="19506752"/>
              <a:ext cx="747352"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3E26EEB7-0053-4BFD-935C-377B1B47BE87}"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6">
          <xdr:nvSpPr>
            <xdr:cNvPr id="288" name="TextBox 287"/>
            <xdr:cNvSpPr txBox="1"/>
          </xdr:nvSpPr>
          <xdr:spPr>
            <a:xfrm>
              <a:off x="14713771" y="20134727"/>
              <a:ext cx="747352"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FAB4128B-1302-4105-A8E0-C5744FE45BA4}"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grpSp>
        <xdr:nvGrpSpPr>
          <xdr:cNvPr id="32" name="Group 31"/>
          <xdr:cNvGrpSpPr/>
        </xdr:nvGrpSpPr>
        <xdr:grpSpPr>
          <a:xfrm>
            <a:off x="15659786" y="18878779"/>
            <a:ext cx="747360" cy="2074026"/>
            <a:chOff x="15659786" y="18878779"/>
            <a:chExt cx="747360" cy="2074026"/>
          </a:xfrm>
        </xdr:grpSpPr>
        <xdr:sp macro="" textlink="">
          <xdr:nvSpPr>
            <xdr:cNvPr id="290" name="Rectangle 289"/>
            <xdr:cNvSpPr/>
          </xdr:nvSpPr>
          <xdr:spPr>
            <a:xfrm>
              <a:off x="15668496" y="18953571"/>
              <a:ext cx="722543" cy="1999234"/>
            </a:xfrm>
            <a:prstGeom prst="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291" name="TextBox 290"/>
            <xdr:cNvSpPr txBox="1"/>
          </xdr:nvSpPr>
          <xdr:spPr>
            <a:xfrm>
              <a:off x="15659786" y="18878779"/>
              <a:ext cx="747351"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292" name="TextBox 291"/>
            <xdr:cNvSpPr txBox="1"/>
          </xdr:nvSpPr>
          <xdr:spPr>
            <a:xfrm>
              <a:off x="15659786" y="19506752"/>
              <a:ext cx="747351"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293" name="TextBox 292"/>
            <xdr:cNvSpPr txBox="1"/>
          </xdr:nvSpPr>
          <xdr:spPr>
            <a:xfrm>
              <a:off x="15659786" y="20134727"/>
              <a:ext cx="747351"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294" name="Rectangle 293"/>
            <xdr:cNvSpPr/>
          </xdr:nvSpPr>
          <xdr:spPr>
            <a:xfrm>
              <a:off x="15712003" y="19014888"/>
              <a:ext cx="642911"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18">
          <xdr:nvSpPr>
            <xdr:cNvPr id="295" name="TextBox 294"/>
            <xdr:cNvSpPr txBox="1"/>
          </xdr:nvSpPr>
          <xdr:spPr>
            <a:xfrm>
              <a:off x="15659795" y="18878779"/>
              <a:ext cx="747351"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CD993268-0F5B-4405-A422-92DCA8DFDD0A}"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9">
          <xdr:nvSpPr>
            <xdr:cNvPr id="296" name="TextBox 295"/>
            <xdr:cNvSpPr txBox="1"/>
          </xdr:nvSpPr>
          <xdr:spPr>
            <a:xfrm>
              <a:off x="15659795" y="19506752"/>
              <a:ext cx="747351"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77AAEEEE-7EBC-45D9-9E65-48792A682D21}"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20">
          <xdr:nvSpPr>
            <xdr:cNvPr id="297" name="TextBox 296"/>
            <xdr:cNvSpPr txBox="1"/>
          </xdr:nvSpPr>
          <xdr:spPr>
            <a:xfrm>
              <a:off x="15659795" y="20134727"/>
              <a:ext cx="747351"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819C399A-C308-4922-AC0C-5EC655B051A7}"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sp macro="" textlink="$F$108">
        <xdr:nvSpPr>
          <xdr:cNvPr id="298" name="TextBox 297"/>
          <xdr:cNvSpPr txBox="1"/>
        </xdr:nvSpPr>
        <xdr:spPr>
          <a:xfrm>
            <a:off x="12865103" y="17740760"/>
            <a:ext cx="3388552" cy="890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152980ED-7B69-44EA-9D64-21AB0BE2D1C7}" type="TxLink">
              <a:rPr lang="en-US" sz="2400" b="1" i="0" u="none" strike="noStrike">
                <a:solidFill>
                  <a:schemeClr val="bg1">
                    <a:lumMod val="50000"/>
                  </a:schemeClr>
                </a:solidFill>
                <a:latin typeface="Arialri"/>
                <a:cs typeface="Arial" pitchFamily="34" charset="0"/>
              </a:rPr>
              <a:pPr algn="ctr"/>
              <a:t>Weekly Sales             vs Targets</a:t>
            </a:fld>
            <a:endParaRPr lang="en-US" sz="2400" b="1">
              <a:solidFill>
                <a:schemeClr val="bg1">
                  <a:lumMod val="50000"/>
                </a:schemeClr>
              </a:solidFill>
              <a:latin typeface="Arial" pitchFamily="34" charset="0"/>
              <a:cs typeface="Arial" pitchFamily="34" charset="0"/>
            </a:endParaRPr>
          </a:p>
        </xdr:txBody>
      </xdr:sp>
      <xdr:sp macro="" textlink="">
        <xdr:nvSpPr>
          <xdr:cNvPr id="299" name="TextBox 298"/>
          <xdr:cNvSpPr txBox="1"/>
        </xdr:nvSpPr>
        <xdr:spPr>
          <a:xfrm>
            <a:off x="12710876" y="18393038"/>
            <a:ext cx="881756" cy="66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bg1">
                    <a:lumMod val="50000"/>
                  </a:schemeClr>
                </a:solidFill>
                <a:effectLst/>
                <a:latin typeface="Arialri"/>
                <a:ea typeface="+mn-ea"/>
                <a:cs typeface="Arial" pitchFamily="34" charset="0"/>
              </a:rPr>
              <a:t>NY</a:t>
            </a:r>
          </a:p>
        </xdr:txBody>
      </xdr:sp>
      <xdr:sp macro="" textlink="">
        <xdr:nvSpPr>
          <xdr:cNvPr id="300" name="TextBox 299"/>
          <xdr:cNvSpPr txBox="1"/>
        </xdr:nvSpPr>
        <xdr:spPr>
          <a:xfrm>
            <a:off x="13649704" y="18393038"/>
            <a:ext cx="871544" cy="66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bg1">
                    <a:lumMod val="50000"/>
                  </a:schemeClr>
                </a:solidFill>
                <a:effectLst/>
                <a:latin typeface="Arialri"/>
                <a:ea typeface="+mn-ea"/>
                <a:cs typeface="Arial" pitchFamily="34" charset="0"/>
              </a:rPr>
              <a:t>CA</a:t>
            </a:r>
            <a:endParaRPr lang="en-US" sz="2800" b="1" i="0" u="none" strike="noStrike" cap="none" spc="50">
              <a:ln w="17780" cmpd="sng">
                <a:noFill/>
                <a:prstDash val="solid"/>
                <a:miter lim="800000"/>
              </a:ln>
              <a:solidFill>
                <a:schemeClr val="bg1">
                  <a:lumMod val="50000"/>
                </a:schemeClr>
              </a:solidFill>
              <a:effectLst/>
              <a:latin typeface="Arialri"/>
              <a:ea typeface="+mn-ea"/>
              <a:cs typeface="Arial" pitchFamily="34" charset="0"/>
            </a:endParaRPr>
          </a:p>
        </xdr:txBody>
      </xdr:sp>
      <xdr:sp macro="" textlink="">
        <xdr:nvSpPr>
          <xdr:cNvPr id="301" name="TextBox 300"/>
          <xdr:cNvSpPr txBox="1"/>
        </xdr:nvSpPr>
        <xdr:spPr>
          <a:xfrm>
            <a:off x="14674795" y="18393038"/>
            <a:ext cx="863611" cy="66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bg1">
                    <a:lumMod val="50000"/>
                  </a:schemeClr>
                </a:solidFill>
                <a:effectLst/>
                <a:latin typeface="Arialri"/>
                <a:ea typeface="+mn-ea"/>
                <a:cs typeface="Arial" pitchFamily="34" charset="0"/>
              </a:rPr>
              <a:t>FL</a:t>
            </a:r>
            <a:endParaRPr lang="en-US" sz="2800" b="1" i="0" u="none" strike="noStrike" cap="none" spc="50">
              <a:ln w="17780" cmpd="sng">
                <a:noFill/>
                <a:prstDash val="solid"/>
                <a:miter lim="800000"/>
              </a:ln>
              <a:solidFill>
                <a:schemeClr val="bg1">
                  <a:lumMod val="50000"/>
                </a:schemeClr>
              </a:solidFill>
              <a:effectLst/>
              <a:latin typeface="Arialri"/>
              <a:ea typeface="+mn-ea"/>
              <a:cs typeface="Arial" pitchFamily="34" charset="0"/>
            </a:endParaRPr>
          </a:p>
        </xdr:txBody>
      </xdr:sp>
      <xdr:sp macro="" textlink="">
        <xdr:nvSpPr>
          <xdr:cNvPr id="302" name="TextBox 301"/>
          <xdr:cNvSpPr txBox="1"/>
        </xdr:nvSpPr>
        <xdr:spPr>
          <a:xfrm>
            <a:off x="15604551" y="18393038"/>
            <a:ext cx="880613" cy="666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bg1">
                    <a:lumMod val="50000"/>
                  </a:schemeClr>
                </a:solidFill>
                <a:effectLst/>
                <a:latin typeface="Arialri"/>
                <a:ea typeface="+mn-ea"/>
                <a:cs typeface="Arial" pitchFamily="34" charset="0"/>
              </a:rPr>
              <a:t>TX</a:t>
            </a:r>
            <a:endParaRPr lang="en-US" sz="2800" b="1" i="0" u="none" strike="noStrike" cap="none" spc="50">
              <a:ln w="17780" cmpd="sng">
                <a:noFill/>
                <a:prstDash val="solid"/>
                <a:miter lim="800000"/>
              </a:ln>
              <a:solidFill>
                <a:schemeClr val="bg1">
                  <a:lumMod val="50000"/>
                </a:schemeClr>
              </a:solidFill>
              <a:effectLst/>
              <a:latin typeface="Arialri"/>
              <a:ea typeface="+mn-ea"/>
              <a:cs typeface="Arial" pitchFamily="34" charset="0"/>
            </a:endParaRPr>
          </a:p>
        </xdr:txBody>
      </xdr:sp>
    </xdr:grpSp>
    <xdr:clientData/>
  </xdr:twoCellAnchor>
  <xdr:twoCellAnchor>
    <xdr:from>
      <xdr:col>21</xdr:col>
      <xdr:colOff>321582</xdr:colOff>
      <xdr:row>87</xdr:row>
      <xdr:rowOff>57150</xdr:rowOff>
    </xdr:from>
    <xdr:to>
      <xdr:col>29</xdr:col>
      <xdr:colOff>218869</xdr:colOff>
      <xdr:row>101</xdr:row>
      <xdr:rowOff>0</xdr:rowOff>
    </xdr:to>
    <xdr:grpSp>
      <xdr:nvGrpSpPr>
        <xdr:cNvPr id="23" name="f) Dark Equalizer Widget"/>
        <xdr:cNvGrpSpPr/>
      </xdr:nvGrpSpPr>
      <xdr:grpSpPr>
        <a:xfrm>
          <a:off x="13069207" y="22885400"/>
          <a:ext cx="4231162" cy="3736975"/>
          <a:chOff x="12459153" y="13174436"/>
          <a:chExt cx="4292395" cy="3712028"/>
        </a:xfrm>
      </xdr:grpSpPr>
      <xdr:sp macro="" textlink="">
        <xdr:nvSpPr>
          <xdr:cNvPr id="304" name="Rounded Rectangle 303"/>
          <xdr:cNvSpPr/>
        </xdr:nvSpPr>
        <xdr:spPr bwMode="auto">
          <a:xfrm>
            <a:off x="12497978" y="13174436"/>
            <a:ext cx="4224451" cy="3712028"/>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Widget Showcase Calcs'!I89">
        <xdr:nvSpPr>
          <xdr:cNvPr id="305" name="TextBox 304"/>
          <xdr:cNvSpPr txBox="1"/>
        </xdr:nvSpPr>
        <xdr:spPr>
          <a:xfrm>
            <a:off x="12869064" y="14478000"/>
            <a:ext cx="569963" cy="18362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BA36120C-6D2A-43FC-A950-85F5C54B20E6}"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D86">
        <xdr:nvSpPr>
          <xdr:cNvPr id="306" name="TextBox 305"/>
          <xdr:cNvSpPr txBox="1"/>
        </xdr:nvSpPr>
        <xdr:spPr>
          <a:xfrm>
            <a:off x="12459153" y="16101504"/>
            <a:ext cx="503443"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6DB2792-3354-4A1A-802E-BD8C9CA229E6}" type="TxLink">
              <a:rPr lang="en-US" sz="1050" b="1" i="0" u="none" strike="noStrike">
                <a:solidFill>
                  <a:schemeClr val="bg1">
                    <a:lumMod val="50000"/>
                  </a:schemeClr>
                </a:solidFill>
                <a:latin typeface="+mn-lt"/>
                <a:cs typeface="Arial" pitchFamily="34" charset="0"/>
              </a:rPr>
              <a:pPr algn="r"/>
              <a:t>0</a:t>
            </a:fld>
            <a:endParaRPr lang="en-US" sz="1050" b="1">
              <a:solidFill>
                <a:schemeClr val="bg1">
                  <a:lumMod val="50000"/>
                </a:schemeClr>
              </a:solidFill>
              <a:latin typeface="+mn-lt"/>
              <a:cs typeface="Arial" pitchFamily="34" charset="0"/>
            </a:endParaRPr>
          </a:p>
        </xdr:txBody>
      </xdr:sp>
      <xdr:sp macro="" textlink="'Widget Showcase Calcs'!D87">
        <xdr:nvSpPr>
          <xdr:cNvPr id="307" name="TextBox 306"/>
          <xdr:cNvSpPr txBox="1"/>
        </xdr:nvSpPr>
        <xdr:spPr>
          <a:xfrm>
            <a:off x="12459153" y="14451677"/>
            <a:ext cx="503443"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5B323C1-EBD1-4E61-B6B9-F92B80F8CA98}" type="TxLink">
              <a:rPr lang="en-US" sz="1050" b="1" i="0" u="none" strike="noStrike">
                <a:solidFill>
                  <a:schemeClr val="bg1">
                    <a:lumMod val="50000"/>
                  </a:schemeClr>
                </a:solidFill>
                <a:latin typeface="+mn-lt"/>
                <a:cs typeface="Arial" pitchFamily="34" charset="0"/>
              </a:rPr>
              <a:pPr algn="r"/>
              <a:t>1000</a:t>
            </a:fld>
            <a:endParaRPr lang="en-US" sz="1050" b="1">
              <a:solidFill>
                <a:schemeClr val="bg1">
                  <a:lumMod val="50000"/>
                </a:schemeClr>
              </a:solidFill>
              <a:latin typeface="+mn-lt"/>
              <a:cs typeface="Arial" pitchFamily="34" charset="0"/>
            </a:endParaRPr>
          </a:p>
        </xdr:txBody>
      </xdr:sp>
      <xdr:sp macro="" textlink="">
        <xdr:nvSpPr>
          <xdr:cNvPr id="308" name="TextBox 307"/>
          <xdr:cNvSpPr txBox="1"/>
        </xdr:nvSpPr>
        <xdr:spPr>
          <a:xfrm>
            <a:off x="12974261" y="13240929"/>
            <a:ext cx="3394010" cy="877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2400" b="1">
                <a:solidFill>
                  <a:schemeClr val="bg1">
                    <a:lumMod val="50000"/>
                  </a:schemeClr>
                </a:solidFill>
                <a:latin typeface="Arial" pitchFamily="34" charset="0"/>
                <a:cs typeface="Arial" pitchFamily="34" charset="0"/>
              </a:rPr>
              <a:t>Sales Volume</a:t>
            </a:r>
          </a:p>
          <a:p>
            <a:pPr algn="ctr"/>
            <a:r>
              <a:rPr lang="en-US" sz="2400" b="1">
                <a:solidFill>
                  <a:schemeClr val="bg1">
                    <a:lumMod val="50000"/>
                  </a:schemeClr>
                </a:solidFill>
                <a:latin typeface="Arial" pitchFamily="34" charset="0"/>
                <a:cs typeface="Arial" pitchFamily="34" charset="0"/>
              </a:rPr>
              <a:t>(Target vs Actual)</a:t>
            </a:r>
          </a:p>
        </xdr:txBody>
      </xdr:sp>
      <xdr:sp macro="" textlink="'Widget Showcase Calcs'!J89">
        <xdr:nvSpPr>
          <xdr:cNvPr id="309" name="TextBox 308"/>
          <xdr:cNvSpPr txBox="1"/>
        </xdr:nvSpPr>
        <xdr:spPr>
          <a:xfrm>
            <a:off x="12833118" y="14488888"/>
            <a:ext cx="641790" cy="4247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30F354C7-4DDD-4DF6-954B-09CF26508FC4}"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89">
        <xdr:nvSpPr>
          <xdr:cNvPr id="310" name="TextBox 309"/>
          <xdr:cNvSpPr txBox="1"/>
        </xdr:nvSpPr>
        <xdr:spPr>
          <a:xfrm>
            <a:off x="12838003" y="14312912"/>
            <a:ext cx="630142"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25C45539-AD24-42DE-9442-0A70B64AD7AD}"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0">
        <xdr:nvSpPr>
          <xdr:cNvPr id="311" name="TextBox 310"/>
          <xdr:cNvSpPr txBox="1"/>
        </xdr:nvSpPr>
        <xdr:spPr>
          <a:xfrm>
            <a:off x="13256380" y="14532430"/>
            <a:ext cx="569965" cy="17817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C1819E65-1FB9-4D1C-B50C-0A48219D2A74}"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0">
        <xdr:nvSpPr>
          <xdr:cNvPr id="312" name="TextBox 311"/>
          <xdr:cNvSpPr txBox="1"/>
        </xdr:nvSpPr>
        <xdr:spPr>
          <a:xfrm>
            <a:off x="13220435" y="14483898"/>
            <a:ext cx="641792"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1FFC5A86-FD22-416C-8061-A48B5AF36ABB}"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0">
        <xdr:nvSpPr>
          <xdr:cNvPr id="313" name="TextBox 312"/>
          <xdr:cNvSpPr txBox="1"/>
        </xdr:nvSpPr>
        <xdr:spPr>
          <a:xfrm>
            <a:off x="13225320" y="14317447"/>
            <a:ext cx="630144"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881B613C-FC78-4C52-9344-C7C42D94D495}"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1">
        <xdr:nvSpPr>
          <xdr:cNvPr id="314" name="TextBox 313"/>
          <xdr:cNvSpPr txBox="1"/>
        </xdr:nvSpPr>
        <xdr:spPr>
          <a:xfrm>
            <a:off x="13729283" y="14559644"/>
            <a:ext cx="569965" cy="17545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BCF3BF98-8891-43FF-860D-E1DA7A3427C4}"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1">
        <xdr:nvSpPr>
          <xdr:cNvPr id="315" name="TextBox 314"/>
          <xdr:cNvSpPr txBox="1"/>
        </xdr:nvSpPr>
        <xdr:spPr>
          <a:xfrm>
            <a:off x="13693337" y="14483898"/>
            <a:ext cx="641792"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052B7733-51C1-4598-8EB0-C0F53D41AE8E}"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1">
        <xdr:nvSpPr>
          <xdr:cNvPr id="316" name="TextBox 315"/>
          <xdr:cNvSpPr txBox="1"/>
        </xdr:nvSpPr>
        <xdr:spPr>
          <a:xfrm>
            <a:off x="13698221" y="14317447"/>
            <a:ext cx="630144"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EA2B354B-28B6-4459-AD61-F23B3AE806FF}"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2">
        <xdr:nvSpPr>
          <xdr:cNvPr id="317" name="TextBox 316"/>
          <xdr:cNvSpPr txBox="1"/>
        </xdr:nvSpPr>
        <xdr:spPr>
          <a:xfrm>
            <a:off x="14144881" y="14505214"/>
            <a:ext cx="569964" cy="1809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9E652E0E-6161-44A9-B0B9-6403BBDF7A8A}"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2">
        <xdr:nvSpPr>
          <xdr:cNvPr id="329" name="TextBox 328"/>
          <xdr:cNvSpPr txBox="1"/>
        </xdr:nvSpPr>
        <xdr:spPr>
          <a:xfrm>
            <a:off x="14108936" y="14483898"/>
            <a:ext cx="641791"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D727D3C7-CB4D-4267-84C9-250C19E1B504}"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2">
        <xdr:nvSpPr>
          <xdr:cNvPr id="355" name="TextBox 354"/>
          <xdr:cNvSpPr txBox="1"/>
        </xdr:nvSpPr>
        <xdr:spPr>
          <a:xfrm>
            <a:off x="14108058" y="14317447"/>
            <a:ext cx="630143"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A78EF3BC-DC86-4C97-86D0-2510E99051A0}"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3">
        <xdr:nvSpPr>
          <xdr:cNvPr id="358" name="TextBox 357"/>
          <xdr:cNvSpPr txBox="1"/>
        </xdr:nvSpPr>
        <xdr:spPr>
          <a:xfrm>
            <a:off x="14608075" y="14518822"/>
            <a:ext cx="562029" cy="1795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C22520F3-3881-4F84-AF0C-C26191845BDD}"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3">
        <xdr:nvSpPr>
          <xdr:cNvPr id="359" name="TextBox 358"/>
          <xdr:cNvSpPr txBox="1"/>
        </xdr:nvSpPr>
        <xdr:spPr>
          <a:xfrm>
            <a:off x="14564196" y="14483898"/>
            <a:ext cx="650861"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67B023CC-597F-49D1-AF00-41B0036A9822}"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3">
        <xdr:nvSpPr>
          <xdr:cNvPr id="360" name="TextBox 359"/>
          <xdr:cNvSpPr txBox="1"/>
        </xdr:nvSpPr>
        <xdr:spPr>
          <a:xfrm>
            <a:off x="14569080" y="14317447"/>
            <a:ext cx="639213"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9B54433D-4750-4194-8B71-2DD3B24BC271}"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4">
        <xdr:nvSpPr>
          <xdr:cNvPr id="361" name="TextBox 360"/>
          <xdr:cNvSpPr txBox="1"/>
        </xdr:nvSpPr>
        <xdr:spPr>
          <a:xfrm>
            <a:off x="14995390" y="14505214"/>
            <a:ext cx="569967" cy="1809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063AF817-9D52-45DE-BAD7-36AC7803FF37}"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4">
        <xdr:nvSpPr>
          <xdr:cNvPr id="362" name="TextBox 361"/>
          <xdr:cNvSpPr txBox="1"/>
        </xdr:nvSpPr>
        <xdr:spPr>
          <a:xfrm>
            <a:off x="14959445" y="14483898"/>
            <a:ext cx="641794"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5F17E79E-1387-499D-A248-EBAA9137E060}"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4">
        <xdr:nvSpPr>
          <xdr:cNvPr id="363" name="TextBox 362"/>
          <xdr:cNvSpPr txBox="1"/>
        </xdr:nvSpPr>
        <xdr:spPr>
          <a:xfrm>
            <a:off x="14971155" y="14317447"/>
            <a:ext cx="630146"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D1282657-6096-4375-9E50-C5F39C6B1674}"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5">
        <xdr:nvSpPr>
          <xdr:cNvPr id="364" name="TextBox 363"/>
          <xdr:cNvSpPr txBox="1"/>
        </xdr:nvSpPr>
        <xdr:spPr>
          <a:xfrm>
            <a:off x="15467660" y="14518822"/>
            <a:ext cx="569964" cy="17953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F765053B-F65F-464F-BAFE-21AC0B342305}"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5">
        <xdr:nvSpPr>
          <xdr:cNvPr id="365" name="TextBox 364"/>
          <xdr:cNvSpPr txBox="1"/>
        </xdr:nvSpPr>
        <xdr:spPr>
          <a:xfrm>
            <a:off x="15431714" y="14483898"/>
            <a:ext cx="641791"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5B992AA7-8CF6-4A5E-B70D-69FFB57FCFE4}"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5">
        <xdr:nvSpPr>
          <xdr:cNvPr id="366" name="TextBox 365"/>
          <xdr:cNvSpPr txBox="1"/>
        </xdr:nvSpPr>
        <xdr:spPr>
          <a:xfrm>
            <a:off x="15436599" y="14317447"/>
            <a:ext cx="630143"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8124604A-9046-488B-AA17-7A4A14B2AFAB}"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Widget Showcase Calcs'!I96">
        <xdr:nvSpPr>
          <xdr:cNvPr id="367" name="TextBox 366"/>
          <xdr:cNvSpPr txBox="1"/>
        </xdr:nvSpPr>
        <xdr:spPr>
          <a:xfrm>
            <a:off x="15874186" y="14450786"/>
            <a:ext cx="569963" cy="186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D902437F-1AAC-48D2-840B-F4A0093A0A70}"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6">
        <xdr:nvSpPr>
          <xdr:cNvPr id="368" name="TextBox 367"/>
          <xdr:cNvSpPr txBox="1"/>
        </xdr:nvSpPr>
        <xdr:spPr>
          <a:xfrm>
            <a:off x="15838240" y="14483898"/>
            <a:ext cx="641790" cy="4342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EAB592BF-F71C-4FFA-A48E-424A9C7CAA43}"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6">
        <xdr:nvSpPr>
          <xdr:cNvPr id="369" name="TextBox 368"/>
          <xdr:cNvSpPr txBox="1"/>
        </xdr:nvSpPr>
        <xdr:spPr>
          <a:xfrm>
            <a:off x="15843125" y="14317447"/>
            <a:ext cx="630142" cy="298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0D9C98E0-AB1E-499A-A537-3D21AD0323F8}"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sp macro="" textlink="">
        <xdr:nvSpPr>
          <xdr:cNvPr id="370" name="TextBox 369"/>
          <xdr:cNvSpPr txBox="1"/>
        </xdr:nvSpPr>
        <xdr:spPr>
          <a:xfrm>
            <a:off x="12933640" y="13867515"/>
            <a:ext cx="860218" cy="66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Q1</a:t>
            </a:r>
            <a:endParaRPr lang="en-US" sz="2800" b="1" i="0" u="none" strike="noStrike" cap="none" spc="50">
              <a:ln w="17780" cmpd="sng">
                <a:noFill/>
                <a:prstDash val="solid"/>
                <a:miter lim="800000"/>
              </a:ln>
              <a:solidFill>
                <a:schemeClr val="bg1">
                  <a:lumMod val="50000"/>
                </a:schemeClr>
              </a:solidFill>
              <a:effectLst>
                <a:glow rad="53100">
                  <a:schemeClr val="bg1">
                    <a:lumMod val="50000"/>
                    <a:alpha val="30000"/>
                  </a:schemeClr>
                </a:glow>
              </a:effectLst>
              <a:latin typeface="Arialri"/>
              <a:ea typeface="+mn-ea"/>
              <a:cs typeface="Arial" pitchFamily="34" charset="0"/>
            </a:endParaRPr>
          </a:p>
        </xdr:txBody>
      </xdr:sp>
      <xdr:sp macro="" textlink="">
        <xdr:nvSpPr>
          <xdr:cNvPr id="371" name="TextBox 370"/>
          <xdr:cNvSpPr txBox="1"/>
        </xdr:nvSpPr>
        <xdr:spPr>
          <a:xfrm>
            <a:off x="13740065" y="13883390"/>
            <a:ext cx="888500" cy="66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Q2</a:t>
            </a:r>
          </a:p>
        </xdr:txBody>
      </xdr:sp>
      <xdr:sp macro="" textlink="">
        <xdr:nvSpPr>
          <xdr:cNvPr id="372" name="TextBox 371"/>
          <xdr:cNvSpPr txBox="1"/>
        </xdr:nvSpPr>
        <xdr:spPr>
          <a:xfrm>
            <a:off x="14609152" y="13883390"/>
            <a:ext cx="860219" cy="66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Q3</a:t>
            </a:r>
          </a:p>
        </xdr:txBody>
      </xdr:sp>
      <xdr:sp macro="" textlink="">
        <xdr:nvSpPr>
          <xdr:cNvPr id="373" name="TextBox 372"/>
          <xdr:cNvSpPr txBox="1"/>
        </xdr:nvSpPr>
        <xdr:spPr>
          <a:xfrm>
            <a:off x="15467658" y="13883390"/>
            <a:ext cx="872572" cy="660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a:noFill/>
                </a:ln>
                <a:solidFill>
                  <a:schemeClr val="bg1">
                    <a:lumMod val="50000"/>
                  </a:schemeClr>
                </a:solidFill>
                <a:effectLst/>
                <a:latin typeface="Arialri"/>
                <a:ea typeface="+mn-ea"/>
                <a:cs typeface="Arial" pitchFamily="34" charset="0"/>
              </a:rPr>
              <a:t>Q4</a:t>
            </a:r>
          </a:p>
        </xdr:txBody>
      </xdr:sp>
      <xdr:sp macro="" textlink="'Widget Showcase Calcs'!D86">
        <xdr:nvSpPr>
          <xdr:cNvPr id="374" name="TextBox 373"/>
          <xdr:cNvSpPr txBox="1"/>
        </xdr:nvSpPr>
        <xdr:spPr>
          <a:xfrm>
            <a:off x="16261502" y="16101504"/>
            <a:ext cx="490046"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DDA22ECE-BD4E-4912-910A-7BC4FC2E8FC1}" type="TxLink">
              <a:rPr lang="en-US" sz="1050" b="1" i="0" u="none" strike="noStrike">
                <a:solidFill>
                  <a:schemeClr val="bg1">
                    <a:lumMod val="50000"/>
                  </a:schemeClr>
                </a:solidFill>
                <a:latin typeface="+mn-lt"/>
                <a:cs typeface="Arial" pitchFamily="34" charset="0"/>
              </a:rPr>
              <a:pPr algn="l"/>
              <a:t>0</a:t>
            </a:fld>
            <a:endParaRPr lang="en-US" sz="1050" b="1">
              <a:solidFill>
                <a:schemeClr val="bg1">
                  <a:lumMod val="50000"/>
                </a:schemeClr>
              </a:solidFill>
              <a:latin typeface="+mn-lt"/>
              <a:cs typeface="Arial" pitchFamily="34" charset="0"/>
            </a:endParaRPr>
          </a:p>
        </xdr:txBody>
      </xdr:sp>
      <xdr:sp macro="" textlink="'Widget Showcase Calcs'!D87">
        <xdr:nvSpPr>
          <xdr:cNvPr id="375" name="TextBox 374"/>
          <xdr:cNvSpPr txBox="1"/>
        </xdr:nvSpPr>
        <xdr:spPr>
          <a:xfrm>
            <a:off x="16261502" y="14451677"/>
            <a:ext cx="490046"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D7485A4-8F65-4975-875A-3C4ACDAE8F45}" type="TxLink">
              <a:rPr lang="en-US" sz="1050" b="1" i="0" u="none" strike="noStrike">
                <a:solidFill>
                  <a:schemeClr val="bg1">
                    <a:lumMod val="50000"/>
                  </a:schemeClr>
                </a:solidFill>
                <a:latin typeface="+mn-lt"/>
                <a:cs typeface="Arial" pitchFamily="34" charset="0"/>
              </a:rPr>
              <a:pPr algn="l"/>
              <a:t>1000</a:t>
            </a:fld>
            <a:endParaRPr lang="en-US" sz="1050" b="1">
              <a:solidFill>
                <a:schemeClr val="bg1">
                  <a:lumMod val="50000"/>
                </a:schemeClr>
              </a:solidFill>
              <a:latin typeface="+mn-lt"/>
              <a:cs typeface="Arial" pitchFamily="34" charset="0"/>
            </a:endParaRPr>
          </a:p>
        </xdr:txBody>
      </xdr:sp>
      <xdr:sp macro="" textlink="">
        <xdr:nvSpPr>
          <xdr:cNvPr id="376" name="TextBox 375"/>
          <xdr:cNvSpPr txBox="1"/>
        </xdr:nvSpPr>
        <xdr:spPr bwMode="auto">
          <a:xfrm>
            <a:off x="12841027" y="16428755"/>
            <a:ext cx="3555149" cy="421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01B212F-7460-4F76-BB96-B43ADFA9AFE1}" type="TxLink">
              <a:rPr lang="en-US" sz="1200" b="1" i="0" u="none" strike="noStrike">
                <a:solidFill>
                  <a:schemeClr val="bg1">
                    <a:lumMod val="50000"/>
                  </a:schemeClr>
                </a:solidFill>
                <a:latin typeface="Arial" pitchFamily="34" charset="0"/>
                <a:cs typeface="Arial" pitchFamily="34" charset="0"/>
              </a:rPr>
              <a:pPr algn="ctr"/>
              <a:t>x millions USD$</a:t>
            </a:fld>
            <a:endParaRPr lang="en-US" sz="1200" b="1">
              <a:solidFill>
                <a:schemeClr val="bg1">
                  <a:lumMod val="50000"/>
                </a:schemeClr>
              </a:solidFill>
              <a:latin typeface="Arial" pitchFamily="34" charset="0"/>
              <a:cs typeface="Arial" pitchFamily="34" charset="0"/>
            </a:endParaRPr>
          </a:p>
        </xdr:txBody>
      </xdr:sp>
      <xdr:sp macro="" textlink="$F$96">
        <xdr:nvSpPr>
          <xdr:cNvPr id="377" name="TextBox 376"/>
          <xdr:cNvSpPr txBox="1"/>
        </xdr:nvSpPr>
        <xdr:spPr>
          <a:xfrm>
            <a:off x="12899093" y="16234490"/>
            <a:ext cx="492313"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4B989DEA-7C82-41AE-9B67-246A944FE067}" type="TxLink">
              <a:rPr lang="en-US" sz="1050" b="0" i="0" u="none" strike="noStrike" cap="none" spc="0">
                <a:ln>
                  <a:noFill/>
                </a:ln>
                <a:solidFill>
                  <a:schemeClr val="bg1">
                    <a:lumMod val="50000"/>
                  </a:schemeClr>
                </a:solidFill>
                <a:effectLst/>
                <a:latin typeface="+mn-lt"/>
                <a:cs typeface="Arial" pitchFamily="34" charset="0"/>
              </a:rPr>
              <a:pPr algn="ctr"/>
              <a:t>837</a:t>
            </a:fld>
            <a:endParaRPr lang="en-US" sz="1050" b="0" cap="none" spc="0">
              <a:ln>
                <a:noFill/>
              </a:ln>
              <a:solidFill>
                <a:schemeClr val="bg1">
                  <a:lumMod val="50000"/>
                </a:schemeClr>
              </a:solidFill>
              <a:effectLst/>
              <a:latin typeface="+mn-lt"/>
              <a:cs typeface="Arial" pitchFamily="34" charset="0"/>
            </a:endParaRPr>
          </a:p>
        </xdr:txBody>
      </xdr:sp>
      <xdr:sp macro="" textlink="$K$96">
        <xdr:nvSpPr>
          <xdr:cNvPr id="427" name="TextBox 426"/>
          <xdr:cNvSpPr txBox="1"/>
        </xdr:nvSpPr>
        <xdr:spPr>
          <a:xfrm>
            <a:off x="13276702" y="16234490"/>
            <a:ext cx="492315"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F7D2CA5B-6AE9-4623-A33D-D1B324697B01}" type="TxLink">
              <a:rPr lang="en-US" sz="1050" b="0" i="0" u="none" strike="noStrike" cap="none" spc="0">
                <a:ln>
                  <a:noFill/>
                </a:ln>
                <a:solidFill>
                  <a:schemeClr val="bg1">
                    <a:lumMod val="50000"/>
                  </a:schemeClr>
                </a:solidFill>
                <a:effectLst/>
                <a:latin typeface="+mn-lt"/>
                <a:ea typeface="+mn-ea"/>
                <a:cs typeface="Arial" pitchFamily="34" charset="0"/>
              </a:rPr>
              <a:pPr algn="ctr"/>
              <a:t>300</a:t>
            </a:fld>
            <a:endParaRPr lang="en-US" sz="1050" b="0" cap="none" spc="0">
              <a:ln>
                <a:noFill/>
              </a:ln>
              <a:solidFill>
                <a:schemeClr val="bg1">
                  <a:lumMod val="50000"/>
                </a:schemeClr>
              </a:solidFill>
              <a:effectLst/>
              <a:latin typeface="+mn-lt"/>
              <a:ea typeface="+mn-ea"/>
              <a:cs typeface="Arial" pitchFamily="34" charset="0"/>
            </a:endParaRPr>
          </a:p>
        </xdr:txBody>
      </xdr:sp>
      <xdr:sp macro="" textlink="$F$98">
        <xdr:nvSpPr>
          <xdr:cNvPr id="428" name="TextBox 427"/>
          <xdr:cNvSpPr txBox="1"/>
        </xdr:nvSpPr>
        <xdr:spPr>
          <a:xfrm>
            <a:off x="13769017" y="16234490"/>
            <a:ext cx="492315"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C576F4EE-F0D2-47BF-94B5-C17624E28771}" type="TxLink">
              <a:rPr lang="en-US" sz="1050" b="0" i="0" u="none" strike="noStrike" cap="none" spc="0">
                <a:ln>
                  <a:noFill/>
                </a:ln>
                <a:solidFill>
                  <a:schemeClr val="bg1">
                    <a:lumMod val="50000"/>
                  </a:schemeClr>
                </a:solidFill>
                <a:effectLst/>
                <a:latin typeface="+mn-lt"/>
                <a:ea typeface="+mn-ea"/>
                <a:cs typeface="Arial" pitchFamily="34" charset="0"/>
              </a:rPr>
              <a:pPr algn="ctr"/>
              <a:t>614</a:t>
            </a:fld>
            <a:endParaRPr lang="en-US" sz="1050" b="0" cap="none" spc="0">
              <a:ln>
                <a:noFill/>
              </a:ln>
              <a:solidFill>
                <a:schemeClr val="bg1">
                  <a:lumMod val="50000"/>
                </a:schemeClr>
              </a:solidFill>
              <a:effectLst/>
              <a:latin typeface="+mn-lt"/>
              <a:ea typeface="+mn-ea"/>
              <a:cs typeface="Arial" pitchFamily="34" charset="0"/>
            </a:endParaRPr>
          </a:p>
        </xdr:txBody>
      </xdr:sp>
      <xdr:sp macro="" textlink="$K$98">
        <xdr:nvSpPr>
          <xdr:cNvPr id="429" name="TextBox 428"/>
          <xdr:cNvSpPr txBox="1"/>
        </xdr:nvSpPr>
        <xdr:spPr>
          <a:xfrm>
            <a:off x="14174910" y="16234490"/>
            <a:ext cx="492314"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A7ACDBF9-42BE-4C9F-A125-32AAB367DE90}" type="TxLink">
              <a:rPr lang="en-US" sz="1050" b="0" i="0" u="none" strike="noStrike" cap="none" spc="0">
                <a:ln>
                  <a:noFill/>
                </a:ln>
                <a:solidFill>
                  <a:schemeClr val="bg1">
                    <a:lumMod val="50000"/>
                  </a:schemeClr>
                </a:solidFill>
                <a:effectLst/>
                <a:latin typeface="+mn-lt"/>
                <a:ea typeface="+mn-ea"/>
                <a:cs typeface="Arial" pitchFamily="34" charset="0"/>
              </a:rPr>
              <a:pPr algn="ctr"/>
              <a:t>605</a:t>
            </a:fld>
            <a:endParaRPr lang="en-US" sz="1050" b="0" cap="none" spc="0">
              <a:ln>
                <a:noFill/>
              </a:ln>
              <a:solidFill>
                <a:schemeClr val="bg1">
                  <a:lumMod val="50000"/>
                </a:schemeClr>
              </a:solidFill>
              <a:effectLst/>
              <a:latin typeface="+mn-lt"/>
              <a:ea typeface="+mn-ea"/>
              <a:cs typeface="Arial" pitchFamily="34" charset="0"/>
            </a:endParaRPr>
          </a:p>
        </xdr:txBody>
      </xdr:sp>
      <xdr:sp macro="" textlink="$F$100">
        <xdr:nvSpPr>
          <xdr:cNvPr id="430" name="TextBox 429"/>
          <xdr:cNvSpPr txBox="1"/>
        </xdr:nvSpPr>
        <xdr:spPr>
          <a:xfrm>
            <a:off x="14628399" y="16234490"/>
            <a:ext cx="484379"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68AC5422-3CA3-480E-A367-145B7878DA21}" type="TxLink">
              <a:rPr lang="en-US" sz="1050" b="0" i="0" u="none" strike="noStrike" cap="none" spc="0">
                <a:ln>
                  <a:noFill/>
                </a:ln>
                <a:solidFill>
                  <a:schemeClr val="bg1">
                    <a:lumMod val="50000"/>
                  </a:schemeClr>
                </a:solidFill>
                <a:effectLst/>
                <a:latin typeface="+mn-lt"/>
                <a:ea typeface="+mn-ea"/>
                <a:cs typeface="Arial" pitchFamily="34" charset="0"/>
              </a:rPr>
              <a:pPr algn="ctr"/>
              <a:t>737</a:t>
            </a:fld>
            <a:endParaRPr lang="en-US" sz="1050" b="0" cap="none" spc="0">
              <a:ln>
                <a:noFill/>
              </a:ln>
              <a:solidFill>
                <a:schemeClr val="bg1">
                  <a:lumMod val="50000"/>
                </a:schemeClr>
              </a:solidFill>
              <a:effectLst/>
              <a:latin typeface="+mn-lt"/>
              <a:ea typeface="+mn-ea"/>
              <a:cs typeface="Arial" pitchFamily="34" charset="0"/>
            </a:endParaRPr>
          </a:p>
        </xdr:txBody>
      </xdr:sp>
      <xdr:sp macro="" textlink="$K$100">
        <xdr:nvSpPr>
          <xdr:cNvPr id="431" name="TextBox 430"/>
          <xdr:cNvSpPr txBox="1"/>
        </xdr:nvSpPr>
        <xdr:spPr>
          <a:xfrm>
            <a:off x="15015714" y="16234490"/>
            <a:ext cx="492317"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F86D5B25-436D-4EC2-B029-9CD3BE0B8286}" type="TxLink">
              <a:rPr lang="en-US" sz="1050" b="0" i="0" u="none" strike="noStrike" cap="none" spc="0">
                <a:ln>
                  <a:noFill/>
                </a:ln>
                <a:solidFill>
                  <a:schemeClr val="bg1">
                    <a:lumMod val="50000"/>
                  </a:schemeClr>
                </a:solidFill>
                <a:effectLst/>
                <a:latin typeface="+mn-lt"/>
                <a:ea typeface="+mn-ea"/>
                <a:cs typeface="Arial" pitchFamily="34" charset="0"/>
              </a:rPr>
              <a:pPr algn="ctr"/>
              <a:t>747</a:t>
            </a:fld>
            <a:endParaRPr lang="en-US" sz="1050" b="0" cap="none" spc="0">
              <a:ln>
                <a:noFill/>
              </a:ln>
              <a:solidFill>
                <a:schemeClr val="bg1">
                  <a:lumMod val="50000"/>
                </a:schemeClr>
              </a:solidFill>
              <a:effectLst/>
              <a:latin typeface="+mn-lt"/>
              <a:ea typeface="+mn-ea"/>
              <a:cs typeface="Arial" pitchFamily="34" charset="0"/>
            </a:endParaRPr>
          </a:p>
        </xdr:txBody>
      </xdr:sp>
      <xdr:sp macro="" textlink="$F$102">
        <xdr:nvSpPr>
          <xdr:cNvPr id="432" name="TextBox 431"/>
          <xdr:cNvSpPr txBox="1"/>
        </xdr:nvSpPr>
        <xdr:spPr>
          <a:xfrm>
            <a:off x="15488617" y="16234490"/>
            <a:ext cx="512661"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7D943DAB-85C2-4008-B826-E4588EA84854}" type="TxLink">
              <a:rPr lang="en-US" sz="1050" b="0" i="0" u="none" strike="noStrike" cap="none" spc="0">
                <a:ln>
                  <a:noFill/>
                </a:ln>
                <a:solidFill>
                  <a:schemeClr val="bg1">
                    <a:lumMod val="50000"/>
                  </a:schemeClr>
                </a:solidFill>
                <a:effectLst/>
                <a:latin typeface="+mn-lt"/>
                <a:ea typeface="+mn-ea"/>
                <a:cs typeface="Arial" pitchFamily="34" charset="0"/>
              </a:rPr>
              <a:pPr algn="ctr"/>
              <a:t>838</a:t>
            </a:fld>
            <a:endParaRPr lang="en-US" sz="1050" b="0" cap="none" spc="0">
              <a:ln>
                <a:noFill/>
              </a:ln>
              <a:solidFill>
                <a:schemeClr val="bg1">
                  <a:lumMod val="50000"/>
                </a:schemeClr>
              </a:solidFill>
              <a:effectLst/>
              <a:latin typeface="+mn-lt"/>
              <a:ea typeface="+mn-ea"/>
              <a:cs typeface="Arial" pitchFamily="34" charset="0"/>
            </a:endParaRPr>
          </a:p>
        </xdr:txBody>
      </xdr:sp>
      <xdr:sp macro="" textlink="$K$102">
        <xdr:nvSpPr>
          <xdr:cNvPr id="433" name="TextBox 432"/>
          <xdr:cNvSpPr txBox="1"/>
        </xdr:nvSpPr>
        <xdr:spPr>
          <a:xfrm>
            <a:off x="15904215" y="16234490"/>
            <a:ext cx="484380"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5D7DBD99-A8F2-48CB-A2FF-FFB44382A7DE}" type="TxLink">
              <a:rPr lang="en-US" sz="1050" b="0" i="0" u="none" strike="noStrike" cap="none" spc="0">
                <a:ln>
                  <a:noFill/>
                </a:ln>
                <a:solidFill>
                  <a:schemeClr val="bg1">
                    <a:lumMod val="50000"/>
                  </a:schemeClr>
                </a:solidFill>
                <a:effectLst/>
                <a:latin typeface="+mn-lt"/>
                <a:ea typeface="+mn-ea"/>
                <a:cs typeface="Arial" pitchFamily="34" charset="0"/>
              </a:rPr>
              <a:pPr algn="ctr"/>
              <a:t>924</a:t>
            </a:fld>
            <a:endParaRPr lang="en-US" sz="1050" b="0" cap="none" spc="0">
              <a:ln>
                <a:noFill/>
              </a:ln>
              <a:solidFill>
                <a:schemeClr val="bg1">
                  <a:lumMod val="50000"/>
                </a:schemeClr>
              </a:solidFill>
              <a:effectLst/>
              <a:latin typeface="+mn-lt"/>
              <a:ea typeface="+mn-ea"/>
              <a:cs typeface="Arial" pitchFamily="34" charset="0"/>
            </a:endParaRPr>
          </a:p>
        </xdr:txBody>
      </xdr:sp>
      <xdr:sp macro="" textlink="'Widget Showcase Calcs'!#REF!">
        <xdr:nvSpPr>
          <xdr:cNvPr id="434" name="TextBox 433"/>
          <xdr:cNvSpPr txBox="1"/>
        </xdr:nvSpPr>
        <xdr:spPr>
          <a:xfrm>
            <a:off x="12459153" y="15254390"/>
            <a:ext cx="503443" cy="30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073E973-8A6D-4FB9-9094-8B9211D1AAA7}" type="TxLink">
              <a:rPr lang="en-US" sz="1050" b="1" i="0" u="none" strike="noStrike">
                <a:solidFill>
                  <a:srgbClr val="000000"/>
                </a:solidFill>
                <a:latin typeface="+mn-lt"/>
                <a:cs typeface="Arial" pitchFamily="34" charset="0"/>
              </a:rPr>
              <a:pPr algn="r"/>
              <a:t> </a:t>
            </a:fld>
            <a:endParaRPr lang="en-US" sz="1050" b="1">
              <a:latin typeface="+mn-lt"/>
              <a:cs typeface="Arial" pitchFamily="34" charset="0"/>
            </a:endParaRPr>
          </a:p>
        </xdr:txBody>
      </xdr:sp>
      <xdr:sp macro="" textlink="'Widget Showcase Calcs'!#REF!">
        <xdr:nvSpPr>
          <xdr:cNvPr id="435" name="TextBox 434"/>
          <xdr:cNvSpPr txBox="1"/>
        </xdr:nvSpPr>
        <xdr:spPr>
          <a:xfrm>
            <a:off x="16261502" y="15254390"/>
            <a:ext cx="490046" cy="307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D4097A2-969D-4D5A-B100-AA3B26D42924}" type="TxLink">
              <a:rPr lang="en-US" sz="1050" b="1" i="0" u="none" strike="noStrike">
                <a:solidFill>
                  <a:srgbClr val="000000"/>
                </a:solidFill>
                <a:latin typeface="+mn-lt"/>
                <a:cs typeface="Arial" pitchFamily="34" charset="0"/>
              </a:rPr>
              <a:pPr algn="l"/>
              <a:t> </a:t>
            </a:fld>
            <a:endParaRPr lang="en-US" sz="1050" b="1">
              <a:latin typeface="+mn-lt"/>
              <a:cs typeface="Arial" pitchFamily="34" charset="0"/>
            </a:endParaRPr>
          </a:p>
        </xdr:txBody>
      </xdr:sp>
      <xdr:sp macro="" textlink="'Widget Showcase Calcs'!D88">
        <xdr:nvSpPr>
          <xdr:cNvPr id="436" name="TextBox 435"/>
          <xdr:cNvSpPr txBox="1"/>
        </xdr:nvSpPr>
        <xdr:spPr>
          <a:xfrm>
            <a:off x="12459153" y="14809969"/>
            <a:ext cx="503443" cy="301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4FBD1254-D8F3-4E94-8911-076D42D8BD85}" type="TxLink">
              <a:rPr lang="en-US" sz="1050" b="1" i="0" u="none" strike="noStrike">
                <a:solidFill>
                  <a:srgbClr val="000000"/>
                </a:solidFill>
                <a:latin typeface="+mn-lt"/>
                <a:cs typeface="Arial" pitchFamily="34" charset="0"/>
              </a:rPr>
              <a:pPr algn="r"/>
              <a:t> </a:t>
            </a:fld>
            <a:endParaRPr lang="en-US" sz="1050" b="1">
              <a:latin typeface="+mn-lt"/>
              <a:cs typeface="Arial" pitchFamily="34" charset="0"/>
            </a:endParaRPr>
          </a:p>
        </xdr:txBody>
      </xdr:sp>
      <xdr:sp macro="" textlink="'Widget Showcase Calcs'!D88">
        <xdr:nvSpPr>
          <xdr:cNvPr id="437" name="TextBox 436"/>
          <xdr:cNvSpPr txBox="1"/>
        </xdr:nvSpPr>
        <xdr:spPr>
          <a:xfrm>
            <a:off x="16261502" y="14809969"/>
            <a:ext cx="490046" cy="3019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A4C7DF1E-7E13-4073-BA9F-0951C195501F}" type="TxLink">
              <a:rPr lang="en-US" sz="1050" b="1" i="0" u="none" strike="noStrike">
                <a:solidFill>
                  <a:srgbClr val="000000"/>
                </a:solidFill>
                <a:latin typeface="+mn-lt"/>
                <a:cs typeface="Arial" pitchFamily="34" charset="0"/>
              </a:rPr>
              <a:pPr algn="l"/>
              <a:t> </a:t>
            </a:fld>
            <a:endParaRPr lang="en-US" sz="1050" b="1">
              <a:latin typeface="+mn-lt"/>
              <a:cs typeface="Arial" pitchFamily="34" charset="0"/>
            </a:endParaRPr>
          </a:p>
        </xdr:txBody>
      </xdr:sp>
      <xdr:sp macro="" textlink="'Widget Showcase Calcs'!#REF!">
        <xdr:nvSpPr>
          <xdr:cNvPr id="438" name="TextBox 437"/>
          <xdr:cNvSpPr txBox="1"/>
        </xdr:nvSpPr>
        <xdr:spPr>
          <a:xfrm>
            <a:off x="12459153" y="15666583"/>
            <a:ext cx="503443"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F7639BEA-19D6-42A6-AF7D-6DE0A0248A06}" type="TxLink">
              <a:rPr lang="en-US" sz="1050" b="1" i="0" u="none" strike="noStrike">
                <a:solidFill>
                  <a:srgbClr val="000000"/>
                </a:solidFill>
                <a:latin typeface="+mn-lt"/>
                <a:cs typeface="Arial" pitchFamily="34" charset="0"/>
              </a:rPr>
              <a:pPr algn="r"/>
              <a:t> </a:t>
            </a:fld>
            <a:endParaRPr lang="en-US" sz="1050" b="1">
              <a:latin typeface="+mn-lt"/>
              <a:cs typeface="Arial" pitchFamily="34" charset="0"/>
            </a:endParaRPr>
          </a:p>
        </xdr:txBody>
      </xdr:sp>
      <xdr:sp macro="" textlink="'Widget Showcase Calcs'!#REF!">
        <xdr:nvSpPr>
          <xdr:cNvPr id="439" name="TextBox 438"/>
          <xdr:cNvSpPr txBox="1"/>
        </xdr:nvSpPr>
        <xdr:spPr>
          <a:xfrm>
            <a:off x="16261502" y="15666583"/>
            <a:ext cx="490046" cy="307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A4C8319C-2A82-4A4F-B910-A2C0B7B19512}" type="TxLink">
              <a:rPr lang="en-US" sz="1050" b="1" i="0" u="none" strike="noStrike">
                <a:solidFill>
                  <a:srgbClr val="000000"/>
                </a:solidFill>
                <a:latin typeface="+mn-lt"/>
                <a:cs typeface="Arial" pitchFamily="34" charset="0"/>
              </a:rPr>
              <a:pPr algn="l"/>
              <a:t> </a:t>
            </a:fld>
            <a:endParaRPr lang="en-US" sz="1050" b="1">
              <a:latin typeface="+mn-lt"/>
              <a:cs typeface="Arial" pitchFamily="34" charset="0"/>
            </a:endParaRPr>
          </a:p>
        </xdr:txBody>
      </xdr:sp>
    </xdr:grpSp>
    <xdr:clientData/>
  </xdr:twoCellAnchor>
  <xdr:twoCellAnchor>
    <xdr:from>
      <xdr:col>21</xdr:col>
      <xdr:colOff>371021</xdr:colOff>
      <xdr:row>71</xdr:row>
      <xdr:rowOff>127000</xdr:rowOff>
    </xdr:from>
    <xdr:to>
      <xdr:col>29</xdr:col>
      <xdr:colOff>217819</xdr:colOff>
      <xdr:row>85</xdr:row>
      <xdr:rowOff>153296</xdr:rowOff>
    </xdr:to>
    <xdr:grpSp>
      <xdr:nvGrpSpPr>
        <xdr:cNvPr id="21" name="e) Dark Thermometer Widget"/>
        <xdr:cNvGrpSpPr/>
      </xdr:nvGrpSpPr>
      <xdr:grpSpPr>
        <a:xfrm>
          <a:off x="13118646" y="18891250"/>
          <a:ext cx="4180673" cy="3709296"/>
          <a:chOff x="12508592" y="9216571"/>
          <a:chExt cx="4241906" cy="3673011"/>
        </a:xfrm>
      </xdr:grpSpPr>
      <xdr:sp macro="" textlink="">
        <xdr:nvSpPr>
          <xdr:cNvPr id="441" name="Rounded Rectangle 440"/>
          <xdr:cNvSpPr/>
        </xdr:nvSpPr>
        <xdr:spPr bwMode="auto">
          <a:xfrm>
            <a:off x="12508592" y="9216571"/>
            <a:ext cx="4241906" cy="3673011"/>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
        <xdr:nvSpPr>
          <xdr:cNvPr id="442" name="Freeform 23"/>
          <xdr:cNvSpPr>
            <a:spLocks/>
          </xdr:cNvSpPr>
        </xdr:nvSpPr>
        <xdr:spPr bwMode="auto">
          <a:xfrm>
            <a:off x="12965925" y="9318599"/>
            <a:ext cx="1163571" cy="3524607"/>
          </a:xfrm>
          <a:custGeom>
            <a:avLst/>
            <a:gdLst/>
            <a:ahLst/>
            <a:cxnLst>
              <a:cxn ang="0">
                <a:pos x="470" y="4101"/>
              </a:cxn>
              <a:cxn ang="0">
                <a:pos x="354" y="4181"/>
              </a:cxn>
              <a:cxn ang="0">
                <a:pos x="225" y="4306"/>
              </a:cxn>
              <a:cxn ang="0">
                <a:pos x="154" y="4402"/>
              </a:cxn>
              <a:cxn ang="0">
                <a:pos x="97" y="4505"/>
              </a:cxn>
              <a:cxn ang="0">
                <a:pos x="51" y="4615"/>
              </a:cxn>
              <a:cxn ang="0">
                <a:pos x="19" y="4731"/>
              </a:cxn>
              <a:cxn ang="0">
                <a:pos x="3" y="4849"/>
              </a:cxn>
              <a:cxn ang="0">
                <a:pos x="1" y="4971"/>
              </a:cxn>
              <a:cxn ang="0">
                <a:pos x="17" y="5094"/>
              </a:cxn>
              <a:cxn ang="0">
                <a:pos x="47" y="5215"/>
              </a:cxn>
              <a:cxn ang="0">
                <a:pos x="92" y="5329"/>
              </a:cxn>
              <a:cxn ang="0">
                <a:pos x="150" y="5435"/>
              </a:cxn>
              <a:cxn ang="0">
                <a:pos x="259" y="5576"/>
              </a:cxn>
              <a:cxn ang="0">
                <a:pos x="393" y="5693"/>
              </a:cxn>
              <a:cxn ang="0">
                <a:pos x="493" y="5756"/>
              </a:cxn>
              <a:cxn ang="0">
                <a:pos x="601" y="5806"/>
              </a:cxn>
              <a:cxn ang="0">
                <a:pos x="716" y="5842"/>
              </a:cxn>
              <a:cxn ang="0">
                <a:pos x="835" y="5862"/>
              </a:cxn>
              <a:cxn ang="0">
                <a:pos x="959" y="5867"/>
              </a:cxn>
              <a:cxn ang="0">
                <a:pos x="1081" y="5857"/>
              </a:cxn>
              <a:cxn ang="0">
                <a:pos x="1199" y="5831"/>
              </a:cxn>
              <a:cxn ang="0">
                <a:pos x="1311" y="5790"/>
              </a:cxn>
              <a:cxn ang="0">
                <a:pos x="1416" y="5735"/>
              </a:cxn>
              <a:cxn ang="0">
                <a:pos x="1513" y="5668"/>
              </a:cxn>
              <a:cxn ang="0">
                <a:pos x="1667" y="5515"/>
              </a:cxn>
              <a:cxn ang="0">
                <a:pos x="1745" y="5401"/>
              </a:cxn>
              <a:cxn ang="0">
                <a:pos x="1800" y="5292"/>
              </a:cxn>
              <a:cxn ang="0">
                <a:pos x="1839" y="5176"/>
              </a:cxn>
              <a:cxn ang="0">
                <a:pos x="1865" y="5053"/>
              </a:cxn>
              <a:cxn ang="0">
                <a:pos x="1874" y="4930"/>
              </a:cxn>
              <a:cxn ang="0">
                <a:pos x="1867" y="4809"/>
              </a:cxn>
              <a:cxn ang="0">
                <a:pos x="1846" y="4691"/>
              </a:cxn>
              <a:cxn ang="0">
                <a:pos x="1810" y="4578"/>
              </a:cxn>
              <a:cxn ang="0">
                <a:pos x="1761" y="4470"/>
              </a:cxn>
              <a:cxn ang="0">
                <a:pos x="1698" y="4369"/>
              </a:cxn>
              <a:cxn ang="0">
                <a:pos x="1623" y="4276"/>
              </a:cxn>
              <a:cxn ang="0">
                <a:pos x="1472" y="4145"/>
              </a:cxn>
              <a:cxn ang="0">
                <a:pos x="1368" y="4081"/>
              </a:cxn>
              <a:cxn ang="0">
                <a:pos x="1312" y="2452"/>
              </a:cxn>
              <a:cxn ang="0">
                <a:pos x="1312" y="784"/>
              </a:cxn>
              <a:cxn ang="0">
                <a:pos x="1312" y="569"/>
              </a:cxn>
              <a:cxn ang="0">
                <a:pos x="1312" y="521"/>
              </a:cxn>
              <a:cxn ang="0">
                <a:pos x="1312" y="408"/>
              </a:cxn>
              <a:cxn ang="0">
                <a:pos x="1309" y="344"/>
              </a:cxn>
              <a:cxn ang="0">
                <a:pos x="1304" y="298"/>
              </a:cxn>
              <a:cxn ang="0">
                <a:pos x="1270" y="204"/>
              </a:cxn>
              <a:cxn ang="0">
                <a:pos x="1214" y="123"/>
              </a:cxn>
              <a:cxn ang="0">
                <a:pos x="1140" y="60"/>
              </a:cxn>
              <a:cxn ang="0">
                <a:pos x="1053" y="18"/>
              </a:cxn>
              <a:cxn ang="0">
                <a:pos x="955" y="0"/>
              </a:cxn>
              <a:cxn ang="0">
                <a:pos x="854" y="9"/>
              </a:cxn>
              <a:cxn ang="0">
                <a:pos x="763" y="43"/>
              </a:cxn>
              <a:cxn ang="0">
                <a:pos x="683" y="100"/>
              </a:cxn>
              <a:cxn ang="0">
                <a:pos x="620" y="176"/>
              </a:cxn>
              <a:cxn ang="0">
                <a:pos x="580" y="265"/>
              </a:cxn>
              <a:cxn ang="0">
                <a:pos x="566" y="331"/>
              </a:cxn>
              <a:cxn ang="0">
                <a:pos x="563" y="378"/>
              </a:cxn>
              <a:cxn ang="0">
                <a:pos x="562" y="493"/>
              </a:cxn>
              <a:cxn ang="0">
                <a:pos x="562" y="556"/>
              </a:cxn>
              <a:cxn ang="0">
                <a:pos x="563" y="651"/>
              </a:cxn>
              <a:cxn ang="0">
                <a:pos x="563" y="1652"/>
              </a:cxn>
            </a:cxnLst>
            <a:rect l="0" t="0" r="r" b="b"/>
            <a:pathLst>
              <a:path w="1874" h="5869">
                <a:moveTo>
                  <a:pt x="563" y="4054"/>
                </a:moveTo>
                <a:lnTo>
                  <a:pt x="544" y="4063"/>
                </a:lnTo>
                <a:lnTo>
                  <a:pt x="525" y="4072"/>
                </a:lnTo>
                <a:lnTo>
                  <a:pt x="506" y="4081"/>
                </a:lnTo>
                <a:lnTo>
                  <a:pt x="488" y="4091"/>
                </a:lnTo>
                <a:lnTo>
                  <a:pt x="470" y="4101"/>
                </a:lnTo>
                <a:lnTo>
                  <a:pt x="453" y="4112"/>
                </a:lnTo>
                <a:lnTo>
                  <a:pt x="436" y="4122"/>
                </a:lnTo>
                <a:lnTo>
                  <a:pt x="418" y="4134"/>
                </a:lnTo>
                <a:lnTo>
                  <a:pt x="402" y="4145"/>
                </a:lnTo>
                <a:lnTo>
                  <a:pt x="385" y="4157"/>
                </a:lnTo>
                <a:lnTo>
                  <a:pt x="354" y="4181"/>
                </a:lnTo>
                <a:lnTo>
                  <a:pt x="323" y="4207"/>
                </a:lnTo>
                <a:lnTo>
                  <a:pt x="294" y="4234"/>
                </a:lnTo>
                <a:lnTo>
                  <a:pt x="266" y="4262"/>
                </a:lnTo>
                <a:lnTo>
                  <a:pt x="252" y="4276"/>
                </a:lnTo>
                <a:lnTo>
                  <a:pt x="238" y="4292"/>
                </a:lnTo>
                <a:lnTo>
                  <a:pt x="225" y="4306"/>
                </a:lnTo>
                <a:lnTo>
                  <a:pt x="212" y="4321"/>
                </a:lnTo>
                <a:lnTo>
                  <a:pt x="201" y="4336"/>
                </a:lnTo>
                <a:lnTo>
                  <a:pt x="188" y="4353"/>
                </a:lnTo>
                <a:lnTo>
                  <a:pt x="177" y="4369"/>
                </a:lnTo>
                <a:lnTo>
                  <a:pt x="165" y="4385"/>
                </a:lnTo>
                <a:lnTo>
                  <a:pt x="154" y="4402"/>
                </a:lnTo>
                <a:lnTo>
                  <a:pt x="144" y="4419"/>
                </a:lnTo>
                <a:lnTo>
                  <a:pt x="134" y="4435"/>
                </a:lnTo>
                <a:lnTo>
                  <a:pt x="123" y="4452"/>
                </a:lnTo>
                <a:lnTo>
                  <a:pt x="115" y="4470"/>
                </a:lnTo>
                <a:lnTo>
                  <a:pt x="104" y="4487"/>
                </a:lnTo>
                <a:lnTo>
                  <a:pt x="97" y="4505"/>
                </a:lnTo>
                <a:lnTo>
                  <a:pt x="88" y="4523"/>
                </a:lnTo>
                <a:lnTo>
                  <a:pt x="80" y="4541"/>
                </a:lnTo>
                <a:lnTo>
                  <a:pt x="71" y="4559"/>
                </a:lnTo>
                <a:lnTo>
                  <a:pt x="65" y="4578"/>
                </a:lnTo>
                <a:lnTo>
                  <a:pt x="57" y="4596"/>
                </a:lnTo>
                <a:lnTo>
                  <a:pt x="51" y="4615"/>
                </a:lnTo>
                <a:lnTo>
                  <a:pt x="45" y="4634"/>
                </a:lnTo>
                <a:lnTo>
                  <a:pt x="40" y="4652"/>
                </a:lnTo>
                <a:lnTo>
                  <a:pt x="33" y="4672"/>
                </a:lnTo>
                <a:lnTo>
                  <a:pt x="28" y="4691"/>
                </a:lnTo>
                <a:lnTo>
                  <a:pt x="24" y="4710"/>
                </a:lnTo>
                <a:lnTo>
                  <a:pt x="19" y="4731"/>
                </a:lnTo>
                <a:lnTo>
                  <a:pt x="15" y="4750"/>
                </a:lnTo>
                <a:lnTo>
                  <a:pt x="13" y="4769"/>
                </a:lnTo>
                <a:lnTo>
                  <a:pt x="9" y="4790"/>
                </a:lnTo>
                <a:lnTo>
                  <a:pt x="7" y="4809"/>
                </a:lnTo>
                <a:lnTo>
                  <a:pt x="5" y="4830"/>
                </a:lnTo>
                <a:lnTo>
                  <a:pt x="3" y="4849"/>
                </a:lnTo>
                <a:lnTo>
                  <a:pt x="1" y="4869"/>
                </a:lnTo>
                <a:lnTo>
                  <a:pt x="1" y="4890"/>
                </a:lnTo>
                <a:lnTo>
                  <a:pt x="0" y="4911"/>
                </a:lnTo>
                <a:lnTo>
                  <a:pt x="0" y="4930"/>
                </a:lnTo>
                <a:lnTo>
                  <a:pt x="1" y="4950"/>
                </a:lnTo>
                <a:lnTo>
                  <a:pt x="1" y="4971"/>
                </a:lnTo>
                <a:lnTo>
                  <a:pt x="3" y="4991"/>
                </a:lnTo>
                <a:lnTo>
                  <a:pt x="5" y="5012"/>
                </a:lnTo>
                <a:lnTo>
                  <a:pt x="7" y="5033"/>
                </a:lnTo>
                <a:lnTo>
                  <a:pt x="9" y="5053"/>
                </a:lnTo>
                <a:lnTo>
                  <a:pt x="13" y="5074"/>
                </a:lnTo>
                <a:lnTo>
                  <a:pt x="17" y="5094"/>
                </a:lnTo>
                <a:lnTo>
                  <a:pt x="21" y="5115"/>
                </a:lnTo>
                <a:lnTo>
                  <a:pt x="24" y="5135"/>
                </a:lnTo>
                <a:lnTo>
                  <a:pt x="29" y="5156"/>
                </a:lnTo>
                <a:lnTo>
                  <a:pt x="35" y="5176"/>
                </a:lnTo>
                <a:lnTo>
                  <a:pt x="41" y="5196"/>
                </a:lnTo>
                <a:lnTo>
                  <a:pt x="47" y="5215"/>
                </a:lnTo>
                <a:lnTo>
                  <a:pt x="54" y="5235"/>
                </a:lnTo>
                <a:lnTo>
                  <a:pt x="60" y="5255"/>
                </a:lnTo>
                <a:lnTo>
                  <a:pt x="68" y="5274"/>
                </a:lnTo>
                <a:lnTo>
                  <a:pt x="75" y="5292"/>
                </a:lnTo>
                <a:lnTo>
                  <a:pt x="83" y="5311"/>
                </a:lnTo>
                <a:lnTo>
                  <a:pt x="92" y="5329"/>
                </a:lnTo>
                <a:lnTo>
                  <a:pt x="101" y="5347"/>
                </a:lnTo>
                <a:lnTo>
                  <a:pt x="109" y="5365"/>
                </a:lnTo>
                <a:lnTo>
                  <a:pt x="120" y="5383"/>
                </a:lnTo>
                <a:lnTo>
                  <a:pt x="130" y="5401"/>
                </a:lnTo>
                <a:lnTo>
                  <a:pt x="140" y="5418"/>
                </a:lnTo>
                <a:lnTo>
                  <a:pt x="150" y="5435"/>
                </a:lnTo>
                <a:lnTo>
                  <a:pt x="162" y="5451"/>
                </a:lnTo>
                <a:lnTo>
                  <a:pt x="172" y="5468"/>
                </a:lnTo>
                <a:lnTo>
                  <a:pt x="183" y="5485"/>
                </a:lnTo>
                <a:lnTo>
                  <a:pt x="207" y="5515"/>
                </a:lnTo>
                <a:lnTo>
                  <a:pt x="233" y="5546"/>
                </a:lnTo>
                <a:lnTo>
                  <a:pt x="259" y="5576"/>
                </a:lnTo>
                <a:lnTo>
                  <a:pt x="287" y="5604"/>
                </a:lnTo>
                <a:lnTo>
                  <a:pt x="317" y="5631"/>
                </a:lnTo>
                <a:lnTo>
                  <a:pt x="346" y="5657"/>
                </a:lnTo>
                <a:lnTo>
                  <a:pt x="362" y="5668"/>
                </a:lnTo>
                <a:lnTo>
                  <a:pt x="378" y="5681"/>
                </a:lnTo>
                <a:lnTo>
                  <a:pt x="393" y="5693"/>
                </a:lnTo>
                <a:lnTo>
                  <a:pt x="409" y="5703"/>
                </a:lnTo>
                <a:lnTo>
                  <a:pt x="426" y="5714"/>
                </a:lnTo>
                <a:lnTo>
                  <a:pt x="443" y="5725"/>
                </a:lnTo>
                <a:lnTo>
                  <a:pt x="459" y="5735"/>
                </a:lnTo>
                <a:lnTo>
                  <a:pt x="476" y="5745"/>
                </a:lnTo>
                <a:lnTo>
                  <a:pt x="493" y="5756"/>
                </a:lnTo>
                <a:lnTo>
                  <a:pt x="511" y="5765"/>
                </a:lnTo>
                <a:lnTo>
                  <a:pt x="529" y="5774"/>
                </a:lnTo>
                <a:lnTo>
                  <a:pt x="547" y="5781"/>
                </a:lnTo>
                <a:lnTo>
                  <a:pt x="565" y="5790"/>
                </a:lnTo>
                <a:lnTo>
                  <a:pt x="582" y="5798"/>
                </a:lnTo>
                <a:lnTo>
                  <a:pt x="601" y="5806"/>
                </a:lnTo>
                <a:lnTo>
                  <a:pt x="619" y="5812"/>
                </a:lnTo>
                <a:lnTo>
                  <a:pt x="638" y="5818"/>
                </a:lnTo>
                <a:lnTo>
                  <a:pt x="657" y="5825"/>
                </a:lnTo>
                <a:lnTo>
                  <a:pt x="676" y="5831"/>
                </a:lnTo>
                <a:lnTo>
                  <a:pt x="695" y="5836"/>
                </a:lnTo>
                <a:lnTo>
                  <a:pt x="716" y="5842"/>
                </a:lnTo>
                <a:lnTo>
                  <a:pt x="735" y="5845"/>
                </a:lnTo>
                <a:lnTo>
                  <a:pt x="754" y="5851"/>
                </a:lnTo>
                <a:lnTo>
                  <a:pt x="774" y="5853"/>
                </a:lnTo>
                <a:lnTo>
                  <a:pt x="795" y="5857"/>
                </a:lnTo>
                <a:lnTo>
                  <a:pt x="815" y="5860"/>
                </a:lnTo>
                <a:lnTo>
                  <a:pt x="835" y="5862"/>
                </a:lnTo>
                <a:lnTo>
                  <a:pt x="856" y="5865"/>
                </a:lnTo>
                <a:lnTo>
                  <a:pt x="876" y="5866"/>
                </a:lnTo>
                <a:lnTo>
                  <a:pt x="896" y="5867"/>
                </a:lnTo>
                <a:lnTo>
                  <a:pt x="917" y="5867"/>
                </a:lnTo>
                <a:lnTo>
                  <a:pt x="937" y="5869"/>
                </a:lnTo>
                <a:lnTo>
                  <a:pt x="959" y="5867"/>
                </a:lnTo>
                <a:lnTo>
                  <a:pt x="979" y="5867"/>
                </a:lnTo>
                <a:lnTo>
                  <a:pt x="999" y="5866"/>
                </a:lnTo>
                <a:lnTo>
                  <a:pt x="1020" y="5865"/>
                </a:lnTo>
                <a:lnTo>
                  <a:pt x="1040" y="5862"/>
                </a:lnTo>
                <a:lnTo>
                  <a:pt x="1060" y="5860"/>
                </a:lnTo>
                <a:lnTo>
                  <a:pt x="1081" y="5857"/>
                </a:lnTo>
                <a:lnTo>
                  <a:pt x="1101" y="5853"/>
                </a:lnTo>
                <a:lnTo>
                  <a:pt x="1120" y="5851"/>
                </a:lnTo>
                <a:lnTo>
                  <a:pt x="1140" y="5845"/>
                </a:lnTo>
                <a:lnTo>
                  <a:pt x="1159" y="5842"/>
                </a:lnTo>
                <a:lnTo>
                  <a:pt x="1179" y="5836"/>
                </a:lnTo>
                <a:lnTo>
                  <a:pt x="1199" y="5831"/>
                </a:lnTo>
                <a:lnTo>
                  <a:pt x="1218" y="5825"/>
                </a:lnTo>
                <a:lnTo>
                  <a:pt x="1237" y="5818"/>
                </a:lnTo>
                <a:lnTo>
                  <a:pt x="1255" y="5812"/>
                </a:lnTo>
                <a:lnTo>
                  <a:pt x="1274" y="5806"/>
                </a:lnTo>
                <a:lnTo>
                  <a:pt x="1292" y="5798"/>
                </a:lnTo>
                <a:lnTo>
                  <a:pt x="1311" y="5790"/>
                </a:lnTo>
                <a:lnTo>
                  <a:pt x="1328" y="5781"/>
                </a:lnTo>
                <a:lnTo>
                  <a:pt x="1346" y="5774"/>
                </a:lnTo>
                <a:lnTo>
                  <a:pt x="1364" y="5765"/>
                </a:lnTo>
                <a:lnTo>
                  <a:pt x="1382" y="5756"/>
                </a:lnTo>
                <a:lnTo>
                  <a:pt x="1398" y="5745"/>
                </a:lnTo>
                <a:lnTo>
                  <a:pt x="1416" y="5735"/>
                </a:lnTo>
                <a:lnTo>
                  <a:pt x="1433" y="5725"/>
                </a:lnTo>
                <a:lnTo>
                  <a:pt x="1449" y="5714"/>
                </a:lnTo>
                <a:lnTo>
                  <a:pt x="1466" y="5703"/>
                </a:lnTo>
                <a:lnTo>
                  <a:pt x="1481" y="5693"/>
                </a:lnTo>
                <a:lnTo>
                  <a:pt x="1498" y="5681"/>
                </a:lnTo>
                <a:lnTo>
                  <a:pt x="1513" y="5668"/>
                </a:lnTo>
                <a:lnTo>
                  <a:pt x="1528" y="5657"/>
                </a:lnTo>
                <a:lnTo>
                  <a:pt x="1559" y="5631"/>
                </a:lnTo>
                <a:lnTo>
                  <a:pt x="1588" y="5604"/>
                </a:lnTo>
                <a:lnTo>
                  <a:pt x="1614" y="5576"/>
                </a:lnTo>
                <a:lnTo>
                  <a:pt x="1641" y="5546"/>
                </a:lnTo>
                <a:lnTo>
                  <a:pt x="1667" y="5515"/>
                </a:lnTo>
                <a:lnTo>
                  <a:pt x="1691" y="5485"/>
                </a:lnTo>
                <a:lnTo>
                  <a:pt x="1702" y="5468"/>
                </a:lnTo>
                <a:lnTo>
                  <a:pt x="1714" y="5451"/>
                </a:lnTo>
                <a:lnTo>
                  <a:pt x="1725" y="5435"/>
                </a:lnTo>
                <a:lnTo>
                  <a:pt x="1735" y="5418"/>
                </a:lnTo>
                <a:lnTo>
                  <a:pt x="1745" y="5401"/>
                </a:lnTo>
                <a:lnTo>
                  <a:pt x="1756" y="5383"/>
                </a:lnTo>
                <a:lnTo>
                  <a:pt x="1764" y="5365"/>
                </a:lnTo>
                <a:lnTo>
                  <a:pt x="1775" y="5347"/>
                </a:lnTo>
                <a:lnTo>
                  <a:pt x="1784" y="5329"/>
                </a:lnTo>
                <a:lnTo>
                  <a:pt x="1791" y="5311"/>
                </a:lnTo>
                <a:lnTo>
                  <a:pt x="1800" y="5292"/>
                </a:lnTo>
                <a:lnTo>
                  <a:pt x="1808" y="5274"/>
                </a:lnTo>
                <a:lnTo>
                  <a:pt x="1814" y="5255"/>
                </a:lnTo>
                <a:lnTo>
                  <a:pt x="1822" y="5235"/>
                </a:lnTo>
                <a:lnTo>
                  <a:pt x="1828" y="5215"/>
                </a:lnTo>
                <a:lnTo>
                  <a:pt x="1834" y="5196"/>
                </a:lnTo>
                <a:lnTo>
                  <a:pt x="1839" y="5176"/>
                </a:lnTo>
                <a:lnTo>
                  <a:pt x="1846" y="5156"/>
                </a:lnTo>
                <a:lnTo>
                  <a:pt x="1850" y="5135"/>
                </a:lnTo>
                <a:lnTo>
                  <a:pt x="1855" y="5115"/>
                </a:lnTo>
                <a:lnTo>
                  <a:pt x="1859" y="5094"/>
                </a:lnTo>
                <a:lnTo>
                  <a:pt x="1862" y="5074"/>
                </a:lnTo>
                <a:lnTo>
                  <a:pt x="1865" y="5053"/>
                </a:lnTo>
                <a:lnTo>
                  <a:pt x="1867" y="5033"/>
                </a:lnTo>
                <a:lnTo>
                  <a:pt x="1870" y="5012"/>
                </a:lnTo>
                <a:lnTo>
                  <a:pt x="1871" y="4991"/>
                </a:lnTo>
                <a:lnTo>
                  <a:pt x="1873" y="4971"/>
                </a:lnTo>
                <a:lnTo>
                  <a:pt x="1874" y="4950"/>
                </a:lnTo>
                <a:lnTo>
                  <a:pt x="1874" y="4930"/>
                </a:lnTo>
                <a:lnTo>
                  <a:pt x="1874" y="4911"/>
                </a:lnTo>
                <a:lnTo>
                  <a:pt x="1874" y="4890"/>
                </a:lnTo>
                <a:lnTo>
                  <a:pt x="1873" y="4869"/>
                </a:lnTo>
                <a:lnTo>
                  <a:pt x="1871" y="4849"/>
                </a:lnTo>
                <a:lnTo>
                  <a:pt x="1870" y="4830"/>
                </a:lnTo>
                <a:lnTo>
                  <a:pt x="1867" y="4809"/>
                </a:lnTo>
                <a:lnTo>
                  <a:pt x="1865" y="4790"/>
                </a:lnTo>
                <a:lnTo>
                  <a:pt x="1862" y="4769"/>
                </a:lnTo>
                <a:lnTo>
                  <a:pt x="1859" y="4750"/>
                </a:lnTo>
                <a:lnTo>
                  <a:pt x="1855" y="4731"/>
                </a:lnTo>
                <a:lnTo>
                  <a:pt x="1851" y="4710"/>
                </a:lnTo>
                <a:lnTo>
                  <a:pt x="1846" y="4691"/>
                </a:lnTo>
                <a:lnTo>
                  <a:pt x="1841" y="4672"/>
                </a:lnTo>
                <a:lnTo>
                  <a:pt x="1836" y="4652"/>
                </a:lnTo>
                <a:lnTo>
                  <a:pt x="1831" y="4634"/>
                </a:lnTo>
                <a:lnTo>
                  <a:pt x="1824" y="4615"/>
                </a:lnTo>
                <a:lnTo>
                  <a:pt x="1818" y="4596"/>
                </a:lnTo>
                <a:lnTo>
                  <a:pt x="1810" y="4578"/>
                </a:lnTo>
                <a:lnTo>
                  <a:pt x="1803" y="4559"/>
                </a:lnTo>
                <a:lnTo>
                  <a:pt x="1795" y="4541"/>
                </a:lnTo>
                <a:lnTo>
                  <a:pt x="1787" y="4523"/>
                </a:lnTo>
                <a:lnTo>
                  <a:pt x="1778" y="4505"/>
                </a:lnTo>
                <a:lnTo>
                  <a:pt x="1770" y="4487"/>
                </a:lnTo>
                <a:lnTo>
                  <a:pt x="1761" y="4470"/>
                </a:lnTo>
                <a:lnTo>
                  <a:pt x="1751" y="4452"/>
                </a:lnTo>
                <a:lnTo>
                  <a:pt x="1742" y="4435"/>
                </a:lnTo>
                <a:lnTo>
                  <a:pt x="1731" y="4419"/>
                </a:lnTo>
                <a:lnTo>
                  <a:pt x="1720" y="4402"/>
                </a:lnTo>
                <a:lnTo>
                  <a:pt x="1710" y="4385"/>
                </a:lnTo>
                <a:lnTo>
                  <a:pt x="1698" y="4369"/>
                </a:lnTo>
                <a:lnTo>
                  <a:pt x="1687" y="4353"/>
                </a:lnTo>
                <a:lnTo>
                  <a:pt x="1674" y="4336"/>
                </a:lnTo>
                <a:lnTo>
                  <a:pt x="1662" y="4321"/>
                </a:lnTo>
                <a:lnTo>
                  <a:pt x="1649" y="4306"/>
                </a:lnTo>
                <a:lnTo>
                  <a:pt x="1636" y="4292"/>
                </a:lnTo>
                <a:lnTo>
                  <a:pt x="1623" y="4276"/>
                </a:lnTo>
                <a:lnTo>
                  <a:pt x="1609" y="4262"/>
                </a:lnTo>
                <a:lnTo>
                  <a:pt x="1581" y="4234"/>
                </a:lnTo>
                <a:lnTo>
                  <a:pt x="1552" y="4207"/>
                </a:lnTo>
                <a:lnTo>
                  <a:pt x="1520" y="4181"/>
                </a:lnTo>
                <a:lnTo>
                  <a:pt x="1489" y="4157"/>
                </a:lnTo>
                <a:lnTo>
                  <a:pt x="1472" y="4145"/>
                </a:lnTo>
                <a:lnTo>
                  <a:pt x="1456" y="4134"/>
                </a:lnTo>
                <a:lnTo>
                  <a:pt x="1439" y="4122"/>
                </a:lnTo>
                <a:lnTo>
                  <a:pt x="1421" y="4112"/>
                </a:lnTo>
                <a:lnTo>
                  <a:pt x="1405" y="4101"/>
                </a:lnTo>
                <a:lnTo>
                  <a:pt x="1386" y="4091"/>
                </a:lnTo>
                <a:lnTo>
                  <a:pt x="1368" y="4081"/>
                </a:lnTo>
                <a:lnTo>
                  <a:pt x="1350" y="4072"/>
                </a:lnTo>
                <a:lnTo>
                  <a:pt x="1331" y="4063"/>
                </a:lnTo>
                <a:lnTo>
                  <a:pt x="1312" y="4054"/>
                </a:lnTo>
                <a:lnTo>
                  <a:pt x="1312" y="3520"/>
                </a:lnTo>
                <a:lnTo>
                  <a:pt x="1312" y="2987"/>
                </a:lnTo>
                <a:lnTo>
                  <a:pt x="1312" y="2452"/>
                </a:lnTo>
                <a:lnTo>
                  <a:pt x="1312" y="1918"/>
                </a:lnTo>
                <a:lnTo>
                  <a:pt x="1312" y="1651"/>
                </a:lnTo>
                <a:lnTo>
                  <a:pt x="1312" y="1384"/>
                </a:lnTo>
                <a:lnTo>
                  <a:pt x="1312" y="1117"/>
                </a:lnTo>
                <a:lnTo>
                  <a:pt x="1312" y="851"/>
                </a:lnTo>
                <a:lnTo>
                  <a:pt x="1312" y="784"/>
                </a:lnTo>
                <a:lnTo>
                  <a:pt x="1312" y="717"/>
                </a:lnTo>
                <a:lnTo>
                  <a:pt x="1312" y="651"/>
                </a:lnTo>
                <a:lnTo>
                  <a:pt x="1312" y="584"/>
                </a:lnTo>
                <a:lnTo>
                  <a:pt x="1312" y="580"/>
                </a:lnTo>
                <a:lnTo>
                  <a:pt x="1312" y="575"/>
                </a:lnTo>
                <a:lnTo>
                  <a:pt x="1312" y="569"/>
                </a:lnTo>
                <a:lnTo>
                  <a:pt x="1312" y="562"/>
                </a:lnTo>
                <a:lnTo>
                  <a:pt x="1312" y="554"/>
                </a:lnTo>
                <a:lnTo>
                  <a:pt x="1312" y="547"/>
                </a:lnTo>
                <a:lnTo>
                  <a:pt x="1312" y="539"/>
                </a:lnTo>
                <a:lnTo>
                  <a:pt x="1312" y="530"/>
                </a:lnTo>
                <a:lnTo>
                  <a:pt x="1312" y="521"/>
                </a:lnTo>
                <a:lnTo>
                  <a:pt x="1312" y="512"/>
                </a:lnTo>
                <a:lnTo>
                  <a:pt x="1312" y="491"/>
                </a:lnTo>
                <a:lnTo>
                  <a:pt x="1312" y="471"/>
                </a:lnTo>
                <a:lnTo>
                  <a:pt x="1312" y="449"/>
                </a:lnTo>
                <a:lnTo>
                  <a:pt x="1312" y="429"/>
                </a:lnTo>
                <a:lnTo>
                  <a:pt x="1312" y="408"/>
                </a:lnTo>
                <a:lnTo>
                  <a:pt x="1311" y="387"/>
                </a:lnTo>
                <a:lnTo>
                  <a:pt x="1311" y="378"/>
                </a:lnTo>
                <a:lnTo>
                  <a:pt x="1311" y="368"/>
                </a:lnTo>
                <a:lnTo>
                  <a:pt x="1311" y="360"/>
                </a:lnTo>
                <a:lnTo>
                  <a:pt x="1309" y="351"/>
                </a:lnTo>
                <a:lnTo>
                  <a:pt x="1309" y="344"/>
                </a:lnTo>
                <a:lnTo>
                  <a:pt x="1309" y="337"/>
                </a:lnTo>
                <a:lnTo>
                  <a:pt x="1308" y="331"/>
                </a:lnTo>
                <a:lnTo>
                  <a:pt x="1308" y="325"/>
                </a:lnTo>
                <a:lnTo>
                  <a:pt x="1308" y="319"/>
                </a:lnTo>
                <a:lnTo>
                  <a:pt x="1307" y="316"/>
                </a:lnTo>
                <a:lnTo>
                  <a:pt x="1304" y="298"/>
                </a:lnTo>
                <a:lnTo>
                  <a:pt x="1299" y="282"/>
                </a:lnTo>
                <a:lnTo>
                  <a:pt x="1295" y="265"/>
                </a:lnTo>
                <a:lnTo>
                  <a:pt x="1290" y="249"/>
                </a:lnTo>
                <a:lnTo>
                  <a:pt x="1284" y="233"/>
                </a:lnTo>
                <a:lnTo>
                  <a:pt x="1278" y="218"/>
                </a:lnTo>
                <a:lnTo>
                  <a:pt x="1270" y="204"/>
                </a:lnTo>
                <a:lnTo>
                  <a:pt x="1262" y="188"/>
                </a:lnTo>
                <a:lnTo>
                  <a:pt x="1253" y="176"/>
                </a:lnTo>
                <a:lnTo>
                  <a:pt x="1245" y="161"/>
                </a:lnTo>
                <a:lnTo>
                  <a:pt x="1234" y="149"/>
                </a:lnTo>
                <a:lnTo>
                  <a:pt x="1226" y="136"/>
                </a:lnTo>
                <a:lnTo>
                  <a:pt x="1214" y="123"/>
                </a:lnTo>
                <a:lnTo>
                  <a:pt x="1203" y="111"/>
                </a:lnTo>
                <a:lnTo>
                  <a:pt x="1191" y="100"/>
                </a:lnTo>
                <a:lnTo>
                  <a:pt x="1180" y="89"/>
                </a:lnTo>
                <a:lnTo>
                  <a:pt x="1167" y="79"/>
                </a:lnTo>
                <a:lnTo>
                  <a:pt x="1154" y="69"/>
                </a:lnTo>
                <a:lnTo>
                  <a:pt x="1140" y="60"/>
                </a:lnTo>
                <a:lnTo>
                  <a:pt x="1126" y="51"/>
                </a:lnTo>
                <a:lnTo>
                  <a:pt x="1112" y="43"/>
                </a:lnTo>
                <a:lnTo>
                  <a:pt x="1098" y="36"/>
                </a:lnTo>
                <a:lnTo>
                  <a:pt x="1083" y="29"/>
                </a:lnTo>
                <a:lnTo>
                  <a:pt x="1068" y="24"/>
                </a:lnTo>
                <a:lnTo>
                  <a:pt x="1053" y="18"/>
                </a:lnTo>
                <a:lnTo>
                  <a:pt x="1036" y="14"/>
                </a:lnTo>
                <a:lnTo>
                  <a:pt x="1021" y="9"/>
                </a:lnTo>
                <a:lnTo>
                  <a:pt x="1004" y="6"/>
                </a:lnTo>
                <a:lnTo>
                  <a:pt x="988" y="3"/>
                </a:lnTo>
                <a:lnTo>
                  <a:pt x="971" y="1"/>
                </a:lnTo>
                <a:lnTo>
                  <a:pt x="955" y="0"/>
                </a:lnTo>
                <a:lnTo>
                  <a:pt x="937" y="0"/>
                </a:lnTo>
                <a:lnTo>
                  <a:pt x="920" y="0"/>
                </a:lnTo>
                <a:lnTo>
                  <a:pt x="904" y="1"/>
                </a:lnTo>
                <a:lnTo>
                  <a:pt x="887" y="3"/>
                </a:lnTo>
                <a:lnTo>
                  <a:pt x="871" y="6"/>
                </a:lnTo>
                <a:lnTo>
                  <a:pt x="854" y="9"/>
                </a:lnTo>
                <a:lnTo>
                  <a:pt x="838" y="14"/>
                </a:lnTo>
                <a:lnTo>
                  <a:pt x="823" y="18"/>
                </a:lnTo>
                <a:lnTo>
                  <a:pt x="807" y="24"/>
                </a:lnTo>
                <a:lnTo>
                  <a:pt x="792" y="29"/>
                </a:lnTo>
                <a:lnTo>
                  <a:pt x="777" y="37"/>
                </a:lnTo>
                <a:lnTo>
                  <a:pt x="763" y="43"/>
                </a:lnTo>
                <a:lnTo>
                  <a:pt x="748" y="51"/>
                </a:lnTo>
                <a:lnTo>
                  <a:pt x="735" y="60"/>
                </a:lnTo>
                <a:lnTo>
                  <a:pt x="721" y="69"/>
                </a:lnTo>
                <a:lnTo>
                  <a:pt x="708" y="79"/>
                </a:lnTo>
                <a:lnTo>
                  <a:pt x="695" y="89"/>
                </a:lnTo>
                <a:lnTo>
                  <a:pt x="683" y="100"/>
                </a:lnTo>
                <a:lnTo>
                  <a:pt x="671" y="111"/>
                </a:lnTo>
                <a:lnTo>
                  <a:pt x="660" y="123"/>
                </a:lnTo>
                <a:lnTo>
                  <a:pt x="650" y="136"/>
                </a:lnTo>
                <a:lnTo>
                  <a:pt x="640" y="149"/>
                </a:lnTo>
                <a:lnTo>
                  <a:pt x="631" y="161"/>
                </a:lnTo>
                <a:lnTo>
                  <a:pt x="620" y="176"/>
                </a:lnTo>
                <a:lnTo>
                  <a:pt x="613" y="190"/>
                </a:lnTo>
                <a:lnTo>
                  <a:pt x="605" y="204"/>
                </a:lnTo>
                <a:lnTo>
                  <a:pt x="598" y="219"/>
                </a:lnTo>
                <a:lnTo>
                  <a:pt x="591" y="235"/>
                </a:lnTo>
                <a:lnTo>
                  <a:pt x="585" y="250"/>
                </a:lnTo>
                <a:lnTo>
                  <a:pt x="580" y="265"/>
                </a:lnTo>
                <a:lnTo>
                  <a:pt x="575" y="282"/>
                </a:lnTo>
                <a:lnTo>
                  <a:pt x="571" y="299"/>
                </a:lnTo>
                <a:lnTo>
                  <a:pt x="568" y="316"/>
                </a:lnTo>
                <a:lnTo>
                  <a:pt x="567" y="319"/>
                </a:lnTo>
                <a:lnTo>
                  <a:pt x="567" y="325"/>
                </a:lnTo>
                <a:lnTo>
                  <a:pt x="566" y="331"/>
                </a:lnTo>
                <a:lnTo>
                  <a:pt x="566" y="337"/>
                </a:lnTo>
                <a:lnTo>
                  <a:pt x="566" y="345"/>
                </a:lnTo>
                <a:lnTo>
                  <a:pt x="565" y="353"/>
                </a:lnTo>
                <a:lnTo>
                  <a:pt x="565" y="360"/>
                </a:lnTo>
                <a:lnTo>
                  <a:pt x="565" y="369"/>
                </a:lnTo>
                <a:lnTo>
                  <a:pt x="563" y="378"/>
                </a:lnTo>
                <a:lnTo>
                  <a:pt x="563" y="387"/>
                </a:lnTo>
                <a:lnTo>
                  <a:pt x="563" y="408"/>
                </a:lnTo>
                <a:lnTo>
                  <a:pt x="563" y="429"/>
                </a:lnTo>
                <a:lnTo>
                  <a:pt x="563" y="450"/>
                </a:lnTo>
                <a:lnTo>
                  <a:pt x="562" y="471"/>
                </a:lnTo>
                <a:lnTo>
                  <a:pt x="562" y="493"/>
                </a:lnTo>
                <a:lnTo>
                  <a:pt x="562" y="512"/>
                </a:lnTo>
                <a:lnTo>
                  <a:pt x="562" y="522"/>
                </a:lnTo>
                <a:lnTo>
                  <a:pt x="562" y="531"/>
                </a:lnTo>
                <a:lnTo>
                  <a:pt x="562" y="540"/>
                </a:lnTo>
                <a:lnTo>
                  <a:pt x="562" y="548"/>
                </a:lnTo>
                <a:lnTo>
                  <a:pt x="562" y="556"/>
                </a:lnTo>
                <a:lnTo>
                  <a:pt x="562" y="563"/>
                </a:lnTo>
                <a:lnTo>
                  <a:pt x="563" y="570"/>
                </a:lnTo>
                <a:lnTo>
                  <a:pt x="563" y="575"/>
                </a:lnTo>
                <a:lnTo>
                  <a:pt x="563" y="580"/>
                </a:lnTo>
                <a:lnTo>
                  <a:pt x="563" y="584"/>
                </a:lnTo>
                <a:lnTo>
                  <a:pt x="563" y="651"/>
                </a:lnTo>
                <a:lnTo>
                  <a:pt x="563" y="717"/>
                </a:lnTo>
                <a:lnTo>
                  <a:pt x="563" y="784"/>
                </a:lnTo>
                <a:lnTo>
                  <a:pt x="563" y="851"/>
                </a:lnTo>
                <a:lnTo>
                  <a:pt x="563" y="1118"/>
                </a:lnTo>
                <a:lnTo>
                  <a:pt x="563" y="1385"/>
                </a:lnTo>
                <a:lnTo>
                  <a:pt x="563" y="1652"/>
                </a:lnTo>
                <a:lnTo>
                  <a:pt x="563" y="1918"/>
                </a:lnTo>
                <a:lnTo>
                  <a:pt x="563" y="2452"/>
                </a:lnTo>
                <a:lnTo>
                  <a:pt x="563" y="2987"/>
                </a:lnTo>
                <a:lnTo>
                  <a:pt x="563" y="3520"/>
                </a:lnTo>
                <a:lnTo>
                  <a:pt x="563" y="4054"/>
                </a:lnTo>
              </a:path>
            </a:pathLst>
          </a:custGeom>
          <a:solidFill>
            <a:schemeClr val="accent1"/>
          </a:solidFill>
          <a:ln w="0">
            <a:noFill/>
            <a:prstDash val="solid"/>
            <a:round/>
            <a:headEnd/>
            <a:tailEnd/>
          </a:ln>
          <a:scene3d>
            <a:camera prst="orthographicFront"/>
            <a:lightRig rig="threePt" dir="t"/>
          </a:scene3d>
          <a:sp3d>
            <a:bevelT w="127000" prst="artDeco"/>
          </a:sp3d>
        </xdr:spPr>
        <xdr:txBody>
          <a:bodyPr anchor="ctr"/>
          <a:lstStyle/>
          <a:p>
            <a:endParaRPr lang="en-US"/>
          </a:p>
        </xdr:txBody>
      </xdr:sp>
      <xdr:sp macro="" textlink="">
        <xdr:nvSpPr>
          <xdr:cNvPr id="443" name="Rounded Rectangle 442"/>
          <xdr:cNvSpPr/>
        </xdr:nvSpPr>
        <xdr:spPr bwMode="auto">
          <a:xfrm>
            <a:off x="13442798" y="9457728"/>
            <a:ext cx="171675" cy="2457949"/>
          </a:xfrm>
          <a:prstGeom prst="roundRect">
            <a:avLst>
              <a:gd name="adj" fmla="val 4834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444" name="Chart 735"/>
          <xdr:cNvGraphicFramePr>
            <a:graphicFrameLocks/>
          </xdr:cNvGraphicFramePr>
        </xdr:nvGraphicFramePr>
        <xdr:xfrm>
          <a:off x="12629510" y="9430068"/>
          <a:ext cx="1305789" cy="2526361"/>
        </xdr:xfrm>
        <a:graphic>
          <a:graphicData uri="http://schemas.openxmlformats.org/drawingml/2006/chart">
            <c:chart xmlns:c="http://schemas.openxmlformats.org/drawingml/2006/chart" xmlns:r="http://schemas.openxmlformats.org/officeDocument/2006/relationships" r:id="rId15"/>
          </a:graphicData>
        </a:graphic>
      </xdr:graphicFrame>
      <xdr:sp macro="" textlink="">
        <xdr:nvSpPr>
          <xdr:cNvPr id="445" name="Oval 444"/>
          <xdr:cNvSpPr/>
        </xdr:nvSpPr>
        <xdr:spPr bwMode="auto">
          <a:xfrm>
            <a:off x="13071304" y="11776548"/>
            <a:ext cx="934205" cy="955354"/>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Widget Showcase Calcs'!H69">
        <xdr:nvSpPr>
          <xdr:cNvPr id="446" name="TextBox 445"/>
          <xdr:cNvSpPr txBox="1"/>
        </xdr:nvSpPr>
        <xdr:spPr bwMode="auto">
          <a:xfrm>
            <a:off x="12886733" y="11983186"/>
            <a:ext cx="1331859" cy="522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3B14CC52-7AB3-41DE-8F05-F811B9592E80}" type="TxLink">
              <a:rPr lang="en-US" sz="3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a:rPr>
              <a:pPr algn="ctr"/>
              <a:t>8%</a:t>
            </a:fld>
            <a:endParaRPr lang="en-US" sz="3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F$75">
        <xdr:nvSpPr>
          <xdr:cNvPr id="447" name="TextBox 446"/>
          <xdr:cNvSpPr txBox="1"/>
        </xdr:nvSpPr>
        <xdr:spPr bwMode="auto">
          <a:xfrm>
            <a:off x="13901063" y="9300049"/>
            <a:ext cx="2648683" cy="8162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97043CB-5BC3-45BA-84C1-10DC29441BB7}" type="TxLink">
              <a:rPr lang="en-US" sz="2400" b="1" i="0" u="none" strike="noStrike">
                <a:solidFill>
                  <a:schemeClr val="bg1">
                    <a:lumMod val="50000"/>
                  </a:schemeClr>
                </a:solidFill>
                <a:latin typeface="Arialri"/>
                <a:cs typeface="Arial" pitchFamily="34" charset="0"/>
              </a:rPr>
              <a:pPr algn="ctr"/>
              <a:t>Daily Widget Outlook</a:t>
            </a:fld>
            <a:endParaRPr lang="en-US" sz="2400" b="1">
              <a:solidFill>
                <a:schemeClr val="bg1">
                  <a:lumMod val="50000"/>
                </a:schemeClr>
              </a:solidFill>
              <a:latin typeface="Arial" pitchFamily="34" charset="0"/>
              <a:cs typeface="Arial" pitchFamily="34" charset="0"/>
            </a:endParaRPr>
          </a:p>
        </xdr:txBody>
      </xdr:sp>
      <xdr:sp macro="" textlink="$F$79">
        <xdr:nvSpPr>
          <xdr:cNvPr id="448" name="TextBox 447"/>
          <xdr:cNvSpPr txBox="1"/>
        </xdr:nvSpPr>
        <xdr:spPr bwMode="auto">
          <a:xfrm>
            <a:off x="14005509" y="10125548"/>
            <a:ext cx="2639611" cy="11315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BFFCF9A-009B-4DC8-9195-EE8877C80CD9}" type="TxLink">
              <a:rPr lang="en-US" sz="6000" b="1" i="0" u="none" strike="noStrike" cap="none" spc="0">
                <a:ln w="28575">
                  <a:solidFill>
                    <a:schemeClr val="bg1">
                      <a:lumMod val="50000"/>
                    </a:schemeClr>
                  </a:solidFill>
                  <a:prstDash val="solid"/>
                  <a:miter lim="800000"/>
                </a:ln>
                <a:noFill/>
                <a:effectLst>
                  <a:outerShdw blurRad="25500" dist="23000" dir="7020000" algn="tl">
                    <a:srgbClr val="000000">
                      <a:alpha val="50000"/>
                    </a:srgbClr>
                  </a:outerShdw>
                </a:effectLst>
                <a:latin typeface="Arialri"/>
                <a:cs typeface="Arial" pitchFamily="34" charset="0"/>
              </a:rPr>
              <a:pPr algn="ctr"/>
              <a:t>8.5%</a:t>
            </a:fld>
            <a:endParaRPr lang="en-US" sz="6000" b="1" cap="none" spc="0">
              <a:ln w="28575">
                <a:solidFill>
                  <a:schemeClr val="bg1">
                    <a:lumMod val="50000"/>
                  </a:schemeClr>
                </a:solidFill>
                <a:prstDash val="solid"/>
                <a:miter lim="800000"/>
              </a:ln>
              <a:noFill/>
              <a:effectLst>
                <a:outerShdw blurRad="25500" dist="23000" dir="7020000" algn="tl">
                  <a:srgbClr val="000000">
                    <a:alpha val="50000"/>
                  </a:srgbClr>
                </a:outerShdw>
              </a:effectLst>
              <a:latin typeface="Arial" pitchFamily="34" charset="0"/>
              <a:cs typeface="Arial" pitchFamily="34" charset="0"/>
            </a:endParaRPr>
          </a:p>
        </xdr:txBody>
      </xdr:sp>
      <xdr:sp macro="" textlink="'Widget Showcase Calcs'!G71">
        <xdr:nvSpPr>
          <xdr:cNvPr id="449" name="TextBox 448"/>
          <xdr:cNvSpPr txBox="1"/>
        </xdr:nvSpPr>
        <xdr:spPr>
          <a:xfrm>
            <a:off x="13929106" y="11092685"/>
            <a:ext cx="2516908" cy="1755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6C04257-B99D-4327-879E-087CEE2C0A43}" type="TxLink">
              <a:rPr lang="en-US" sz="13000" b="1" i="0" u="none" strike="noStrike" cap="none" spc="0">
                <a:ln>
                  <a:noFill/>
                </a:ln>
                <a:solidFill>
                  <a:schemeClr val="bg1">
                    <a:lumMod val="50000"/>
                  </a:schemeClr>
                </a:solidFill>
                <a:effectLst/>
                <a:latin typeface="Wingdings"/>
                <a:cs typeface="Calibri"/>
              </a:rPr>
              <a:pPr algn="ctr"/>
              <a:t>ò</a:t>
            </a:fld>
            <a:endParaRPr lang="en-US" sz="13000" b="1" cap="none" spc="0">
              <a:ln>
                <a:noFill/>
              </a:ln>
              <a:solidFill>
                <a:schemeClr val="bg1">
                  <a:lumMod val="50000"/>
                </a:schemeClr>
              </a:solidFill>
              <a:effectLst/>
            </a:endParaRPr>
          </a:p>
        </xdr:txBody>
      </xdr:sp>
    </xdr:grpSp>
    <xdr:clientData/>
  </xdr:twoCellAnchor>
  <xdr:twoCellAnchor>
    <xdr:from>
      <xdr:col>21</xdr:col>
      <xdr:colOff>297089</xdr:colOff>
      <xdr:row>56</xdr:row>
      <xdr:rowOff>0</xdr:rowOff>
    </xdr:from>
    <xdr:to>
      <xdr:col>29</xdr:col>
      <xdr:colOff>196397</xdr:colOff>
      <xdr:row>69</xdr:row>
      <xdr:rowOff>184150</xdr:rowOff>
    </xdr:to>
    <xdr:grpSp>
      <xdr:nvGrpSpPr>
        <xdr:cNvPr id="19" name="d) Dark Non-Linear Dial Widget"/>
        <xdr:cNvGrpSpPr/>
      </xdr:nvGrpSpPr>
      <xdr:grpSpPr>
        <a:xfrm>
          <a:off x="13044714" y="14795500"/>
          <a:ext cx="4233183" cy="3771900"/>
          <a:chOff x="12434660" y="5143500"/>
          <a:chExt cx="4294416" cy="3749221"/>
        </a:xfrm>
      </xdr:grpSpPr>
      <xdr:sp macro="" textlink="">
        <xdr:nvSpPr>
          <xdr:cNvPr id="452" name="Rounded Rectangle 451"/>
          <xdr:cNvSpPr/>
        </xdr:nvSpPr>
        <xdr:spPr bwMode="auto">
          <a:xfrm>
            <a:off x="12434660" y="5143500"/>
            <a:ext cx="4294416" cy="3749221"/>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pSp>
        <xdr:nvGrpSpPr>
          <xdr:cNvPr id="16" name="Group 15"/>
          <xdr:cNvGrpSpPr/>
        </xdr:nvGrpSpPr>
        <xdr:grpSpPr>
          <a:xfrm>
            <a:off x="13266255" y="6850101"/>
            <a:ext cx="2594650" cy="1250263"/>
            <a:chOff x="13266255" y="6850101"/>
            <a:chExt cx="2594650" cy="1250263"/>
          </a:xfrm>
        </xdr:grpSpPr>
        <xdr:sp macro="" textlink="$F$67">
          <xdr:nvSpPr>
            <xdr:cNvPr id="464" name="TextBox 463"/>
            <xdr:cNvSpPr txBox="1"/>
          </xdr:nvSpPr>
          <xdr:spPr bwMode="auto">
            <a:xfrm>
              <a:off x="13266255" y="7828435"/>
              <a:ext cx="550464"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C26C000-3AD6-4EA6-8CB4-AD273F5BECE9}" type="TxLink">
                <a:rPr lang="en-US" sz="1000" b="1" i="0" u="none" strike="noStrike" cap="none" spc="0">
                  <a:ln>
                    <a:noFill/>
                  </a:ln>
                  <a:solidFill>
                    <a:schemeClr val="bg1">
                      <a:lumMod val="50000"/>
                    </a:schemeClr>
                  </a:solidFill>
                  <a:effectLst/>
                  <a:latin typeface="Arialri"/>
                  <a:cs typeface="Arial"/>
                </a:rPr>
                <a:pPr algn="ctr"/>
                <a:t>0.0</a:t>
              </a:fld>
              <a:endParaRPr lang="en-US" sz="1000" b="1" cap="none" spc="0">
                <a:ln>
                  <a:noFill/>
                </a:ln>
                <a:solidFill>
                  <a:schemeClr val="bg1">
                    <a:lumMod val="50000"/>
                  </a:schemeClr>
                </a:solidFill>
                <a:effectLst/>
              </a:endParaRPr>
            </a:p>
          </xdr:txBody>
        </xdr:sp>
        <xdr:sp macro="" textlink="$F$69">
          <xdr:nvSpPr>
            <xdr:cNvPr id="465" name="TextBox 464"/>
            <xdr:cNvSpPr txBox="1"/>
          </xdr:nvSpPr>
          <xdr:spPr bwMode="auto">
            <a:xfrm>
              <a:off x="13557360" y="7137665"/>
              <a:ext cx="562449"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CCEA28C-3372-436A-BF5B-956AE36280F0}" type="TxLink">
                <a:rPr lang="en-US" sz="1000" b="1" i="0" u="none" strike="noStrike" cap="none" spc="0">
                  <a:ln>
                    <a:noFill/>
                  </a:ln>
                  <a:solidFill>
                    <a:schemeClr val="bg1">
                      <a:lumMod val="50000"/>
                    </a:schemeClr>
                  </a:solidFill>
                  <a:effectLst/>
                  <a:latin typeface="Arialri"/>
                  <a:cs typeface="Arial"/>
                </a:rPr>
                <a:pPr algn="ctr"/>
                <a:t>0.8</a:t>
              </a:fld>
              <a:endParaRPr lang="en-US" sz="1000" b="1" cap="none" spc="0">
                <a:ln>
                  <a:noFill/>
                </a:ln>
                <a:solidFill>
                  <a:schemeClr val="bg1">
                    <a:lumMod val="50000"/>
                  </a:schemeClr>
                </a:solidFill>
                <a:effectLst/>
              </a:endParaRPr>
            </a:p>
          </xdr:txBody>
        </xdr:sp>
        <xdr:sp macro="" textlink="$K$65">
          <xdr:nvSpPr>
            <xdr:cNvPr id="466" name="TextBox 465"/>
            <xdr:cNvSpPr txBox="1"/>
          </xdr:nvSpPr>
          <xdr:spPr bwMode="auto">
            <a:xfrm>
              <a:off x="14270619" y="6850101"/>
              <a:ext cx="572341" cy="27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D9350BC-5DBB-4439-B233-18EF3DC755F1}" type="TxLink">
                <a:rPr lang="en-US" sz="1000" b="1" i="0" u="none" strike="noStrike" cap="none" spc="0">
                  <a:ln>
                    <a:noFill/>
                  </a:ln>
                  <a:solidFill>
                    <a:schemeClr val="bg1">
                      <a:lumMod val="50000"/>
                    </a:schemeClr>
                  </a:solidFill>
                  <a:effectLst/>
                  <a:latin typeface="Arialri"/>
                  <a:cs typeface="Arial"/>
                </a:rPr>
                <a:pPr algn="ctr"/>
                <a:t>2.8</a:t>
              </a:fld>
              <a:endParaRPr lang="en-US" sz="1000" b="1" cap="none" spc="0">
                <a:ln>
                  <a:noFill/>
                </a:ln>
                <a:solidFill>
                  <a:schemeClr val="bg1">
                    <a:lumMod val="50000"/>
                  </a:schemeClr>
                </a:solidFill>
                <a:effectLst/>
              </a:endParaRPr>
            </a:p>
          </xdr:txBody>
        </xdr:sp>
        <xdr:sp macro="" textlink="$K$67">
          <xdr:nvSpPr>
            <xdr:cNvPr id="467" name="TextBox 466"/>
            <xdr:cNvSpPr txBox="1"/>
          </xdr:nvSpPr>
          <xdr:spPr bwMode="auto">
            <a:xfrm>
              <a:off x="15003246" y="7122037"/>
              <a:ext cx="569642"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41D005B-F2AA-4553-AE75-F40E8D6F7261}" type="TxLink">
                <a:rPr lang="en-US" sz="1000" b="1" i="0" u="none" strike="noStrike" cap="none" spc="0">
                  <a:ln>
                    <a:noFill/>
                  </a:ln>
                  <a:solidFill>
                    <a:schemeClr val="bg1">
                      <a:lumMod val="50000"/>
                    </a:schemeClr>
                  </a:solidFill>
                  <a:effectLst/>
                  <a:latin typeface="Arialri"/>
                  <a:cs typeface="Arial"/>
                </a:rPr>
                <a:pPr algn="ctr"/>
                <a:t>5.5</a:t>
              </a:fld>
              <a:endParaRPr lang="en-US" sz="1000" b="1" cap="none" spc="0">
                <a:ln>
                  <a:noFill/>
                </a:ln>
                <a:solidFill>
                  <a:schemeClr val="bg1">
                    <a:lumMod val="50000"/>
                  </a:schemeClr>
                </a:solidFill>
                <a:effectLst/>
              </a:endParaRPr>
            </a:p>
          </xdr:txBody>
        </xdr:sp>
        <xdr:sp macro="" textlink="$K$69">
          <xdr:nvSpPr>
            <xdr:cNvPr id="468" name="TextBox 467"/>
            <xdr:cNvSpPr txBox="1"/>
          </xdr:nvSpPr>
          <xdr:spPr bwMode="auto">
            <a:xfrm>
              <a:off x="15300852" y="7828435"/>
              <a:ext cx="560053"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AF8A478-C1FC-4174-815F-4857304CB4E0}" type="TxLink">
                <a:rPr lang="en-US" sz="1000" b="1" i="0" u="none" strike="noStrike" cap="none" spc="0">
                  <a:ln>
                    <a:noFill/>
                  </a:ln>
                  <a:solidFill>
                    <a:schemeClr val="bg1">
                      <a:lumMod val="50000"/>
                    </a:schemeClr>
                  </a:solidFill>
                  <a:effectLst/>
                  <a:latin typeface="Arialri"/>
                  <a:cs typeface="Arial"/>
                </a:rPr>
                <a:pPr algn="ctr"/>
                <a:t>7.3</a:t>
              </a:fld>
              <a:endParaRPr lang="en-US" sz="1000" b="1" cap="none" spc="0">
                <a:ln>
                  <a:noFill/>
                </a:ln>
                <a:solidFill>
                  <a:schemeClr val="bg1">
                    <a:lumMod val="50000"/>
                  </a:schemeClr>
                </a:solidFill>
                <a:effectLst/>
                <a:latin typeface="+mn-lt"/>
              </a:endParaRPr>
            </a:p>
          </xdr:txBody>
        </xdr:sp>
      </xdr:grpSp>
      <xdr:grpSp>
        <xdr:nvGrpSpPr>
          <xdr:cNvPr id="17" name="Group 16"/>
          <xdr:cNvGrpSpPr/>
        </xdr:nvGrpSpPr>
        <xdr:grpSpPr>
          <a:xfrm>
            <a:off x="12696722" y="6210687"/>
            <a:ext cx="3750665" cy="1769859"/>
            <a:chOff x="12696722" y="6210687"/>
            <a:chExt cx="3750665" cy="1769859"/>
          </a:xfrm>
        </xdr:grpSpPr>
        <xdr:sp macro="" textlink="">
          <xdr:nvSpPr>
            <xdr:cNvPr id="453" name="Freeform 202"/>
            <xdr:cNvSpPr>
              <a:spLocks/>
            </xdr:cNvSpPr>
          </xdr:nvSpPr>
          <xdr:spPr bwMode="auto">
            <a:xfrm>
              <a:off x="13278600" y="6210687"/>
              <a:ext cx="1249494" cy="935697"/>
            </a:xfrm>
            <a:custGeom>
              <a:avLst/>
              <a:gdLst/>
              <a:ahLst/>
              <a:cxnLst>
                <a:cxn ang="0">
                  <a:pos x="2190" y="1099"/>
                </a:cxn>
                <a:cxn ang="0">
                  <a:pos x="2123" y="1103"/>
                </a:cxn>
                <a:cxn ang="0">
                  <a:pos x="2056" y="1108"/>
                </a:cxn>
                <a:cxn ang="0">
                  <a:pos x="1989" y="1116"/>
                </a:cxn>
                <a:cxn ang="0">
                  <a:pos x="1922" y="1126"/>
                </a:cxn>
                <a:cxn ang="0">
                  <a:pos x="1856" y="1138"/>
                </a:cxn>
                <a:cxn ang="0">
                  <a:pos x="1790" y="1152"/>
                </a:cxn>
                <a:cxn ang="0">
                  <a:pos x="1724" y="1168"/>
                </a:cxn>
                <a:cxn ang="0">
                  <a:pos x="1659" y="1185"/>
                </a:cxn>
                <a:cxn ang="0">
                  <a:pos x="1594" y="1205"/>
                </a:cxn>
                <a:cxn ang="0">
                  <a:pos x="1530" y="1227"/>
                </a:cxn>
                <a:cxn ang="0">
                  <a:pos x="1468" y="1252"/>
                </a:cxn>
                <a:cxn ang="0">
                  <a:pos x="1405" y="1277"/>
                </a:cxn>
                <a:cxn ang="0">
                  <a:pos x="1344" y="1304"/>
                </a:cxn>
                <a:cxn ang="0">
                  <a:pos x="1284" y="1334"/>
                </a:cxn>
                <a:cxn ang="0">
                  <a:pos x="1224" y="1365"/>
                </a:cxn>
                <a:cxn ang="0">
                  <a:pos x="1164" y="1398"/>
                </a:cxn>
                <a:cxn ang="0">
                  <a:pos x="1106" y="1433"/>
                </a:cxn>
                <a:cxn ang="0">
                  <a:pos x="1050" y="1470"/>
                </a:cxn>
                <a:cxn ang="0">
                  <a:pos x="994" y="1508"/>
                </a:cxn>
                <a:cxn ang="0">
                  <a:pos x="940" y="1547"/>
                </a:cxn>
                <a:cxn ang="0">
                  <a:pos x="887" y="1589"/>
                </a:cxn>
                <a:cxn ang="0">
                  <a:pos x="835" y="1633"/>
                </a:cxn>
                <a:cxn ang="0">
                  <a:pos x="786" y="1677"/>
                </a:cxn>
                <a:cxn ang="0">
                  <a:pos x="698" y="1634"/>
                </a:cxn>
                <a:cxn ang="0">
                  <a:pos x="570" y="1501"/>
                </a:cxn>
                <a:cxn ang="0">
                  <a:pos x="444" y="1368"/>
                </a:cxn>
                <a:cxn ang="0">
                  <a:pos x="317" y="1235"/>
                </a:cxn>
                <a:cxn ang="0">
                  <a:pos x="190" y="1103"/>
                </a:cxn>
                <a:cxn ang="0">
                  <a:pos x="63" y="970"/>
                </a:cxn>
                <a:cxn ang="0">
                  <a:pos x="37" y="869"/>
                </a:cxn>
                <a:cxn ang="0">
                  <a:pos x="113" y="802"/>
                </a:cxn>
                <a:cxn ang="0">
                  <a:pos x="190" y="738"/>
                </a:cxn>
                <a:cxn ang="0">
                  <a:pos x="269" y="675"/>
                </a:cxn>
                <a:cxn ang="0">
                  <a:pos x="350" y="615"/>
                </a:cxn>
                <a:cxn ang="0">
                  <a:pos x="434" y="558"/>
                </a:cxn>
                <a:cxn ang="0">
                  <a:pos x="519" y="503"/>
                </a:cxn>
                <a:cxn ang="0">
                  <a:pos x="605" y="451"/>
                </a:cxn>
                <a:cxn ang="0">
                  <a:pos x="694" y="401"/>
                </a:cxn>
                <a:cxn ang="0">
                  <a:pos x="784" y="355"/>
                </a:cxn>
                <a:cxn ang="0">
                  <a:pos x="875" y="310"/>
                </a:cxn>
                <a:cxn ang="0">
                  <a:pos x="967" y="269"/>
                </a:cxn>
                <a:cxn ang="0">
                  <a:pos x="1061" y="230"/>
                </a:cxn>
                <a:cxn ang="0">
                  <a:pos x="1155" y="195"/>
                </a:cxn>
                <a:cxn ang="0">
                  <a:pos x="1251" y="162"/>
                </a:cxn>
                <a:cxn ang="0">
                  <a:pos x="1347" y="132"/>
                </a:cxn>
                <a:cxn ang="0">
                  <a:pos x="1445" y="105"/>
                </a:cxn>
                <a:cxn ang="0">
                  <a:pos x="1544" y="81"/>
                </a:cxn>
                <a:cxn ang="0">
                  <a:pos x="1643" y="60"/>
                </a:cxn>
                <a:cxn ang="0">
                  <a:pos x="1742" y="43"/>
                </a:cxn>
                <a:cxn ang="0">
                  <a:pos x="1842" y="28"/>
                </a:cxn>
                <a:cxn ang="0">
                  <a:pos x="1943" y="16"/>
                </a:cxn>
                <a:cxn ang="0">
                  <a:pos x="2044" y="7"/>
                </a:cxn>
                <a:cxn ang="0">
                  <a:pos x="2145" y="2"/>
                </a:cxn>
                <a:cxn ang="0">
                  <a:pos x="2197" y="91"/>
                </a:cxn>
                <a:cxn ang="0">
                  <a:pos x="2202" y="274"/>
                </a:cxn>
                <a:cxn ang="0">
                  <a:pos x="2207" y="457"/>
                </a:cxn>
                <a:cxn ang="0">
                  <a:pos x="2213" y="640"/>
                </a:cxn>
                <a:cxn ang="0">
                  <a:pos x="2217" y="823"/>
                </a:cxn>
                <a:cxn ang="0">
                  <a:pos x="2222" y="1006"/>
                </a:cxn>
              </a:cxnLst>
              <a:rect l="0" t="0" r="r" b="b"/>
              <a:pathLst>
                <a:path w="2225" h="1700">
                  <a:moveTo>
                    <a:pt x="2225" y="1098"/>
                  </a:moveTo>
                  <a:lnTo>
                    <a:pt x="2190" y="1099"/>
                  </a:lnTo>
                  <a:lnTo>
                    <a:pt x="2157" y="1100"/>
                  </a:lnTo>
                  <a:lnTo>
                    <a:pt x="2123" y="1103"/>
                  </a:lnTo>
                  <a:lnTo>
                    <a:pt x="2090" y="1105"/>
                  </a:lnTo>
                  <a:lnTo>
                    <a:pt x="2056" y="1108"/>
                  </a:lnTo>
                  <a:lnTo>
                    <a:pt x="2022" y="1112"/>
                  </a:lnTo>
                  <a:lnTo>
                    <a:pt x="1989" y="1116"/>
                  </a:lnTo>
                  <a:lnTo>
                    <a:pt x="1955" y="1121"/>
                  </a:lnTo>
                  <a:lnTo>
                    <a:pt x="1922" y="1126"/>
                  </a:lnTo>
                  <a:lnTo>
                    <a:pt x="1889" y="1132"/>
                  </a:lnTo>
                  <a:lnTo>
                    <a:pt x="1856" y="1138"/>
                  </a:lnTo>
                  <a:lnTo>
                    <a:pt x="1823" y="1145"/>
                  </a:lnTo>
                  <a:lnTo>
                    <a:pt x="1790" y="1152"/>
                  </a:lnTo>
                  <a:lnTo>
                    <a:pt x="1757" y="1160"/>
                  </a:lnTo>
                  <a:lnTo>
                    <a:pt x="1724" y="1168"/>
                  </a:lnTo>
                  <a:lnTo>
                    <a:pt x="1691" y="1176"/>
                  </a:lnTo>
                  <a:lnTo>
                    <a:pt x="1659" y="1185"/>
                  </a:lnTo>
                  <a:lnTo>
                    <a:pt x="1627" y="1195"/>
                  </a:lnTo>
                  <a:lnTo>
                    <a:pt x="1594" y="1205"/>
                  </a:lnTo>
                  <a:lnTo>
                    <a:pt x="1563" y="1216"/>
                  </a:lnTo>
                  <a:lnTo>
                    <a:pt x="1530" y="1227"/>
                  </a:lnTo>
                  <a:lnTo>
                    <a:pt x="1499" y="1239"/>
                  </a:lnTo>
                  <a:lnTo>
                    <a:pt x="1468" y="1252"/>
                  </a:lnTo>
                  <a:lnTo>
                    <a:pt x="1436" y="1264"/>
                  </a:lnTo>
                  <a:lnTo>
                    <a:pt x="1405" y="1277"/>
                  </a:lnTo>
                  <a:lnTo>
                    <a:pt x="1375" y="1291"/>
                  </a:lnTo>
                  <a:lnTo>
                    <a:pt x="1344" y="1304"/>
                  </a:lnTo>
                  <a:lnTo>
                    <a:pt x="1313" y="1319"/>
                  </a:lnTo>
                  <a:lnTo>
                    <a:pt x="1284" y="1334"/>
                  </a:lnTo>
                  <a:lnTo>
                    <a:pt x="1253" y="1349"/>
                  </a:lnTo>
                  <a:lnTo>
                    <a:pt x="1224" y="1365"/>
                  </a:lnTo>
                  <a:lnTo>
                    <a:pt x="1193" y="1381"/>
                  </a:lnTo>
                  <a:lnTo>
                    <a:pt x="1164" y="1398"/>
                  </a:lnTo>
                  <a:lnTo>
                    <a:pt x="1136" y="1415"/>
                  </a:lnTo>
                  <a:lnTo>
                    <a:pt x="1106" y="1433"/>
                  </a:lnTo>
                  <a:lnTo>
                    <a:pt x="1078" y="1451"/>
                  </a:lnTo>
                  <a:lnTo>
                    <a:pt x="1050" y="1470"/>
                  </a:lnTo>
                  <a:lnTo>
                    <a:pt x="1022" y="1489"/>
                  </a:lnTo>
                  <a:lnTo>
                    <a:pt x="994" y="1508"/>
                  </a:lnTo>
                  <a:lnTo>
                    <a:pt x="968" y="1527"/>
                  </a:lnTo>
                  <a:lnTo>
                    <a:pt x="940" y="1547"/>
                  </a:lnTo>
                  <a:lnTo>
                    <a:pt x="913" y="1568"/>
                  </a:lnTo>
                  <a:lnTo>
                    <a:pt x="887" y="1589"/>
                  </a:lnTo>
                  <a:lnTo>
                    <a:pt x="862" y="1610"/>
                  </a:lnTo>
                  <a:lnTo>
                    <a:pt x="835" y="1633"/>
                  </a:lnTo>
                  <a:lnTo>
                    <a:pt x="810" y="1655"/>
                  </a:lnTo>
                  <a:lnTo>
                    <a:pt x="786" y="1677"/>
                  </a:lnTo>
                  <a:lnTo>
                    <a:pt x="760" y="1700"/>
                  </a:lnTo>
                  <a:lnTo>
                    <a:pt x="698" y="1634"/>
                  </a:lnTo>
                  <a:lnTo>
                    <a:pt x="634" y="1567"/>
                  </a:lnTo>
                  <a:lnTo>
                    <a:pt x="570" y="1501"/>
                  </a:lnTo>
                  <a:lnTo>
                    <a:pt x="507" y="1435"/>
                  </a:lnTo>
                  <a:lnTo>
                    <a:pt x="444" y="1368"/>
                  </a:lnTo>
                  <a:lnTo>
                    <a:pt x="380" y="1302"/>
                  </a:lnTo>
                  <a:lnTo>
                    <a:pt x="317" y="1235"/>
                  </a:lnTo>
                  <a:lnTo>
                    <a:pt x="253" y="1169"/>
                  </a:lnTo>
                  <a:lnTo>
                    <a:pt x="190" y="1103"/>
                  </a:lnTo>
                  <a:lnTo>
                    <a:pt x="127" y="1036"/>
                  </a:lnTo>
                  <a:lnTo>
                    <a:pt x="63" y="970"/>
                  </a:lnTo>
                  <a:lnTo>
                    <a:pt x="0" y="904"/>
                  </a:lnTo>
                  <a:lnTo>
                    <a:pt x="37" y="869"/>
                  </a:lnTo>
                  <a:lnTo>
                    <a:pt x="74" y="835"/>
                  </a:lnTo>
                  <a:lnTo>
                    <a:pt x="113" y="802"/>
                  </a:lnTo>
                  <a:lnTo>
                    <a:pt x="151" y="770"/>
                  </a:lnTo>
                  <a:lnTo>
                    <a:pt x="190" y="738"/>
                  </a:lnTo>
                  <a:lnTo>
                    <a:pt x="229" y="706"/>
                  </a:lnTo>
                  <a:lnTo>
                    <a:pt x="269" y="675"/>
                  </a:lnTo>
                  <a:lnTo>
                    <a:pt x="310" y="645"/>
                  </a:lnTo>
                  <a:lnTo>
                    <a:pt x="350" y="615"/>
                  </a:lnTo>
                  <a:lnTo>
                    <a:pt x="392" y="586"/>
                  </a:lnTo>
                  <a:lnTo>
                    <a:pt x="434" y="558"/>
                  </a:lnTo>
                  <a:lnTo>
                    <a:pt x="476" y="530"/>
                  </a:lnTo>
                  <a:lnTo>
                    <a:pt x="519" y="503"/>
                  </a:lnTo>
                  <a:lnTo>
                    <a:pt x="562" y="476"/>
                  </a:lnTo>
                  <a:lnTo>
                    <a:pt x="605" y="451"/>
                  </a:lnTo>
                  <a:lnTo>
                    <a:pt x="650" y="426"/>
                  </a:lnTo>
                  <a:lnTo>
                    <a:pt x="694" y="401"/>
                  </a:lnTo>
                  <a:lnTo>
                    <a:pt x="739" y="378"/>
                  </a:lnTo>
                  <a:lnTo>
                    <a:pt x="784" y="355"/>
                  </a:lnTo>
                  <a:lnTo>
                    <a:pt x="829" y="332"/>
                  </a:lnTo>
                  <a:lnTo>
                    <a:pt x="875" y="310"/>
                  </a:lnTo>
                  <a:lnTo>
                    <a:pt x="920" y="289"/>
                  </a:lnTo>
                  <a:lnTo>
                    <a:pt x="967" y="269"/>
                  </a:lnTo>
                  <a:lnTo>
                    <a:pt x="1013" y="249"/>
                  </a:lnTo>
                  <a:lnTo>
                    <a:pt x="1061" y="230"/>
                  </a:lnTo>
                  <a:lnTo>
                    <a:pt x="1107" y="212"/>
                  </a:lnTo>
                  <a:lnTo>
                    <a:pt x="1155" y="195"/>
                  </a:lnTo>
                  <a:lnTo>
                    <a:pt x="1203" y="178"/>
                  </a:lnTo>
                  <a:lnTo>
                    <a:pt x="1251" y="162"/>
                  </a:lnTo>
                  <a:lnTo>
                    <a:pt x="1299" y="147"/>
                  </a:lnTo>
                  <a:lnTo>
                    <a:pt x="1347" y="132"/>
                  </a:lnTo>
                  <a:lnTo>
                    <a:pt x="1396" y="118"/>
                  </a:lnTo>
                  <a:lnTo>
                    <a:pt x="1445" y="105"/>
                  </a:lnTo>
                  <a:lnTo>
                    <a:pt x="1494" y="93"/>
                  </a:lnTo>
                  <a:lnTo>
                    <a:pt x="1544" y="81"/>
                  </a:lnTo>
                  <a:lnTo>
                    <a:pt x="1593" y="71"/>
                  </a:lnTo>
                  <a:lnTo>
                    <a:pt x="1643" y="60"/>
                  </a:lnTo>
                  <a:lnTo>
                    <a:pt x="1692" y="51"/>
                  </a:lnTo>
                  <a:lnTo>
                    <a:pt x="1742" y="43"/>
                  </a:lnTo>
                  <a:lnTo>
                    <a:pt x="1793" y="35"/>
                  </a:lnTo>
                  <a:lnTo>
                    <a:pt x="1842" y="28"/>
                  </a:lnTo>
                  <a:lnTo>
                    <a:pt x="1893" y="22"/>
                  </a:lnTo>
                  <a:lnTo>
                    <a:pt x="1943" y="16"/>
                  </a:lnTo>
                  <a:lnTo>
                    <a:pt x="1994" y="11"/>
                  </a:lnTo>
                  <a:lnTo>
                    <a:pt x="2044" y="7"/>
                  </a:lnTo>
                  <a:lnTo>
                    <a:pt x="2094" y="4"/>
                  </a:lnTo>
                  <a:lnTo>
                    <a:pt x="2145" y="2"/>
                  </a:lnTo>
                  <a:lnTo>
                    <a:pt x="2195" y="0"/>
                  </a:lnTo>
                  <a:lnTo>
                    <a:pt x="2197" y="91"/>
                  </a:lnTo>
                  <a:lnTo>
                    <a:pt x="2200" y="183"/>
                  </a:lnTo>
                  <a:lnTo>
                    <a:pt x="2202" y="274"/>
                  </a:lnTo>
                  <a:lnTo>
                    <a:pt x="2204" y="366"/>
                  </a:lnTo>
                  <a:lnTo>
                    <a:pt x="2207" y="457"/>
                  </a:lnTo>
                  <a:lnTo>
                    <a:pt x="2209" y="549"/>
                  </a:lnTo>
                  <a:lnTo>
                    <a:pt x="2213" y="640"/>
                  </a:lnTo>
                  <a:lnTo>
                    <a:pt x="2215" y="732"/>
                  </a:lnTo>
                  <a:lnTo>
                    <a:pt x="2217" y="823"/>
                  </a:lnTo>
                  <a:lnTo>
                    <a:pt x="2220" y="915"/>
                  </a:lnTo>
                  <a:lnTo>
                    <a:pt x="2222" y="1006"/>
                  </a:lnTo>
                  <a:lnTo>
                    <a:pt x="2225" y="1098"/>
                  </a:lnTo>
                </a:path>
              </a:pathLst>
            </a:custGeom>
            <a:solidFill>
              <a:srgbClr val="FFC229"/>
            </a:solidFill>
            <a:ln w="25400">
              <a:solidFill>
                <a:srgbClr val="000000"/>
              </a:solidFill>
              <a:prstDash val="solid"/>
              <a:round/>
              <a:headEnd/>
              <a:tailEnd/>
            </a:ln>
          </xdr:spPr>
        </xdr:sp>
        <xdr:sp macro="" textlink="">
          <xdr:nvSpPr>
            <xdr:cNvPr id="454" name="Freeform 207"/>
            <xdr:cNvSpPr>
              <a:spLocks/>
            </xdr:cNvSpPr>
          </xdr:nvSpPr>
          <xdr:spPr bwMode="auto">
            <a:xfrm>
              <a:off x="12696722" y="6772731"/>
              <a:ext cx="954549" cy="1207815"/>
            </a:xfrm>
            <a:custGeom>
              <a:avLst/>
              <a:gdLst/>
              <a:ahLst/>
              <a:cxnLst>
                <a:cxn ang="0">
                  <a:pos x="1644" y="693"/>
                </a:cxn>
                <a:cxn ang="0">
                  <a:pos x="1510" y="567"/>
                </a:cxn>
                <a:cxn ang="0">
                  <a:pos x="1376" y="441"/>
                </a:cxn>
                <a:cxn ang="0">
                  <a:pos x="1243" y="315"/>
                </a:cxn>
                <a:cxn ang="0">
                  <a:pos x="1109" y="189"/>
                </a:cxn>
                <a:cxn ang="0">
                  <a:pos x="976" y="64"/>
                </a:cxn>
                <a:cxn ang="0">
                  <a:pos x="874" y="36"/>
                </a:cxn>
                <a:cxn ang="0">
                  <a:pos x="808" y="112"/>
                </a:cxn>
                <a:cxn ang="0">
                  <a:pos x="742" y="188"/>
                </a:cxn>
                <a:cxn ang="0">
                  <a:pos x="680" y="268"/>
                </a:cxn>
                <a:cxn ang="0">
                  <a:pos x="619" y="348"/>
                </a:cxn>
                <a:cxn ang="0">
                  <a:pos x="562" y="432"/>
                </a:cxn>
                <a:cxn ang="0">
                  <a:pos x="506" y="516"/>
                </a:cxn>
                <a:cxn ang="0">
                  <a:pos x="453" y="602"/>
                </a:cxn>
                <a:cxn ang="0">
                  <a:pos x="404" y="689"/>
                </a:cxn>
                <a:cxn ang="0">
                  <a:pos x="356" y="779"/>
                </a:cxn>
                <a:cxn ang="0">
                  <a:pos x="313" y="869"/>
                </a:cxn>
                <a:cxn ang="0">
                  <a:pos x="271" y="961"/>
                </a:cxn>
                <a:cxn ang="0">
                  <a:pos x="232" y="1053"/>
                </a:cxn>
                <a:cxn ang="0">
                  <a:pos x="196" y="1148"/>
                </a:cxn>
                <a:cxn ang="0">
                  <a:pos x="163" y="1243"/>
                </a:cxn>
                <a:cxn ang="0">
                  <a:pos x="134" y="1339"/>
                </a:cxn>
                <a:cxn ang="0">
                  <a:pos x="106" y="1436"/>
                </a:cxn>
                <a:cxn ang="0">
                  <a:pos x="82" y="1534"/>
                </a:cxn>
                <a:cxn ang="0">
                  <a:pos x="61" y="1632"/>
                </a:cxn>
                <a:cxn ang="0">
                  <a:pos x="43" y="1731"/>
                </a:cxn>
                <a:cxn ang="0">
                  <a:pos x="28" y="1830"/>
                </a:cxn>
                <a:cxn ang="0">
                  <a:pos x="16" y="1931"/>
                </a:cxn>
                <a:cxn ang="0">
                  <a:pos x="7" y="2030"/>
                </a:cxn>
                <a:cxn ang="0">
                  <a:pos x="1" y="2131"/>
                </a:cxn>
                <a:cxn ang="0">
                  <a:pos x="92" y="2184"/>
                </a:cxn>
                <a:cxn ang="0">
                  <a:pos x="276" y="2188"/>
                </a:cxn>
                <a:cxn ang="0">
                  <a:pos x="461" y="2193"/>
                </a:cxn>
                <a:cxn ang="0">
                  <a:pos x="645" y="2198"/>
                </a:cxn>
                <a:cxn ang="0">
                  <a:pos x="828" y="2203"/>
                </a:cxn>
                <a:cxn ang="0">
                  <a:pos x="1012" y="2207"/>
                </a:cxn>
                <a:cxn ang="0">
                  <a:pos x="1105" y="2176"/>
                </a:cxn>
                <a:cxn ang="0">
                  <a:pos x="1109" y="2110"/>
                </a:cxn>
                <a:cxn ang="0">
                  <a:pos x="1115" y="2043"/>
                </a:cxn>
                <a:cxn ang="0">
                  <a:pos x="1123" y="1976"/>
                </a:cxn>
                <a:cxn ang="0">
                  <a:pos x="1134" y="1910"/>
                </a:cxn>
                <a:cxn ang="0">
                  <a:pos x="1146" y="1844"/>
                </a:cxn>
                <a:cxn ang="0">
                  <a:pos x="1160" y="1778"/>
                </a:cxn>
                <a:cxn ang="0">
                  <a:pos x="1175" y="1713"/>
                </a:cxn>
                <a:cxn ang="0">
                  <a:pos x="1193" y="1648"/>
                </a:cxn>
                <a:cxn ang="0">
                  <a:pos x="1213" y="1584"/>
                </a:cxn>
                <a:cxn ang="0">
                  <a:pos x="1236" y="1521"/>
                </a:cxn>
                <a:cxn ang="0">
                  <a:pos x="1259" y="1458"/>
                </a:cxn>
                <a:cxn ang="0">
                  <a:pos x="1285" y="1396"/>
                </a:cxn>
                <a:cxn ang="0">
                  <a:pos x="1313" y="1335"/>
                </a:cxn>
                <a:cxn ang="0">
                  <a:pos x="1343" y="1275"/>
                </a:cxn>
                <a:cxn ang="0">
                  <a:pos x="1374" y="1216"/>
                </a:cxn>
                <a:cxn ang="0">
                  <a:pos x="1408" y="1157"/>
                </a:cxn>
                <a:cxn ang="0">
                  <a:pos x="1442" y="1099"/>
                </a:cxn>
                <a:cxn ang="0">
                  <a:pos x="1480" y="1043"/>
                </a:cxn>
                <a:cxn ang="0">
                  <a:pos x="1518" y="989"/>
                </a:cxn>
                <a:cxn ang="0">
                  <a:pos x="1558" y="934"/>
                </a:cxn>
                <a:cxn ang="0">
                  <a:pos x="1600" y="882"/>
                </a:cxn>
                <a:cxn ang="0">
                  <a:pos x="1643" y="831"/>
                </a:cxn>
                <a:cxn ang="0">
                  <a:pos x="1688" y="781"/>
                </a:cxn>
              </a:cxnLst>
              <a:rect l="0" t="0" r="r" b="b"/>
              <a:pathLst>
                <a:path w="1710" h="2210">
                  <a:moveTo>
                    <a:pt x="1710" y="756"/>
                  </a:moveTo>
                  <a:lnTo>
                    <a:pt x="1644" y="693"/>
                  </a:lnTo>
                  <a:lnTo>
                    <a:pt x="1577" y="630"/>
                  </a:lnTo>
                  <a:lnTo>
                    <a:pt x="1510" y="567"/>
                  </a:lnTo>
                  <a:lnTo>
                    <a:pt x="1443" y="504"/>
                  </a:lnTo>
                  <a:lnTo>
                    <a:pt x="1376" y="441"/>
                  </a:lnTo>
                  <a:lnTo>
                    <a:pt x="1310" y="378"/>
                  </a:lnTo>
                  <a:lnTo>
                    <a:pt x="1243" y="315"/>
                  </a:lnTo>
                  <a:lnTo>
                    <a:pt x="1176" y="252"/>
                  </a:lnTo>
                  <a:lnTo>
                    <a:pt x="1109" y="189"/>
                  </a:lnTo>
                  <a:lnTo>
                    <a:pt x="1042" y="126"/>
                  </a:lnTo>
                  <a:lnTo>
                    <a:pt x="976" y="64"/>
                  </a:lnTo>
                  <a:lnTo>
                    <a:pt x="909" y="0"/>
                  </a:lnTo>
                  <a:lnTo>
                    <a:pt x="874" y="36"/>
                  </a:lnTo>
                  <a:lnTo>
                    <a:pt x="841" y="74"/>
                  </a:lnTo>
                  <a:lnTo>
                    <a:pt x="808" y="112"/>
                  </a:lnTo>
                  <a:lnTo>
                    <a:pt x="774" y="150"/>
                  </a:lnTo>
                  <a:lnTo>
                    <a:pt x="742" y="188"/>
                  </a:lnTo>
                  <a:lnTo>
                    <a:pt x="710" y="228"/>
                  </a:lnTo>
                  <a:lnTo>
                    <a:pt x="680" y="268"/>
                  </a:lnTo>
                  <a:lnTo>
                    <a:pt x="649" y="308"/>
                  </a:lnTo>
                  <a:lnTo>
                    <a:pt x="619" y="348"/>
                  </a:lnTo>
                  <a:lnTo>
                    <a:pt x="590" y="389"/>
                  </a:lnTo>
                  <a:lnTo>
                    <a:pt x="562" y="432"/>
                  </a:lnTo>
                  <a:lnTo>
                    <a:pt x="533" y="473"/>
                  </a:lnTo>
                  <a:lnTo>
                    <a:pt x="506" y="516"/>
                  </a:lnTo>
                  <a:lnTo>
                    <a:pt x="480" y="558"/>
                  </a:lnTo>
                  <a:lnTo>
                    <a:pt x="453" y="602"/>
                  </a:lnTo>
                  <a:lnTo>
                    <a:pt x="428" y="646"/>
                  </a:lnTo>
                  <a:lnTo>
                    <a:pt x="404" y="689"/>
                  </a:lnTo>
                  <a:lnTo>
                    <a:pt x="380" y="733"/>
                  </a:lnTo>
                  <a:lnTo>
                    <a:pt x="356" y="779"/>
                  </a:lnTo>
                  <a:lnTo>
                    <a:pt x="334" y="824"/>
                  </a:lnTo>
                  <a:lnTo>
                    <a:pt x="313" y="869"/>
                  </a:lnTo>
                  <a:lnTo>
                    <a:pt x="292" y="914"/>
                  </a:lnTo>
                  <a:lnTo>
                    <a:pt x="271" y="961"/>
                  </a:lnTo>
                  <a:lnTo>
                    <a:pt x="251" y="1007"/>
                  </a:lnTo>
                  <a:lnTo>
                    <a:pt x="232" y="1053"/>
                  </a:lnTo>
                  <a:lnTo>
                    <a:pt x="214" y="1100"/>
                  </a:lnTo>
                  <a:lnTo>
                    <a:pt x="196" y="1148"/>
                  </a:lnTo>
                  <a:lnTo>
                    <a:pt x="179" y="1195"/>
                  </a:lnTo>
                  <a:lnTo>
                    <a:pt x="163" y="1243"/>
                  </a:lnTo>
                  <a:lnTo>
                    <a:pt x="148" y="1290"/>
                  </a:lnTo>
                  <a:lnTo>
                    <a:pt x="134" y="1339"/>
                  </a:lnTo>
                  <a:lnTo>
                    <a:pt x="119" y="1387"/>
                  </a:lnTo>
                  <a:lnTo>
                    <a:pt x="106" y="1436"/>
                  </a:lnTo>
                  <a:lnTo>
                    <a:pt x="94" y="1484"/>
                  </a:lnTo>
                  <a:lnTo>
                    <a:pt x="82" y="1534"/>
                  </a:lnTo>
                  <a:lnTo>
                    <a:pt x="71" y="1583"/>
                  </a:lnTo>
                  <a:lnTo>
                    <a:pt x="61" y="1632"/>
                  </a:lnTo>
                  <a:lnTo>
                    <a:pt x="52" y="1681"/>
                  </a:lnTo>
                  <a:lnTo>
                    <a:pt x="43" y="1731"/>
                  </a:lnTo>
                  <a:lnTo>
                    <a:pt x="35" y="1781"/>
                  </a:lnTo>
                  <a:lnTo>
                    <a:pt x="28" y="1830"/>
                  </a:lnTo>
                  <a:lnTo>
                    <a:pt x="21" y="1880"/>
                  </a:lnTo>
                  <a:lnTo>
                    <a:pt x="16" y="1931"/>
                  </a:lnTo>
                  <a:lnTo>
                    <a:pt x="11" y="1981"/>
                  </a:lnTo>
                  <a:lnTo>
                    <a:pt x="7" y="2030"/>
                  </a:lnTo>
                  <a:lnTo>
                    <a:pt x="4" y="2081"/>
                  </a:lnTo>
                  <a:lnTo>
                    <a:pt x="1" y="2131"/>
                  </a:lnTo>
                  <a:lnTo>
                    <a:pt x="0" y="2181"/>
                  </a:lnTo>
                  <a:lnTo>
                    <a:pt x="92" y="2184"/>
                  </a:lnTo>
                  <a:lnTo>
                    <a:pt x="184" y="2186"/>
                  </a:lnTo>
                  <a:lnTo>
                    <a:pt x="276" y="2188"/>
                  </a:lnTo>
                  <a:lnTo>
                    <a:pt x="368" y="2191"/>
                  </a:lnTo>
                  <a:lnTo>
                    <a:pt x="461" y="2193"/>
                  </a:lnTo>
                  <a:lnTo>
                    <a:pt x="553" y="2195"/>
                  </a:lnTo>
                  <a:lnTo>
                    <a:pt x="645" y="2198"/>
                  </a:lnTo>
                  <a:lnTo>
                    <a:pt x="736" y="2200"/>
                  </a:lnTo>
                  <a:lnTo>
                    <a:pt x="828" y="2203"/>
                  </a:lnTo>
                  <a:lnTo>
                    <a:pt x="920" y="2205"/>
                  </a:lnTo>
                  <a:lnTo>
                    <a:pt x="1012" y="2207"/>
                  </a:lnTo>
                  <a:lnTo>
                    <a:pt x="1104" y="2210"/>
                  </a:lnTo>
                  <a:lnTo>
                    <a:pt x="1105" y="2176"/>
                  </a:lnTo>
                  <a:lnTo>
                    <a:pt x="1107" y="2143"/>
                  </a:lnTo>
                  <a:lnTo>
                    <a:pt x="1109" y="2110"/>
                  </a:lnTo>
                  <a:lnTo>
                    <a:pt x="1112" y="2077"/>
                  </a:lnTo>
                  <a:lnTo>
                    <a:pt x="1115" y="2043"/>
                  </a:lnTo>
                  <a:lnTo>
                    <a:pt x="1119" y="2009"/>
                  </a:lnTo>
                  <a:lnTo>
                    <a:pt x="1123" y="1976"/>
                  </a:lnTo>
                  <a:lnTo>
                    <a:pt x="1128" y="1943"/>
                  </a:lnTo>
                  <a:lnTo>
                    <a:pt x="1134" y="1910"/>
                  </a:lnTo>
                  <a:lnTo>
                    <a:pt x="1140" y="1876"/>
                  </a:lnTo>
                  <a:lnTo>
                    <a:pt x="1146" y="1844"/>
                  </a:lnTo>
                  <a:lnTo>
                    <a:pt x="1152" y="1811"/>
                  </a:lnTo>
                  <a:lnTo>
                    <a:pt x="1160" y="1778"/>
                  </a:lnTo>
                  <a:lnTo>
                    <a:pt x="1167" y="1746"/>
                  </a:lnTo>
                  <a:lnTo>
                    <a:pt x="1175" y="1713"/>
                  </a:lnTo>
                  <a:lnTo>
                    <a:pt x="1184" y="1680"/>
                  </a:lnTo>
                  <a:lnTo>
                    <a:pt x="1193" y="1648"/>
                  </a:lnTo>
                  <a:lnTo>
                    <a:pt x="1203" y="1616"/>
                  </a:lnTo>
                  <a:lnTo>
                    <a:pt x="1213" y="1584"/>
                  </a:lnTo>
                  <a:lnTo>
                    <a:pt x="1225" y="1553"/>
                  </a:lnTo>
                  <a:lnTo>
                    <a:pt x="1236" y="1521"/>
                  </a:lnTo>
                  <a:lnTo>
                    <a:pt x="1247" y="1489"/>
                  </a:lnTo>
                  <a:lnTo>
                    <a:pt x="1259" y="1458"/>
                  </a:lnTo>
                  <a:lnTo>
                    <a:pt x="1272" y="1427"/>
                  </a:lnTo>
                  <a:lnTo>
                    <a:pt x="1285" y="1396"/>
                  </a:lnTo>
                  <a:lnTo>
                    <a:pt x="1298" y="1366"/>
                  </a:lnTo>
                  <a:lnTo>
                    <a:pt x="1313" y="1335"/>
                  </a:lnTo>
                  <a:lnTo>
                    <a:pt x="1328" y="1304"/>
                  </a:lnTo>
                  <a:lnTo>
                    <a:pt x="1343" y="1275"/>
                  </a:lnTo>
                  <a:lnTo>
                    <a:pt x="1358" y="1245"/>
                  </a:lnTo>
                  <a:lnTo>
                    <a:pt x="1374" y="1216"/>
                  </a:lnTo>
                  <a:lnTo>
                    <a:pt x="1391" y="1186"/>
                  </a:lnTo>
                  <a:lnTo>
                    <a:pt x="1408" y="1157"/>
                  </a:lnTo>
                  <a:lnTo>
                    <a:pt x="1425" y="1128"/>
                  </a:lnTo>
                  <a:lnTo>
                    <a:pt x="1442" y="1099"/>
                  </a:lnTo>
                  <a:lnTo>
                    <a:pt x="1460" y="1071"/>
                  </a:lnTo>
                  <a:lnTo>
                    <a:pt x="1480" y="1043"/>
                  </a:lnTo>
                  <a:lnTo>
                    <a:pt x="1498" y="1016"/>
                  </a:lnTo>
                  <a:lnTo>
                    <a:pt x="1518" y="989"/>
                  </a:lnTo>
                  <a:lnTo>
                    <a:pt x="1537" y="962"/>
                  </a:lnTo>
                  <a:lnTo>
                    <a:pt x="1558" y="934"/>
                  </a:lnTo>
                  <a:lnTo>
                    <a:pt x="1579" y="908"/>
                  </a:lnTo>
                  <a:lnTo>
                    <a:pt x="1600" y="882"/>
                  </a:lnTo>
                  <a:lnTo>
                    <a:pt x="1621" y="856"/>
                  </a:lnTo>
                  <a:lnTo>
                    <a:pt x="1643" y="831"/>
                  </a:lnTo>
                  <a:lnTo>
                    <a:pt x="1665" y="806"/>
                  </a:lnTo>
                  <a:lnTo>
                    <a:pt x="1688" y="781"/>
                  </a:lnTo>
                  <a:lnTo>
                    <a:pt x="1710" y="756"/>
                  </a:lnTo>
                </a:path>
              </a:pathLst>
            </a:custGeom>
            <a:solidFill>
              <a:srgbClr val="FF3333"/>
            </a:solidFill>
            <a:ln w="25400">
              <a:solidFill>
                <a:srgbClr val="000000"/>
              </a:solidFill>
              <a:prstDash val="solid"/>
              <a:round/>
              <a:headEnd/>
              <a:tailEnd/>
            </a:ln>
          </xdr:spPr>
        </xdr:sp>
        <xdr:sp macro="" textlink="">
          <xdr:nvSpPr>
            <xdr:cNvPr id="455" name="Freeform 197"/>
            <xdr:cNvSpPr>
              <a:spLocks/>
            </xdr:cNvSpPr>
          </xdr:nvSpPr>
          <xdr:spPr bwMode="auto">
            <a:xfrm>
              <a:off x="14592197" y="6210687"/>
              <a:ext cx="1249495" cy="935697"/>
            </a:xfrm>
            <a:custGeom>
              <a:avLst/>
              <a:gdLst/>
              <a:ahLst/>
              <a:cxnLst>
                <a:cxn ang="0">
                  <a:pos x="1527" y="1634"/>
                </a:cxn>
                <a:cxn ang="0">
                  <a:pos x="1654" y="1501"/>
                </a:cxn>
                <a:cxn ang="0">
                  <a:pos x="1780" y="1368"/>
                </a:cxn>
                <a:cxn ang="0">
                  <a:pos x="1908" y="1235"/>
                </a:cxn>
                <a:cxn ang="0">
                  <a:pos x="2034" y="1103"/>
                </a:cxn>
                <a:cxn ang="0">
                  <a:pos x="2161" y="970"/>
                </a:cxn>
                <a:cxn ang="0">
                  <a:pos x="2187" y="869"/>
                </a:cxn>
                <a:cxn ang="0">
                  <a:pos x="2112" y="802"/>
                </a:cxn>
                <a:cxn ang="0">
                  <a:pos x="2034" y="738"/>
                </a:cxn>
                <a:cxn ang="0">
                  <a:pos x="1955" y="675"/>
                </a:cxn>
                <a:cxn ang="0">
                  <a:pos x="1873" y="615"/>
                </a:cxn>
                <a:cxn ang="0">
                  <a:pos x="1790" y="558"/>
                </a:cxn>
                <a:cxn ang="0">
                  <a:pos x="1705" y="503"/>
                </a:cxn>
                <a:cxn ang="0">
                  <a:pos x="1619" y="451"/>
                </a:cxn>
                <a:cxn ang="0">
                  <a:pos x="1530" y="401"/>
                </a:cxn>
                <a:cxn ang="0">
                  <a:pos x="1441" y="355"/>
                </a:cxn>
                <a:cxn ang="0">
                  <a:pos x="1350" y="310"/>
                </a:cxn>
                <a:cxn ang="0">
                  <a:pos x="1258" y="269"/>
                </a:cxn>
                <a:cxn ang="0">
                  <a:pos x="1164" y="231"/>
                </a:cxn>
                <a:cxn ang="0">
                  <a:pos x="1070" y="195"/>
                </a:cxn>
                <a:cxn ang="0">
                  <a:pos x="974" y="163"/>
                </a:cxn>
                <a:cxn ang="0">
                  <a:pos x="877" y="132"/>
                </a:cxn>
                <a:cxn ang="0">
                  <a:pos x="779" y="105"/>
                </a:cxn>
                <a:cxn ang="0">
                  <a:pos x="681" y="81"/>
                </a:cxn>
                <a:cxn ang="0">
                  <a:pos x="582" y="61"/>
                </a:cxn>
                <a:cxn ang="0">
                  <a:pos x="482" y="43"/>
                </a:cxn>
                <a:cxn ang="0">
                  <a:pos x="382" y="28"/>
                </a:cxn>
                <a:cxn ang="0">
                  <a:pos x="281" y="16"/>
                </a:cxn>
                <a:cxn ang="0">
                  <a:pos x="180" y="7"/>
                </a:cxn>
                <a:cxn ang="0">
                  <a:pos x="79" y="2"/>
                </a:cxn>
                <a:cxn ang="0">
                  <a:pos x="26" y="91"/>
                </a:cxn>
                <a:cxn ang="0">
                  <a:pos x="21" y="274"/>
                </a:cxn>
                <a:cxn ang="0">
                  <a:pos x="17" y="457"/>
                </a:cxn>
                <a:cxn ang="0">
                  <a:pos x="12" y="640"/>
                </a:cxn>
                <a:cxn ang="0">
                  <a:pos x="7" y="823"/>
                </a:cxn>
                <a:cxn ang="0">
                  <a:pos x="2" y="1006"/>
                </a:cxn>
                <a:cxn ang="0">
                  <a:pos x="33" y="1099"/>
                </a:cxn>
                <a:cxn ang="0">
                  <a:pos x="101" y="1103"/>
                </a:cxn>
                <a:cxn ang="0">
                  <a:pos x="168" y="1108"/>
                </a:cxn>
                <a:cxn ang="0">
                  <a:pos x="235" y="1116"/>
                </a:cxn>
                <a:cxn ang="0">
                  <a:pos x="302" y="1126"/>
                </a:cxn>
                <a:cxn ang="0">
                  <a:pos x="368" y="1138"/>
                </a:cxn>
                <a:cxn ang="0">
                  <a:pos x="434" y="1152"/>
                </a:cxn>
                <a:cxn ang="0">
                  <a:pos x="500" y="1168"/>
                </a:cxn>
                <a:cxn ang="0">
                  <a:pos x="566" y="1186"/>
                </a:cxn>
                <a:cxn ang="0">
                  <a:pos x="630" y="1205"/>
                </a:cxn>
                <a:cxn ang="0">
                  <a:pos x="693" y="1227"/>
                </a:cxn>
                <a:cxn ang="0">
                  <a:pos x="757" y="1252"/>
                </a:cxn>
                <a:cxn ang="0">
                  <a:pos x="819" y="1277"/>
                </a:cxn>
                <a:cxn ang="0">
                  <a:pos x="880" y="1305"/>
                </a:cxn>
                <a:cxn ang="0">
                  <a:pos x="941" y="1334"/>
                </a:cxn>
                <a:cxn ang="0">
                  <a:pos x="1001" y="1365"/>
                </a:cxn>
                <a:cxn ang="0">
                  <a:pos x="1060" y="1398"/>
                </a:cxn>
                <a:cxn ang="0">
                  <a:pos x="1117" y="1433"/>
                </a:cxn>
                <a:cxn ang="0">
                  <a:pos x="1174" y="1470"/>
                </a:cxn>
                <a:cxn ang="0">
                  <a:pos x="1230" y="1508"/>
                </a:cxn>
                <a:cxn ang="0">
                  <a:pos x="1284" y="1548"/>
                </a:cxn>
                <a:cxn ang="0">
                  <a:pos x="1337" y="1589"/>
                </a:cxn>
                <a:cxn ang="0">
                  <a:pos x="1389" y="1633"/>
                </a:cxn>
                <a:cxn ang="0">
                  <a:pos x="1439" y="1677"/>
                </a:cxn>
              </a:cxnLst>
              <a:rect l="0" t="0" r="r" b="b"/>
              <a:pathLst>
                <a:path w="2224" h="1700">
                  <a:moveTo>
                    <a:pt x="1463" y="1700"/>
                  </a:moveTo>
                  <a:lnTo>
                    <a:pt x="1527" y="1634"/>
                  </a:lnTo>
                  <a:lnTo>
                    <a:pt x="1590" y="1567"/>
                  </a:lnTo>
                  <a:lnTo>
                    <a:pt x="1654" y="1501"/>
                  </a:lnTo>
                  <a:lnTo>
                    <a:pt x="1717" y="1435"/>
                  </a:lnTo>
                  <a:lnTo>
                    <a:pt x="1780" y="1368"/>
                  </a:lnTo>
                  <a:lnTo>
                    <a:pt x="1844" y="1302"/>
                  </a:lnTo>
                  <a:lnTo>
                    <a:pt x="1908" y="1235"/>
                  </a:lnTo>
                  <a:lnTo>
                    <a:pt x="1970" y="1169"/>
                  </a:lnTo>
                  <a:lnTo>
                    <a:pt x="2034" y="1103"/>
                  </a:lnTo>
                  <a:lnTo>
                    <a:pt x="2098" y="1036"/>
                  </a:lnTo>
                  <a:lnTo>
                    <a:pt x="2161" y="970"/>
                  </a:lnTo>
                  <a:lnTo>
                    <a:pt x="2224" y="904"/>
                  </a:lnTo>
                  <a:lnTo>
                    <a:pt x="2187" y="869"/>
                  </a:lnTo>
                  <a:lnTo>
                    <a:pt x="2150" y="835"/>
                  </a:lnTo>
                  <a:lnTo>
                    <a:pt x="2112" y="802"/>
                  </a:lnTo>
                  <a:lnTo>
                    <a:pt x="2074" y="770"/>
                  </a:lnTo>
                  <a:lnTo>
                    <a:pt x="2034" y="738"/>
                  </a:lnTo>
                  <a:lnTo>
                    <a:pt x="1995" y="707"/>
                  </a:lnTo>
                  <a:lnTo>
                    <a:pt x="1955" y="675"/>
                  </a:lnTo>
                  <a:lnTo>
                    <a:pt x="1915" y="645"/>
                  </a:lnTo>
                  <a:lnTo>
                    <a:pt x="1873" y="615"/>
                  </a:lnTo>
                  <a:lnTo>
                    <a:pt x="1832" y="587"/>
                  </a:lnTo>
                  <a:lnTo>
                    <a:pt x="1790" y="558"/>
                  </a:lnTo>
                  <a:lnTo>
                    <a:pt x="1748" y="531"/>
                  </a:lnTo>
                  <a:lnTo>
                    <a:pt x="1705" y="503"/>
                  </a:lnTo>
                  <a:lnTo>
                    <a:pt x="1662" y="476"/>
                  </a:lnTo>
                  <a:lnTo>
                    <a:pt x="1619" y="451"/>
                  </a:lnTo>
                  <a:lnTo>
                    <a:pt x="1575" y="426"/>
                  </a:lnTo>
                  <a:lnTo>
                    <a:pt x="1530" y="401"/>
                  </a:lnTo>
                  <a:lnTo>
                    <a:pt x="1486" y="378"/>
                  </a:lnTo>
                  <a:lnTo>
                    <a:pt x="1441" y="355"/>
                  </a:lnTo>
                  <a:lnTo>
                    <a:pt x="1396" y="333"/>
                  </a:lnTo>
                  <a:lnTo>
                    <a:pt x="1350" y="310"/>
                  </a:lnTo>
                  <a:lnTo>
                    <a:pt x="1305" y="289"/>
                  </a:lnTo>
                  <a:lnTo>
                    <a:pt x="1258" y="269"/>
                  </a:lnTo>
                  <a:lnTo>
                    <a:pt x="1211" y="249"/>
                  </a:lnTo>
                  <a:lnTo>
                    <a:pt x="1164" y="231"/>
                  </a:lnTo>
                  <a:lnTo>
                    <a:pt x="1117" y="213"/>
                  </a:lnTo>
                  <a:lnTo>
                    <a:pt x="1070" y="195"/>
                  </a:lnTo>
                  <a:lnTo>
                    <a:pt x="1022" y="178"/>
                  </a:lnTo>
                  <a:lnTo>
                    <a:pt x="974" y="163"/>
                  </a:lnTo>
                  <a:lnTo>
                    <a:pt x="925" y="147"/>
                  </a:lnTo>
                  <a:lnTo>
                    <a:pt x="877" y="132"/>
                  </a:lnTo>
                  <a:lnTo>
                    <a:pt x="828" y="118"/>
                  </a:lnTo>
                  <a:lnTo>
                    <a:pt x="779" y="105"/>
                  </a:lnTo>
                  <a:lnTo>
                    <a:pt x="731" y="93"/>
                  </a:lnTo>
                  <a:lnTo>
                    <a:pt x="681" y="81"/>
                  </a:lnTo>
                  <a:lnTo>
                    <a:pt x="632" y="71"/>
                  </a:lnTo>
                  <a:lnTo>
                    <a:pt x="582" y="61"/>
                  </a:lnTo>
                  <a:lnTo>
                    <a:pt x="532" y="51"/>
                  </a:lnTo>
                  <a:lnTo>
                    <a:pt x="482" y="43"/>
                  </a:lnTo>
                  <a:lnTo>
                    <a:pt x="432" y="35"/>
                  </a:lnTo>
                  <a:lnTo>
                    <a:pt x="382" y="28"/>
                  </a:lnTo>
                  <a:lnTo>
                    <a:pt x="332" y="22"/>
                  </a:lnTo>
                  <a:lnTo>
                    <a:pt x="281" y="16"/>
                  </a:lnTo>
                  <a:lnTo>
                    <a:pt x="231" y="11"/>
                  </a:lnTo>
                  <a:lnTo>
                    <a:pt x="180" y="7"/>
                  </a:lnTo>
                  <a:lnTo>
                    <a:pt x="130" y="4"/>
                  </a:lnTo>
                  <a:lnTo>
                    <a:pt x="79" y="2"/>
                  </a:lnTo>
                  <a:lnTo>
                    <a:pt x="28" y="0"/>
                  </a:lnTo>
                  <a:lnTo>
                    <a:pt x="26" y="91"/>
                  </a:lnTo>
                  <a:lnTo>
                    <a:pt x="24" y="183"/>
                  </a:lnTo>
                  <a:lnTo>
                    <a:pt x="21" y="274"/>
                  </a:lnTo>
                  <a:lnTo>
                    <a:pt x="19" y="366"/>
                  </a:lnTo>
                  <a:lnTo>
                    <a:pt x="17" y="457"/>
                  </a:lnTo>
                  <a:lnTo>
                    <a:pt x="14" y="549"/>
                  </a:lnTo>
                  <a:lnTo>
                    <a:pt x="12" y="640"/>
                  </a:lnTo>
                  <a:lnTo>
                    <a:pt x="9" y="732"/>
                  </a:lnTo>
                  <a:lnTo>
                    <a:pt x="7" y="823"/>
                  </a:lnTo>
                  <a:lnTo>
                    <a:pt x="5" y="915"/>
                  </a:lnTo>
                  <a:lnTo>
                    <a:pt x="2" y="1006"/>
                  </a:lnTo>
                  <a:lnTo>
                    <a:pt x="0" y="1098"/>
                  </a:lnTo>
                  <a:lnTo>
                    <a:pt x="33" y="1099"/>
                  </a:lnTo>
                  <a:lnTo>
                    <a:pt x="67" y="1100"/>
                  </a:lnTo>
                  <a:lnTo>
                    <a:pt x="101" y="1103"/>
                  </a:lnTo>
                  <a:lnTo>
                    <a:pt x="135" y="1105"/>
                  </a:lnTo>
                  <a:lnTo>
                    <a:pt x="168" y="1108"/>
                  </a:lnTo>
                  <a:lnTo>
                    <a:pt x="201" y="1112"/>
                  </a:lnTo>
                  <a:lnTo>
                    <a:pt x="235" y="1116"/>
                  </a:lnTo>
                  <a:lnTo>
                    <a:pt x="268" y="1121"/>
                  </a:lnTo>
                  <a:lnTo>
                    <a:pt x="302" y="1126"/>
                  </a:lnTo>
                  <a:lnTo>
                    <a:pt x="335" y="1132"/>
                  </a:lnTo>
                  <a:lnTo>
                    <a:pt x="368" y="1138"/>
                  </a:lnTo>
                  <a:lnTo>
                    <a:pt x="402" y="1145"/>
                  </a:lnTo>
                  <a:lnTo>
                    <a:pt x="434" y="1152"/>
                  </a:lnTo>
                  <a:lnTo>
                    <a:pt x="468" y="1160"/>
                  </a:lnTo>
                  <a:lnTo>
                    <a:pt x="500" y="1168"/>
                  </a:lnTo>
                  <a:lnTo>
                    <a:pt x="533" y="1176"/>
                  </a:lnTo>
                  <a:lnTo>
                    <a:pt x="566" y="1186"/>
                  </a:lnTo>
                  <a:lnTo>
                    <a:pt x="598" y="1195"/>
                  </a:lnTo>
                  <a:lnTo>
                    <a:pt x="630" y="1205"/>
                  </a:lnTo>
                  <a:lnTo>
                    <a:pt x="662" y="1216"/>
                  </a:lnTo>
                  <a:lnTo>
                    <a:pt x="693" y="1227"/>
                  </a:lnTo>
                  <a:lnTo>
                    <a:pt x="726" y="1239"/>
                  </a:lnTo>
                  <a:lnTo>
                    <a:pt x="757" y="1252"/>
                  </a:lnTo>
                  <a:lnTo>
                    <a:pt x="788" y="1264"/>
                  </a:lnTo>
                  <a:lnTo>
                    <a:pt x="819" y="1277"/>
                  </a:lnTo>
                  <a:lnTo>
                    <a:pt x="850" y="1291"/>
                  </a:lnTo>
                  <a:lnTo>
                    <a:pt x="880" y="1305"/>
                  </a:lnTo>
                  <a:lnTo>
                    <a:pt x="911" y="1319"/>
                  </a:lnTo>
                  <a:lnTo>
                    <a:pt x="941" y="1334"/>
                  </a:lnTo>
                  <a:lnTo>
                    <a:pt x="972" y="1349"/>
                  </a:lnTo>
                  <a:lnTo>
                    <a:pt x="1001" y="1365"/>
                  </a:lnTo>
                  <a:lnTo>
                    <a:pt x="1030" y="1381"/>
                  </a:lnTo>
                  <a:lnTo>
                    <a:pt x="1060" y="1398"/>
                  </a:lnTo>
                  <a:lnTo>
                    <a:pt x="1089" y="1415"/>
                  </a:lnTo>
                  <a:lnTo>
                    <a:pt x="1117" y="1433"/>
                  </a:lnTo>
                  <a:lnTo>
                    <a:pt x="1146" y="1451"/>
                  </a:lnTo>
                  <a:lnTo>
                    <a:pt x="1174" y="1470"/>
                  </a:lnTo>
                  <a:lnTo>
                    <a:pt x="1202" y="1489"/>
                  </a:lnTo>
                  <a:lnTo>
                    <a:pt x="1230" y="1508"/>
                  </a:lnTo>
                  <a:lnTo>
                    <a:pt x="1257" y="1528"/>
                  </a:lnTo>
                  <a:lnTo>
                    <a:pt x="1284" y="1548"/>
                  </a:lnTo>
                  <a:lnTo>
                    <a:pt x="1311" y="1568"/>
                  </a:lnTo>
                  <a:lnTo>
                    <a:pt x="1337" y="1589"/>
                  </a:lnTo>
                  <a:lnTo>
                    <a:pt x="1363" y="1610"/>
                  </a:lnTo>
                  <a:lnTo>
                    <a:pt x="1389" y="1633"/>
                  </a:lnTo>
                  <a:lnTo>
                    <a:pt x="1414" y="1655"/>
                  </a:lnTo>
                  <a:lnTo>
                    <a:pt x="1439" y="1677"/>
                  </a:lnTo>
                  <a:lnTo>
                    <a:pt x="1463" y="1700"/>
                  </a:lnTo>
                </a:path>
              </a:pathLst>
            </a:custGeom>
            <a:solidFill>
              <a:srgbClr val="FAC090"/>
            </a:solidFill>
            <a:ln w="25400">
              <a:solidFill>
                <a:srgbClr val="000000"/>
              </a:solidFill>
              <a:prstDash val="solid"/>
              <a:round/>
              <a:headEnd/>
              <a:tailEnd/>
            </a:ln>
          </xdr:spPr>
        </xdr:sp>
        <xdr:sp macro="" textlink="">
          <xdr:nvSpPr>
            <xdr:cNvPr id="456" name="Freeform 212"/>
            <xdr:cNvSpPr>
              <a:spLocks/>
            </xdr:cNvSpPr>
          </xdr:nvSpPr>
          <xdr:spPr bwMode="auto">
            <a:xfrm>
              <a:off x="15455617" y="6772731"/>
              <a:ext cx="958558" cy="1207815"/>
            </a:xfrm>
            <a:custGeom>
              <a:avLst/>
              <a:gdLst/>
              <a:ahLst/>
              <a:cxnLst>
                <a:cxn ang="0">
                  <a:pos x="606" y="2177"/>
                </a:cxn>
                <a:cxn ang="0">
                  <a:pos x="601" y="2110"/>
                </a:cxn>
                <a:cxn ang="0">
                  <a:pos x="595" y="2043"/>
                </a:cxn>
                <a:cxn ang="0">
                  <a:pos x="587" y="1976"/>
                </a:cxn>
                <a:cxn ang="0">
                  <a:pos x="578" y="1910"/>
                </a:cxn>
                <a:cxn ang="0">
                  <a:pos x="566" y="1844"/>
                </a:cxn>
                <a:cxn ang="0">
                  <a:pos x="552" y="1778"/>
                </a:cxn>
                <a:cxn ang="0">
                  <a:pos x="536" y="1714"/>
                </a:cxn>
                <a:cxn ang="0">
                  <a:pos x="518" y="1648"/>
                </a:cxn>
                <a:cxn ang="0">
                  <a:pos x="497" y="1585"/>
                </a:cxn>
                <a:cxn ang="0">
                  <a:pos x="476" y="1522"/>
                </a:cxn>
                <a:cxn ang="0">
                  <a:pos x="452" y="1458"/>
                </a:cxn>
                <a:cxn ang="0">
                  <a:pos x="426" y="1397"/>
                </a:cxn>
                <a:cxn ang="0">
                  <a:pos x="398" y="1336"/>
                </a:cxn>
                <a:cxn ang="0">
                  <a:pos x="369" y="1275"/>
                </a:cxn>
                <a:cxn ang="0">
                  <a:pos x="337" y="1216"/>
                </a:cxn>
                <a:cxn ang="0">
                  <a:pos x="304" y="1158"/>
                </a:cxn>
                <a:cxn ang="0">
                  <a:pos x="269" y="1100"/>
                </a:cxn>
                <a:cxn ang="0">
                  <a:pos x="232" y="1044"/>
                </a:cxn>
                <a:cxn ang="0">
                  <a:pos x="194" y="989"/>
                </a:cxn>
                <a:cxn ang="0">
                  <a:pos x="153" y="934"/>
                </a:cxn>
                <a:cxn ang="0">
                  <a:pos x="112" y="882"/>
                </a:cxn>
                <a:cxn ang="0">
                  <a:pos x="68" y="831"/>
                </a:cxn>
                <a:cxn ang="0">
                  <a:pos x="24" y="781"/>
                </a:cxn>
                <a:cxn ang="0">
                  <a:pos x="67" y="693"/>
                </a:cxn>
                <a:cxn ang="0">
                  <a:pos x="201" y="567"/>
                </a:cxn>
                <a:cxn ang="0">
                  <a:pos x="334" y="441"/>
                </a:cxn>
                <a:cxn ang="0">
                  <a:pos x="468" y="315"/>
                </a:cxn>
                <a:cxn ang="0">
                  <a:pos x="601" y="189"/>
                </a:cxn>
                <a:cxn ang="0">
                  <a:pos x="735" y="64"/>
                </a:cxn>
                <a:cxn ang="0">
                  <a:pos x="836" y="36"/>
                </a:cxn>
                <a:cxn ang="0">
                  <a:pos x="904" y="112"/>
                </a:cxn>
                <a:cxn ang="0">
                  <a:pos x="969" y="189"/>
                </a:cxn>
                <a:cxn ang="0">
                  <a:pos x="1032" y="268"/>
                </a:cxn>
                <a:cxn ang="0">
                  <a:pos x="1092" y="349"/>
                </a:cxn>
                <a:cxn ang="0">
                  <a:pos x="1150" y="432"/>
                </a:cxn>
                <a:cxn ang="0">
                  <a:pos x="1205" y="516"/>
                </a:cxn>
                <a:cxn ang="0">
                  <a:pos x="1257" y="603"/>
                </a:cxn>
                <a:cxn ang="0">
                  <a:pos x="1308" y="690"/>
                </a:cxn>
                <a:cxn ang="0">
                  <a:pos x="1354" y="779"/>
                </a:cxn>
                <a:cxn ang="0">
                  <a:pos x="1399" y="869"/>
                </a:cxn>
                <a:cxn ang="0">
                  <a:pos x="1440" y="961"/>
                </a:cxn>
                <a:cxn ang="0">
                  <a:pos x="1479" y="1054"/>
                </a:cxn>
                <a:cxn ang="0">
                  <a:pos x="1515" y="1148"/>
                </a:cxn>
                <a:cxn ang="0">
                  <a:pos x="1548" y="1243"/>
                </a:cxn>
                <a:cxn ang="0">
                  <a:pos x="1578" y="1340"/>
                </a:cxn>
                <a:cxn ang="0">
                  <a:pos x="1605" y="1436"/>
                </a:cxn>
                <a:cxn ang="0">
                  <a:pos x="1629" y="1534"/>
                </a:cxn>
                <a:cxn ang="0">
                  <a:pos x="1650" y="1632"/>
                </a:cxn>
                <a:cxn ang="0">
                  <a:pos x="1668" y="1732"/>
                </a:cxn>
                <a:cxn ang="0">
                  <a:pos x="1683" y="1831"/>
                </a:cxn>
                <a:cxn ang="0">
                  <a:pos x="1695" y="1931"/>
                </a:cxn>
                <a:cxn ang="0">
                  <a:pos x="1704" y="2031"/>
                </a:cxn>
                <a:cxn ang="0">
                  <a:pos x="1710" y="2131"/>
                </a:cxn>
                <a:cxn ang="0">
                  <a:pos x="1620" y="2184"/>
                </a:cxn>
                <a:cxn ang="0">
                  <a:pos x="1435" y="2188"/>
                </a:cxn>
                <a:cxn ang="0">
                  <a:pos x="1251" y="2193"/>
                </a:cxn>
                <a:cxn ang="0">
                  <a:pos x="1067" y="2198"/>
                </a:cxn>
                <a:cxn ang="0">
                  <a:pos x="883" y="2203"/>
                </a:cxn>
                <a:cxn ang="0">
                  <a:pos x="699" y="2207"/>
                </a:cxn>
              </a:cxnLst>
              <a:rect l="0" t="0" r="r" b="b"/>
              <a:pathLst>
                <a:path w="1712" h="2210">
                  <a:moveTo>
                    <a:pt x="607" y="2210"/>
                  </a:moveTo>
                  <a:lnTo>
                    <a:pt x="606" y="2177"/>
                  </a:lnTo>
                  <a:lnTo>
                    <a:pt x="604" y="2143"/>
                  </a:lnTo>
                  <a:lnTo>
                    <a:pt x="601" y="2110"/>
                  </a:lnTo>
                  <a:lnTo>
                    <a:pt x="598" y="2077"/>
                  </a:lnTo>
                  <a:lnTo>
                    <a:pt x="595" y="2043"/>
                  </a:lnTo>
                  <a:lnTo>
                    <a:pt x="592" y="2010"/>
                  </a:lnTo>
                  <a:lnTo>
                    <a:pt x="587" y="1976"/>
                  </a:lnTo>
                  <a:lnTo>
                    <a:pt x="583" y="1943"/>
                  </a:lnTo>
                  <a:lnTo>
                    <a:pt x="578" y="1910"/>
                  </a:lnTo>
                  <a:lnTo>
                    <a:pt x="572" y="1877"/>
                  </a:lnTo>
                  <a:lnTo>
                    <a:pt x="566" y="1844"/>
                  </a:lnTo>
                  <a:lnTo>
                    <a:pt x="559" y="1811"/>
                  </a:lnTo>
                  <a:lnTo>
                    <a:pt x="552" y="1778"/>
                  </a:lnTo>
                  <a:lnTo>
                    <a:pt x="544" y="1746"/>
                  </a:lnTo>
                  <a:lnTo>
                    <a:pt x="536" y="1714"/>
                  </a:lnTo>
                  <a:lnTo>
                    <a:pt x="527" y="1680"/>
                  </a:lnTo>
                  <a:lnTo>
                    <a:pt x="518" y="1648"/>
                  </a:lnTo>
                  <a:lnTo>
                    <a:pt x="508" y="1616"/>
                  </a:lnTo>
                  <a:lnTo>
                    <a:pt x="497" y="1585"/>
                  </a:lnTo>
                  <a:lnTo>
                    <a:pt x="487" y="1553"/>
                  </a:lnTo>
                  <a:lnTo>
                    <a:pt x="476" y="1522"/>
                  </a:lnTo>
                  <a:lnTo>
                    <a:pt x="464" y="1489"/>
                  </a:lnTo>
                  <a:lnTo>
                    <a:pt x="452" y="1458"/>
                  </a:lnTo>
                  <a:lnTo>
                    <a:pt x="440" y="1427"/>
                  </a:lnTo>
                  <a:lnTo>
                    <a:pt x="426" y="1397"/>
                  </a:lnTo>
                  <a:lnTo>
                    <a:pt x="412" y="1366"/>
                  </a:lnTo>
                  <a:lnTo>
                    <a:pt x="398" y="1336"/>
                  </a:lnTo>
                  <a:lnTo>
                    <a:pt x="384" y="1305"/>
                  </a:lnTo>
                  <a:lnTo>
                    <a:pt x="369" y="1275"/>
                  </a:lnTo>
                  <a:lnTo>
                    <a:pt x="354" y="1245"/>
                  </a:lnTo>
                  <a:lnTo>
                    <a:pt x="337" y="1216"/>
                  </a:lnTo>
                  <a:lnTo>
                    <a:pt x="321" y="1187"/>
                  </a:lnTo>
                  <a:lnTo>
                    <a:pt x="304" y="1158"/>
                  </a:lnTo>
                  <a:lnTo>
                    <a:pt x="287" y="1128"/>
                  </a:lnTo>
                  <a:lnTo>
                    <a:pt x="269" y="1100"/>
                  </a:lnTo>
                  <a:lnTo>
                    <a:pt x="250" y="1071"/>
                  </a:lnTo>
                  <a:lnTo>
                    <a:pt x="232" y="1044"/>
                  </a:lnTo>
                  <a:lnTo>
                    <a:pt x="213" y="1016"/>
                  </a:lnTo>
                  <a:lnTo>
                    <a:pt x="194" y="989"/>
                  </a:lnTo>
                  <a:lnTo>
                    <a:pt x="173" y="962"/>
                  </a:lnTo>
                  <a:lnTo>
                    <a:pt x="153" y="934"/>
                  </a:lnTo>
                  <a:lnTo>
                    <a:pt x="133" y="908"/>
                  </a:lnTo>
                  <a:lnTo>
                    <a:pt x="112" y="882"/>
                  </a:lnTo>
                  <a:lnTo>
                    <a:pt x="90" y="856"/>
                  </a:lnTo>
                  <a:lnTo>
                    <a:pt x="68" y="831"/>
                  </a:lnTo>
                  <a:lnTo>
                    <a:pt x="46" y="806"/>
                  </a:lnTo>
                  <a:lnTo>
                    <a:pt x="24" y="781"/>
                  </a:lnTo>
                  <a:lnTo>
                    <a:pt x="0" y="756"/>
                  </a:lnTo>
                  <a:lnTo>
                    <a:pt x="67" y="693"/>
                  </a:lnTo>
                  <a:lnTo>
                    <a:pt x="134" y="630"/>
                  </a:lnTo>
                  <a:lnTo>
                    <a:pt x="201" y="567"/>
                  </a:lnTo>
                  <a:lnTo>
                    <a:pt x="268" y="504"/>
                  </a:lnTo>
                  <a:lnTo>
                    <a:pt x="334" y="441"/>
                  </a:lnTo>
                  <a:lnTo>
                    <a:pt x="401" y="378"/>
                  </a:lnTo>
                  <a:lnTo>
                    <a:pt x="468" y="315"/>
                  </a:lnTo>
                  <a:lnTo>
                    <a:pt x="535" y="252"/>
                  </a:lnTo>
                  <a:lnTo>
                    <a:pt x="601" y="189"/>
                  </a:lnTo>
                  <a:lnTo>
                    <a:pt x="668" y="126"/>
                  </a:lnTo>
                  <a:lnTo>
                    <a:pt x="735" y="64"/>
                  </a:lnTo>
                  <a:lnTo>
                    <a:pt x="802" y="0"/>
                  </a:lnTo>
                  <a:lnTo>
                    <a:pt x="836" y="36"/>
                  </a:lnTo>
                  <a:lnTo>
                    <a:pt x="871" y="74"/>
                  </a:lnTo>
                  <a:lnTo>
                    <a:pt x="904" y="112"/>
                  </a:lnTo>
                  <a:lnTo>
                    <a:pt x="936" y="150"/>
                  </a:lnTo>
                  <a:lnTo>
                    <a:pt x="969" y="189"/>
                  </a:lnTo>
                  <a:lnTo>
                    <a:pt x="1000" y="229"/>
                  </a:lnTo>
                  <a:lnTo>
                    <a:pt x="1032" y="268"/>
                  </a:lnTo>
                  <a:lnTo>
                    <a:pt x="1062" y="308"/>
                  </a:lnTo>
                  <a:lnTo>
                    <a:pt x="1092" y="349"/>
                  </a:lnTo>
                  <a:lnTo>
                    <a:pt x="1121" y="390"/>
                  </a:lnTo>
                  <a:lnTo>
                    <a:pt x="1150" y="432"/>
                  </a:lnTo>
                  <a:lnTo>
                    <a:pt x="1177" y="474"/>
                  </a:lnTo>
                  <a:lnTo>
                    <a:pt x="1205" y="516"/>
                  </a:lnTo>
                  <a:lnTo>
                    <a:pt x="1232" y="559"/>
                  </a:lnTo>
                  <a:lnTo>
                    <a:pt x="1257" y="603"/>
                  </a:lnTo>
                  <a:lnTo>
                    <a:pt x="1283" y="646"/>
                  </a:lnTo>
                  <a:lnTo>
                    <a:pt x="1308" y="690"/>
                  </a:lnTo>
                  <a:lnTo>
                    <a:pt x="1331" y="734"/>
                  </a:lnTo>
                  <a:lnTo>
                    <a:pt x="1354" y="779"/>
                  </a:lnTo>
                  <a:lnTo>
                    <a:pt x="1377" y="824"/>
                  </a:lnTo>
                  <a:lnTo>
                    <a:pt x="1399" y="869"/>
                  </a:lnTo>
                  <a:lnTo>
                    <a:pt x="1420" y="915"/>
                  </a:lnTo>
                  <a:lnTo>
                    <a:pt x="1440" y="961"/>
                  </a:lnTo>
                  <a:lnTo>
                    <a:pt x="1461" y="1008"/>
                  </a:lnTo>
                  <a:lnTo>
                    <a:pt x="1479" y="1054"/>
                  </a:lnTo>
                  <a:lnTo>
                    <a:pt x="1497" y="1101"/>
                  </a:lnTo>
                  <a:lnTo>
                    <a:pt x="1515" y="1148"/>
                  </a:lnTo>
                  <a:lnTo>
                    <a:pt x="1532" y="1196"/>
                  </a:lnTo>
                  <a:lnTo>
                    <a:pt x="1548" y="1243"/>
                  </a:lnTo>
                  <a:lnTo>
                    <a:pt x="1564" y="1291"/>
                  </a:lnTo>
                  <a:lnTo>
                    <a:pt x="1578" y="1340"/>
                  </a:lnTo>
                  <a:lnTo>
                    <a:pt x="1592" y="1388"/>
                  </a:lnTo>
                  <a:lnTo>
                    <a:pt x="1605" y="1436"/>
                  </a:lnTo>
                  <a:lnTo>
                    <a:pt x="1618" y="1485"/>
                  </a:lnTo>
                  <a:lnTo>
                    <a:pt x="1629" y="1534"/>
                  </a:lnTo>
                  <a:lnTo>
                    <a:pt x="1640" y="1583"/>
                  </a:lnTo>
                  <a:lnTo>
                    <a:pt x="1650" y="1632"/>
                  </a:lnTo>
                  <a:lnTo>
                    <a:pt x="1660" y="1681"/>
                  </a:lnTo>
                  <a:lnTo>
                    <a:pt x="1668" y="1732"/>
                  </a:lnTo>
                  <a:lnTo>
                    <a:pt x="1676" y="1781"/>
                  </a:lnTo>
                  <a:lnTo>
                    <a:pt x="1683" y="1831"/>
                  </a:lnTo>
                  <a:lnTo>
                    <a:pt x="1689" y="1880"/>
                  </a:lnTo>
                  <a:lnTo>
                    <a:pt x="1695" y="1931"/>
                  </a:lnTo>
                  <a:lnTo>
                    <a:pt x="1700" y="1981"/>
                  </a:lnTo>
                  <a:lnTo>
                    <a:pt x="1704" y="2031"/>
                  </a:lnTo>
                  <a:lnTo>
                    <a:pt x="1708" y="2081"/>
                  </a:lnTo>
                  <a:lnTo>
                    <a:pt x="1710" y="2131"/>
                  </a:lnTo>
                  <a:lnTo>
                    <a:pt x="1712" y="2181"/>
                  </a:lnTo>
                  <a:lnTo>
                    <a:pt x="1620" y="2184"/>
                  </a:lnTo>
                  <a:lnTo>
                    <a:pt x="1527" y="2186"/>
                  </a:lnTo>
                  <a:lnTo>
                    <a:pt x="1435" y="2188"/>
                  </a:lnTo>
                  <a:lnTo>
                    <a:pt x="1343" y="2191"/>
                  </a:lnTo>
                  <a:lnTo>
                    <a:pt x="1251" y="2193"/>
                  </a:lnTo>
                  <a:lnTo>
                    <a:pt x="1159" y="2195"/>
                  </a:lnTo>
                  <a:lnTo>
                    <a:pt x="1067" y="2198"/>
                  </a:lnTo>
                  <a:lnTo>
                    <a:pt x="975" y="2200"/>
                  </a:lnTo>
                  <a:lnTo>
                    <a:pt x="883" y="2203"/>
                  </a:lnTo>
                  <a:lnTo>
                    <a:pt x="791" y="2205"/>
                  </a:lnTo>
                  <a:lnTo>
                    <a:pt x="699" y="2207"/>
                  </a:lnTo>
                  <a:lnTo>
                    <a:pt x="607" y="2210"/>
                  </a:lnTo>
                </a:path>
              </a:pathLst>
            </a:custGeom>
            <a:solidFill>
              <a:srgbClr val="54E349"/>
            </a:solidFill>
            <a:ln w="25400">
              <a:solidFill>
                <a:srgbClr val="000000"/>
              </a:solidFill>
              <a:prstDash val="solid"/>
              <a:round/>
              <a:headEnd/>
              <a:tailEnd/>
            </a:ln>
          </xdr:spPr>
        </xdr:sp>
        <xdr:sp macro="" textlink="">
          <xdr:nvSpPr>
            <xdr:cNvPr id="459" name="TextBox 458"/>
            <xdr:cNvSpPr txBox="1"/>
          </xdr:nvSpPr>
          <xdr:spPr>
            <a:xfrm>
              <a:off x="12711764" y="7099468"/>
              <a:ext cx="894526" cy="675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FF3333"/>
                  </a:solidFill>
                  <a:effectLst>
                    <a:glow rad="53100">
                      <a:schemeClr val="bg1">
                        <a:lumMod val="50000"/>
                        <a:alpha val="30000"/>
                      </a:schemeClr>
                    </a:glow>
                  </a:effectLst>
                  <a:latin typeface="Arialri"/>
                  <a:ea typeface="+mn-ea"/>
                  <a:cs typeface="Arial" pitchFamily="34" charset="0"/>
                </a:rPr>
                <a:t>Q1</a:t>
              </a:r>
            </a:p>
          </xdr:txBody>
        </xdr:sp>
        <xdr:sp macro="" textlink="">
          <xdr:nvSpPr>
            <xdr:cNvPr id="460" name="TextBox 459"/>
            <xdr:cNvSpPr txBox="1"/>
          </xdr:nvSpPr>
          <xdr:spPr>
            <a:xfrm>
              <a:off x="13529848" y="6313947"/>
              <a:ext cx="882753" cy="67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FFC229"/>
                  </a:solidFill>
                  <a:effectLst>
                    <a:glow rad="53100">
                      <a:schemeClr val="bg1">
                        <a:lumMod val="50000"/>
                        <a:alpha val="30000"/>
                      </a:schemeClr>
                    </a:glow>
                  </a:effectLst>
                  <a:latin typeface="Arialri"/>
                  <a:ea typeface="+mn-ea"/>
                  <a:cs typeface="Arial" pitchFamily="34" charset="0"/>
                </a:rPr>
                <a:t>Q2</a:t>
              </a:r>
            </a:p>
          </xdr:txBody>
        </xdr:sp>
        <xdr:sp macro="" textlink="">
          <xdr:nvSpPr>
            <xdr:cNvPr id="461" name="TextBox 460"/>
            <xdr:cNvSpPr txBox="1"/>
          </xdr:nvSpPr>
          <xdr:spPr>
            <a:xfrm>
              <a:off x="14727441" y="6313947"/>
              <a:ext cx="882753" cy="67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FAC090"/>
                  </a:solidFill>
                  <a:effectLst>
                    <a:glow rad="53100">
                      <a:schemeClr val="bg1">
                        <a:lumMod val="50000"/>
                        <a:alpha val="30000"/>
                      </a:schemeClr>
                    </a:glow>
                  </a:effectLst>
                  <a:latin typeface="Arialri"/>
                  <a:ea typeface="+mn-ea"/>
                  <a:cs typeface="Arial" pitchFamily="34" charset="0"/>
                </a:rPr>
                <a:t>Q3</a:t>
              </a:r>
            </a:p>
          </xdr:txBody>
        </xdr:sp>
        <xdr:sp macro="" textlink="">
          <xdr:nvSpPr>
            <xdr:cNvPr id="462" name="TextBox 461"/>
            <xdr:cNvSpPr txBox="1"/>
          </xdr:nvSpPr>
          <xdr:spPr>
            <a:xfrm>
              <a:off x="15552863" y="7099468"/>
              <a:ext cx="894524" cy="675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54E349"/>
                  </a:solidFill>
                  <a:effectLst>
                    <a:glow rad="53100">
                      <a:schemeClr val="bg1">
                        <a:lumMod val="50000"/>
                        <a:alpha val="30000"/>
                      </a:schemeClr>
                    </a:glow>
                  </a:effectLst>
                  <a:latin typeface="Arialri"/>
                  <a:ea typeface="+mn-ea"/>
                  <a:cs typeface="Arial" pitchFamily="34" charset="0"/>
                </a:rPr>
                <a:t>Q4</a:t>
              </a:r>
            </a:p>
          </xdr:txBody>
        </xdr:sp>
      </xdr:grpSp>
      <xdr:graphicFrame macro="">
        <xdr:nvGraphicFramePr>
          <xdr:cNvPr id="463" name="Chart 2"/>
          <xdr:cNvGraphicFramePr>
            <a:graphicFrameLocks/>
          </xdr:cNvGraphicFramePr>
        </xdr:nvGraphicFramePr>
        <xdr:xfrm>
          <a:off x="12504833" y="5665268"/>
          <a:ext cx="4104620" cy="2712328"/>
        </xdr:xfrm>
        <a:graphic>
          <a:graphicData uri="http://schemas.openxmlformats.org/drawingml/2006/chart">
            <c:chart xmlns:c="http://schemas.openxmlformats.org/drawingml/2006/chart" xmlns:r="http://schemas.openxmlformats.org/officeDocument/2006/relationships" r:id="rId16"/>
          </a:graphicData>
        </a:graphic>
      </xdr:graphicFrame>
      <xdr:sp macro="" textlink="$F$63">
        <xdr:nvSpPr>
          <xdr:cNvPr id="457" name="TextBox 456"/>
          <xdr:cNvSpPr txBox="1"/>
        </xdr:nvSpPr>
        <xdr:spPr bwMode="auto">
          <a:xfrm>
            <a:off x="12760122" y="8458256"/>
            <a:ext cx="3610110" cy="4250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D2F4843-EA9E-4D73-980A-8B9ECD16AE66}" type="TxLink">
              <a:rPr lang="en-US" sz="1200" b="1" i="0" u="none" strike="noStrike">
                <a:solidFill>
                  <a:schemeClr val="bg1">
                    <a:lumMod val="50000"/>
                  </a:schemeClr>
                </a:solidFill>
                <a:latin typeface="Arialri"/>
                <a:cs typeface="Arial" pitchFamily="34" charset="0"/>
              </a:rPr>
              <a:pPr algn="ctr"/>
              <a:t>x millions USD$</a:t>
            </a:fld>
            <a:endParaRPr lang="en-US" sz="1200" b="1">
              <a:solidFill>
                <a:schemeClr val="bg1">
                  <a:lumMod val="50000"/>
                </a:schemeClr>
              </a:solidFill>
              <a:latin typeface="Arial" pitchFamily="34" charset="0"/>
              <a:cs typeface="Arial" pitchFamily="34" charset="0"/>
            </a:endParaRPr>
          </a:p>
        </xdr:txBody>
      </xdr:sp>
      <xdr:sp macro="" textlink="$F$61">
        <xdr:nvSpPr>
          <xdr:cNvPr id="458" name="TextBox 457"/>
          <xdr:cNvSpPr txBox="1"/>
        </xdr:nvSpPr>
        <xdr:spPr bwMode="auto">
          <a:xfrm>
            <a:off x="12725066" y="5227892"/>
            <a:ext cx="3655665" cy="8376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3FF72C8-8438-4C3C-B30C-8DD2895E8384}" type="TxLink">
              <a:rPr lang="en-US" sz="2400" b="1" i="0" u="none" strike="noStrike">
                <a:solidFill>
                  <a:schemeClr val="bg1">
                    <a:lumMod val="50000"/>
                  </a:schemeClr>
                </a:solidFill>
                <a:latin typeface="Arialri"/>
                <a:cs typeface="Arial" pitchFamily="34" charset="0"/>
              </a:rPr>
              <a:pPr algn="ctr"/>
              <a:t>Sales YTD           (Target: $7.3m)</a:t>
            </a:fld>
            <a:endParaRPr lang="en-US" sz="2400" b="1">
              <a:solidFill>
                <a:schemeClr val="bg1">
                  <a:lumMod val="50000"/>
                </a:schemeClr>
              </a:solidFill>
              <a:latin typeface="Arial" pitchFamily="34" charset="0"/>
              <a:cs typeface="Arial" pitchFamily="34" charset="0"/>
            </a:endParaRPr>
          </a:p>
        </xdr:txBody>
      </xdr:sp>
      <xdr:grpSp>
        <xdr:nvGrpSpPr>
          <xdr:cNvPr id="18" name="Group 17"/>
          <xdr:cNvGrpSpPr/>
        </xdr:nvGrpSpPr>
        <xdr:grpSpPr>
          <a:xfrm>
            <a:off x="14008123" y="7456502"/>
            <a:ext cx="1055901" cy="1002017"/>
            <a:chOff x="14008123" y="7456502"/>
            <a:chExt cx="1055901" cy="1002017"/>
          </a:xfrm>
        </xdr:grpSpPr>
        <xdr:sp macro="" textlink="">
          <xdr:nvSpPr>
            <xdr:cNvPr id="469" name="Oval 468"/>
            <xdr:cNvSpPr/>
          </xdr:nvSpPr>
          <xdr:spPr bwMode="auto">
            <a:xfrm>
              <a:off x="14062311" y="7456502"/>
              <a:ext cx="960244" cy="1002017"/>
            </a:xfrm>
            <a:prstGeom prst="ellipse">
              <a:avLst/>
            </a:prstGeom>
            <a:solidFill>
              <a:schemeClr val="tx1">
                <a:lumMod val="85000"/>
                <a:lumOff val="15000"/>
              </a:schemeClr>
            </a:solidFill>
            <a:ln>
              <a:solidFill>
                <a:schemeClr val="tx1">
                  <a:lumMod val="95000"/>
                  <a:lumOff val="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F$65">
          <xdr:nvSpPr>
            <xdr:cNvPr id="470" name="TextBox 469"/>
            <xdr:cNvSpPr txBox="1"/>
          </xdr:nvSpPr>
          <xdr:spPr bwMode="auto">
            <a:xfrm>
              <a:off x="14008123" y="7761299"/>
              <a:ext cx="1055901" cy="4083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4F807E87-A74A-443A-A7C4-A4B23214F59E}"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7.0</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grpSp>
    <xdr:clientData/>
  </xdr:twoCellAnchor>
  <xdr:twoCellAnchor>
    <xdr:from>
      <xdr:col>21</xdr:col>
      <xdr:colOff>281934</xdr:colOff>
      <xdr:row>41</xdr:row>
      <xdr:rowOff>3413</xdr:rowOff>
    </xdr:from>
    <xdr:to>
      <xdr:col>29</xdr:col>
      <xdr:colOff>172247</xdr:colOff>
      <xdr:row>55</xdr:row>
      <xdr:rowOff>8850</xdr:rowOff>
    </xdr:to>
    <xdr:grpSp>
      <xdr:nvGrpSpPr>
        <xdr:cNvPr id="20" name="c) Dark Circular Dial Widget Type #2"/>
        <xdr:cNvGrpSpPr/>
      </xdr:nvGrpSpPr>
      <xdr:grpSpPr>
        <a:xfrm>
          <a:off x="13029559" y="10861913"/>
          <a:ext cx="4224188" cy="3751937"/>
          <a:chOff x="13154291" y="9256270"/>
          <a:chExt cx="4285420" cy="3733794"/>
        </a:xfrm>
      </xdr:grpSpPr>
      <xdr:sp macro="" textlink="">
        <xdr:nvSpPr>
          <xdr:cNvPr id="867" name="Light Circular Dial2 Background Rectangle"/>
          <xdr:cNvSpPr/>
        </xdr:nvSpPr>
        <xdr:spPr bwMode="auto">
          <a:xfrm>
            <a:off x="13154291" y="9256270"/>
            <a:ext cx="4285420" cy="3733794"/>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F$48">
        <xdr:nvSpPr>
          <xdr:cNvPr id="868" name="Circular Dial2 Units"/>
          <xdr:cNvSpPr txBox="1"/>
        </xdr:nvSpPr>
        <xdr:spPr bwMode="auto">
          <a:xfrm>
            <a:off x="13474393" y="12556868"/>
            <a:ext cx="3617118" cy="41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fld id="{69CC4FDA-C1F8-475B-AFDE-6A966CB4C60C}" type="TxLink">
              <a:rPr lang="en-US" sz="1200" b="1" i="0" u="none" strike="noStrike">
                <a:solidFill>
                  <a:schemeClr val="bg1">
                    <a:lumMod val="50000"/>
                  </a:schemeClr>
                </a:solidFill>
                <a:latin typeface="Arial" pitchFamily="34" charset="0"/>
                <a:ea typeface="+mn-ea"/>
                <a:cs typeface="Arial" pitchFamily="34" charset="0"/>
              </a:rPr>
              <a:pPr marL="0" indent="0" algn="ctr"/>
              <a:t>x 1,000,000 Widgets / Day</a:t>
            </a:fld>
            <a:endParaRPr lang="en-US" sz="1200" b="1" i="0" u="none" strike="noStrike">
              <a:solidFill>
                <a:schemeClr val="bg1">
                  <a:lumMod val="50000"/>
                </a:schemeClr>
              </a:solidFill>
              <a:latin typeface="Arial" pitchFamily="34" charset="0"/>
              <a:ea typeface="+mn-ea"/>
              <a:cs typeface="Arial" pitchFamily="34" charset="0"/>
            </a:endParaRPr>
          </a:p>
        </xdr:txBody>
      </xdr:sp>
      <xdr:sp macro="" textlink="$F$46">
        <xdr:nvSpPr>
          <xdr:cNvPr id="869" name="Circular Dial2 Title"/>
          <xdr:cNvSpPr txBox="1"/>
        </xdr:nvSpPr>
        <xdr:spPr bwMode="auto">
          <a:xfrm>
            <a:off x="13607955" y="9341802"/>
            <a:ext cx="3330918" cy="844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fld id="{B95BC87D-EE90-4A96-92E0-AFD234F230DC}" type="TxLink">
              <a:rPr lang="en-US" sz="2400" b="1" i="0" u="none" strike="noStrike">
                <a:solidFill>
                  <a:schemeClr val="bg1">
                    <a:lumMod val="50000"/>
                  </a:schemeClr>
                </a:solidFill>
                <a:latin typeface="Arialri"/>
                <a:ea typeface="+mn-ea"/>
                <a:cs typeface="Arial" pitchFamily="34" charset="0"/>
              </a:rPr>
              <a:pPr marL="0" indent="0" algn="ctr"/>
              <a:t>Daily Widget Demand</a:t>
            </a:fld>
            <a:endParaRPr lang="en-US" sz="2400" b="1" i="0" u="none" strike="noStrike">
              <a:solidFill>
                <a:schemeClr val="bg1">
                  <a:lumMod val="50000"/>
                </a:schemeClr>
              </a:solidFill>
              <a:latin typeface="Arialri"/>
              <a:ea typeface="+mn-ea"/>
              <a:cs typeface="Arial" pitchFamily="34" charset="0"/>
            </a:endParaRPr>
          </a:p>
        </xdr:txBody>
      </xdr:sp>
      <xdr:pic>
        <xdr:nvPicPr>
          <xdr:cNvPr id="870" name="Circular Dial2 Colored Scale"/>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flipH="1">
            <a:off x="14015359" y="10067245"/>
            <a:ext cx="2412000" cy="2412000"/>
          </a:xfrm>
          <a:prstGeom prst="rect">
            <a:avLst/>
          </a:prstGeom>
        </xdr:spPr>
      </xdr:pic>
      <xdr:graphicFrame macro="">
        <xdr:nvGraphicFramePr>
          <xdr:cNvPr id="871" name="Circular Dial2 Donut Chart"/>
          <xdr:cNvGraphicFramePr>
            <a:graphicFrameLocks/>
          </xdr:cNvGraphicFramePr>
        </xdr:nvGraphicFramePr>
        <xdr:xfrm>
          <a:off x="13716001" y="9905999"/>
          <a:ext cx="3067050" cy="2743200"/>
        </xdr:xfrm>
        <a:graphic>
          <a:graphicData uri="http://schemas.openxmlformats.org/drawingml/2006/chart">
            <c:chart xmlns:c="http://schemas.openxmlformats.org/drawingml/2006/chart" xmlns:r="http://schemas.openxmlformats.org/officeDocument/2006/relationships" r:id="rId18"/>
          </a:graphicData>
        </a:graphic>
      </xdr:graphicFrame>
      <xdr:sp macro="" textlink="">
        <xdr:nvSpPr>
          <xdr:cNvPr id="872" name="Circular Dial2 Lightblue Circle"/>
          <xdr:cNvSpPr/>
        </xdr:nvSpPr>
        <xdr:spPr>
          <a:xfrm>
            <a:off x="14382751" y="10434637"/>
            <a:ext cx="1695450" cy="1695450"/>
          </a:xfrm>
          <a:prstGeom prst="ellipse">
            <a:avLst/>
          </a:prstGeom>
          <a:solidFill>
            <a:srgbClr val="A7E2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3" name="Circular Dial2 White Circle"/>
          <xdr:cNvSpPr/>
        </xdr:nvSpPr>
        <xdr:spPr>
          <a:xfrm>
            <a:off x="14506575" y="10567987"/>
            <a:ext cx="1438275" cy="14382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Widget Showcase Calcs'!D42">
        <xdr:nvSpPr>
          <xdr:cNvPr id="874" name="Circular Dial2 Main Value"/>
          <xdr:cNvSpPr txBox="1"/>
        </xdr:nvSpPr>
        <xdr:spPr>
          <a:xfrm>
            <a:off x="14392276" y="10861901"/>
            <a:ext cx="184785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C2BA430-BC4D-40D1-BDF0-B7E56ED75DF3}" type="TxLink">
              <a:rPr lang="en-US" sz="4000">
                <a:solidFill>
                  <a:srgbClr val="009BD2"/>
                </a:solidFill>
                <a:latin typeface="Arial Black" pitchFamily="34" charset="0"/>
                <a:cs typeface="Arial" pitchFamily="34" charset="0"/>
              </a:rPr>
              <a:pPr algn="ctr"/>
              <a:t>21%</a:t>
            </a:fld>
            <a:endParaRPr lang="en-US" sz="4000">
              <a:solidFill>
                <a:srgbClr val="009BD2"/>
              </a:solidFill>
              <a:latin typeface="Arial Black" pitchFamily="34" charset="0"/>
              <a:cs typeface="Arial" pitchFamily="34" charset="0"/>
            </a:endParaRPr>
          </a:p>
        </xdr:txBody>
      </xdr:sp>
    </xdr:grpSp>
    <xdr:clientData/>
  </xdr:twoCellAnchor>
  <xdr:twoCellAnchor>
    <xdr:from>
      <xdr:col>21</xdr:col>
      <xdr:colOff>254720</xdr:colOff>
      <xdr:row>25</xdr:row>
      <xdr:rowOff>3413</xdr:rowOff>
    </xdr:from>
    <xdr:to>
      <xdr:col>29</xdr:col>
      <xdr:colOff>145033</xdr:colOff>
      <xdr:row>39</xdr:row>
      <xdr:rowOff>8850</xdr:rowOff>
    </xdr:to>
    <xdr:grpSp>
      <xdr:nvGrpSpPr>
        <xdr:cNvPr id="15" name="b) Light Circular Dial Widget Type #1"/>
        <xdr:cNvGrpSpPr/>
      </xdr:nvGrpSpPr>
      <xdr:grpSpPr>
        <a:xfrm>
          <a:off x="13002345" y="6829663"/>
          <a:ext cx="4224188" cy="3751937"/>
          <a:chOff x="13127077" y="5242163"/>
          <a:chExt cx="4285420" cy="3733794"/>
        </a:xfrm>
      </xdr:grpSpPr>
      <xdr:sp macro="" textlink="">
        <xdr:nvSpPr>
          <xdr:cNvPr id="842" name="Light Circular Dial1 Background Rectangle"/>
          <xdr:cNvSpPr/>
        </xdr:nvSpPr>
        <xdr:spPr bwMode="auto">
          <a:xfrm>
            <a:off x="13127077" y="5242163"/>
            <a:ext cx="4285420" cy="3733794"/>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sp macro="" textlink="$F$32">
        <xdr:nvSpPr>
          <xdr:cNvPr id="843" name="Circular Dial1 Units"/>
          <xdr:cNvSpPr txBox="1"/>
        </xdr:nvSpPr>
        <xdr:spPr bwMode="auto">
          <a:xfrm>
            <a:off x="13447179" y="8542761"/>
            <a:ext cx="3617118" cy="41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fld id="{A5EDD189-E3E9-4750-8655-62EE8D5BB752}" type="TxLink">
              <a:rPr lang="en-US" sz="1200" b="1" i="0" u="none" strike="noStrike">
                <a:solidFill>
                  <a:schemeClr val="bg1">
                    <a:lumMod val="50000"/>
                  </a:schemeClr>
                </a:solidFill>
                <a:latin typeface="Arial" pitchFamily="34" charset="0"/>
                <a:ea typeface="+mn-ea"/>
                <a:cs typeface="Arial" pitchFamily="34" charset="0"/>
              </a:rPr>
              <a:pPr marL="0" indent="0" algn="ctr"/>
              <a:t>x 1,000,000 Widgets / Day</a:t>
            </a:fld>
            <a:endParaRPr lang="en-US" sz="1200" b="1" i="0" u="none" strike="noStrike">
              <a:solidFill>
                <a:schemeClr val="bg1">
                  <a:lumMod val="50000"/>
                </a:schemeClr>
              </a:solidFill>
              <a:latin typeface="Arial" pitchFamily="34" charset="0"/>
              <a:ea typeface="+mn-ea"/>
              <a:cs typeface="Arial" pitchFamily="34" charset="0"/>
            </a:endParaRPr>
          </a:p>
        </xdr:txBody>
      </xdr:sp>
      <xdr:sp macro="" textlink="$F$30">
        <xdr:nvSpPr>
          <xdr:cNvPr id="844" name="Circular Dial1 Title"/>
          <xdr:cNvSpPr txBox="1"/>
        </xdr:nvSpPr>
        <xdr:spPr bwMode="auto">
          <a:xfrm>
            <a:off x="13580741" y="5327695"/>
            <a:ext cx="3330918" cy="844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fld id="{DA41C5FB-FADA-47C6-A62B-3C9C1B7B16D6}" type="TxLink">
              <a:rPr lang="en-US" sz="2400" b="1" i="0" u="none" strike="noStrike">
                <a:solidFill>
                  <a:schemeClr val="bg1">
                    <a:lumMod val="50000"/>
                  </a:schemeClr>
                </a:solidFill>
                <a:latin typeface="Arialri"/>
                <a:ea typeface="+mn-ea"/>
                <a:cs typeface="Arial" pitchFamily="34" charset="0"/>
              </a:rPr>
              <a:pPr marL="0" indent="0" algn="ctr"/>
              <a:t>Daily Widget Demand</a:t>
            </a:fld>
            <a:endParaRPr lang="en-US" sz="2400" b="1" i="0" u="none" strike="noStrike">
              <a:solidFill>
                <a:schemeClr val="bg1">
                  <a:lumMod val="50000"/>
                </a:schemeClr>
              </a:solidFill>
              <a:latin typeface="Arialri"/>
              <a:ea typeface="+mn-ea"/>
              <a:cs typeface="Arial" pitchFamily="34" charset="0"/>
            </a:endParaRPr>
          </a:p>
        </xdr:txBody>
      </xdr:sp>
      <xdr:graphicFrame macro="">
        <xdr:nvGraphicFramePr>
          <xdr:cNvPr id="845" name="Circular Dial1 Donut Chart"/>
          <xdr:cNvGraphicFramePr>
            <a:graphicFrameLocks/>
          </xdr:cNvGraphicFramePr>
        </xdr:nvGraphicFramePr>
        <xdr:xfrm>
          <a:off x="13644148" y="5922520"/>
          <a:ext cx="3067050" cy="2729593"/>
        </xdr:xfrm>
        <a:graphic>
          <a:graphicData uri="http://schemas.openxmlformats.org/drawingml/2006/chart">
            <c:chart xmlns:c="http://schemas.openxmlformats.org/drawingml/2006/chart" xmlns:r="http://schemas.openxmlformats.org/officeDocument/2006/relationships" r:id="rId19"/>
          </a:graphicData>
        </a:graphic>
      </xdr:graphicFrame>
      <xdr:sp macro="" textlink="">
        <xdr:nvSpPr>
          <xdr:cNvPr id="846" name="Circular Dial1 Lightblue Circle"/>
          <xdr:cNvSpPr/>
        </xdr:nvSpPr>
        <xdr:spPr>
          <a:xfrm>
            <a:off x="14339473" y="6441633"/>
            <a:ext cx="1695450" cy="1695450"/>
          </a:xfrm>
          <a:prstGeom prst="ellipse">
            <a:avLst/>
          </a:prstGeom>
          <a:solidFill>
            <a:srgbClr val="A7E2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47" name="Circular Dial1 White Circle"/>
          <xdr:cNvSpPr/>
        </xdr:nvSpPr>
        <xdr:spPr>
          <a:xfrm>
            <a:off x="14463297" y="6574983"/>
            <a:ext cx="1438275" cy="1438275"/>
          </a:xfrm>
          <a:prstGeom prst="ellipse">
            <a:avLst/>
          </a:prstGeom>
          <a:solidFill>
            <a:schemeClr val="tx1">
              <a:lumMod val="75000"/>
              <a:lumOff val="2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Widget Showcase Calcs'!D27">
        <xdr:nvSpPr>
          <xdr:cNvPr id="848" name="Circular Dial1 Main Value"/>
          <xdr:cNvSpPr txBox="1"/>
        </xdr:nvSpPr>
        <xdr:spPr>
          <a:xfrm>
            <a:off x="14215648" y="6698808"/>
            <a:ext cx="1847850" cy="1352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2918B7-79FD-4355-A581-8BC09BE03640}" type="TxLink">
              <a:rPr lang="en-US" sz="6000">
                <a:solidFill>
                  <a:srgbClr val="009BD2"/>
                </a:solidFill>
                <a:latin typeface="Arial Black" pitchFamily="34" charset="0"/>
                <a:cs typeface="Arial" pitchFamily="34" charset="0"/>
              </a:rPr>
              <a:pPr algn="ctr"/>
              <a:t>68</a:t>
            </a:fld>
            <a:endParaRPr lang="en-US" sz="6000">
              <a:solidFill>
                <a:srgbClr val="009BD2"/>
              </a:solidFill>
              <a:latin typeface="Arial Black" pitchFamily="34" charset="0"/>
              <a:cs typeface="Arial" pitchFamily="34" charset="0"/>
            </a:endParaRPr>
          </a:p>
        </xdr:txBody>
      </xdr:sp>
      <xdr:sp macro="" textlink="'Widget Showcase Calcs'!D28">
        <xdr:nvSpPr>
          <xdr:cNvPr id="849" name="Circular Dial1 Total Value"/>
          <xdr:cNvSpPr txBox="1"/>
        </xdr:nvSpPr>
        <xdr:spPr>
          <a:xfrm>
            <a:off x="15149098" y="6717858"/>
            <a:ext cx="7334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AE94087-CC7C-4590-9F14-642628BD55B7}" type="TxLink">
              <a:rPr lang="en-US" sz="1600">
                <a:solidFill>
                  <a:srgbClr val="009BD2"/>
                </a:solidFill>
                <a:latin typeface="Arial Black" pitchFamily="34" charset="0"/>
                <a:cs typeface="Arial" pitchFamily="34" charset="0"/>
              </a:rPr>
              <a:pPr algn="ctr"/>
              <a:t>83</a:t>
            </a:fld>
            <a:endParaRPr lang="en-US" sz="1600">
              <a:solidFill>
                <a:srgbClr val="009BD2"/>
              </a:solidFill>
              <a:latin typeface="Arial Black" pitchFamily="34" charset="0"/>
              <a:cs typeface="Arial" pitchFamily="34" charset="0"/>
            </a:endParaRPr>
          </a:p>
        </xdr:txBody>
      </xdr:sp>
      <xdr:sp macro="" textlink="'Widget Showcase Calcs'!D29">
        <xdr:nvSpPr>
          <xdr:cNvPr id="850" name="Circular Dial1 % Value"/>
          <xdr:cNvSpPr txBox="1"/>
        </xdr:nvSpPr>
        <xdr:spPr>
          <a:xfrm>
            <a:off x="16034923" y="6079683"/>
            <a:ext cx="11811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111B6B9-F1E9-482A-9F41-CCD91AD43197}" type="TxLink">
              <a:rPr lang="en-US" sz="2400">
                <a:solidFill>
                  <a:schemeClr val="bg1">
                    <a:lumMod val="65000"/>
                  </a:schemeClr>
                </a:solidFill>
                <a:latin typeface="Arial Black" pitchFamily="34" charset="0"/>
                <a:cs typeface="Arial" pitchFamily="34" charset="0"/>
              </a:rPr>
              <a:pPr algn="ctr"/>
              <a:t>82%</a:t>
            </a:fld>
            <a:endParaRPr lang="en-US" sz="2400">
              <a:solidFill>
                <a:schemeClr val="bg1">
                  <a:lumMod val="65000"/>
                </a:schemeClr>
              </a:solidFill>
              <a:latin typeface="Arial Black" pitchFamily="34" charset="0"/>
              <a:cs typeface="Arial" pitchFamily="34" charset="0"/>
            </a:endParaRPr>
          </a:p>
        </xdr:txBody>
      </xdr:sp>
    </xdr:grpSp>
    <xdr:clientData/>
  </xdr:twoCellAnchor>
  <xdr:twoCellAnchor>
    <xdr:from>
      <xdr:col>21</xdr:col>
      <xdr:colOff>309147</xdr:colOff>
      <xdr:row>9</xdr:row>
      <xdr:rowOff>3414</xdr:rowOff>
    </xdr:from>
    <xdr:to>
      <xdr:col>29</xdr:col>
      <xdr:colOff>201982</xdr:colOff>
      <xdr:row>22</xdr:row>
      <xdr:rowOff>188460</xdr:rowOff>
    </xdr:to>
    <xdr:grpSp>
      <xdr:nvGrpSpPr>
        <xdr:cNvPr id="7" name="a) Dark Linear Dial Widget"/>
        <xdr:cNvGrpSpPr/>
      </xdr:nvGrpSpPr>
      <xdr:grpSpPr>
        <a:xfrm>
          <a:off x="13056772" y="2765664"/>
          <a:ext cx="4226710" cy="3772796"/>
          <a:chOff x="13181504" y="1200843"/>
          <a:chExt cx="4287942" cy="3750117"/>
        </a:xfrm>
      </xdr:grpSpPr>
      <xdr:sp macro="" textlink="">
        <xdr:nvSpPr>
          <xdr:cNvPr id="472" name="Rounded Rectangle 471"/>
          <xdr:cNvSpPr/>
        </xdr:nvSpPr>
        <xdr:spPr bwMode="auto">
          <a:xfrm>
            <a:off x="13181504" y="1200843"/>
            <a:ext cx="4287942" cy="3750117"/>
          </a:xfrm>
          <a:prstGeom prst="roundRect">
            <a:avLst>
              <a:gd name="adj" fmla="val 10723"/>
            </a:avLst>
          </a:prstGeom>
          <a:solidFill>
            <a:schemeClr val="tx1">
              <a:lumMod val="75000"/>
              <a:lumOff val="25000"/>
            </a:schemeClr>
          </a:solidFill>
          <a:ln>
            <a:noFill/>
          </a:ln>
          <a:scene3d>
            <a:camera prst="orthographicFront"/>
            <a:lightRig rig="soft" dir="t"/>
          </a:scene3d>
          <a:sp3d prstMaterial="matte">
            <a:bevelT w="165100" h="165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lgn="ctr"/>
            <a:endParaRPr lang="en-US" sz="1100">
              <a:solidFill>
                <a:schemeClr val="lt1"/>
              </a:solidFill>
              <a:latin typeface="+mn-lt"/>
              <a:ea typeface="+mn-ea"/>
              <a:cs typeface="+mn-cs"/>
            </a:endParaRPr>
          </a:p>
        </xdr:txBody>
      </xdr:sp>
      <xdr:grpSp>
        <xdr:nvGrpSpPr>
          <xdr:cNvPr id="9" name="Group 8"/>
          <xdr:cNvGrpSpPr/>
        </xdr:nvGrpSpPr>
        <xdr:grpSpPr>
          <a:xfrm>
            <a:off x="13981702" y="2952791"/>
            <a:ext cx="2602477" cy="1212158"/>
            <a:chOff x="13246916" y="2952791"/>
            <a:chExt cx="2602478" cy="1212158"/>
          </a:xfrm>
        </xdr:grpSpPr>
        <xdr:sp macro="" textlink="'Widget Showcase Calcs'!D10">
          <xdr:nvSpPr>
            <xdr:cNvPr id="477" name="TextBox 476"/>
            <xdr:cNvSpPr txBox="1"/>
          </xdr:nvSpPr>
          <xdr:spPr bwMode="auto">
            <a:xfrm>
              <a:off x="13246916" y="3890320"/>
              <a:ext cx="549532" cy="27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7125045-F8FC-4AC2-9A77-026239E3D5B6}" type="TxLink">
                <a:rPr lang="en-US" sz="1000" b="1" i="0" u="none" strike="noStrike" cap="none" spc="0">
                  <a:ln>
                    <a:noFill/>
                  </a:ln>
                  <a:solidFill>
                    <a:schemeClr val="bg1">
                      <a:lumMod val="50000"/>
                    </a:schemeClr>
                  </a:solidFill>
                  <a:effectLst/>
                  <a:latin typeface="Arialri"/>
                  <a:cs typeface="Arial"/>
                </a:rPr>
                <a:pPr algn="ctr"/>
                <a:t>0.0</a:t>
              </a:fld>
              <a:endParaRPr lang="en-US" sz="1100" b="1" cap="none" spc="0">
                <a:ln>
                  <a:noFill/>
                </a:ln>
                <a:solidFill>
                  <a:schemeClr val="bg1">
                    <a:lumMod val="50000"/>
                  </a:schemeClr>
                </a:solidFill>
                <a:effectLst/>
              </a:endParaRPr>
            </a:p>
          </xdr:txBody>
        </xdr:sp>
        <xdr:sp macro="" textlink="'Widget Showcase Calcs'!D13">
          <xdr:nvSpPr>
            <xdr:cNvPr id="478" name="TextBox 477"/>
            <xdr:cNvSpPr txBox="1"/>
          </xdr:nvSpPr>
          <xdr:spPr bwMode="auto">
            <a:xfrm>
              <a:off x="13458446" y="3350532"/>
              <a:ext cx="559174" cy="27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509E261-5CA6-4A46-9375-D6FDCBB47E48}" type="TxLink">
                <a:rPr lang="en-US" sz="1000" b="1" i="0" u="none" strike="noStrike" cap="none" spc="0">
                  <a:ln>
                    <a:noFill/>
                  </a:ln>
                  <a:solidFill>
                    <a:schemeClr val="bg1">
                      <a:lumMod val="50000"/>
                    </a:schemeClr>
                  </a:solidFill>
                  <a:effectLst/>
                  <a:latin typeface="Arialri"/>
                  <a:cs typeface="Arial"/>
                </a:rPr>
                <a:pPr algn="ctr"/>
                <a:t>20.0</a:t>
              </a:fld>
              <a:endParaRPr lang="en-US" sz="1100" b="1" cap="none" spc="0">
                <a:ln>
                  <a:noFill/>
                </a:ln>
                <a:solidFill>
                  <a:schemeClr val="bg1">
                    <a:lumMod val="50000"/>
                  </a:schemeClr>
                </a:solidFill>
                <a:effectLst/>
              </a:endParaRPr>
            </a:p>
          </xdr:txBody>
        </xdr:sp>
        <xdr:sp macro="" textlink="'Widget Showcase Calcs'!D14">
          <xdr:nvSpPr>
            <xdr:cNvPr id="479" name="TextBox 478"/>
            <xdr:cNvSpPr txBox="1"/>
          </xdr:nvSpPr>
          <xdr:spPr bwMode="auto">
            <a:xfrm>
              <a:off x="13950702" y="2952791"/>
              <a:ext cx="568815" cy="27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C95F675-18CB-492C-A587-B84D50E0FACB}" type="TxLink">
                <a:rPr lang="en-US" sz="1000" b="1" i="0" u="none" strike="noStrike" cap="none" spc="0">
                  <a:ln>
                    <a:noFill/>
                  </a:ln>
                  <a:solidFill>
                    <a:schemeClr val="bg1">
                      <a:lumMod val="50000"/>
                    </a:schemeClr>
                  </a:solidFill>
                  <a:effectLst/>
                  <a:latin typeface="Arialri"/>
                  <a:cs typeface="Arial"/>
                </a:rPr>
                <a:pPr algn="ctr"/>
                <a:t>40.0</a:t>
              </a:fld>
              <a:endParaRPr lang="en-US" sz="1100" b="1" cap="none" spc="0">
                <a:ln>
                  <a:noFill/>
                </a:ln>
                <a:solidFill>
                  <a:schemeClr val="bg1">
                    <a:lumMod val="50000"/>
                  </a:schemeClr>
                </a:solidFill>
                <a:effectLst/>
              </a:endParaRPr>
            </a:p>
          </xdr:txBody>
        </xdr:sp>
        <xdr:sp macro="" textlink="'Widget Showcase Calcs'!D15">
          <xdr:nvSpPr>
            <xdr:cNvPr id="480" name="TextBox 479"/>
            <xdr:cNvSpPr txBox="1"/>
          </xdr:nvSpPr>
          <xdr:spPr bwMode="auto">
            <a:xfrm>
              <a:off x="14615356" y="2962262"/>
              <a:ext cx="559742" cy="27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4CE01A07-F274-4AED-B7E6-0395584E60CC}" type="TxLink">
                <a:rPr lang="en-US" sz="1000" b="1" i="0" u="none" strike="noStrike" cap="none" spc="0">
                  <a:ln>
                    <a:noFill/>
                  </a:ln>
                  <a:solidFill>
                    <a:schemeClr val="bg1">
                      <a:lumMod val="50000"/>
                    </a:schemeClr>
                  </a:solidFill>
                  <a:effectLst/>
                  <a:latin typeface="Arialri"/>
                  <a:cs typeface="Arial"/>
                </a:rPr>
                <a:pPr algn="ctr"/>
                <a:t>60.0</a:t>
              </a:fld>
              <a:endParaRPr lang="en-US" sz="1100" b="1" cap="none" spc="0">
                <a:ln>
                  <a:noFill/>
                </a:ln>
                <a:solidFill>
                  <a:schemeClr val="bg1">
                    <a:lumMod val="50000"/>
                  </a:schemeClr>
                </a:solidFill>
                <a:effectLst/>
              </a:endParaRPr>
            </a:p>
          </xdr:txBody>
        </xdr:sp>
        <xdr:sp macro="" textlink="'Widget Showcase Calcs'!D16">
          <xdr:nvSpPr>
            <xdr:cNvPr id="481" name="TextBox 480"/>
            <xdr:cNvSpPr txBox="1"/>
          </xdr:nvSpPr>
          <xdr:spPr bwMode="auto">
            <a:xfrm>
              <a:off x="15097972" y="3360001"/>
              <a:ext cx="559175" cy="27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23EEE6F-C491-465B-91EB-ACFE2C321F67}" type="TxLink">
                <a:rPr lang="en-US" sz="1000" b="1" i="0" u="none" strike="noStrike" cap="none" spc="0">
                  <a:ln>
                    <a:noFill/>
                  </a:ln>
                  <a:solidFill>
                    <a:schemeClr val="bg1">
                      <a:lumMod val="50000"/>
                    </a:schemeClr>
                  </a:solidFill>
                  <a:effectLst/>
                  <a:latin typeface="Arialri"/>
                  <a:cs typeface="Arial"/>
                </a:rPr>
                <a:pPr algn="ctr"/>
                <a:t>80.0</a:t>
              </a:fld>
              <a:endParaRPr lang="en-US" sz="1100" b="1" cap="none" spc="0">
                <a:ln>
                  <a:noFill/>
                </a:ln>
                <a:solidFill>
                  <a:schemeClr val="bg1">
                    <a:lumMod val="50000"/>
                  </a:schemeClr>
                </a:solidFill>
                <a:effectLst/>
              </a:endParaRPr>
            </a:p>
          </xdr:txBody>
        </xdr:sp>
        <xdr:sp macro="" textlink="'Widget Showcase Calcs'!D11">
          <xdr:nvSpPr>
            <xdr:cNvPr id="482" name="TextBox 481"/>
            <xdr:cNvSpPr txBox="1"/>
          </xdr:nvSpPr>
          <xdr:spPr bwMode="auto">
            <a:xfrm>
              <a:off x="15280580" y="3890320"/>
              <a:ext cx="568814" cy="274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DB588569-FFA9-4C27-B7AE-645B6DD8B288}" type="TxLink">
                <a:rPr lang="en-US" sz="1000" b="1" i="0" u="none" strike="noStrike" cap="none" spc="0">
                  <a:ln>
                    <a:noFill/>
                  </a:ln>
                  <a:solidFill>
                    <a:schemeClr val="bg1">
                      <a:lumMod val="50000"/>
                    </a:schemeClr>
                  </a:solidFill>
                  <a:effectLst/>
                  <a:latin typeface="Arialri"/>
                  <a:cs typeface="Arial"/>
                </a:rPr>
                <a:pPr algn="ctr"/>
                <a:t>100.0</a:t>
              </a:fld>
              <a:endParaRPr lang="en-US" sz="1100" b="1" cap="none" spc="0">
                <a:ln>
                  <a:noFill/>
                </a:ln>
                <a:solidFill>
                  <a:schemeClr val="bg1">
                    <a:lumMod val="50000"/>
                  </a:schemeClr>
                </a:solidFill>
                <a:effectLst/>
              </a:endParaRPr>
            </a:p>
          </xdr:txBody>
        </xdr:sp>
      </xdr:grpSp>
      <xdr:grpSp>
        <xdr:nvGrpSpPr>
          <xdr:cNvPr id="473" name="Group 427"/>
          <xdr:cNvGrpSpPr>
            <a:grpSpLocks/>
          </xdr:cNvGrpSpPr>
        </xdr:nvGrpSpPr>
        <xdr:grpSpPr bwMode="auto">
          <a:xfrm>
            <a:off x="13444078" y="2258447"/>
            <a:ext cx="3718495" cy="1786154"/>
            <a:chOff x="193063" y="1155645"/>
            <a:chExt cx="3658893" cy="1807321"/>
          </a:xfrm>
        </xdr:grpSpPr>
        <xdr:sp macro="" textlink="">
          <xdr:nvSpPr>
            <xdr:cNvPr id="485" name="Freeform 362"/>
            <xdr:cNvSpPr>
              <a:spLocks/>
            </xdr:cNvSpPr>
          </xdr:nvSpPr>
          <xdr:spPr bwMode="auto">
            <a:xfrm>
              <a:off x="1495146" y="1155645"/>
              <a:ext cx="1054728" cy="663196"/>
            </a:xfrm>
            <a:custGeom>
              <a:avLst/>
              <a:gdLst>
                <a:gd name="T0" fmla="*/ 2147483647 w 2344"/>
                <a:gd name="T1" fmla="*/ 2147483647 h 1470"/>
                <a:gd name="T2" fmla="*/ 2147483647 w 2344"/>
                <a:gd name="T3" fmla="*/ 2147483647 h 1470"/>
                <a:gd name="T4" fmla="*/ 2147483647 w 2344"/>
                <a:gd name="T5" fmla="*/ 2147483647 h 1470"/>
                <a:gd name="T6" fmla="*/ 2147483647 w 2344"/>
                <a:gd name="T7" fmla="*/ 2147483647 h 1470"/>
                <a:gd name="T8" fmla="*/ 2147483647 w 2344"/>
                <a:gd name="T9" fmla="*/ 2147483647 h 1470"/>
                <a:gd name="T10" fmla="*/ 2147483647 w 2344"/>
                <a:gd name="T11" fmla="*/ 2147483647 h 1470"/>
                <a:gd name="T12" fmla="*/ 2147483647 w 2344"/>
                <a:gd name="T13" fmla="*/ 2147483647 h 1470"/>
                <a:gd name="T14" fmla="*/ 2147483647 w 2344"/>
                <a:gd name="T15" fmla="*/ 2147483647 h 1470"/>
                <a:gd name="T16" fmla="*/ 2147483647 w 2344"/>
                <a:gd name="T17" fmla="*/ 2147483647 h 1470"/>
                <a:gd name="T18" fmla="*/ 2147483647 w 2344"/>
                <a:gd name="T19" fmla="*/ 2147483647 h 1470"/>
                <a:gd name="T20" fmla="*/ 2147483647 w 2344"/>
                <a:gd name="T21" fmla="*/ 2147483647 h 1470"/>
                <a:gd name="T22" fmla="*/ 2147483647 w 2344"/>
                <a:gd name="T23" fmla="*/ 2147483647 h 1470"/>
                <a:gd name="T24" fmla="*/ 2147483647 w 2344"/>
                <a:gd name="T25" fmla="*/ 2147483647 h 1470"/>
                <a:gd name="T26" fmla="*/ 2147483647 w 2344"/>
                <a:gd name="T27" fmla="*/ 2147483647 h 1470"/>
                <a:gd name="T28" fmla="*/ 2147483647 w 2344"/>
                <a:gd name="T29" fmla="*/ 2147483647 h 1470"/>
                <a:gd name="T30" fmla="*/ 2147483647 w 2344"/>
                <a:gd name="T31" fmla="*/ 2147483647 h 1470"/>
                <a:gd name="T32" fmla="*/ 2147483647 w 2344"/>
                <a:gd name="T33" fmla="*/ 2147483647 h 1470"/>
                <a:gd name="T34" fmla="*/ 2147483647 w 2344"/>
                <a:gd name="T35" fmla="*/ 0 h 1470"/>
                <a:gd name="T36" fmla="*/ 2147483647 w 2344"/>
                <a:gd name="T37" fmla="*/ 0 h 1470"/>
                <a:gd name="T38" fmla="*/ 2147483647 w 2344"/>
                <a:gd name="T39" fmla="*/ 2147483647 h 1470"/>
                <a:gd name="T40" fmla="*/ 2147483647 w 2344"/>
                <a:gd name="T41" fmla="*/ 2147483647 h 1470"/>
                <a:gd name="T42" fmla="*/ 2147483647 w 2344"/>
                <a:gd name="T43" fmla="*/ 2147483647 h 1470"/>
                <a:gd name="T44" fmla="*/ 2147483647 w 2344"/>
                <a:gd name="T45" fmla="*/ 2147483647 h 1470"/>
                <a:gd name="T46" fmla="*/ 2147483647 w 2344"/>
                <a:gd name="T47" fmla="*/ 2147483647 h 1470"/>
                <a:gd name="T48" fmla="*/ 2147483647 w 2344"/>
                <a:gd name="T49" fmla="*/ 2147483647 h 1470"/>
                <a:gd name="T50" fmla="*/ 2147483647 w 2344"/>
                <a:gd name="T51" fmla="*/ 2147483647 h 1470"/>
                <a:gd name="T52" fmla="*/ 2147483647 w 2344"/>
                <a:gd name="T53" fmla="*/ 2147483647 h 1470"/>
                <a:gd name="T54" fmla="*/ 2147483647 w 2344"/>
                <a:gd name="T55" fmla="*/ 2147483647 h 1470"/>
                <a:gd name="T56" fmla="*/ 2147483647 w 2344"/>
                <a:gd name="T57" fmla="*/ 2147483647 h 1470"/>
                <a:gd name="T58" fmla="*/ 2147483647 w 2344"/>
                <a:gd name="T59" fmla="*/ 2147483647 h 1470"/>
                <a:gd name="T60" fmla="*/ 2147483647 w 2344"/>
                <a:gd name="T61" fmla="*/ 2147483647 h 1470"/>
                <a:gd name="T62" fmla="*/ 2147483647 w 2344"/>
                <a:gd name="T63" fmla="*/ 2147483647 h 1470"/>
                <a:gd name="T64" fmla="*/ 2147483647 w 2344"/>
                <a:gd name="T65" fmla="*/ 2147483647 h 1470"/>
                <a:gd name="T66" fmla="*/ 2147483647 w 2344"/>
                <a:gd name="T67" fmla="*/ 2147483647 h 1470"/>
                <a:gd name="T68" fmla="*/ 2147483647 w 2344"/>
                <a:gd name="T69" fmla="*/ 2147483647 h 1470"/>
                <a:gd name="T70" fmla="*/ 2147483647 w 2344"/>
                <a:gd name="T71" fmla="*/ 2147483647 h 1470"/>
                <a:gd name="T72" fmla="*/ 2147483647 w 2344"/>
                <a:gd name="T73" fmla="*/ 2147483647 h 1470"/>
                <a:gd name="T74" fmla="*/ 2147483647 w 2344"/>
                <a:gd name="T75" fmla="*/ 2147483647 h 1470"/>
                <a:gd name="T76" fmla="*/ 2147483647 w 2344"/>
                <a:gd name="T77" fmla="*/ 2147483647 h 1470"/>
                <a:gd name="T78" fmla="*/ 2147483647 w 2344"/>
                <a:gd name="T79" fmla="*/ 2147483647 h 1470"/>
                <a:gd name="T80" fmla="*/ 2147483647 w 2344"/>
                <a:gd name="T81" fmla="*/ 2147483647 h 1470"/>
                <a:gd name="T82" fmla="*/ 2147483647 w 2344"/>
                <a:gd name="T83" fmla="*/ 2147483647 h 1470"/>
                <a:gd name="T84" fmla="*/ 2147483647 w 2344"/>
                <a:gd name="T85" fmla="*/ 2147483647 h 1470"/>
                <a:gd name="T86" fmla="*/ 2147483647 w 2344"/>
                <a:gd name="T87" fmla="*/ 2147483647 h 1470"/>
                <a:gd name="T88" fmla="*/ 2147483647 w 2344"/>
                <a:gd name="T89" fmla="*/ 2147483647 h 1470"/>
                <a:gd name="T90" fmla="*/ 2147483647 w 2344"/>
                <a:gd name="T91" fmla="*/ 2147483647 h 1470"/>
                <a:gd name="T92" fmla="*/ 2147483647 w 2344"/>
                <a:gd name="T93" fmla="*/ 2147483647 h 1470"/>
                <a:gd name="T94" fmla="*/ 2147483647 w 2344"/>
                <a:gd name="T95" fmla="*/ 2147483647 h 1470"/>
                <a:gd name="T96" fmla="*/ 2147483647 w 2344"/>
                <a:gd name="T97" fmla="*/ 2147483647 h 1470"/>
                <a:gd name="T98" fmla="*/ 2147483647 w 2344"/>
                <a:gd name="T99" fmla="*/ 2147483647 h 1470"/>
                <a:gd name="T100" fmla="*/ 2147483647 w 2344"/>
                <a:gd name="T101" fmla="*/ 2147483647 h 1470"/>
                <a:gd name="T102" fmla="*/ 2147483647 w 2344"/>
                <a:gd name="T103" fmla="*/ 2147483647 h 1470"/>
                <a:gd name="T104" fmla="*/ 2147483647 w 2344"/>
                <a:gd name="T105" fmla="*/ 2147483647 h 1470"/>
                <a:gd name="T106" fmla="*/ 2147483647 w 2344"/>
                <a:gd name="T107" fmla="*/ 2147483647 h 1470"/>
                <a:gd name="T108" fmla="*/ 2147483647 w 2344"/>
                <a:gd name="T109" fmla="*/ 2147483647 h 1470"/>
                <a:gd name="T110" fmla="*/ 2147483647 w 2344"/>
                <a:gd name="T111" fmla="*/ 2147483647 h 1470"/>
                <a:gd name="T112" fmla="*/ 2147483647 w 2344"/>
                <a:gd name="T113" fmla="*/ 2147483647 h 1470"/>
                <a:gd name="T114" fmla="*/ 2147483647 w 2344"/>
                <a:gd name="T115" fmla="*/ 2147483647 h 1470"/>
                <a:gd name="T116" fmla="*/ 2147483647 w 2344"/>
                <a:gd name="T117" fmla="*/ 2147483647 h 1470"/>
                <a:gd name="T118" fmla="*/ 2147483647 w 2344"/>
                <a:gd name="T119" fmla="*/ 2147483647 h 1470"/>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4"/>
                <a:gd name="T181" fmla="*/ 0 h 1470"/>
                <a:gd name="T182" fmla="*/ 2344 w 2344"/>
                <a:gd name="T183" fmla="*/ 1470 h 1470"/>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solidFill>
                <a:srgbClr val="262626"/>
              </a:solidFill>
              <a:prstDash val="solid"/>
              <a:round/>
              <a:headEnd/>
              <a:tailEnd/>
            </a:ln>
          </xdr:spPr>
        </xdr:sp>
        <xdr:sp macro="" textlink="">
          <xdr:nvSpPr>
            <xdr:cNvPr id="486" name="Freeform 367"/>
            <xdr:cNvSpPr>
              <a:spLocks/>
            </xdr:cNvSpPr>
          </xdr:nvSpPr>
          <xdr:spPr bwMode="auto">
            <a:xfrm>
              <a:off x="2424832" y="1258057"/>
              <a:ext cx="1054247" cy="991636"/>
            </a:xfrm>
            <a:custGeom>
              <a:avLst/>
              <a:gdLst>
                <a:gd name="T0" fmla="*/ 2147483647 w 2342"/>
                <a:gd name="T1" fmla="*/ 2147483647 h 2198"/>
                <a:gd name="T2" fmla="*/ 2147483647 w 2342"/>
                <a:gd name="T3" fmla="*/ 2147483647 h 2198"/>
                <a:gd name="T4" fmla="*/ 2147483647 w 2342"/>
                <a:gd name="T5" fmla="*/ 2147483647 h 2198"/>
                <a:gd name="T6" fmla="*/ 2147483647 w 2342"/>
                <a:gd name="T7" fmla="*/ 2147483647 h 2198"/>
                <a:gd name="T8" fmla="*/ 2147483647 w 2342"/>
                <a:gd name="T9" fmla="*/ 2147483647 h 2198"/>
                <a:gd name="T10" fmla="*/ 2147483647 w 2342"/>
                <a:gd name="T11" fmla="*/ 2147483647 h 2198"/>
                <a:gd name="T12" fmla="*/ 2147483647 w 2342"/>
                <a:gd name="T13" fmla="*/ 2147483647 h 2198"/>
                <a:gd name="T14" fmla="*/ 2147483647 w 2342"/>
                <a:gd name="T15" fmla="*/ 2147483647 h 2198"/>
                <a:gd name="T16" fmla="*/ 2147483647 w 2342"/>
                <a:gd name="T17" fmla="*/ 2147483647 h 2198"/>
                <a:gd name="T18" fmla="*/ 2147483647 w 2342"/>
                <a:gd name="T19" fmla="*/ 2147483647 h 2198"/>
                <a:gd name="T20" fmla="*/ 2147483647 w 2342"/>
                <a:gd name="T21" fmla="*/ 2147483647 h 2198"/>
                <a:gd name="T22" fmla="*/ 2147483647 w 2342"/>
                <a:gd name="T23" fmla="*/ 2147483647 h 2198"/>
                <a:gd name="T24" fmla="*/ 2147483647 w 2342"/>
                <a:gd name="T25" fmla="*/ 2147483647 h 2198"/>
                <a:gd name="T26" fmla="*/ 2147483647 w 2342"/>
                <a:gd name="T27" fmla="*/ 2147483647 h 2198"/>
                <a:gd name="T28" fmla="*/ 2147483647 w 2342"/>
                <a:gd name="T29" fmla="*/ 2147483647 h 2198"/>
                <a:gd name="T30" fmla="*/ 2147483647 w 2342"/>
                <a:gd name="T31" fmla="*/ 2147483647 h 2198"/>
                <a:gd name="T32" fmla="*/ 2147483647 w 2342"/>
                <a:gd name="T33" fmla="*/ 2147483647 h 2198"/>
                <a:gd name="T34" fmla="*/ 2147483647 w 2342"/>
                <a:gd name="T35" fmla="*/ 2147483647 h 2198"/>
                <a:gd name="T36" fmla="*/ 2147483647 w 2342"/>
                <a:gd name="T37" fmla="*/ 2147483647 h 2198"/>
                <a:gd name="T38" fmla="*/ 2147483647 w 2342"/>
                <a:gd name="T39" fmla="*/ 2147483647 h 2198"/>
                <a:gd name="T40" fmla="*/ 2147483647 w 2342"/>
                <a:gd name="T41" fmla="*/ 2147483647 h 2198"/>
                <a:gd name="T42" fmla="*/ 2147483647 w 2342"/>
                <a:gd name="T43" fmla="*/ 2147483647 h 2198"/>
                <a:gd name="T44" fmla="*/ 2147483647 w 2342"/>
                <a:gd name="T45" fmla="*/ 2147483647 h 2198"/>
                <a:gd name="T46" fmla="*/ 2147483647 w 2342"/>
                <a:gd name="T47" fmla="*/ 2147483647 h 2198"/>
                <a:gd name="T48" fmla="*/ 2147483647 w 2342"/>
                <a:gd name="T49" fmla="*/ 2147483647 h 2198"/>
                <a:gd name="T50" fmla="*/ 2147483647 w 2342"/>
                <a:gd name="T51" fmla="*/ 2147483647 h 2198"/>
                <a:gd name="T52" fmla="*/ 2147483647 w 2342"/>
                <a:gd name="T53" fmla="*/ 2147483647 h 2198"/>
                <a:gd name="T54" fmla="*/ 2147483647 w 2342"/>
                <a:gd name="T55" fmla="*/ 2147483647 h 2198"/>
                <a:gd name="T56" fmla="*/ 2147483647 w 2342"/>
                <a:gd name="T57" fmla="*/ 2147483647 h 2198"/>
                <a:gd name="T58" fmla="*/ 2147483647 w 2342"/>
                <a:gd name="T59" fmla="*/ 2147483647 h 2198"/>
                <a:gd name="T60" fmla="*/ 2147483647 w 2342"/>
                <a:gd name="T61" fmla="*/ 2147483647 h 2198"/>
                <a:gd name="T62" fmla="*/ 2147483647 w 2342"/>
                <a:gd name="T63" fmla="*/ 2147483647 h 2198"/>
                <a:gd name="T64" fmla="*/ 2147483647 w 2342"/>
                <a:gd name="T65" fmla="*/ 2147483647 h 2198"/>
                <a:gd name="T66" fmla="*/ 2147483647 w 2342"/>
                <a:gd name="T67" fmla="*/ 2147483647 h 2198"/>
                <a:gd name="T68" fmla="*/ 2147483647 w 2342"/>
                <a:gd name="T69" fmla="*/ 2147483647 h 2198"/>
                <a:gd name="T70" fmla="*/ 2147483647 w 2342"/>
                <a:gd name="T71" fmla="*/ 2147483647 h 2198"/>
                <a:gd name="T72" fmla="*/ 2147483647 w 2342"/>
                <a:gd name="T73" fmla="*/ 2147483647 h 2198"/>
                <a:gd name="T74" fmla="*/ 2147483647 w 2342"/>
                <a:gd name="T75" fmla="*/ 2147483647 h 2198"/>
                <a:gd name="T76" fmla="*/ 2147483647 w 2342"/>
                <a:gd name="T77" fmla="*/ 2147483647 h 2198"/>
                <a:gd name="T78" fmla="*/ 2147483647 w 2342"/>
                <a:gd name="T79" fmla="*/ 2147483647 h 2198"/>
                <a:gd name="T80" fmla="*/ 2147483647 w 2342"/>
                <a:gd name="T81" fmla="*/ 2147483647 h 2198"/>
                <a:gd name="T82" fmla="*/ 2147483647 w 2342"/>
                <a:gd name="T83" fmla="*/ 2147483647 h 2198"/>
                <a:gd name="T84" fmla="*/ 2147483647 w 2342"/>
                <a:gd name="T85" fmla="*/ 2147483647 h 2198"/>
                <a:gd name="T86" fmla="*/ 2147483647 w 2342"/>
                <a:gd name="T87" fmla="*/ 2147483647 h 2198"/>
                <a:gd name="T88" fmla="*/ 2147483647 w 2342"/>
                <a:gd name="T89" fmla="*/ 2147483647 h 2198"/>
                <a:gd name="T90" fmla="*/ 2147483647 w 2342"/>
                <a:gd name="T91" fmla="*/ 2147483647 h 2198"/>
                <a:gd name="T92" fmla="*/ 2147483647 w 2342"/>
                <a:gd name="T93" fmla="*/ 2147483647 h 2198"/>
                <a:gd name="T94" fmla="*/ 2147483647 w 2342"/>
                <a:gd name="T95" fmla="*/ 2147483647 h 2198"/>
                <a:gd name="T96" fmla="*/ 2147483647 w 2342"/>
                <a:gd name="T97" fmla="*/ 2147483647 h 2198"/>
                <a:gd name="T98" fmla="*/ 2147483647 w 2342"/>
                <a:gd name="T99" fmla="*/ 2147483647 h 2198"/>
                <a:gd name="T100" fmla="*/ 2147483647 w 2342"/>
                <a:gd name="T101" fmla="*/ 2147483647 h 2198"/>
                <a:gd name="T102" fmla="*/ 2147483647 w 2342"/>
                <a:gd name="T103" fmla="*/ 2147483647 h 2198"/>
                <a:gd name="T104" fmla="*/ 2147483647 w 2342"/>
                <a:gd name="T105" fmla="*/ 2147483647 h 2198"/>
                <a:gd name="T106" fmla="*/ 2147483647 w 2342"/>
                <a:gd name="T107" fmla="*/ 2147483647 h 2198"/>
                <a:gd name="T108" fmla="*/ 2147483647 w 2342"/>
                <a:gd name="T109" fmla="*/ 2147483647 h 2198"/>
                <a:gd name="T110" fmla="*/ 2147483647 w 2342"/>
                <a:gd name="T111" fmla="*/ 2147483647 h 2198"/>
                <a:gd name="T112" fmla="*/ 2147483647 w 2342"/>
                <a:gd name="T113" fmla="*/ 2147483647 h 2198"/>
                <a:gd name="T114" fmla="*/ 2147483647 w 2342"/>
                <a:gd name="T115" fmla="*/ 2147483647 h 2198"/>
                <a:gd name="T116" fmla="*/ 2147483647 w 2342"/>
                <a:gd name="T117" fmla="*/ 2147483647 h 2198"/>
                <a:gd name="T118" fmla="*/ 2147483647 w 2342"/>
                <a:gd name="T119" fmla="*/ 2147483647 h 219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2"/>
                <a:gd name="T181" fmla="*/ 0 h 2198"/>
                <a:gd name="T182" fmla="*/ 2342 w 2342"/>
                <a:gd name="T183" fmla="*/ 2198 h 219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solidFill>
                <a:srgbClr val="262626"/>
              </a:solidFill>
              <a:prstDash val="solid"/>
              <a:round/>
              <a:headEnd/>
              <a:tailEnd/>
            </a:ln>
          </xdr:spPr>
        </xdr:sp>
        <xdr:sp macro="" textlink="">
          <xdr:nvSpPr>
            <xdr:cNvPr id="487" name="Freeform 372"/>
            <xdr:cNvSpPr>
              <a:spLocks/>
            </xdr:cNvSpPr>
          </xdr:nvSpPr>
          <xdr:spPr bwMode="auto">
            <a:xfrm>
              <a:off x="3024822" y="1944261"/>
              <a:ext cx="827134" cy="1018705"/>
            </a:xfrm>
            <a:custGeom>
              <a:avLst/>
              <a:gdLst>
                <a:gd name="T0" fmla="*/ 2147483647 w 1838"/>
                <a:gd name="T1" fmla="*/ 2147483647 h 2258"/>
                <a:gd name="T2" fmla="*/ 2147483647 w 1838"/>
                <a:gd name="T3" fmla="*/ 2147483647 h 2258"/>
                <a:gd name="T4" fmla="*/ 2147483647 w 1838"/>
                <a:gd name="T5" fmla="*/ 2147483647 h 2258"/>
                <a:gd name="T6" fmla="*/ 2147483647 w 1838"/>
                <a:gd name="T7" fmla="*/ 2147483647 h 2258"/>
                <a:gd name="T8" fmla="*/ 2147483647 w 1838"/>
                <a:gd name="T9" fmla="*/ 2147483647 h 2258"/>
                <a:gd name="T10" fmla="*/ 2147483647 w 1838"/>
                <a:gd name="T11" fmla="*/ 2147483647 h 2258"/>
                <a:gd name="T12" fmla="*/ 2147483647 w 1838"/>
                <a:gd name="T13" fmla="*/ 2147483647 h 2258"/>
                <a:gd name="T14" fmla="*/ 2147483647 w 1838"/>
                <a:gd name="T15" fmla="*/ 2147483647 h 2258"/>
                <a:gd name="T16" fmla="*/ 2147483647 w 1838"/>
                <a:gd name="T17" fmla="*/ 2147483647 h 2258"/>
                <a:gd name="T18" fmla="*/ 2147483647 w 1838"/>
                <a:gd name="T19" fmla="*/ 2147483647 h 2258"/>
                <a:gd name="T20" fmla="*/ 2147483647 w 1838"/>
                <a:gd name="T21" fmla="*/ 2147483647 h 2258"/>
                <a:gd name="T22" fmla="*/ 2147483647 w 1838"/>
                <a:gd name="T23" fmla="*/ 2147483647 h 2258"/>
                <a:gd name="T24" fmla="*/ 2147483647 w 1838"/>
                <a:gd name="T25" fmla="*/ 2147483647 h 2258"/>
                <a:gd name="T26" fmla="*/ 2147483647 w 1838"/>
                <a:gd name="T27" fmla="*/ 2147483647 h 2258"/>
                <a:gd name="T28" fmla="*/ 2147483647 w 1838"/>
                <a:gd name="T29" fmla="*/ 2147483647 h 2258"/>
                <a:gd name="T30" fmla="*/ 2147483647 w 1838"/>
                <a:gd name="T31" fmla="*/ 2147483647 h 2258"/>
                <a:gd name="T32" fmla="*/ 2147483647 w 1838"/>
                <a:gd name="T33" fmla="*/ 2147483647 h 2258"/>
                <a:gd name="T34" fmla="*/ 2147483647 w 1838"/>
                <a:gd name="T35" fmla="*/ 2147483647 h 2258"/>
                <a:gd name="T36" fmla="*/ 2147483647 w 1838"/>
                <a:gd name="T37" fmla="*/ 2147483647 h 2258"/>
                <a:gd name="T38" fmla="*/ 2147483647 w 1838"/>
                <a:gd name="T39" fmla="*/ 2147483647 h 2258"/>
                <a:gd name="T40" fmla="*/ 2147483647 w 1838"/>
                <a:gd name="T41" fmla="*/ 2147483647 h 2258"/>
                <a:gd name="T42" fmla="*/ 2147483647 w 1838"/>
                <a:gd name="T43" fmla="*/ 2147483647 h 2258"/>
                <a:gd name="T44" fmla="*/ 2147483647 w 1838"/>
                <a:gd name="T45" fmla="*/ 2147483647 h 2258"/>
                <a:gd name="T46" fmla="*/ 2147483647 w 1838"/>
                <a:gd name="T47" fmla="*/ 2147483647 h 2258"/>
                <a:gd name="T48" fmla="*/ 2147483647 w 1838"/>
                <a:gd name="T49" fmla="*/ 2147483647 h 2258"/>
                <a:gd name="T50" fmla="*/ 2147483647 w 1838"/>
                <a:gd name="T51" fmla="*/ 2147483647 h 2258"/>
                <a:gd name="T52" fmla="*/ 2147483647 w 1838"/>
                <a:gd name="T53" fmla="*/ 2147483647 h 2258"/>
                <a:gd name="T54" fmla="*/ 2147483647 w 1838"/>
                <a:gd name="T55" fmla="*/ 2147483647 h 2258"/>
                <a:gd name="T56" fmla="*/ 2147483647 w 1838"/>
                <a:gd name="T57" fmla="*/ 2147483647 h 2258"/>
                <a:gd name="T58" fmla="*/ 2147483647 w 1838"/>
                <a:gd name="T59" fmla="*/ 2147483647 h 2258"/>
                <a:gd name="T60" fmla="*/ 2147483647 w 1838"/>
                <a:gd name="T61" fmla="*/ 2147483647 h 2258"/>
                <a:gd name="T62" fmla="*/ 2147483647 w 1838"/>
                <a:gd name="T63" fmla="*/ 2147483647 h 2258"/>
                <a:gd name="T64" fmla="*/ 2147483647 w 1838"/>
                <a:gd name="T65" fmla="*/ 2147483647 h 2258"/>
                <a:gd name="T66" fmla="*/ 2147483647 w 1838"/>
                <a:gd name="T67" fmla="*/ 2147483647 h 2258"/>
                <a:gd name="T68" fmla="*/ 2147483647 w 1838"/>
                <a:gd name="T69" fmla="*/ 2147483647 h 2258"/>
                <a:gd name="T70" fmla="*/ 2147483647 w 1838"/>
                <a:gd name="T71" fmla="*/ 2147483647 h 2258"/>
                <a:gd name="T72" fmla="*/ 2147483647 w 1838"/>
                <a:gd name="T73" fmla="*/ 2147483647 h 2258"/>
                <a:gd name="T74" fmla="*/ 2147483647 w 1838"/>
                <a:gd name="T75" fmla="*/ 2147483647 h 2258"/>
                <a:gd name="T76" fmla="*/ 2147483647 w 1838"/>
                <a:gd name="T77" fmla="*/ 2147483647 h 2258"/>
                <a:gd name="T78" fmla="*/ 2147483647 w 1838"/>
                <a:gd name="T79" fmla="*/ 2147483647 h 2258"/>
                <a:gd name="T80" fmla="*/ 2147483647 w 1838"/>
                <a:gd name="T81" fmla="*/ 2147483647 h 2258"/>
                <a:gd name="T82" fmla="*/ 2147483647 w 1838"/>
                <a:gd name="T83" fmla="*/ 2147483647 h 2258"/>
                <a:gd name="T84" fmla="*/ 2147483647 w 1838"/>
                <a:gd name="T85" fmla="*/ 2147483647 h 2258"/>
                <a:gd name="T86" fmla="*/ 2147483647 w 1838"/>
                <a:gd name="T87" fmla="*/ 2147483647 h 2258"/>
                <a:gd name="T88" fmla="*/ 2147483647 w 1838"/>
                <a:gd name="T89" fmla="*/ 2147483647 h 2258"/>
                <a:gd name="T90" fmla="*/ 2147483647 w 1838"/>
                <a:gd name="T91" fmla="*/ 2147483647 h 2258"/>
                <a:gd name="T92" fmla="*/ 2147483647 w 1838"/>
                <a:gd name="T93" fmla="*/ 2147483647 h 2258"/>
                <a:gd name="T94" fmla="*/ 2147483647 w 1838"/>
                <a:gd name="T95" fmla="*/ 2147483647 h 2258"/>
                <a:gd name="T96" fmla="*/ 2147483647 w 1838"/>
                <a:gd name="T97" fmla="*/ 2147483647 h 2258"/>
                <a:gd name="T98" fmla="*/ 2147483647 w 1838"/>
                <a:gd name="T99" fmla="*/ 2147483647 h 2258"/>
                <a:gd name="T100" fmla="*/ 2147483647 w 1838"/>
                <a:gd name="T101" fmla="*/ 2147483647 h 2258"/>
                <a:gd name="T102" fmla="*/ 2147483647 w 1838"/>
                <a:gd name="T103" fmla="*/ 2147483647 h 2258"/>
                <a:gd name="T104" fmla="*/ 2147483647 w 1838"/>
                <a:gd name="T105" fmla="*/ 2147483647 h 2258"/>
                <a:gd name="T106" fmla="*/ 2147483647 w 1838"/>
                <a:gd name="T107" fmla="*/ 2147483647 h 2258"/>
                <a:gd name="T108" fmla="*/ 2147483647 w 1838"/>
                <a:gd name="T109" fmla="*/ 2147483647 h 2258"/>
                <a:gd name="T110" fmla="*/ 2147483647 w 1838"/>
                <a:gd name="T111" fmla="*/ 2147483647 h 2258"/>
                <a:gd name="T112" fmla="*/ 2147483647 w 1838"/>
                <a:gd name="T113" fmla="*/ 2147483647 h 2258"/>
                <a:gd name="T114" fmla="*/ 2147483647 w 1838"/>
                <a:gd name="T115" fmla="*/ 2147483647 h 2258"/>
                <a:gd name="T116" fmla="*/ 2147483647 w 1838"/>
                <a:gd name="T117" fmla="*/ 2147483647 h 2258"/>
                <a:gd name="T118" fmla="*/ 2147483647 w 1838"/>
                <a:gd name="T119" fmla="*/ 2147483647 h 225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1838"/>
                <a:gd name="T181" fmla="*/ 0 h 2258"/>
                <a:gd name="T182" fmla="*/ 1838 w 1838"/>
                <a:gd name="T183" fmla="*/ 2258 h 225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solidFill>
                <a:srgbClr val="262626"/>
              </a:solidFill>
              <a:prstDash val="solid"/>
              <a:round/>
              <a:headEnd/>
              <a:tailEnd/>
            </a:ln>
          </xdr:spPr>
        </xdr:sp>
        <xdr:sp macro="" textlink="">
          <xdr:nvSpPr>
            <xdr:cNvPr id="488" name="Freeform 377"/>
            <xdr:cNvSpPr>
              <a:spLocks/>
            </xdr:cNvSpPr>
          </xdr:nvSpPr>
          <xdr:spPr bwMode="auto">
            <a:xfrm>
              <a:off x="193063" y="1944261"/>
              <a:ext cx="827134" cy="1018705"/>
            </a:xfrm>
            <a:custGeom>
              <a:avLst/>
              <a:gdLst>
                <a:gd name="T0" fmla="*/ 2147483647 w 1838"/>
                <a:gd name="T1" fmla="*/ 2147483647 h 2258"/>
                <a:gd name="T2" fmla="*/ 2147483647 w 1838"/>
                <a:gd name="T3" fmla="*/ 2147483647 h 2258"/>
                <a:gd name="T4" fmla="*/ 2147483647 w 1838"/>
                <a:gd name="T5" fmla="*/ 2147483647 h 2258"/>
                <a:gd name="T6" fmla="*/ 2147483647 w 1838"/>
                <a:gd name="T7" fmla="*/ 2147483647 h 2258"/>
                <a:gd name="T8" fmla="*/ 2147483647 w 1838"/>
                <a:gd name="T9" fmla="*/ 2147483647 h 2258"/>
                <a:gd name="T10" fmla="*/ 2147483647 w 1838"/>
                <a:gd name="T11" fmla="*/ 2147483647 h 2258"/>
                <a:gd name="T12" fmla="*/ 2147483647 w 1838"/>
                <a:gd name="T13" fmla="*/ 2147483647 h 2258"/>
                <a:gd name="T14" fmla="*/ 2147483647 w 1838"/>
                <a:gd name="T15" fmla="*/ 2147483647 h 2258"/>
                <a:gd name="T16" fmla="*/ 2147483647 w 1838"/>
                <a:gd name="T17" fmla="*/ 2147483647 h 2258"/>
                <a:gd name="T18" fmla="*/ 2147483647 w 1838"/>
                <a:gd name="T19" fmla="*/ 2147483647 h 2258"/>
                <a:gd name="T20" fmla="*/ 2147483647 w 1838"/>
                <a:gd name="T21" fmla="*/ 2147483647 h 2258"/>
                <a:gd name="T22" fmla="*/ 2147483647 w 1838"/>
                <a:gd name="T23" fmla="*/ 2147483647 h 2258"/>
                <a:gd name="T24" fmla="*/ 2147483647 w 1838"/>
                <a:gd name="T25" fmla="*/ 2147483647 h 2258"/>
                <a:gd name="T26" fmla="*/ 2147483647 w 1838"/>
                <a:gd name="T27" fmla="*/ 2147483647 h 2258"/>
                <a:gd name="T28" fmla="*/ 2147483647 w 1838"/>
                <a:gd name="T29" fmla="*/ 2147483647 h 2258"/>
                <a:gd name="T30" fmla="*/ 2147483647 w 1838"/>
                <a:gd name="T31" fmla="*/ 2147483647 h 2258"/>
                <a:gd name="T32" fmla="*/ 2147483647 w 1838"/>
                <a:gd name="T33" fmla="*/ 2147483647 h 2258"/>
                <a:gd name="T34" fmla="*/ 2147483647 w 1838"/>
                <a:gd name="T35" fmla="*/ 2147483647 h 2258"/>
                <a:gd name="T36" fmla="*/ 2147483647 w 1838"/>
                <a:gd name="T37" fmla="*/ 2147483647 h 2258"/>
                <a:gd name="T38" fmla="*/ 2147483647 w 1838"/>
                <a:gd name="T39" fmla="*/ 2147483647 h 2258"/>
                <a:gd name="T40" fmla="*/ 2147483647 w 1838"/>
                <a:gd name="T41" fmla="*/ 2147483647 h 2258"/>
                <a:gd name="T42" fmla="*/ 2147483647 w 1838"/>
                <a:gd name="T43" fmla="*/ 2147483647 h 2258"/>
                <a:gd name="T44" fmla="*/ 2147483647 w 1838"/>
                <a:gd name="T45" fmla="*/ 2147483647 h 2258"/>
                <a:gd name="T46" fmla="*/ 2147483647 w 1838"/>
                <a:gd name="T47" fmla="*/ 2147483647 h 2258"/>
                <a:gd name="T48" fmla="*/ 2147483647 w 1838"/>
                <a:gd name="T49" fmla="*/ 2147483647 h 2258"/>
                <a:gd name="T50" fmla="*/ 2147483647 w 1838"/>
                <a:gd name="T51" fmla="*/ 2147483647 h 2258"/>
                <a:gd name="T52" fmla="*/ 2147483647 w 1838"/>
                <a:gd name="T53" fmla="*/ 2147483647 h 2258"/>
                <a:gd name="T54" fmla="*/ 2147483647 w 1838"/>
                <a:gd name="T55" fmla="*/ 2147483647 h 2258"/>
                <a:gd name="T56" fmla="*/ 2147483647 w 1838"/>
                <a:gd name="T57" fmla="*/ 2147483647 h 2258"/>
                <a:gd name="T58" fmla="*/ 2147483647 w 1838"/>
                <a:gd name="T59" fmla="*/ 2147483647 h 2258"/>
                <a:gd name="T60" fmla="*/ 2147483647 w 1838"/>
                <a:gd name="T61" fmla="*/ 2147483647 h 2258"/>
                <a:gd name="T62" fmla="*/ 2147483647 w 1838"/>
                <a:gd name="T63" fmla="*/ 2147483647 h 2258"/>
                <a:gd name="T64" fmla="*/ 2147483647 w 1838"/>
                <a:gd name="T65" fmla="*/ 2147483647 h 2258"/>
                <a:gd name="T66" fmla="*/ 2147483647 w 1838"/>
                <a:gd name="T67" fmla="*/ 2147483647 h 2258"/>
                <a:gd name="T68" fmla="*/ 2147483647 w 1838"/>
                <a:gd name="T69" fmla="*/ 2147483647 h 2258"/>
                <a:gd name="T70" fmla="*/ 2147483647 w 1838"/>
                <a:gd name="T71" fmla="*/ 2147483647 h 2258"/>
                <a:gd name="T72" fmla="*/ 2147483647 w 1838"/>
                <a:gd name="T73" fmla="*/ 2147483647 h 2258"/>
                <a:gd name="T74" fmla="*/ 2147483647 w 1838"/>
                <a:gd name="T75" fmla="*/ 2147483647 h 2258"/>
                <a:gd name="T76" fmla="*/ 2147483647 w 1838"/>
                <a:gd name="T77" fmla="*/ 2147483647 h 2258"/>
                <a:gd name="T78" fmla="*/ 2147483647 w 1838"/>
                <a:gd name="T79" fmla="*/ 2147483647 h 2258"/>
                <a:gd name="T80" fmla="*/ 2147483647 w 1838"/>
                <a:gd name="T81" fmla="*/ 2147483647 h 2258"/>
                <a:gd name="T82" fmla="*/ 2147483647 w 1838"/>
                <a:gd name="T83" fmla="*/ 2147483647 h 2258"/>
                <a:gd name="T84" fmla="*/ 2147483647 w 1838"/>
                <a:gd name="T85" fmla="*/ 2147483647 h 2258"/>
                <a:gd name="T86" fmla="*/ 2147483647 w 1838"/>
                <a:gd name="T87" fmla="*/ 2147483647 h 2258"/>
                <a:gd name="T88" fmla="*/ 2147483647 w 1838"/>
                <a:gd name="T89" fmla="*/ 2147483647 h 2258"/>
                <a:gd name="T90" fmla="*/ 2147483647 w 1838"/>
                <a:gd name="T91" fmla="*/ 2147483647 h 2258"/>
                <a:gd name="T92" fmla="*/ 2147483647 w 1838"/>
                <a:gd name="T93" fmla="*/ 2147483647 h 2258"/>
                <a:gd name="T94" fmla="*/ 2147483647 w 1838"/>
                <a:gd name="T95" fmla="*/ 2147483647 h 2258"/>
                <a:gd name="T96" fmla="*/ 2147483647 w 1838"/>
                <a:gd name="T97" fmla="*/ 2147483647 h 2258"/>
                <a:gd name="T98" fmla="*/ 2147483647 w 1838"/>
                <a:gd name="T99" fmla="*/ 2147483647 h 2258"/>
                <a:gd name="T100" fmla="*/ 2147483647 w 1838"/>
                <a:gd name="T101" fmla="*/ 2147483647 h 2258"/>
                <a:gd name="T102" fmla="*/ 2147483647 w 1838"/>
                <a:gd name="T103" fmla="*/ 2147483647 h 2258"/>
                <a:gd name="T104" fmla="*/ 2147483647 w 1838"/>
                <a:gd name="T105" fmla="*/ 2147483647 h 2258"/>
                <a:gd name="T106" fmla="*/ 2147483647 w 1838"/>
                <a:gd name="T107" fmla="*/ 2147483647 h 2258"/>
                <a:gd name="T108" fmla="*/ 2147483647 w 1838"/>
                <a:gd name="T109" fmla="*/ 2147483647 h 2258"/>
                <a:gd name="T110" fmla="*/ 2147483647 w 1838"/>
                <a:gd name="T111" fmla="*/ 2147483647 h 2258"/>
                <a:gd name="T112" fmla="*/ 2147483647 w 1838"/>
                <a:gd name="T113" fmla="*/ 2147483647 h 2258"/>
                <a:gd name="T114" fmla="*/ 2147483647 w 1838"/>
                <a:gd name="T115" fmla="*/ 2147483647 h 2258"/>
                <a:gd name="T116" fmla="*/ 2147483647 w 1838"/>
                <a:gd name="T117" fmla="*/ 2147483647 h 2258"/>
                <a:gd name="T118" fmla="*/ 2147483647 w 1838"/>
                <a:gd name="T119" fmla="*/ 2147483647 h 225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1838"/>
                <a:gd name="T181" fmla="*/ 0 h 2258"/>
                <a:gd name="T182" fmla="*/ 1838 w 1838"/>
                <a:gd name="T183" fmla="*/ 2258 h 225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solidFill>
                <a:srgbClr val="262626"/>
              </a:solidFill>
              <a:prstDash val="solid"/>
              <a:round/>
              <a:headEnd/>
              <a:tailEnd/>
            </a:ln>
          </xdr:spPr>
        </xdr:sp>
        <xdr:sp macro="" textlink="">
          <xdr:nvSpPr>
            <xdr:cNvPr id="489" name="Freeform 383"/>
            <xdr:cNvSpPr>
              <a:spLocks/>
            </xdr:cNvSpPr>
          </xdr:nvSpPr>
          <xdr:spPr bwMode="auto">
            <a:xfrm>
              <a:off x="565940" y="1258057"/>
              <a:ext cx="1054698" cy="991636"/>
            </a:xfrm>
            <a:custGeom>
              <a:avLst/>
              <a:gdLst>
                <a:gd name="T0" fmla="*/ 2147483647 w 2343"/>
                <a:gd name="T1" fmla="*/ 2147483647 h 2198"/>
                <a:gd name="T2" fmla="*/ 2147483647 w 2343"/>
                <a:gd name="T3" fmla="*/ 2147483647 h 2198"/>
                <a:gd name="T4" fmla="*/ 2147483647 w 2343"/>
                <a:gd name="T5" fmla="*/ 2147483647 h 2198"/>
                <a:gd name="T6" fmla="*/ 2147483647 w 2343"/>
                <a:gd name="T7" fmla="*/ 2147483647 h 2198"/>
                <a:gd name="T8" fmla="*/ 2147483647 w 2343"/>
                <a:gd name="T9" fmla="*/ 2147483647 h 2198"/>
                <a:gd name="T10" fmla="*/ 2147483647 w 2343"/>
                <a:gd name="T11" fmla="*/ 2147483647 h 2198"/>
                <a:gd name="T12" fmla="*/ 2147483647 w 2343"/>
                <a:gd name="T13" fmla="*/ 2147483647 h 2198"/>
                <a:gd name="T14" fmla="*/ 2147483647 w 2343"/>
                <a:gd name="T15" fmla="*/ 2147483647 h 2198"/>
                <a:gd name="T16" fmla="*/ 2147483647 w 2343"/>
                <a:gd name="T17" fmla="*/ 2147483647 h 2198"/>
                <a:gd name="T18" fmla="*/ 2147483647 w 2343"/>
                <a:gd name="T19" fmla="*/ 2147483647 h 2198"/>
                <a:gd name="T20" fmla="*/ 2147483647 w 2343"/>
                <a:gd name="T21" fmla="*/ 2147483647 h 2198"/>
                <a:gd name="T22" fmla="*/ 2147483647 w 2343"/>
                <a:gd name="T23" fmla="*/ 2147483647 h 2198"/>
                <a:gd name="T24" fmla="*/ 2147483647 w 2343"/>
                <a:gd name="T25" fmla="*/ 2147483647 h 2198"/>
                <a:gd name="T26" fmla="*/ 2147483647 w 2343"/>
                <a:gd name="T27" fmla="*/ 2147483647 h 2198"/>
                <a:gd name="T28" fmla="*/ 2147483647 w 2343"/>
                <a:gd name="T29" fmla="*/ 2147483647 h 2198"/>
                <a:gd name="T30" fmla="*/ 2147483647 w 2343"/>
                <a:gd name="T31" fmla="*/ 2147483647 h 2198"/>
                <a:gd name="T32" fmla="*/ 2147483647 w 2343"/>
                <a:gd name="T33" fmla="*/ 2147483647 h 2198"/>
                <a:gd name="T34" fmla="*/ 2147483647 w 2343"/>
                <a:gd name="T35" fmla="*/ 2147483647 h 2198"/>
                <a:gd name="T36" fmla="*/ 2147483647 w 2343"/>
                <a:gd name="T37" fmla="*/ 2147483647 h 2198"/>
                <a:gd name="T38" fmla="*/ 2147483647 w 2343"/>
                <a:gd name="T39" fmla="*/ 2147483647 h 2198"/>
                <a:gd name="T40" fmla="*/ 2147483647 w 2343"/>
                <a:gd name="T41" fmla="*/ 2147483647 h 2198"/>
                <a:gd name="T42" fmla="*/ 2147483647 w 2343"/>
                <a:gd name="T43" fmla="*/ 2147483647 h 2198"/>
                <a:gd name="T44" fmla="*/ 2147483647 w 2343"/>
                <a:gd name="T45" fmla="*/ 2147483647 h 2198"/>
                <a:gd name="T46" fmla="*/ 2147483647 w 2343"/>
                <a:gd name="T47" fmla="*/ 2147483647 h 2198"/>
                <a:gd name="T48" fmla="*/ 2147483647 w 2343"/>
                <a:gd name="T49" fmla="*/ 2147483647 h 2198"/>
                <a:gd name="T50" fmla="*/ 2147483647 w 2343"/>
                <a:gd name="T51" fmla="*/ 2147483647 h 2198"/>
                <a:gd name="T52" fmla="*/ 2147483647 w 2343"/>
                <a:gd name="T53" fmla="*/ 2147483647 h 2198"/>
                <a:gd name="T54" fmla="*/ 2147483647 w 2343"/>
                <a:gd name="T55" fmla="*/ 2147483647 h 2198"/>
                <a:gd name="T56" fmla="*/ 2147483647 w 2343"/>
                <a:gd name="T57" fmla="*/ 2147483647 h 2198"/>
                <a:gd name="T58" fmla="*/ 2147483647 w 2343"/>
                <a:gd name="T59" fmla="*/ 2147483647 h 2198"/>
                <a:gd name="T60" fmla="*/ 2147483647 w 2343"/>
                <a:gd name="T61" fmla="*/ 2147483647 h 2198"/>
                <a:gd name="T62" fmla="*/ 2147483647 w 2343"/>
                <a:gd name="T63" fmla="*/ 2147483647 h 2198"/>
                <a:gd name="T64" fmla="*/ 2147483647 w 2343"/>
                <a:gd name="T65" fmla="*/ 2147483647 h 2198"/>
                <a:gd name="T66" fmla="*/ 2147483647 w 2343"/>
                <a:gd name="T67" fmla="*/ 2147483647 h 2198"/>
                <a:gd name="T68" fmla="*/ 2147483647 w 2343"/>
                <a:gd name="T69" fmla="*/ 2147483647 h 2198"/>
                <a:gd name="T70" fmla="*/ 2147483647 w 2343"/>
                <a:gd name="T71" fmla="*/ 2147483647 h 2198"/>
                <a:gd name="T72" fmla="*/ 2147483647 w 2343"/>
                <a:gd name="T73" fmla="*/ 2147483647 h 2198"/>
                <a:gd name="T74" fmla="*/ 2147483647 w 2343"/>
                <a:gd name="T75" fmla="*/ 2147483647 h 2198"/>
                <a:gd name="T76" fmla="*/ 2147483647 w 2343"/>
                <a:gd name="T77" fmla="*/ 2147483647 h 2198"/>
                <a:gd name="T78" fmla="*/ 2147483647 w 2343"/>
                <a:gd name="T79" fmla="*/ 2147483647 h 2198"/>
                <a:gd name="T80" fmla="*/ 2147483647 w 2343"/>
                <a:gd name="T81" fmla="*/ 2147483647 h 2198"/>
                <a:gd name="T82" fmla="*/ 2147483647 w 2343"/>
                <a:gd name="T83" fmla="*/ 2147483647 h 2198"/>
                <a:gd name="T84" fmla="*/ 2147483647 w 2343"/>
                <a:gd name="T85" fmla="*/ 2147483647 h 2198"/>
                <a:gd name="T86" fmla="*/ 2147483647 w 2343"/>
                <a:gd name="T87" fmla="*/ 2147483647 h 2198"/>
                <a:gd name="T88" fmla="*/ 2147483647 w 2343"/>
                <a:gd name="T89" fmla="*/ 2147483647 h 2198"/>
                <a:gd name="T90" fmla="*/ 2147483647 w 2343"/>
                <a:gd name="T91" fmla="*/ 2147483647 h 2198"/>
                <a:gd name="T92" fmla="*/ 2147483647 w 2343"/>
                <a:gd name="T93" fmla="*/ 2147483647 h 2198"/>
                <a:gd name="T94" fmla="*/ 2147483647 w 2343"/>
                <a:gd name="T95" fmla="*/ 2147483647 h 2198"/>
                <a:gd name="T96" fmla="*/ 2147483647 w 2343"/>
                <a:gd name="T97" fmla="*/ 2147483647 h 2198"/>
                <a:gd name="T98" fmla="*/ 2147483647 w 2343"/>
                <a:gd name="T99" fmla="*/ 2147483647 h 2198"/>
                <a:gd name="T100" fmla="*/ 2147483647 w 2343"/>
                <a:gd name="T101" fmla="*/ 2147483647 h 2198"/>
                <a:gd name="T102" fmla="*/ 2147483647 w 2343"/>
                <a:gd name="T103" fmla="*/ 2147483647 h 2198"/>
                <a:gd name="T104" fmla="*/ 2147483647 w 2343"/>
                <a:gd name="T105" fmla="*/ 2147483647 h 2198"/>
                <a:gd name="T106" fmla="*/ 2147483647 w 2343"/>
                <a:gd name="T107" fmla="*/ 2147483647 h 2198"/>
                <a:gd name="T108" fmla="*/ 2147483647 w 2343"/>
                <a:gd name="T109" fmla="*/ 2147483647 h 2198"/>
                <a:gd name="T110" fmla="*/ 2147483647 w 2343"/>
                <a:gd name="T111" fmla="*/ 2147483647 h 2198"/>
                <a:gd name="T112" fmla="*/ 2147483647 w 2343"/>
                <a:gd name="T113" fmla="*/ 2147483647 h 2198"/>
                <a:gd name="T114" fmla="*/ 2147483647 w 2343"/>
                <a:gd name="T115" fmla="*/ 2147483647 h 2198"/>
                <a:gd name="T116" fmla="*/ 2147483647 w 2343"/>
                <a:gd name="T117" fmla="*/ 2147483647 h 2198"/>
                <a:gd name="T118" fmla="*/ 2147483647 w 2343"/>
                <a:gd name="T119" fmla="*/ 2147483647 h 219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3"/>
                <a:gd name="T181" fmla="*/ 0 h 2198"/>
                <a:gd name="T182" fmla="*/ 2343 w 2343"/>
                <a:gd name="T183" fmla="*/ 2198 h 219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solidFill>
                <a:srgbClr val="262626"/>
              </a:solidFill>
              <a:prstDash val="solid"/>
              <a:round/>
              <a:headEnd/>
              <a:tailEnd/>
            </a:ln>
          </xdr:spPr>
        </xdr:sp>
      </xdr:grpSp>
      <xdr:graphicFrame macro="">
        <xdr:nvGraphicFramePr>
          <xdr:cNvPr id="474" name="Chart 2"/>
          <xdr:cNvGraphicFramePr>
            <a:graphicFrameLocks/>
          </xdr:cNvGraphicFramePr>
        </xdr:nvGraphicFramePr>
        <xdr:xfrm>
          <a:off x="13252068" y="1727793"/>
          <a:ext cx="4103446" cy="2706087"/>
        </xdr:xfrm>
        <a:graphic>
          <a:graphicData uri="http://schemas.openxmlformats.org/drawingml/2006/chart">
            <c:chart xmlns:c="http://schemas.openxmlformats.org/drawingml/2006/chart" xmlns:r="http://schemas.openxmlformats.org/officeDocument/2006/relationships" r:id="rId20"/>
          </a:graphicData>
        </a:graphic>
      </xdr:graphicFrame>
      <xdr:sp macro="" textlink="$F$16">
        <xdr:nvSpPr>
          <xdr:cNvPr id="475" name="TextBox 474"/>
          <xdr:cNvSpPr txBox="1"/>
        </xdr:nvSpPr>
        <xdr:spPr bwMode="auto">
          <a:xfrm>
            <a:off x="13508726" y="4515340"/>
            <a:ext cx="3606273" cy="426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8F05202-2B4A-4C1C-873D-FF596D5708A3}" type="TxLink">
              <a:rPr lang="en-US" sz="1200" b="1" i="0" u="none" strike="noStrike">
                <a:solidFill>
                  <a:schemeClr val="bg1">
                    <a:lumMod val="50000"/>
                  </a:schemeClr>
                </a:solidFill>
                <a:latin typeface="Arial" pitchFamily="34" charset="0"/>
                <a:cs typeface="Arial" pitchFamily="34" charset="0"/>
              </a:rPr>
              <a:pPr algn="ctr"/>
              <a:t>x 1,000,000 Widgets / Day</a:t>
            </a:fld>
            <a:endParaRPr lang="en-US" sz="1200" b="1">
              <a:solidFill>
                <a:schemeClr val="bg1">
                  <a:lumMod val="50000"/>
                </a:schemeClr>
              </a:solidFill>
              <a:latin typeface="Arial" pitchFamily="34" charset="0"/>
              <a:cs typeface="Arial" pitchFamily="34" charset="0"/>
            </a:endParaRPr>
          </a:p>
        </xdr:txBody>
      </xdr:sp>
      <xdr:sp macro="" textlink="$F$14">
        <xdr:nvSpPr>
          <xdr:cNvPr id="476" name="TextBox 475"/>
          <xdr:cNvSpPr txBox="1"/>
        </xdr:nvSpPr>
        <xdr:spPr bwMode="auto">
          <a:xfrm>
            <a:off x="13643700" y="1286073"/>
            <a:ext cx="3317045" cy="842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5676C2B-EE8B-47C7-BF24-4188046027F3}" type="TxLink">
              <a:rPr lang="en-US" sz="2400" b="1" i="0" u="none" strike="noStrike">
                <a:solidFill>
                  <a:schemeClr val="bg1">
                    <a:lumMod val="50000"/>
                  </a:schemeClr>
                </a:solidFill>
                <a:latin typeface="Arialri"/>
                <a:cs typeface="Arial" pitchFamily="34" charset="0"/>
              </a:rPr>
              <a:pPr algn="ctr"/>
              <a:t>Daily Widget Demand</a:t>
            </a:fld>
            <a:endParaRPr lang="en-US" sz="2400" b="1">
              <a:solidFill>
                <a:schemeClr val="bg1">
                  <a:lumMod val="50000"/>
                </a:schemeClr>
              </a:solidFill>
              <a:latin typeface="Arial" pitchFamily="34" charset="0"/>
              <a:cs typeface="Arial" pitchFamily="34" charset="0"/>
            </a:endParaRPr>
          </a:p>
        </xdr:txBody>
      </xdr:sp>
      <xdr:grpSp>
        <xdr:nvGrpSpPr>
          <xdr:cNvPr id="10" name="Group 9"/>
          <xdr:cNvGrpSpPr/>
        </xdr:nvGrpSpPr>
        <xdr:grpSpPr>
          <a:xfrm>
            <a:off x="14755559" y="3520990"/>
            <a:ext cx="1051429" cy="994349"/>
            <a:chOff x="14020773" y="3520990"/>
            <a:chExt cx="1051429" cy="994349"/>
          </a:xfrm>
        </xdr:grpSpPr>
        <xdr:sp macro="" textlink="">
          <xdr:nvSpPr>
            <xdr:cNvPr id="483" name="Oval 3"/>
            <xdr:cNvSpPr/>
          </xdr:nvSpPr>
          <xdr:spPr bwMode="auto">
            <a:xfrm>
              <a:off x="14075467" y="3520990"/>
              <a:ext cx="955020" cy="994349"/>
            </a:xfrm>
            <a:prstGeom prst="ellipse">
              <a:avLst/>
            </a:prstGeom>
            <a:solidFill>
              <a:schemeClr val="tx1">
                <a:lumMod val="85000"/>
                <a:lumOff val="15000"/>
              </a:schemeClr>
            </a:solidFill>
            <a:ln>
              <a:solidFill>
                <a:schemeClr val="tx1">
                  <a:lumMod val="95000"/>
                  <a:lumOff val="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F$18">
          <xdr:nvSpPr>
            <xdr:cNvPr id="484" name="TextBox 483"/>
            <xdr:cNvSpPr txBox="1"/>
          </xdr:nvSpPr>
          <xdr:spPr bwMode="auto">
            <a:xfrm>
              <a:off x="14020773" y="3780060"/>
              <a:ext cx="1051429" cy="476402"/>
            </a:xfrm>
            <a:prstGeom prst="rect">
              <a:avLst/>
            </a:prstGeom>
            <a:no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8DDE3BF-8006-4DD8-90B7-92F949D0B70C}"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88.4</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grpSp>
    <xdr:clientData/>
  </xdr:twoCellAnchor>
  <xdr:twoCellAnchor>
    <xdr:from>
      <xdr:col>13</xdr:col>
      <xdr:colOff>0</xdr:colOff>
      <xdr:row>301</xdr:row>
      <xdr:rowOff>15875</xdr:rowOff>
    </xdr:from>
    <xdr:to>
      <xdr:col>20</xdr:col>
      <xdr:colOff>23690</xdr:colOff>
      <xdr:row>318</xdr:row>
      <xdr:rowOff>213500</xdr:rowOff>
    </xdr:to>
    <xdr:grpSp>
      <xdr:nvGrpSpPr>
        <xdr:cNvPr id="917" name="r) Light Radar Widget"/>
        <xdr:cNvGrpSpPr/>
      </xdr:nvGrpSpPr>
      <xdr:grpSpPr>
        <a:xfrm>
          <a:off x="7921625" y="74231500"/>
          <a:ext cx="4246440" cy="3960000"/>
          <a:chOff x="6032500" y="2476500"/>
          <a:chExt cx="4246440" cy="3778254"/>
        </a:xfrm>
      </xdr:grpSpPr>
      <xdr:sp macro="" textlink="">
        <xdr:nvSpPr>
          <xdr:cNvPr id="918" name="Background Rectangle"/>
          <xdr:cNvSpPr/>
        </xdr:nvSpPr>
        <xdr:spPr bwMode="auto">
          <a:xfrm>
            <a:off x="6032500" y="2476500"/>
            <a:ext cx="4246440" cy="3772796"/>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919" name="Radar Chart"/>
          <xdr:cNvGraphicFramePr/>
        </xdr:nvGraphicFramePr>
        <xdr:xfrm>
          <a:off x="6117167" y="2860739"/>
          <a:ext cx="4106333" cy="3394011"/>
        </xdr:xfrm>
        <a:graphic>
          <a:graphicData uri="http://schemas.openxmlformats.org/drawingml/2006/chart">
            <c:chart xmlns:c="http://schemas.openxmlformats.org/drawingml/2006/chart" xmlns:r="http://schemas.openxmlformats.org/officeDocument/2006/relationships" r:id="rId21"/>
          </a:graphicData>
        </a:graphic>
      </xdr:graphicFrame>
      <xdr:grpSp>
        <xdr:nvGrpSpPr>
          <xdr:cNvPr id="920" name="Text Boxes"/>
          <xdr:cNvGrpSpPr/>
        </xdr:nvGrpSpPr>
        <xdr:grpSpPr>
          <a:xfrm>
            <a:off x="6085423" y="3016254"/>
            <a:ext cx="4190993" cy="3238500"/>
            <a:chOff x="6085423" y="3016254"/>
            <a:chExt cx="4190993" cy="3238500"/>
          </a:xfrm>
        </xdr:grpSpPr>
        <xdr:sp macro="" textlink="$K$319">
          <xdr:nvSpPr>
            <xdr:cNvPr id="922" name="Q8 Value"/>
            <xdr:cNvSpPr txBox="1"/>
          </xdr:nvSpPr>
          <xdr:spPr>
            <a:xfrm>
              <a:off x="7577666" y="3566592"/>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9AD8D51-0DBC-49E8-8896-06FE043040CF}"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8</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9">
          <xdr:nvSpPr>
            <xdr:cNvPr id="923" name="Q8 Text"/>
            <xdr:cNvSpPr txBox="1"/>
          </xdr:nvSpPr>
          <xdr:spPr>
            <a:xfrm>
              <a:off x="6815670" y="3016255"/>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58FBE41-C24D-43BA-82A6-F8905BD9C81D}" type="TxLink">
                <a:rPr lang="en-US" sz="1500" b="1">
                  <a:effectLst>
                    <a:glow rad="177800">
                      <a:schemeClr val="bg1">
                        <a:alpha val="60000"/>
                      </a:schemeClr>
                    </a:glow>
                  </a:effectLst>
                  <a:latin typeface="Arial" pitchFamily="34" charset="0"/>
                  <a:cs typeface="Arial" pitchFamily="34" charset="0"/>
                </a:rPr>
                <a:pPr algn="ctr"/>
                <a:t>Sensitivity</a:t>
              </a:fld>
              <a:endParaRPr lang="en-US" sz="1500" b="1">
                <a:effectLst>
                  <a:glow rad="177800">
                    <a:schemeClr val="bg1">
                      <a:alpha val="60000"/>
                    </a:schemeClr>
                  </a:glow>
                </a:effectLst>
                <a:latin typeface="Arial" pitchFamily="34" charset="0"/>
                <a:cs typeface="Arial" pitchFamily="34" charset="0"/>
              </a:endParaRPr>
            </a:p>
          </xdr:txBody>
        </xdr:sp>
        <xdr:sp macro="" textlink="$K$317">
          <xdr:nvSpPr>
            <xdr:cNvPr id="924" name="Q7 Value"/>
            <xdr:cNvSpPr txBox="1"/>
          </xdr:nvSpPr>
          <xdr:spPr>
            <a:xfrm>
              <a:off x="7207251" y="4021676"/>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D8AB235-F63B-4FCB-9C56-45489D77A8B5}"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4</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7">
          <xdr:nvSpPr>
            <xdr:cNvPr id="925" name="Q7 Text"/>
            <xdr:cNvSpPr txBox="1"/>
          </xdr:nvSpPr>
          <xdr:spPr>
            <a:xfrm>
              <a:off x="6170085" y="3757086"/>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F131960-B6E3-465A-AAD2-189368546A76}" type="TxLink">
                <a:rPr lang="en-US" sz="1500" b="1">
                  <a:effectLst>
                    <a:glow rad="177800">
                      <a:schemeClr val="bg1">
                        <a:alpha val="60000"/>
                      </a:schemeClr>
                    </a:glow>
                  </a:effectLst>
                  <a:latin typeface="Arial" pitchFamily="34" charset="0"/>
                  <a:cs typeface="Arial" pitchFamily="34" charset="0"/>
                </a:rPr>
                <a:pPr algn="ctr"/>
                <a:t>Vision</a:t>
              </a:fld>
              <a:endParaRPr lang="en-US" sz="1500" b="1">
                <a:effectLst>
                  <a:glow rad="177800">
                    <a:schemeClr val="bg1">
                      <a:alpha val="60000"/>
                    </a:schemeClr>
                  </a:glow>
                </a:effectLst>
                <a:latin typeface="Arial" pitchFamily="34" charset="0"/>
                <a:cs typeface="Arial" pitchFamily="34" charset="0"/>
              </a:endParaRPr>
            </a:p>
          </xdr:txBody>
        </xdr:sp>
        <xdr:sp macro="" textlink="$K$315">
          <xdr:nvSpPr>
            <xdr:cNvPr id="933" name="Q6 Value"/>
            <xdr:cNvSpPr txBox="1"/>
          </xdr:nvSpPr>
          <xdr:spPr>
            <a:xfrm>
              <a:off x="7207251" y="4529674"/>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227569D-0220-42AD-9571-D37ECEBC556C}"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5</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5">
          <xdr:nvSpPr>
            <xdr:cNvPr id="941" name="Q6 Text"/>
            <xdr:cNvSpPr txBox="1"/>
          </xdr:nvSpPr>
          <xdr:spPr>
            <a:xfrm>
              <a:off x="6085423" y="4709586"/>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74BB853-D48B-4598-8590-6C8A090E0FEB}" type="TxLink">
                <a:rPr lang="en-US" sz="1500" b="1">
                  <a:effectLst>
                    <a:glow rad="177800">
                      <a:schemeClr val="bg1">
                        <a:alpha val="60000"/>
                      </a:schemeClr>
                    </a:glow>
                  </a:effectLst>
                  <a:latin typeface="Arial" pitchFamily="34" charset="0"/>
                  <a:cs typeface="Arial" pitchFamily="34" charset="0"/>
                </a:rPr>
                <a:pPr algn="ctr"/>
                <a:t>Adaptability</a:t>
              </a:fld>
              <a:endParaRPr lang="en-US" sz="1500" b="1">
                <a:effectLst>
                  <a:glow rad="177800">
                    <a:schemeClr val="bg1">
                      <a:alpha val="60000"/>
                    </a:schemeClr>
                  </a:glow>
                </a:effectLst>
                <a:latin typeface="Arial" pitchFamily="34" charset="0"/>
                <a:cs typeface="Arial" pitchFamily="34" charset="0"/>
              </a:endParaRPr>
            </a:p>
          </xdr:txBody>
        </xdr:sp>
        <xdr:sp macro="" textlink="$K$313">
          <xdr:nvSpPr>
            <xdr:cNvPr id="942" name="Q5 Value"/>
            <xdr:cNvSpPr txBox="1"/>
          </xdr:nvSpPr>
          <xdr:spPr>
            <a:xfrm>
              <a:off x="7577666" y="4878923"/>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98F54D-ADDF-443E-A008-A95403671AA3}"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6</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3">
          <xdr:nvSpPr>
            <xdr:cNvPr id="943" name="Q5 Text"/>
            <xdr:cNvSpPr txBox="1"/>
          </xdr:nvSpPr>
          <xdr:spPr>
            <a:xfrm>
              <a:off x="6847420" y="5492754"/>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BDAB017-210E-4C45-B225-D7F2D16E9918}" type="TxLink">
                <a:rPr lang="en-US" sz="1500" b="1">
                  <a:effectLst>
                    <a:glow rad="177800">
                      <a:schemeClr val="bg1">
                        <a:alpha val="60000"/>
                      </a:schemeClr>
                    </a:glow>
                  </a:effectLst>
                  <a:latin typeface="Arial" pitchFamily="34" charset="0"/>
                  <a:cs typeface="Arial" pitchFamily="34" charset="0"/>
                </a:rPr>
                <a:pPr algn="ctr"/>
                <a:t>Personal Drive</a:t>
              </a:fld>
              <a:endParaRPr lang="en-US" sz="1500" b="1">
                <a:effectLst>
                  <a:glow rad="177800">
                    <a:schemeClr val="bg1">
                      <a:alpha val="60000"/>
                    </a:schemeClr>
                  </a:glow>
                </a:effectLst>
                <a:latin typeface="Arial" pitchFamily="34" charset="0"/>
                <a:cs typeface="Arial" pitchFamily="34" charset="0"/>
              </a:endParaRPr>
            </a:p>
          </xdr:txBody>
        </xdr:sp>
        <xdr:sp macro="" textlink="$K$311">
          <xdr:nvSpPr>
            <xdr:cNvPr id="944" name="Q4 Value"/>
            <xdr:cNvSpPr txBox="1"/>
          </xdr:nvSpPr>
          <xdr:spPr>
            <a:xfrm>
              <a:off x="8149166" y="4868340"/>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63D39F4-B735-4F4B-8F8D-07F9C6739A8A}"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7</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11">
          <xdr:nvSpPr>
            <xdr:cNvPr id="945" name="Q4 Text"/>
            <xdr:cNvSpPr txBox="1"/>
          </xdr:nvSpPr>
          <xdr:spPr>
            <a:xfrm>
              <a:off x="8001002" y="5503338"/>
              <a:ext cx="1471083"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0C6833-A9D1-42A4-9E43-A00DA64E0C72}" type="TxLink">
                <a:rPr lang="en-US" sz="1500" b="1">
                  <a:effectLst>
                    <a:glow rad="177800">
                      <a:schemeClr val="bg1">
                        <a:alpha val="60000"/>
                      </a:schemeClr>
                    </a:glow>
                  </a:effectLst>
                  <a:latin typeface="Arial" pitchFamily="34" charset="0"/>
                  <a:cs typeface="Arial" pitchFamily="34" charset="0"/>
                </a:rPr>
                <a:pPr algn="ctr"/>
                <a:t>Negotiation Skills</a:t>
              </a:fld>
              <a:endParaRPr lang="en-US" sz="1500" b="1">
                <a:effectLst>
                  <a:glow rad="177800">
                    <a:schemeClr val="bg1">
                      <a:alpha val="60000"/>
                    </a:schemeClr>
                  </a:glow>
                </a:effectLst>
                <a:latin typeface="Arial" pitchFamily="34" charset="0"/>
                <a:cs typeface="Arial" pitchFamily="34" charset="0"/>
              </a:endParaRPr>
            </a:p>
          </xdr:txBody>
        </xdr:sp>
        <xdr:sp macro="" textlink="$K$309">
          <xdr:nvSpPr>
            <xdr:cNvPr id="946" name="Q3 Value"/>
            <xdr:cNvSpPr txBox="1"/>
          </xdr:nvSpPr>
          <xdr:spPr>
            <a:xfrm>
              <a:off x="8572503" y="4529674"/>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776E528-1D33-48C9-BB49-CE6DDD61EE65}"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6</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09">
          <xdr:nvSpPr>
            <xdr:cNvPr id="947" name="Q3 Text"/>
            <xdr:cNvSpPr txBox="1"/>
          </xdr:nvSpPr>
          <xdr:spPr>
            <a:xfrm>
              <a:off x="8805332" y="4667253"/>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5A8A7C26-EF3D-4FCF-84A5-FCED5ABF1726}" type="TxLink">
                <a:rPr lang="en-US" sz="1500" b="1">
                  <a:effectLst>
                    <a:glow rad="177800">
                      <a:schemeClr val="bg1">
                        <a:alpha val="60000"/>
                      </a:schemeClr>
                    </a:glow>
                  </a:effectLst>
                  <a:latin typeface="Arial" pitchFamily="34" charset="0"/>
                  <a:cs typeface="Arial" pitchFamily="34" charset="0"/>
                </a:rPr>
                <a:pPr algn="ctr"/>
                <a:t>Decision Making</a:t>
              </a:fld>
              <a:endParaRPr lang="en-US" sz="1500" b="1">
                <a:effectLst>
                  <a:glow rad="177800">
                    <a:schemeClr val="bg1">
                      <a:alpha val="60000"/>
                    </a:schemeClr>
                  </a:glow>
                </a:effectLst>
                <a:latin typeface="Arial" pitchFamily="34" charset="0"/>
                <a:cs typeface="Arial" pitchFamily="34" charset="0"/>
              </a:endParaRPr>
            </a:p>
          </xdr:txBody>
        </xdr:sp>
        <xdr:sp macro="" textlink="$K$307">
          <xdr:nvSpPr>
            <xdr:cNvPr id="948" name="Q2 Value"/>
            <xdr:cNvSpPr txBox="1"/>
          </xdr:nvSpPr>
          <xdr:spPr>
            <a:xfrm>
              <a:off x="8572503" y="4011093"/>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E67E19CB-FC0D-48F2-B6EA-4737836C027C}"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3</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07">
          <xdr:nvSpPr>
            <xdr:cNvPr id="949" name="Q2 Text"/>
            <xdr:cNvSpPr txBox="1"/>
          </xdr:nvSpPr>
          <xdr:spPr>
            <a:xfrm>
              <a:off x="8773580" y="3788839"/>
              <a:ext cx="1471084"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24C0A0A-A498-45A5-951E-3BE5414C8E71}" type="TxLink">
                <a:rPr lang="en-US" sz="1500" b="1">
                  <a:effectLst>
                    <a:glow rad="177800">
                      <a:schemeClr val="bg1">
                        <a:alpha val="60000"/>
                      </a:schemeClr>
                    </a:glow>
                  </a:effectLst>
                  <a:latin typeface="Arial" pitchFamily="34" charset="0"/>
                  <a:cs typeface="Arial" pitchFamily="34" charset="0"/>
                </a:rPr>
                <a:pPr algn="ctr"/>
                <a:t>Listening Skills</a:t>
              </a:fld>
              <a:endParaRPr lang="en-US" sz="1500" b="1">
                <a:effectLst>
                  <a:glow rad="177800">
                    <a:schemeClr val="bg1">
                      <a:alpha val="60000"/>
                    </a:schemeClr>
                  </a:glow>
                </a:effectLst>
                <a:latin typeface="Arial" pitchFamily="34" charset="0"/>
                <a:cs typeface="Arial" pitchFamily="34" charset="0"/>
              </a:endParaRPr>
            </a:p>
          </xdr:txBody>
        </xdr:sp>
        <xdr:sp macro="" textlink="$K$305">
          <xdr:nvSpPr>
            <xdr:cNvPr id="950" name="Q1 Value"/>
            <xdr:cNvSpPr txBox="1"/>
          </xdr:nvSpPr>
          <xdr:spPr>
            <a:xfrm>
              <a:off x="8159749" y="3566592"/>
              <a:ext cx="624416" cy="560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9BB13E3-7885-474A-A90A-37EDE483D060}" type="TxLink">
                <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rPr>
                <a:pPr algn="ctr"/>
                <a:t>9</a:t>
              </a:fld>
              <a:endParaRPr lang="en-US" sz="3000" b="1">
                <a:solidFill>
                  <a:schemeClr val="tx1">
                    <a:lumMod val="65000"/>
                    <a:lumOff val="35000"/>
                  </a:schemeClr>
                </a:solidFill>
                <a:effectLst>
                  <a:glow rad="177800">
                    <a:schemeClr val="bg1">
                      <a:alpha val="60000"/>
                    </a:schemeClr>
                  </a:glow>
                </a:effectLst>
                <a:latin typeface="Arial" pitchFamily="34" charset="0"/>
                <a:cs typeface="Arial" pitchFamily="34" charset="0"/>
              </a:endParaRPr>
            </a:p>
          </xdr:txBody>
        </xdr:sp>
        <xdr:sp macro="" textlink="$E$305">
          <xdr:nvSpPr>
            <xdr:cNvPr id="951" name="Q1 Text"/>
            <xdr:cNvSpPr txBox="1"/>
          </xdr:nvSpPr>
          <xdr:spPr>
            <a:xfrm>
              <a:off x="8000999" y="3016254"/>
              <a:ext cx="1471083" cy="7514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E442DF-3641-429A-B770-A0F905C490D2}" type="TxLink">
                <a:rPr lang="en-US" sz="1500" b="1">
                  <a:effectLst>
                    <a:glow rad="177800">
                      <a:schemeClr val="bg1">
                        <a:alpha val="60000"/>
                      </a:schemeClr>
                    </a:glow>
                  </a:effectLst>
                  <a:latin typeface="Arial" pitchFamily="34" charset="0"/>
                  <a:cs typeface="Arial" pitchFamily="34" charset="0"/>
                </a:rPr>
                <a:pPr algn="ctr"/>
                <a:t>Leadership Skills</a:t>
              </a:fld>
              <a:endParaRPr lang="en-US" sz="1500" b="1">
                <a:effectLst>
                  <a:glow rad="177800">
                    <a:schemeClr val="bg1">
                      <a:alpha val="60000"/>
                    </a:schemeClr>
                  </a:glow>
                </a:effectLst>
                <a:latin typeface="Arial" pitchFamily="34" charset="0"/>
                <a:cs typeface="Arial" pitchFamily="34" charset="0"/>
              </a:endParaRPr>
            </a:p>
          </xdr:txBody>
        </xdr:sp>
      </xdr:grpSp>
      <xdr:sp macro="" textlink="$E$303">
        <xdr:nvSpPr>
          <xdr:cNvPr id="921" name="Radar Widget Title Textbox"/>
          <xdr:cNvSpPr txBox="1"/>
        </xdr:nvSpPr>
        <xdr:spPr>
          <a:xfrm>
            <a:off x="6233583" y="2529419"/>
            <a:ext cx="3894667" cy="4339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726361B-746E-41D4-BFE8-FAF8B9BCA05C}" type="TxLink">
              <a:rPr lang="en-US" sz="2400" b="1">
                <a:latin typeface="Arial" pitchFamily="34" charset="0"/>
                <a:cs typeface="Arial" pitchFamily="34" charset="0"/>
              </a:rPr>
              <a:pPr algn="ctr"/>
              <a:t>Competency Matrix</a:t>
            </a:fld>
            <a:endParaRPr lang="en-US" sz="2400" b="1">
              <a:latin typeface="Arial" pitchFamily="34" charset="0"/>
              <a:cs typeface="Arial" pitchFamily="34" charset="0"/>
            </a:endParaRPr>
          </a:p>
        </xdr:txBody>
      </xdr:sp>
    </xdr:grpSp>
    <xdr:clientData/>
  </xdr:twoCellAnchor>
  <xdr:twoCellAnchor>
    <xdr:from>
      <xdr:col>13</xdr:col>
      <xdr:colOff>0</xdr:colOff>
      <xdr:row>283</xdr:row>
      <xdr:rowOff>0</xdr:rowOff>
    </xdr:from>
    <xdr:to>
      <xdr:col>20</xdr:col>
      <xdr:colOff>63500</xdr:colOff>
      <xdr:row>296</xdr:row>
      <xdr:rowOff>122786</xdr:rowOff>
    </xdr:to>
    <xdr:grpSp>
      <xdr:nvGrpSpPr>
        <xdr:cNvPr id="926" name="q) Light Male Percentage Widget"/>
        <xdr:cNvGrpSpPr/>
      </xdr:nvGrpSpPr>
      <xdr:grpSpPr>
        <a:xfrm>
          <a:off x="7921625" y="69405500"/>
          <a:ext cx="4286250" cy="3980411"/>
          <a:chOff x="9096375" y="13519150"/>
          <a:chExt cx="4349750" cy="3960000"/>
        </a:xfrm>
      </xdr:grpSpPr>
      <xdr:sp macro="" textlink="">
        <xdr:nvSpPr>
          <xdr:cNvPr id="927" name="Light Background Rectangle"/>
          <xdr:cNvSpPr/>
        </xdr:nvSpPr>
        <xdr:spPr bwMode="auto">
          <a:xfrm>
            <a:off x="9096375" y="13519150"/>
            <a:ext cx="4214744" cy="396000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endParaRPr lang="en-US" sz="1100">
              <a:solidFill>
                <a:schemeClr val="lt1"/>
              </a:solidFill>
              <a:latin typeface="+mn-lt"/>
              <a:ea typeface="+mn-ea"/>
              <a:cs typeface="+mn-cs"/>
            </a:endParaRPr>
          </a:p>
        </xdr:txBody>
      </xdr:sp>
      <xdr:graphicFrame macro="">
        <xdr:nvGraphicFramePr>
          <xdr:cNvPr id="928" name="Male Percent Change Background Chart"/>
          <xdr:cNvGraphicFramePr>
            <a:graphicFrameLocks/>
          </xdr:cNvGraphicFramePr>
        </xdr:nvGraphicFramePr>
        <xdr:xfrm>
          <a:off x="10572750" y="16119855"/>
          <a:ext cx="2603500" cy="1072770"/>
        </xdr:xfrm>
        <a:graphic>
          <a:graphicData uri="http://schemas.openxmlformats.org/drawingml/2006/chart">
            <c:chart xmlns:c="http://schemas.openxmlformats.org/drawingml/2006/chart" xmlns:r="http://schemas.openxmlformats.org/officeDocument/2006/relationships" r:id="rId22"/>
          </a:graphicData>
        </a:graphic>
      </xdr:graphicFrame>
      <xdr:sp macro="" textlink="'Widget Showcase Calcs'!E329">
        <xdr:nvSpPr>
          <xdr:cNvPr id="929" name="Male Percent Change Value"/>
          <xdr:cNvSpPr txBox="1"/>
        </xdr:nvSpPr>
        <xdr:spPr>
          <a:xfrm>
            <a:off x="10890251" y="16212291"/>
            <a:ext cx="1841500" cy="742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9F0CBC3-5A14-4FC1-B17F-94B015C936F9}" type="TxLink">
              <a:rPr lang="en-US" sz="3800" b="0">
                <a:solidFill>
                  <a:schemeClr val="bg1"/>
                </a:solidFill>
                <a:latin typeface="Arial Black" pitchFamily="34" charset="0"/>
                <a:ea typeface="+mn-ea"/>
                <a:cs typeface="Arial" pitchFamily="34" charset="0"/>
              </a:rPr>
              <a:pPr marL="0" indent="0" algn="ctr"/>
              <a:t>+30%</a:t>
            </a:fld>
            <a:endParaRPr lang="en-US" sz="3800" b="0">
              <a:solidFill>
                <a:schemeClr val="bg1"/>
              </a:solidFill>
              <a:latin typeface="Arial Black" pitchFamily="34" charset="0"/>
              <a:ea typeface="+mn-ea"/>
              <a:cs typeface="Arial" pitchFamily="34" charset="0"/>
            </a:endParaRPr>
          </a:p>
        </xdr:txBody>
      </xdr:sp>
      <xdr:sp macro="" textlink="'Widget Showcase Calcs'!E327">
        <xdr:nvSpPr>
          <xdr:cNvPr id="930" name="Male Percent Value"/>
          <xdr:cNvSpPr txBox="1"/>
        </xdr:nvSpPr>
        <xdr:spPr>
          <a:xfrm>
            <a:off x="10477500" y="14883368"/>
            <a:ext cx="2968625" cy="132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9389D38-F85A-43DF-A168-24B6B35E9879}" type="TxLink">
              <a:rPr lang="en-US" sz="7000" b="0">
                <a:solidFill>
                  <a:schemeClr val="tx1">
                    <a:lumMod val="75000"/>
                    <a:lumOff val="25000"/>
                  </a:schemeClr>
                </a:solidFill>
                <a:latin typeface="Arial Black" pitchFamily="34" charset="0"/>
                <a:cs typeface="Arial" pitchFamily="34" charset="0"/>
              </a:rPr>
              <a:pPr algn="ctr"/>
              <a:t>51%</a:t>
            </a:fld>
            <a:endParaRPr lang="en-US" sz="7000" b="0">
              <a:solidFill>
                <a:schemeClr val="tx1">
                  <a:lumMod val="75000"/>
                  <a:lumOff val="25000"/>
                </a:schemeClr>
              </a:solidFill>
              <a:latin typeface="Arial Black" pitchFamily="34" charset="0"/>
              <a:cs typeface="Arial" pitchFamily="34" charset="0"/>
            </a:endParaRPr>
          </a:p>
        </xdr:txBody>
      </xdr:sp>
      <xdr:pic>
        <xdr:nvPicPr>
          <xdr:cNvPr id="931" name="Male Ico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443835" y="14450660"/>
            <a:ext cx="970485" cy="2851200"/>
          </a:xfrm>
          <a:prstGeom prst="rect">
            <a:avLst/>
          </a:prstGeom>
          <a:effectLst>
            <a:glow rad="101600">
              <a:schemeClr val="bg1"/>
            </a:glow>
          </a:effectLst>
        </xdr:spPr>
      </xdr:pic>
      <xdr:sp macro="" textlink="$F$287">
        <xdr:nvSpPr>
          <xdr:cNvPr id="932" name="Male Percentage Widget Title"/>
          <xdr:cNvSpPr txBox="1"/>
        </xdr:nvSpPr>
        <xdr:spPr bwMode="auto">
          <a:xfrm>
            <a:off x="9545642" y="13603160"/>
            <a:ext cx="3273656" cy="89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87C51BD-F10D-4D52-A5D3-23264772C5D7}" type="TxLink">
              <a:rPr lang="en-US" sz="2400" b="1" i="0" u="none" strike="noStrike">
                <a:solidFill>
                  <a:schemeClr val="tx1">
                    <a:lumMod val="75000"/>
                    <a:lumOff val="25000"/>
                  </a:schemeClr>
                </a:solidFill>
                <a:latin typeface="Arialri"/>
                <a:cs typeface="Arial" pitchFamily="34" charset="0"/>
              </a:rPr>
              <a:pPr algn="ctr"/>
              <a:t>Male Percentage</a:t>
            </a:fld>
            <a:endParaRPr lang="en-US" sz="2400" b="1">
              <a:solidFill>
                <a:schemeClr val="tx1">
                  <a:lumMod val="75000"/>
                  <a:lumOff val="25000"/>
                </a:schemeClr>
              </a:solidFill>
              <a:latin typeface="Arial" pitchFamily="34" charset="0"/>
              <a:cs typeface="Arial" pitchFamily="34" charset="0"/>
            </a:endParaRPr>
          </a:p>
        </xdr:txBody>
      </xdr:sp>
    </xdr:grpSp>
    <xdr:clientData/>
  </xdr:twoCellAnchor>
  <xdr:twoCellAnchor>
    <xdr:from>
      <xdr:col>13</xdr:col>
      <xdr:colOff>0</xdr:colOff>
      <xdr:row>267</xdr:row>
      <xdr:rowOff>136072</xdr:rowOff>
    </xdr:from>
    <xdr:to>
      <xdr:col>20</xdr:col>
      <xdr:colOff>63500</xdr:colOff>
      <xdr:row>281</xdr:row>
      <xdr:rowOff>68358</xdr:rowOff>
    </xdr:to>
    <xdr:grpSp>
      <xdr:nvGrpSpPr>
        <xdr:cNvPr id="897" name="p) Light Female Percentage Widget"/>
        <xdr:cNvGrpSpPr/>
      </xdr:nvGrpSpPr>
      <xdr:grpSpPr>
        <a:xfrm>
          <a:off x="7921625" y="65112447"/>
          <a:ext cx="4286250" cy="3980411"/>
          <a:chOff x="9096375" y="9058275"/>
          <a:chExt cx="4349750" cy="3960000"/>
        </a:xfrm>
      </xdr:grpSpPr>
      <xdr:sp macro="" textlink="">
        <xdr:nvSpPr>
          <xdr:cNvPr id="898" name="Light Background Rectangle"/>
          <xdr:cNvSpPr/>
        </xdr:nvSpPr>
        <xdr:spPr bwMode="auto">
          <a:xfrm>
            <a:off x="9096375" y="9058275"/>
            <a:ext cx="4214744" cy="396000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endParaRPr lang="en-US" sz="1100">
              <a:solidFill>
                <a:schemeClr val="lt1"/>
              </a:solidFill>
              <a:latin typeface="+mn-lt"/>
              <a:ea typeface="+mn-ea"/>
              <a:cs typeface="+mn-cs"/>
            </a:endParaRPr>
          </a:p>
        </xdr:txBody>
      </xdr:sp>
      <xdr:graphicFrame macro="">
        <xdr:nvGraphicFramePr>
          <xdr:cNvPr id="899" name="Female Percent Change Background Chart"/>
          <xdr:cNvGraphicFramePr>
            <a:graphicFrameLocks/>
          </xdr:cNvGraphicFramePr>
        </xdr:nvGraphicFramePr>
        <xdr:xfrm>
          <a:off x="10572750" y="11658980"/>
          <a:ext cx="2603500" cy="1072770"/>
        </xdr:xfrm>
        <a:graphic>
          <a:graphicData uri="http://schemas.openxmlformats.org/drawingml/2006/chart">
            <c:chart xmlns:c="http://schemas.openxmlformats.org/drawingml/2006/chart" xmlns:r="http://schemas.openxmlformats.org/officeDocument/2006/relationships" r:id="rId23"/>
          </a:graphicData>
        </a:graphic>
      </xdr:graphicFrame>
      <xdr:sp macro="" textlink="'Widget Showcase Calcs'!E308">
        <xdr:nvSpPr>
          <xdr:cNvPr id="900" name="Female Percent Change Value"/>
          <xdr:cNvSpPr txBox="1"/>
        </xdr:nvSpPr>
        <xdr:spPr>
          <a:xfrm>
            <a:off x="10890251" y="11751416"/>
            <a:ext cx="1841500" cy="7422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A6405B8-657C-4ECB-BF8B-5476AAA3F43A}" type="TxLink">
              <a:rPr lang="en-US" sz="3800" b="0">
                <a:solidFill>
                  <a:schemeClr val="bg1"/>
                </a:solidFill>
                <a:latin typeface="Arial Black" pitchFamily="34" charset="0"/>
                <a:ea typeface="+mn-ea"/>
                <a:cs typeface="Arial" pitchFamily="34" charset="0"/>
              </a:rPr>
              <a:pPr marL="0" indent="0" algn="ctr"/>
              <a:t>-30%</a:t>
            </a:fld>
            <a:endParaRPr lang="en-US" sz="3800" b="0">
              <a:solidFill>
                <a:schemeClr val="bg1"/>
              </a:solidFill>
              <a:latin typeface="Arial Black" pitchFamily="34" charset="0"/>
              <a:ea typeface="+mn-ea"/>
              <a:cs typeface="Arial" pitchFamily="34" charset="0"/>
            </a:endParaRPr>
          </a:p>
        </xdr:txBody>
      </xdr:sp>
      <xdr:sp macro="" textlink="'Widget Showcase Calcs'!E306">
        <xdr:nvSpPr>
          <xdr:cNvPr id="901" name="Female Percent Value"/>
          <xdr:cNvSpPr txBox="1"/>
        </xdr:nvSpPr>
        <xdr:spPr>
          <a:xfrm>
            <a:off x="10477500" y="10422493"/>
            <a:ext cx="2968625" cy="13250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46C9F6C-4982-4D7D-9B56-C7005E935F79}" type="TxLink">
              <a:rPr lang="en-US" sz="7000" b="0">
                <a:solidFill>
                  <a:schemeClr val="tx1">
                    <a:lumMod val="75000"/>
                    <a:lumOff val="25000"/>
                  </a:schemeClr>
                </a:solidFill>
                <a:latin typeface="Arial Black" pitchFamily="34" charset="0"/>
                <a:cs typeface="Arial" pitchFamily="34" charset="0"/>
              </a:rPr>
              <a:pPr algn="ctr"/>
              <a:t>49%</a:t>
            </a:fld>
            <a:endParaRPr lang="en-US" sz="7000" b="0">
              <a:solidFill>
                <a:schemeClr val="tx1">
                  <a:lumMod val="75000"/>
                  <a:lumOff val="25000"/>
                </a:schemeClr>
              </a:solidFill>
              <a:latin typeface="Arial Black" pitchFamily="34" charset="0"/>
              <a:cs typeface="Arial" pitchFamily="34" charset="0"/>
            </a:endParaRPr>
          </a:p>
        </xdr:txBody>
      </xdr:sp>
      <xdr:pic>
        <xdr:nvPicPr>
          <xdr:cNvPr id="902" name="Female Ico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325806" y="9948608"/>
            <a:ext cx="1215194" cy="2849319"/>
          </a:xfrm>
          <a:prstGeom prst="rect">
            <a:avLst/>
          </a:prstGeom>
          <a:effectLst>
            <a:glow rad="101600">
              <a:schemeClr val="bg1"/>
            </a:glow>
          </a:effectLst>
        </xdr:spPr>
      </xdr:pic>
      <xdr:sp macro="" textlink="$F$272">
        <xdr:nvSpPr>
          <xdr:cNvPr id="903" name="Female Percentage Widget Title"/>
          <xdr:cNvSpPr txBox="1"/>
        </xdr:nvSpPr>
        <xdr:spPr bwMode="auto">
          <a:xfrm>
            <a:off x="9545642" y="9142285"/>
            <a:ext cx="3273656" cy="8930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2E77E57-4EA1-4240-B990-794E53F1863D}" type="TxLink">
              <a:rPr lang="en-US" sz="2400" b="1" i="0" u="none" strike="noStrike">
                <a:solidFill>
                  <a:schemeClr val="tx1">
                    <a:lumMod val="75000"/>
                    <a:lumOff val="25000"/>
                  </a:schemeClr>
                </a:solidFill>
                <a:latin typeface="Arialri"/>
                <a:cs typeface="Arial" pitchFamily="34" charset="0"/>
              </a:rPr>
              <a:pPr algn="ctr"/>
              <a:t>Female Percentage</a:t>
            </a:fld>
            <a:endParaRPr lang="en-US" sz="2400" b="1">
              <a:solidFill>
                <a:schemeClr val="tx1">
                  <a:lumMod val="75000"/>
                  <a:lumOff val="25000"/>
                </a:schemeClr>
              </a:solidFill>
              <a:latin typeface="Arial" pitchFamily="34" charset="0"/>
              <a:cs typeface="Arial" pitchFamily="34" charset="0"/>
            </a:endParaRPr>
          </a:p>
        </xdr:txBody>
      </xdr:sp>
    </xdr:grpSp>
    <xdr:clientData/>
  </xdr:twoCellAnchor>
  <xdr:twoCellAnchor>
    <xdr:from>
      <xdr:col>13</xdr:col>
      <xdr:colOff>0</xdr:colOff>
      <xdr:row>252</xdr:row>
      <xdr:rowOff>0</xdr:rowOff>
    </xdr:from>
    <xdr:to>
      <xdr:col>20</xdr:col>
      <xdr:colOff>125241</xdr:colOff>
      <xdr:row>265</xdr:row>
      <xdr:rowOff>121097</xdr:rowOff>
    </xdr:to>
    <xdr:grpSp>
      <xdr:nvGrpSpPr>
        <xdr:cNvPr id="603" name="o) Light Gender Breakdown Widget"/>
        <xdr:cNvGrpSpPr/>
      </xdr:nvGrpSpPr>
      <xdr:grpSpPr>
        <a:xfrm>
          <a:off x="7921625" y="60674250"/>
          <a:ext cx="4347991" cy="4042222"/>
          <a:chOff x="8382000" y="8629650"/>
          <a:chExt cx="4392441" cy="3952869"/>
        </a:xfrm>
      </xdr:grpSpPr>
      <xdr:sp macro="" textlink="">
        <xdr:nvSpPr>
          <xdr:cNvPr id="604" name="Light Background Rectangle"/>
          <xdr:cNvSpPr/>
        </xdr:nvSpPr>
        <xdr:spPr bwMode="auto">
          <a:xfrm>
            <a:off x="8382000" y="8629650"/>
            <a:ext cx="4285420" cy="3952869"/>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endParaRPr lang="en-US" sz="1100">
              <a:solidFill>
                <a:schemeClr val="lt1"/>
              </a:solidFill>
              <a:latin typeface="+mn-lt"/>
              <a:ea typeface="+mn-ea"/>
              <a:cs typeface="+mn-cs"/>
            </a:endParaRPr>
          </a:p>
        </xdr:txBody>
      </xdr:sp>
      <xdr:grpSp>
        <xdr:nvGrpSpPr>
          <xdr:cNvPr id="605" name="Male Stats"/>
          <xdr:cNvGrpSpPr/>
        </xdr:nvGrpSpPr>
        <xdr:grpSpPr>
          <a:xfrm>
            <a:off x="10672230" y="9559482"/>
            <a:ext cx="2102211" cy="2522741"/>
            <a:chOff x="3342823" y="12808857"/>
            <a:chExt cx="2088429" cy="2276500"/>
          </a:xfrm>
        </xdr:grpSpPr>
        <xdr:graphicFrame macro="">
          <xdr:nvGraphicFramePr>
            <xdr:cNvPr id="803" name="Male Percent Change Background Chart"/>
            <xdr:cNvGraphicFramePr>
              <a:graphicFrameLocks/>
            </xdr:cNvGraphicFramePr>
          </xdr:nvGraphicFramePr>
          <xdr:xfrm>
            <a:off x="4134786" y="14355537"/>
            <a:ext cx="1143000" cy="678088"/>
          </xdr:xfrm>
          <a:graphic>
            <a:graphicData uri="http://schemas.openxmlformats.org/drawingml/2006/chart">
              <c:chart xmlns:c="http://schemas.openxmlformats.org/drawingml/2006/chart" xmlns:r="http://schemas.openxmlformats.org/officeDocument/2006/relationships" r:id="rId24"/>
            </a:graphicData>
          </a:graphic>
        </xdr:graphicFrame>
        <xdr:sp macro="" textlink="'Widget Showcase Calcs'!I287">
          <xdr:nvSpPr>
            <xdr:cNvPr id="804" name="Male Percent Change Value"/>
            <xdr:cNvSpPr txBox="1"/>
          </xdr:nvSpPr>
          <xdr:spPr>
            <a:xfrm>
              <a:off x="4207226" y="14495978"/>
              <a:ext cx="929864" cy="3248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4A9AF0E5-05E6-48F4-AB4A-D34164C5A046}" type="TxLink">
                <a:rPr lang="en-US" sz="1800" b="0">
                  <a:solidFill>
                    <a:schemeClr val="bg1"/>
                  </a:solidFill>
                  <a:latin typeface="Arial Black" pitchFamily="34" charset="0"/>
                  <a:ea typeface="+mn-ea"/>
                  <a:cs typeface="Arial" pitchFamily="34" charset="0"/>
                </a:rPr>
                <a:pPr marL="0" indent="0" algn="ctr"/>
                <a:t>+30%</a:t>
              </a:fld>
              <a:endParaRPr lang="en-US" sz="1800" b="0">
                <a:solidFill>
                  <a:schemeClr val="bg1"/>
                </a:solidFill>
                <a:latin typeface="Arial Black" pitchFamily="34" charset="0"/>
                <a:ea typeface="+mn-ea"/>
                <a:cs typeface="Arial" pitchFamily="34" charset="0"/>
              </a:endParaRPr>
            </a:p>
          </xdr:txBody>
        </xdr:sp>
        <xdr:sp macro="" textlink="'Widget Showcase Calcs'!I281">
          <xdr:nvSpPr>
            <xdr:cNvPr id="805" name="Male Percent Value"/>
            <xdr:cNvSpPr txBox="1"/>
          </xdr:nvSpPr>
          <xdr:spPr>
            <a:xfrm>
              <a:off x="4069021" y="13845866"/>
              <a:ext cx="1362231" cy="7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9FA9A81-B3D3-4E37-BA9D-512C73D1A349}" type="TxLink">
                <a:rPr lang="en-US" sz="3400" b="0">
                  <a:solidFill>
                    <a:schemeClr val="tx1">
                      <a:lumMod val="75000"/>
                      <a:lumOff val="25000"/>
                    </a:schemeClr>
                  </a:solidFill>
                  <a:latin typeface="Arial Black" pitchFamily="34" charset="0"/>
                  <a:cs typeface="Arial" pitchFamily="34" charset="0"/>
                </a:rPr>
                <a:pPr algn="ctr"/>
                <a:t>51%</a:t>
              </a:fld>
              <a:endParaRPr lang="en-US" sz="3400" b="0">
                <a:solidFill>
                  <a:schemeClr val="tx1">
                    <a:lumMod val="75000"/>
                    <a:lumOff val="25000"/>
                  </a:schemeClr>
                </a:solidFill>
                <a:latin typeface="Arial Black" pitchFamily="34" charset="0"/>
                <a:cs typeface="Arial" pitchFamily="34" charset="0"/>
              </a:endParaRPr>
            </a:p>
          </xdr:txBody>
        </xdr:sp>
        <xdr:pic>
          <xdr:nvPicPr>
            <xdr:cNvPr id="806" name="Male Icon"/>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342823" y="12808857"/>
              <a:ext cx="868925" cy="2276500"/>
            </a:xfrm>
            <a:prstGeom prst="rect">
              <a:avLst/>
            </a:prstGeom>
            <a:effectLst>
              <a:glow rad="101600">
                <a:schemeClr val="bg1"/>
              </a:glow>
            </a:effectLst>
          </xdr:spPr>
        </xdr:pic>
        <xdr:sp macro="" textlink="">
          <xdr:nvSpPr>
            <xdr:cNvPr id="807" name="Male Label"/>
            <xdr:cNvSpPr txBox="1"/>
          </xdr:nvSpPr>
          <xdr:spPr>
            <a:xfrm>
              <a:off x="4351673" y="13667453"/>
              <a:ext cx="1021271" cy="29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tx1">
                      <a:lumMod val="65000"/>
                      <a:lumOff val="35000"/>
                    </a:schemeClr>
                  </a:solidFill>
                  <a:latin typeface="Arial" pitchFamily="34" charset="0"/>
                  <a:cs typeface="Arial" pitchFamily="34" charset="0"/>
                </a:rPr>
                <a:t>MALE</a:t>
              </a:r>
            </a:p>
          </xdr:txBody>
        </xdr:sp>
      </xdr:grpSp>
      <xdr:grpSp>
        <xdr:nvGrpSpPr>
          <xdr:cNvPr id="606" name="Female Stats"/>
          <xdr:cNvGrpSpPr/>
        </xdr:nvGrpSpPr>
        <xdr:grpSpPr>
          <a:xfrm>
            <a:off x="8518431" y="9565920"/>
            <a:ext cx="2667236" cy="2518069"/>
            <a:chOff x="571500" y="12815108"/>
            <a:chExt cx="2645264" cy="2271964"/>
          </a:xfrm>
        </xdr:grpSpPr>
        <xdr:graphicFrame macro="">
          <xdr:nvGraphicFramePr>
            <xdr:cNvPr id="608" name="Female Percent Change Background Chart"/>
            <xdr:cNvGraphicFramePr>
              <a:graphicFrameLocks/>
            </xdr:cNvGraphicFramePr>
          </xdr:nvGraphicFramePr>
          <xdr:xfrm>
            <a:off x="1626995" y="14355537"/>
            <a:ext cx="1143000" cy="678088"/>
          </xdr:xfrm>
          <a:graphic>
            <a:graphicData uri="http://schemas.openxmlformats.org/drawingml/2006/chart">
              <c:chart xmlns:c="http://schemas.openxmlformats.org/drawingml/2006/chart" xmlns:r="http://schemas.openxmlformats.org/officeDocument/2006/relationships" r:id="rId25"/>
            </a:graphicData>
          </a:graphic>
        </xdr:graphicFrame>
        <xdr:sp macro="" textlink="'Widget Showcase Calcs'!E287">
          <xdr:nvSpPr>
            <xdr:cNvPr id="611" name="Female Percent Change Value"/>
            <xdr:cNvSpPr txBox="1"/>
          </xdr:nvSpPr>
          <xdr:spPr>
            <a:xfrm>
              <a:off x="1700346" y="14495978"/>
              <a:ext cx="928289" cy="3248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FC4044F-89E9-40CC-A31F-C6D20728D302}" type="TxLink">
                <a:rPr lang="en-US" sz="1800" b="0">
                  <a:solidFill>
                    <a:schemeClr val="bg1"/>
                  </a:solidFill>
                  <a:latin typeface="Arial Black" pitchFamily="34" charset="0"/>
                  <a:ea typeface="+mn-ea"/>
                  <a:cs typeface="Arial" pitchFamily="34" charset="0"/>
                </a:rPr>
                <a:pPr marL="0" indent="0" algn="ctr"/>
                <a:t>-30%</a:t>
              </a:fld>
              <a:endParaRPr lang="en-US" sz="1800" b="0">
                <a:solidFill>
                  <a:schemeClr val="bg1"/>
                </a:solidFill>
                <a:latin typeface="Arial Black" pitchFamily="34" charset="0"/>
                <a:ea typeface="+mn-ea"/>
                <a:cs typeface="Arial" pitchFamily="34" charset="0"/>
              </a:endParaRPr>
            </a:p>
          </xdr:txBody>
        </xdr:sp>
        <xdr:sp macro="" textlink="'Widget Showcase Calcs'!E281">
          <xdr:nvSpPr>
            <xdr:cNvPr id="629" name="Female Percent Value"/>
            <xdr:cNvSpPr txBox="1"/>
          </xdr:nvSpPr>
          <xdr:spPr>
            <a:xfrm>
              <a:off x="1488660" y="13845866"/>
              <a:ext cx="1362231" cy="7228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D1A8A8C-C8A4-4D4D-8B02-A854DB6F5CB8}" type="TxLink">
                <a:rPr lang="en-US" sz="3400" b="0">
                  <a:solidFill>
                    <a:schemeClr val="tx1">
                      <a:lumMod val="75000"/>
                      <a:lumOff val="25000"/>
                    </a:schemeClr>
                  </a:solidFill>
                  <a:latin typeface="Arial Black" pitchFamily="34" charset="0"/>
                  <a:cs typeface="Arial" pitchFamily="34" charset="0"/>
                </a:rPr>
                <a:pPr algn="ctr"/>
                <a:t>49%</a:t>
              </a:fld>
              <a:endParaRPr lang="en-US" sz="3400" b="0">
                <a:solidFill>
                  <a:schemeClr val="tx1">
                    <a:lumMod val="75000"/>
                    <a:lumOff val="25000"/>
                  </a:schemeClr>
                </a:solidFill>
                <a:latin typeface="Arial Black" pitchFamily="34" charset="0"/>
                <a:cs typeface="Arial" pitchFamily="34" charset="0"/>
              </a:endParaRPr>
            </a:p>
          </xdr:txBody>
        </xdr:sp>
        <xdr:pic>
          <xdr:nvPicPr>
            <xdr:cNvPr id="801" name="Female Icon"/>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1500" y="12815108"/>
              <a:ext cx="1084887" cy="2271964"/>
            </a:xfrm>
            <a:prstGeom prst="rect">
              <a:avLst/>
            </a:prstGeom>
            <a:effectLst>
              <a:glow rad="101600">
                <a:schemeClr val="bg1"/>
              </a:glow>
            </a:effectLst>
          </xdr:spPr>
        </xdr:pic>
        <xdr:sp macro="" textlink="">
          <xdr:nvSpPr>
            <xdr:cNvPr id="802" name="Female Label"/>
            <xdr:cNvSpPr txBox="1"/>
          </xdr:nvSpPr>
          <xdr:spPr>
            <a:xfrm>
              <a:off x="1734195" y="13667453"/>
              <a:ext cx="1482569" cy="29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tx1">
                      <a:lumMod val="65000"/>
                      <a:lumOff val="35000"/>
                    </a:schemeClr>
                  </a:solidFill>
                  <a:latin typeface="Arial" pitchFamily="34" charset="0"/>
                  <a:cs typeface="Arial" pitchFamily="34" charset="0"/>
                </a:rPr>
                <a:t>FEMALE</a:t>
              </a:r>
            </a:p>
          </xdr:txBody>
        </xdr:sp>
      </xdr:grpSp>
      <xdr:sp macro="" textlink="$F$256">
        <xdr:nvSpPr>
          <xdr:cNvPr id="607" name="Gender Breakdown Widget Title"/>
          <xdr:cNvSpPr txBox="1"/>
        </xdr:nvSpPr>
        <xdr:spPr bwMode="auto">
          <a:xfrm>
            <a:off x="8409096" y="8713509"/>
            <a:ext cx="4240644" cy="8914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7290332-7CCA-4ADD-8F2C-4C595EE1ABCE}" type="TxLink">
              <a:rPr lang="en-US" sz="2400" b="1" i="0" u="none" strike="noStrike">
                <a:solidFill>
                  <a:srgbClr val="000000"/>
                </a:solidFill>
                <a:latin typeface="Arialri"/>
                <a:cs typeface="Arial" pitchFamily="34" charset="0"/>
              </a:rPr>
              <a:pPr algn="ctr"/>
              <a:t>Workforce Breakdown</a:t>
            </a:fld>
            <a:endParaRPr lang="en-US" sz="2400" b="1">
              <a:latin typeface="Arial" pitchFamily="34" charset="0"/>
              <a:cs typeface="Arial" pitchFamily="34" charset="0"/>
            </a:endParaRPr>
          </a:p>
        </xdr:txBody>
      </xdr:sp>
    </xdr:grpSp>
    <xdr:clientData/>
  </xdr:twoCellAnchor>
  <xdr:twoCellAnchor>
    <xdr:from>
      <xdr:col>13</xdr:col>
      <xdr:colOff>0</xdr:colOff>
      <xdr:row>230</xdr:row>
      <xdr:rowOff>182541</xdr:rowOff>
    </xdr:from>
    <xdr:to>
      <xdr:col>19</xdr:col>
      <xdr:colOff>585638</xdr:colOff>
      <xdr:row>250</xdr:row>
      <xdr:rowOff>28947</xdr:rowOff>
    </xdr:to>
    <xdr:grpSp>
      <xdr:nvGrpSpPr>
        <xdr:cNvPr id="554" name="n) Light World Map Widget"/>
        <xdr:cNvGrpSpPr/>
      </xdr:nvGrpSpPr>
      <xdr:grpSpPr>
        <a:xfrm>
          <a:off x="7921625" y="56522916"/>
          <a:ext cx="4205138" cy="3799281"/>
          <a:chOff x="7969250" y="42283041"/>
          <a:chExt cx="4268638" cy="3804573"/>
        </a:xfrm>
      </xdr:grpSpPr>
      <xdr:sp macro="" textlink="">
        <xdr:nvSpPr>
          <xdr:cNvPr id="544" name="World Map Background Rectangle"/>
          <xdr:cNvSpPr/>
        </xdr:nvSpPr>
        <xdr:spPr bwMode="auto">
          <a:xfrm>
            <a:off x="7969250" y="42291000"/>
            <a:ext cx="4268638" cy="3749292"/>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545" name="Map Outline Shape"/>
          <xdr:cNvSpPr>
            <a:spLocks noEditPoints="1"/>
          </xdr:cNvSpPr>
        </xdr:nvSpPr>
        <xdr:spPr bwMode="auto">
          <a:xfrm>
            <a:off x="8056562" y="43040808"/>
            <a:ext cx="4030663" cy="2228850"/>
          </a:xfrm>
          <a:custGeom>
            <a:avLst/>
            <a:gdLst>
              <a:gd name="T0" fmla="*/ 180029107 w 16633"/>
              <a:gd name="T1" fmla="*/ 407739401 h 9291"/>
              <a:gd name="T2" fmla="*/ 223137040 w 16633"/>
              <a:gd name="T3" fmla="*/ 487868096 h 9291"/>
              <a:gd name="T4" fmla="*/ 240978727 w 16633"/>
              <a:gd name="T5" fmla="*/ 312900206 h 9291"/>
              <a:gd name="T6" fmla="*/ 128920993 w 16633"/>
              <a:gd name="T7" fmla="*/ 238943907 h 9291"/>
              <a:gd name="T8" fmla="*/ 155223313 w 16633"/>
              <a:gd name="T9" fmla="*/ 167237627 h 9291"/>
              <a:gd name="T10" fmla="*/ 260316999 w 16633"/>
              <a:gd name="T11" fmla="*/ 77186673 h 9291"/>
              <a:gd name="T12" fmla="*/ 203108272 w 16633"/>
              <a:gd name="T13" fmla="*/ 40670093 h 9291"/>
              <a:gd name="T14" fmla="*/ 144691011 w 16633"/>
              <a:gd name="T15" fmla="*/ 16383523 h 9291"/>
              <a:gd name="T16" fmla="*/ 58590034 w 16633"/>
              <a:gd name="T17" fmla="*/ 42285295 h 9291"/>
              <a:gd name="T18" fmla="*/ 52316723 w 16633"/>
              <a:gd name="T19" fmla="*/ 152065812 h 9291"/>
              <a:gd name="T20" fmla="*/ 528346248 w 16633"/>
              <a:gd name="T21" fmla="*/ 202831322 h 9291"/>
              <a:gd name="T22" fmla="*/ 527195001 w 16633"/>
              <a:gd name="T23" fmla="*/ 401682094 h 9291"/>
              <a:gd name="T24" fmla="*/ 414043726 w 16633"/>
              <a:gd name="T25" fmla="*/ 276441215 h 9291"/>
              <a:gd name="T26" fmla="*/ 441439467 w 16633"/>
              <a:gd name="T27" fmla="*/ 146470060 h 9291"/>
              <a:gd name="T28" fmla="*/ 497439780 w 16633"/>
              <a:gd name="T29" fmla="*/ 128471342 h 9291"/>
              <a:gd name="T30" fmla="*/ 479367748 w 16633"/>
              <a:gd name="T31" fmla="*/ 145662339 h 9291"/>
              <a:gd name="T32" fmla="*/ 395914348 w 16633"/>
              <a:gd name="T33" fmla="*/ 147739096 h 9291"/>
              <a:gd name="T34" fmla="*/ 445065486 w 16633"/>
              <a:gd name="T35" fmla="*/ 79782559 h 9291"/>
              <a:gd name="T36" fmla="*/ 443166097 w 16633"/>
              <a:gd name="T37" fmla="*/ 37208912 h 9291"/>
              <a:gd name="T38" fmla="*/ 565986597 w 16633"/>
              <a:gd name="T39" fmla="*/ 37901004 h 9291"/>
              <a:gd name="T40" fmla="*/ 740835514 w 16633"/>
              <a:gd name="T41" fmla="*/ 9691695 h 9291"/>
              <a:gd name="T42" fmla="*/ 764029851 w 16633"/>
              <a:gd name="T43" fmla="*/ 41650777 h 9291"/>
              <a:gd name="T44" fmla="*/ 773353559 w 16633"/>
              <a:gd name="T45" fmla="*/ 134701612 h 9291"/>
              <a:gd name="T46" fmla="*/ 770303402 w 16633"/>
              <a:gd name="T47" fmla="*/ 259250218 h 9291"/>
              <a:gd name="T48" fmla="*/ 701986811 w 16633"/>
              <a:gd name="T49" fmla="*/ 205369634 h 9291"/>
              <a:gd name="T50" fmla="*/ 578878739 w 16633"/>
              <a:gd name="T51" fmla="*/ 182005941 h 9291"/>
              <a:gd name="T52" fmla="*/ 531511577 w 16633"/>
              <a:gd name="T53" fmla="*/ 191928170 h 9291"/>
              <a:gd name="T54" fmla="*/ 861008122 w 16633"/>
              <a:gd name="T55" fmla="*/ 378722142 h 9291"/>
              <a:gd name="T56" fmla="*/ 815540830 w 16633"/>
              <a:gd name="T57" fmla="*/ 465138921 h 9291"/>
              <a:gd name="T58" fmla="*/ 546418280 w 16633"/>
              <a:gd name="T59" fmla="*/ 109030356 h 9291"/>
              <a:gd name="T60" fmla="*/ 868720373 w 16633"/>
              <a:gd name="T61" fmla="*/ 517231401 h 9291"/>
              <a:gd name="T62" fmla="*/ 941066088 w 16633"/>
              <a:gd name="T63" fmla="*/ 416161816 h 9291"/>
              <a:gd name="T64" fmla="*/ 946245979 w 16633"/>
              <a:gd name="T65" fmla="*/ 357031465 h 9291"/>
              <a:gd name="T66" fmla="*/ 919540795 w 16633"/>
              <a:gd name="T67" fmla="*/ 317630663 h 9291"/>
              <a:gd name="T68" fmla="*/ 864001172 w 16633"/>
              <a:gd name="T69" fmla="*/ 316419201 h 9291"/>
              <a:gd name="T70" fmla="*/ 724950802 w 16633"/>
              <a:gd name="T71" fmla="*/ 244539659 h 9291"/>
              <a:gd name="T72" fmla="*/ 778591036 w 16633"/>
              <a:gd name="T73" fmla="*/ 317111294 h 9291"/>
              <a:gd name="T74" fmla="*/ 803627176 w 16633"/>
              <a:gd name="T75" fmla="*/ 345897775 h 9291"/>
              <a:gd name="T76" fmla="*/ 872058940 w 16633"/>
              <a:gd name="T77" fmla="*/ 313303946 h 9291"/>
              <a:gd name="T78" fmla="*/ 844893066 w 16633"/>
              <a:gd name="T79" fmla="*/ 314111667 h 9291"/>
              <a:gd name="T80" fmla="*/ 822447351 w 16633"/>
              <a:gd name="T81" fmla="*/ 322072528 h 9291"/>
              <a:gd name="T82" fmla="*/ 786878670 w 16633"/>
              <a:gd name="T83" fmla="*/ 317399885 h 9291"/>
              <a:gd name="T84" fmla="*/ 830850157 w 16633"/>
              <a:gd name="T85" fmla="*/ 255558260 h 9291"/>
              <a:gd name="T86" fmla="*/ 768921810 w 16633"/>
              <a:gd name="T87" fmla="*/ 217195656 h 9291"/>
              <a:gd name="T88" fmla="*/ 807310302 w 16633"/>
              <a:gd name="T89" fmla="*/ 146758412 h 9291"/>
              <a:gd name="T90" fmla="*/ 781180982 w 16633"/>
              <a:gd name="T91" fmla="*/ 81109409 h 9291"/>
              <a:gd name="T92" fmla="*/ 497785058 w 16633"/>
              <a:gd name="T93" fmla="*/ 147450744 h 9291"/>
              <a:gd name="T94" fmla="*/ 437065304 w 16633"/>
              <a:gd name="T95" fmla="*/ 121433321 h 9291"/>
              <a:gd name="T96" fmla="*/ 396489731 w 16633"/>
              <a:gd name="T97" fmla="*/ 53476799 h 9291"/>
              <a:gd name="T98" fmla="*/ 456000652 w 16633"/>
              <a:gd name="T99" fmla="*/ 69802516 h 9291"/>
              <a:gd name="T100" fmla="*/ 688116182 w 16633"/>
              <a:gd name="T101" fmla="*/ 2884479 h 9291"/>
              <a:gd name="T102" fmla="*/ 238273849 w 16633"/>
              <a:gd name="T103" fmla="*/ 535980025 h 9291"/>
              <a:gd name="T104" fmla="*/ 84316746 w 16633"/>
              <a:gd name="T105" fmla="*/ 85551514 h 9291"/>
              <a:gd name="T106" fmla="*/ 7712252 w 16633"/>
              <a:gd name="T107" fmla="*/ 56476666 h 9291"/>
              <a:gd name="T108" fmla="*/ 163683705 w 16633"/>
              <a:gd name="T109" fmla="*/ 191524429 h 9291"/>
              <a:gd name="T110" fmla="*/ 153151404 w 16633"/>
              <a:gd name="T111" fmla="*/ 201215880 h 9291"/>
              <a:gd name="T112" fmla="*/ 263252222 w 16633"/>
              <a:gd name="T113" fmla="*/ 87859048 h 9291"/>
              <a:gd name="T114" fmla="*/ 250014743 w 16633"/>
              <a:gd name="T115" fmla="*/ 37324301 h 9291"/>
              <a:gd name="T116" fmla="*/ 182331121 w 16633"/>
              <a:gd name="T117" fmla="*/ 8711011 h 9291"/>
              <a:gd name="T118" fmla="*/ 209439170 w 16633"/>
              <a:gd name="T119" fmla="*/ 24344384 h 9291"/>
              <a:gd name="T120" fmla="*/ 257266602 w 16633"/>
              <a:gd name="T121" fmla="*/ 15748766 h 9291"/>
              <a:gd name="T122" fmla="*/ 357007818 w 16633"/>
              <a:gd name="T123" fmla="*/ 26940270 h 9291"/>
              <a:gd name="T124" fmla="*/ 277870994 w 16633"/>
              <a:gd name="T125" fmla="*/ 9633881 h 9291"/>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60000 65536"/>
              <a:gd name="T181" fmla="*/ 0 60000 65536"/>
              <a:gd name="T182" fmla="*/ 0 60000 65536"/>
              <a:gd name="T183" fmla="*/ 0 60000 65536"/>
              <a:gd name="T184" fmla="*/ 0 60000 65536"/>
              <a:gd name="T185" fmla="*/ 0 60000 65536"/>
              <a:gd name="T186" fmla="*/ 0 60000 65536"/>
              <a:gd name="T187" fmla="*/ 0 60000 65536"/>
              <a:gd name="T188" fmla="*/ 0 60000 65536"/>
              <a:gd name="T189" fmla="*/ 0 w 16633"/>
              <a:gd name="T190" fmla="*/ 0 h 9291"/>
              <a:gd name="T191" fmla="*/ 16633 w 16633"/>
              <a:gd name="T192" fmla="*/ 9291 h 9291"/>
            </a:gdLst>
            <a:ahLst/>
            <a:cxnLst>
              <a:cxn ang="T126">
                <a:pos x="T0" y="T1"/>
              </a:cxn>
              <a:cxn ang="T127">
                <a:pos x="T2" y="T3"/>
              </a:cxn>
              <a:cxn ang="T128">
                <a:pos x="T4" y="T5"/>
              </a:cxn>
              <a:cxn ang="T129">
                <a:pos x="T6" y="T7"/>
              </a:cxn>
              <a:cxn ang="T130">
                <a:pos x="T8" y="T9"/>
              </a:cxn>
              <a:cxn ang="T131">
                <a:pos x="T10" y="T11"/>
              </a:cxn>
              <a:cxn ang="T132">
                <a:pos x="T12" y="T13"/>
              </a:cxn>
              <a:cxn ang="T133">
                <a:pos x="T14" y="T15"/>
              </a:cxn>
              <a:cxn ang="T134">
                <a:pos x="T16" y="T17"/>
              </a:cxn>
              <a:cxn ang="T135">
                <a:pos x="T18" y="T19"/>
              </a:cxn>
              <a:cxn ang="T136">
                <a:pos x="T20" y="T21"/>
              </a:cxn>
              <a:cxn ang="T137">
                <a:pos x="T22" y="T23"/>
              </a:cxn>
              <a:cxn ang="T138">
                <a:pos x="T24" y="T25"/>
              </a:cxn>
              <a:cxn ang="T139">
                <a:pos x="T26" y="T27"/>
              </a:cxn>
              <a:cxn ang="T140">
                <a:pos x="T28" y="T29"/>
              </a:cxn>
              <a:cxn ang="T141">
                <a:pos x="T30" y="T31"/>
              </a:cxn>
              <a:cxn ang="T142">
                <a:pos x="T32" y="T33"/>
              </a:cxn>
              <a:cxn ang="T143">
                <a:pos x="T34" y="T35"/>
              </a:cxn>
              <a:cxn ang="T144">
                <a:pos x="T36" y="T37"/>
              </a:cxn>
              <a:cxn ang="T145">
                <a:pos x="T38" y="T39"/>
              </a:cxn>
              <a:cxn ang="T146">
                <a:pos x="T40" y="T41"/>
              </a:cxn>
              <a:cxn ang="T147">
                <a:pos x="T42" y="T43"/>
              </a:cxn>
              <a:cxn ang="T148">
                <a:pos x="T44" y="T45"/>
              </a:cxn>
              <a:cxn ang="T149">
                <a:pos x="T46" y="T47"/>
              </a:cxn>
              <a:cxn ang="T150">
                <a:pos x="T48" y="T49"/>
              </a:cxn>
              <a:cxn ang="T151">
                <a:pos x="T50" y="T51"/>
              </a:cxn>
              <a:cxn ang="T152">
                <a:pos x="T52" y="T53"/>
              </a:cxn>
              <a:cxn ang="T153">
                <a:pos x="T54" y="T55"/>
              </a:cxn>
              <a:cxn ang="T154">
                <a:pos x="T56" y="T57"/>
              </a:cxn>
              <a:cxn ang="T155">
                <a:pos x="T58" y="T59"/>
              </a:cxn>
              <a:cxn ang="T156">
                <a:pos x="T60" y="T61"/>
              </a:cxn>
              <a:cxn ang="T157">
                <a:pos x="T62" y="T63"/>
              </a:cxn>
              <a:cxn ang="T158">
                <a:pos x="T64" y="T65"/>
              </a:cxn>
              <a:cxn ang="T159">
                <a:pos x="T66" y="T67"/>
              </a:cxn>
              <a:cxn ang="T160">
                <a:pos x="T68" y="T69"/>
              </a:cxn>
              <a:cxn ang="T161">
                <a:pos x="T70" y="T71"/>
              </a:cxn>
              <a:cxn ang="T162">
                <a:pos x="T72" y="T73"/>
              </a:cxn>
              <a:cxn ang="T163">
                <a:pos x="T74" y="T75"/>
              </a:cxn>
              <a:cxn ang="T164">
                <a:pos x="T76" y="T77"/>
              </a:cxn>
              <a:cxn ang="T165">
                <a:pos x="T78" y="T79"/>
              </a:cxn>
              <a:cxn ang="T166">
                <a:pos x="T80" y="T81"/>
              </a:cxn>
              <a:cxn ang="T167">
                <a:pos x="T82" y="T83"/>
              </a:cxn>
              <a:cxn ang="T168">
                <a:pos x="T84" y="T85"/>
              </a:cxn>
              <a:cxn ang="T169">
                <a:pos x="T86" y="T87"/>
              </a:cxn>
              <a:cxn ang="T170">
                <a:pos x="T88" y="T89"/>
              </a:cxn>
              <a:cxn ang="T171">
                <a:pos x="T90" y="T91"/>
              </a:cxn>
              <a:cxn ang="T172">
                <a:pos x="T92" y="T93"/>
              </a:cxn>
              <a:cxn ang="T173">
                <a:pos x="T94" y="T95"/>
              </a:cxn>
              <a:cxn ang="T174">
                <a:pos x="T96" y="T97"/>
              </a:cxn>
              <a:cxn ang="T175">
                <a:pos x="T98" y="T99"/>
              </a:cxn>
              <a:cxn ang="T176">
                <a:pos x="T100" y="T101"/>
              </a:cxn>
              <a:cxn ang="T177">
                <a:pos x="T102" y="T103"/>
              </a:cxn>
              <a:cxn ang="T178">
                <a:pos x="T104" y="T105"/>
              </a:cxn>
              <a:cxn ang="T179">
                <a:pos x="T106" y="T107"/>
              </a:cxn>
              <a:cxn ang="T180">
                <a:pos x="T108" y="T109"/>
              </a:cxn>
              <a:cxn ang="T181">
                <a:pos x="T110" y="T111"/>
              </a:cxn>
              <a:cxn ang="T182">
                <a:pos x="T112" y="T113"/>
              </a:cxn>
              <a:cxn ang="T183">
                <a:pos x="T114" y="T115"/>
              </a:cxn>
              <a:cxn ang="T184">
                <a:pos x="T116" y="T117"/>
              </a:cxn>
              <a:cxn ang="T185">
                <a:pos x="T118" y="T119"/>
              </a:cxn>
              <a:cxn ang="T186">
                <a:pos x="T120" y="T121"/>
              </a:cxn>
              <a:cxn ang="T187">
                <a:pos x="T122" y="T123"/>
              </a:cxn>
              <a:cxn ang="T188">
                <a:pos x="T124" y="T125"/>
              </a:cxn>
            </a:cxnLst>
            <a:rect l="T189" t="T190" r="T191" b="T192"/>
            <a:pathLst>
              <a:path w="16633" h="9291">
                <a:moveTo>
                  <a:pt x="1794" y="4147"/>
                </a:moveTo>
                <a:lnTo>
                  <a:pt x="1825" y="4152"/>
                </a:lnTo>
                <a:lnTo>
                  <a:pt x="1852" y="4161"/>
                </a:lnTo>
                <a:lnTo>
                  <a:pt x="1863" y="4178"/>
                </a:lnTo>
                <a:lnTo>
                  <a:pt x="1880" y="4190"/>
                </a:lnTo>
                <a:lnTo>
                  <a:pt x="1933" y="4201"/>
                </a:lnTo>
                <a:lnTo>
                  <a:pt x="1984" y="4195"/>
                </a:lnTo>
                <a:lnTo>
                  <a:pt x="2005" y="4202"/>
                </a:lnTo>
                <a:lnTo>
                  <a:pt x="2024" y="4219"/>
                </a:lnTo>
                <a:lnTo>
                  <a:pt x="2004" y="4233"/>
                </a:lnTo>
                <a:lnTo>
                  <a:pt x="1985" y="4246"/>
                </a:lnTo>
                <a:lnTo>
                  <a:pt x="1997" y="4265"/>
                </a:lnTo>
                <a:lnTo>
                  <a:pt x="2013" y="4281"/>
                </a:lnTo>
                <a:lnTo>
                  <a:pt x="2040" y="4322"/>
                </a:lnTo>
                <a:lnTo>
                  <a:pt x="2072" y="4357"/>
                </a:lnTo>
                <a:lnTo>
                  <a:pt x="2077" y="4383"/>
                </a:lnTo>
                <a:lnTo>
                  <a:pt x="2072" y="4416"/>
                </a:lnTo>
                <a:lnTo>
                  <a:pt x="2071" y="4465"/>
                </a:lnTo>
                <a:lnTo>
                  <a:pt x="2103" y="4482"/>
                </a:lnTo>
                <a:lnTo>
                  <a:pt x="2112" y="4468"/>
                </a:lnTo>
                <a:lnTo>
                  <a:pt x="2098" y="4448"/>
                </a:lnTo>
                <a:lnTo>
                  <a:pt x="2128" y="4466"/>
                </a:lnTo>
                <a:lnTo>
                  <a:pt x="2127" y="4503"/>
                </a:lnTo>
                <a:lnTo>
                  <a:pt x="2141" y="4498"/>
                </a:lnTo>
                <a:lnTo>
                  <a:pt x="2151" y="4490"/>
                </a:lnTo>
                <a:lnTo>
                  <a:pt x="2158" y="4503"/>
                </a:lnTo>
                <a:lnTo>
                  <a:pt x="2154" y="4523"/>
                </a:lnTo>
                <a:lnTo>
                  <a:pt x="2175" y="4543"/>
                </a:lnTo>
                <a:lnTo>
                  <a:pt x="2167" y="4577"/>
                </a:lnTo>
                <a:lnTo>
                  <a:pt x="2177" y="4598"/>
                </a:lnTo>
                <a:lnTo>
                  <a:pt x="2190" y="4583"/>
                </a:lnTo>
                <a:lnTo>
                  <a:pt x="2195" y="4591"/>
                </a:lnTo>
                <a:lnTo>
                  <a:pt x="2202" y="4606"/>
                </a:lnTo>
                <a:lnTo>
                  <a:pt x="2220" y="4602"/>
                </a:lnTo>
                <a:lnTo>
                  <a:pt x="2238" y="4592"/>
                </a:lnTo>
                <a:lnTo>
                  <a:pt x="2264" y="4600"/>
                </a:lnTo>
                <a:lnTo>
                  <a:pt x="2285" y="4606"/>
                </a:lnTo>
                <a:lnTo>
                  <a:pt x="2296" y="4634"/>
                </a:lnTo>
                <a:lnTo>
                  <a:pt x="2320" y="4646"/>
                </a:lnTo>
                <a:lnTo>
                  <a:pt x="2336" y="4662"/>
                </a:lnTo>
                <a:lnTo>
                  <a:pt x="2348" y="4678"/>
                </a:lnTo>
                <a:lnTo>
                  <a:pt x="2370" y="4672"/>
                </a:lnTo>
                <a:lnTo>
                  <a:pt x="2387" y="4657"/>
                </a:lnTo>
                <a:lnTo>
                  <a:pt x="2378" y="4625"/>
                </a:lnTo>
                <a:lnTo>
                  <a:pt x="2364" y="4597"/>
                </a:lnTo>
                <a:lnTo>
                  <a:pt x="2383" y="4597"/>
                </a:lnTo>
                <a:lnTo>
                  <a:pt x="2402" y="4591"/>
                </a:lnTo>
                <a:lnTo>
                  <a:pt x="2414" y="4577"/>
                </a:lnTo>
                <a:lnTo>
                  <a:pt x="2424" y="4562"/>
                </a:lnTo>
                <a:lnTo>
                  <a:pt x="2458" y="4559"/>
                </a:lnTo>
                <a:lnTo>
                  <a:pt x="2484" y="4586"/>
                </a:lnTo>
                <a:lnTo>
                  <a:pt x="2500" y="4587"/>
                </a:lnTo>
                <a:lnTo>
                  <a:pt x="2511" y="4607"/>
                </a:lnTo>
                <a:lnTo>
                  <a:pt x="2476" y="4630"/>
                </a:lnTo>
                <a:lnTo>
                  <a:pt x="2474" y="4678"/>
                </a:lnTo>
                <a:lnTo>
                  <a:pt x="2494" y="4690"/>
                </a:lnTo>
                <a:lnTo>
                  <a:pt x="2510" y="4699"/>
                </a:lnTo>
                <a:lnTo>
                  <a:pt x="2511" y="4715"/>
                </a:lnTo>
                <a:lnTo>
                  <a:pt x="2510" y="4731"/>
                </a:lnTo>
                <a:lnTo>
                  <a:pt x="2532" y="4743"/>
                </a:lnTo>
                <a:lnTo>
                  <a:pt x="2521" y="4771"/>
                </a:lnTo>
                <a:lnTo>
                  <a:pt x="2524" y="4793"/>
                </a:lnTo>
                <a:lnTo>
                  <a:pt x="2530" y="4819"/>
                </a:lnTo>
                <a:lnTo>
                  <a:pt x="2517" y="4835"/>
                </a:lnTo>
                <a:lnTo>
                  <a:pt x="2516" y="4851"/>
                </a:lnTo>
                <a:lnTo>
                  <a:pt x="2520" y="4883"/>
                </a:lnTo>
                <a:lnTo>
                  <a:pt x="2512" y="4915"/>
                </a:lnTo>
                <a:lnTo>
                  <a:pt x="2515" y="4940"/>
                </a:lnTo>
                <a:lnTo>
                  <a:pt x="2518" y="4963"/>
                </a:lnTo>
                <a:lnTo>
                  <a:pt x="2511" y="4978"/>
                </a:lnTo>
                <a:lnTo>
                  <a:pt x="2501" y="4992"/>
                </a:lnTo>
                <a:lnTo>
                  <a:pt x="2475" y="5026"/>
                </a:lnTo>
                <a:lnTo>
                  <a:pt x="2445" y="5052"/>
                </a:lnTo>
                <a:lnTo>
                  <a:pt x="2437" y="5079"/>
                </a:lnTo>
                <a:lnTo>
                  <a:pt x="2438" y="5106"/>
                </a:lnTo>
                <a:lnTo>
                  <a:pt x="2418" y="5119"/>
                </a:lnTo>
                <a:lnTo>
                  <a:pt x="2409" y="5147"/>
                </a:lnTo>
                <a:lnTo>
                  <a:pt x="2382" y="5168"/>
                </a:lnTo>
                <a:lnTo>
                  <a:pt x="2349" y="5180"/>
                </a:lnTo>
                <a:lnTo>
                  <a:pt x="2346" y="5199"/>
                </a:lnTo>
                <a:lnTo>
                  <a:pt x="2353" y="5223"/>
                </a:lnTo>
                <a:lnTo>
                  <a:pt x="2341" y="5255"/>
                </a:lnTo>
                <a:lnTo>
                  <a:pt x="2328" y="5277"/>
                </a:lnTo>
                <a:lnTo>
                  <a:pt x="2335" y="5292"/>
                </a:lnTo>
                <a:lnTo>
                  <a:pt x="2330" y="5307"/>
                </a:lnTo>
                <a:lnTo>
                  <a:pt x="2318" y="5321"/>
                </a:lnTo>
                <a:lnTo>
                  <a:pt x="2318" y="5342"/>
                </a:lnTo>
                <a:lnTo>
                  <a:pt x="2311" y="5364"/>
                </a:lnTo>
                <a:lnTo>
                  <a:pt x="2307" y="5383"/>
                </a:lnTo>
                <a:lnTo>
                  <a:pt x="2317" y="5393"/>
                </a:lnTo>
                <a:lnTo>
                  <a:pt x="2322" y="5403"/>
                </a:lnTo>
                <a:lnTo>
                  <a:pt x="2310" y="5434"/>
                </a:lnTo>
                <a:lnTo>
                  <a:pt x="2320" y="5452"/>
                </a:lnTo>
                <a:lnTo>
                  <a:pt x="2341" y="5455"/>
                </a:lnTo>
                <a:lnTo>
                  <a:pt x="2363" y="5452"/>
                </a:lnTo>
                <a:lnTo>
                  <a:pt x="2376" y="5462"/>
                </a:lnTo>
                <a:lnTo>
                  <a:pt x="2371" y="5489"/>
                </a:lnTo>
                <a:lnTo>
                  <a:pt x="2350" y="5513"/>
                </a:lnTo>
                <a:lnTo>
                  <a:pt x="2331" y="5540"/>
                </a:lnTo>
                <a:lnTo>
                  <a:pt x="2325" y="5553"/>
                </a:lnTo>
                <a:lnTo>
                  <a:pt x="2309" y="5563"/>
                </a:lnTo>
                <a:lnTo>
                  <a:pt x="2303" y="5586"/>
                </a:lnTo>
                <a:lnTo>
                  <a:pt x="2298" y="5611"/>
                </a:lnTo>
                <a:lnTo>
                  <a:pt x="2301" y="5632"/>
                </a:lnTo>
                <a:lnTo>
                  <a:pt x="2308" y="5652"/>
                </a:lnTo>
                <a:lnTo>
                  <a:pt x="2298" y="5670"/>
                </a:lnTo>
                <a:lnTo>
                  <a:pt x="2309" y="5691"/>
                </a:lnTo>
                <a:lnTo>
                  <a:pt x="2319" y="5713"/>
                </a:lnTo>
                <a:lnTo>
                  <a:pt x="2296" y="5721"/>
                </a:lnTo>
                <a:lnTo>
                  <a:pt x="2318" y="5742"/>
                </a:lnTo>
                <a:lnTo>
                  <a:pt x="2346" y="5760"/>
                </a:lnTo>
                <a:lnTo>
                  <a:pt x="2369" y="5780"/>
                </a:lnTo>
                <a:lnTo>
                  <a:pt x="2388" y="5806"/>
                </a:lnTo>
                <a:lnTo>
                  <a:pt x="2400" y="5837"/>
                </a:lnTo>
                <a:lnTo>
                  <a:pt x="2421" y="5863"/>
                </a:lnTo>
                <a:lnTo>
                  <a:pt x="2443" y="5920"/>
                </a:lnTo>
                <a:lnTo>
                  <a:pt x="2472" y="5973"/>
                </a:lnTo>
                <a:lnTo>
                  <a:pt x="2498" y="6011"/>
                </a:lnTo>
                <a:lnTo>
                  <a:pt x="2509" y="6054"/>
                </a:lnTo>
                <a:lnTo>
                  <a:pt x="2534" y="6095"/>
                </a:lnTo>
                <a:lnTo>
                  <a:pt x="2544" y="6139"/>
                </a:lnTo>
                <a:lnTo>
                  <a:pt x="2554" y="6157"/>
                </a:lnTo>
                <a:lnTo>
                  <a:pt x="2568" y="6175"/>
                </a:lnTo>
                <a:lnTo>
                  <a:pt x="2568" y="6194"/>
                </a:lnTo>
                <a:lnTo>
                  <a:pt x="2575" y="6211"/>
                </a:lnTo>
                <a:lnTo>
                  <a:pt x="2611" y="6232"/>
                </a:lnTo>
                <a:lnTo>
                  <a:pt x="2633" y="6267"/>
                </a:lnTo>
                <a:lnTo>
                  <a:pt x="2641" y="6296"/>
                </a:lnTo>
                <a:lnTo>
                  <a:pt x="2648" y="6319"/>
                </a:lnTo>
                <a:lnTo>
                  <a:pt x="2642" y="6336"/>
                </a:lnTo>
                <a:lnTo>
                  <a:pt x="2642" y="6353"/>
                </a:lnTo>
                <a:lnTo>
                  <a:pt x="2660" y="6367"/>
                </a:lnTo>
                <a:lnTo>
                  <a:pt x="2676" y="6380"/>
                </a:lnTo>
                <a:lnTo>
                  <a:pt x="2686" y="6401"/>
                </a:lnTo>
                <a:lnTo>
                  <a:pt x="2697" y="6423"/>
                </a:lnTo>
                <a:lnTo>
                  <a:pt x="2719" y="6436"/>
                </a:lnTo>
                <a:lnTo>
                  <a:pt x="2736" y="6449"/>
                </a:lnTo>
                <a:lnTo>
                  <a:pt x="2790" y="6497"/>
                </a:lnTo>
                <a:lnTo>
                  <a:pt x="2860" y="6534"/>
                </a:lnTo>
                <a:lnTo>
                  <a:pt x="2901" y="6552"/>
                </a:lnTo>
                <a:lnTo>
                  <a:pt x="2938" y="6575"/>
                </a:lnTo>
                <a:lnTo>
                  <a:pt x="2954" y="6591"/>
                </a:lnTo>
                <a:lnTo>
                  <a:pt x="2974" y="6600"/>
                </a:lnTo>
                <a:lnTo>
                  <a:pt x="2975" y="6601"/>
                </a:lnTo>
                <a:lnTo>
                  <a:pt x="2975" y="6602"/>
                </a:lnTo>
                <a:lnTo>
                  <a:pt x="2976" y="6614"/>
                </a:lnTo>
                <a:lnTo>
                  <a:pt x="2980" y="6625"/>
                </a:lnTo>
                <a:lnTo>
                  <a:pt x="2983" y="6629"/>
                </a:lnTo>
                <a:lnTo>
                  <a:pt x="2987" y="6632"/>
                </a:lnTo>
                <a:lnTo>
                  <a:pt x="2987" y="6633"/>
                </a:lnTo>
                <a:lnTo>
                  <a:pt x="2988" y="6633"/>
                </a:lnTo>
                <a:lnTo>
                  <a:pt x="3004" y="6641"/>
                </a:lnTo>
                <a:lnTo>
                  <a:pt x="3023" y="6655"/>
                </a:lnTo>
                <a:lnTo>
                  <a:pt x="3035" y="6674"/>
                </a:lnTo>
                <a:lnTo>
                  <a:pt x="3045" y="6694"/>
                </a:lnTo>
                <a:lnTo>
                  <a:pt x="3063" y="6748"/>
                </a:lnTo>
                <a:lnTo>
                  <a:pt x="3079" y="6804"/>
                </a:lnTo>
                <a:lnTo>
                  <a:pt x="3087" y="6847"/>
                </a:lnTo>
                <a:lnTo>
                  <a:pt x="3095" y="6891"/>
                </a:lnTo>
                <a:lnTo>
                  <a:pt x="3110" y="6941"/>
                </a:lnTo>
                <a:lnTo>
                  <a:pt x="3118" y="6994"/>
                </a:lnTo>
                <a:lnTo>
                  <a:pt x="3126" y="7025"/>
                </a:lnTo>
                <a:lnTo>
                  <a:pt x="3120" y="7050"/>
                </a:lnTo>
                <a:lnTo>
                  <a:pt x="3128" y="7068"/>
                </a:lnTo>
                <a:lnTo>
                  <a:pt x="3140" y="7086"/>
                </a:lnTo>
                <a:lnTo>
                  <a:pt x="3141" y="7111"/>
                </a:lnTo>
                <a:lnTo>
                  <a:pt x="3144" y="7137"/>
                </a:lnTo>
                <a:lnTo>
                  <a:pt x="3168" y="7191"/>
                </a:lnTo>
                <a:lnTo>
                  <a:pt x="3160" y="7237"/>
                </a:lnTo>
                <a:lnTo>
                  <a:pt x="3168" y="7270"/>
                </a:lnTo>
                <a:lnTo>
                  <a:pt x="3181" y="7301"/>
                </a:lnTo>
                <a:lnTo>
                  <a:pt x="3185" y="7331"/>
                </a:lnTo>
                <a:lnTo>
                  <a:pt x="3181" y="7360"/>
                </a:lnTo>
                <a:lnTo>
                  <a:pt x="3196" y="7383"/>
                </a:lnTo>
                <a:lnTo>
                  <a:pt x="3192" y="7411"/>
                </a:lnTo>
                <a:lnTo>
                  <a:pt x="3189" y="7461"/>
                </a:lnTo>
                <a:lnTo>
                  <a:pt x="3203" y="7504"/>
                </a:lnTo>
                <a:lnTo>
                  <a:pt x="3227" y="7552"/>
                </a:lnTo>
                <a:lnTo>
                  <a:pt x="3234" y="7596"/>
                </a:lnTo>
                <a:lnTo>
                  <a:pt x="3242" y="7682"/>
                </a:lnTo>
                <a:lnTo>
                  <a:pt x="3273" y="7784"/>
                </a:lnTo>
                <a:lnTo>
                  <a:pt x="3287" y="7812"/>
                </a:lnTo>
                <a:lnTo>
                  <a:pt x="3299" y="7838"/>
                </a:lnTo>
                <a:lnTo>
                  <a:pt x="3297" y="7865"/>
                </a:lnTo>
                <a:lnTo>
                  <a:pt x="3299" y="7893"/>
                </a:lnTo>
                <a:lnTo>
                  <a:pt x="3303" y="7962"/>
                </a:lnTo>
                <a:lnTo>
                  <a:pt x="3302" y="8032"/>
                </a:lnTo>
                <a:lnTo>
                  <a:pt x="3308" y="8069"/>
                </a:lnTo>
                <a:lnTo>
                  <a:pt x="3291" y="8091"/>
                </a:lnTo>
                <a:lnTo>
                  <a:pt x="3305" y="8119"/>
                </a:lnTo>
                <a:lnTo>
                  <a:pt x="3324" y="8146"/>
                </a:lnTo>
                <a:lnTo>
                  <a:pt x="3348" y="8179"/>
                </a:lnTo>
                <a:lnTo>
                  <a:pt x="3371" y="8212"/>
                </a:lnTo>
                <a:lnTo>
                  <a:pt x="3376" y="8245"/>
                </a:lnTo>
                <a:lnTo>
                  <a:pt x="3375" y="8278"/>
                </a:lnTo>
                <a:lnTo>
                  <a:pt x="3382" y="8303"/>
                </a:lnTo>
                <a:lnTo>
                  <a:pt x="3391" y="8321"/>
                </a:lnTo>
                <a:lnTo>
                  <a:pt x="3390" y="8342"/>
                </a:lnTo>
                <a:lnTo>
                  <a:pt x="3394" y="8361"/>
                </a:lnTo>
                <a:lnTo>
                  <a:pt x="3409" y="8369"/>
                </a:lnTo>
                <a:lnTo>
                  <a:pt x="3421" y="8387"/>
                </a:lnTo>
                <a:lnTo>
                  <a:pt x="3434" y="8390"/>
                </a:lnTo>
                <a:lnTo>
                  <a:pt x="3445" y="8393"/>
                </a:lnTo>
                <a:lnTo>
                  <a:pt x="3455" y="8381"/>
                </a:lnTo>
                <a:lnTo>
                  <a:pt x="3462" y="8367"/>
                </a:lnTo>
                <a:lnTo>
                  <a:pt x="3478" y="8394"/>
                </a:lnTo>
                <a:lnTo>
                  <a:pt x="3503" y="8410"/>
                </a:lnTo>
                <a:lnTo>
                  <a:pt x="3506" y="8430"/>
                </a:lnTo>
                <a:lnTo>
                  <a:pt x="3500" y="8452"/>
                </a:lnTo>
                <a:lnTo>
                  <a:pt x="3513" y="8498"/>
                </a:lnTo>
                <a:lnTo>
                  <a:pt x="3533" y="8546"/>
                </a:lnTo>
                <a:lnTo>
                  <a:pt x="3561" y="8575"/>
                </a:lnTo>
                <a:lnTo>
                  <a:pt x="3579" y="8597"/>
                </a:lnTo>
                <a:lnTo>
                  <a:pt x="3571" y="8618"/>
                </a:lnTo>
                <a:lnTo>
                  <a:pt x="3552" y="8625"/>
                </a:lnTo>
                <a:lnTo>
                  <a:pt x="3562" y="8641"/>
                </a:lnTo>
                <a:lnTo>
                  <a:pt x="3569" y="8662"/>
                </a:lnTo>
                <a:lnTo>
                  <a:pt x="3575" y="8678"/>
                </a:lnTo>
                <a:lnTo>
                  <a:pt x="3586" y="8693"/>
                </a:lnTo>
                <a:lnTo>
                  <a:pt x="3593" y="8706"/>
                </a:lnTo>
                <a:lnTo>
                  <a:pt x="3592" y="8717"/>
                </a:lnTo>
                <a:lnTo>
                  <a:pt x="3563" y="8707"/>
                </a:lnTo>
                <a:lnTo>
                  <a:pt x="3541" y="8685"/>
                </a:lnTo>
                <a:lnTo>
                  <a:pt x="3520" y="8682"/>
                </a:lnTo>
                <a:lnTo>
                  <a:pt x="3508" y="8691"/>
                </a:lnTo>
                <a:lnTo>
                  <a:pt x="3518" y="8699"/>
                </a:lnTo>
                <a:lnTo>
                  <a:pt x="3526" y="8706"/>
                </a:lnTo>
                <a:lnTo>
                  <a:pt x="3515" y="8729"/>
                </a:lnTo>
                <a:lnTo>
                  <a:pt x="3516" y="8748"/>
                </a:lnTo>
                <a:lnTo>
                  <a:pt x="3529" y="8737"/>
                </a:lnTo>
                <a:lnTo>
                  <a:pt x="3549" y="8741"/>
                </a:lnTo>
                <a:lnTo>
                  <a:pt x="3567" y="8747"/>
                </a:lnTo>
                <a:lnTo>
                  <a:pt x="3585" y="8752"/>
                </a:lnTo>
                <a:lnTo>
                  <a:pt x="3591" y="8773"/>
                </a:lnTo>
                <a:lnTo>
                  <a:pt x="3597" y="8796"/>
                </a:lnTo>
                <a:lnTo>
                  <a:pt x="3622" y="8804"/>
                </a:lnTo>
                <a:lnTo>
                  <a:pt x="3646" y="8819"/>
                </a:lnTo>
                <a:lnTo>
                  <a:pt x="3639" y="8830"/>
                </a:lnTo>
                <a:lnTo>
                  <a:pt x="3618" y="8826"/>
                </a:lnTo>
                <a:lnTo>
                  <a:pt x="3635" y="8856"/>
                </a:lnTo>
                <a:lnTo>
                  <a:pt x="3656" y="8886"/>
                </a:lnTo>
                <a:lnTo>
                  <a:pt x="3678" y="8909"/>
                </a:lnTo>
                <a:lnTo>
                  <a:pt x="3693" y="8932"/>
                </a:lnTo>
                <a:lnTo>
                  <a:pt x="3694" y="8953"/>
                </a:lnTo>
                <a:lnTo>
                  <a:pt x="3696" y="8974"/>
                </a:lnTo>
                <a:lnTo>
                  <a:pt x="3727" y="8982"/>
                </a:lnTo>
                <a:lnTo>
                  <a:pt x="3735" y="9012"/>
                </a:lnTo>
                <a:lnTo>
                  <a:pt x="3769" y="9040"/>
                </a:lnTo>
                <a:lnTo>
                  <a:pt x="3763" y="9057"/>
                </a:lnTo>
                <a:lnTo>
                  <a:pt x="3809" y="9074"/>
                </a:lnTo>
                <a:lnTo>
                  <a:pt x="3863" y="9098"/>
                </a:lnTo>
                <a:lnTo>
                  <a:pt x="3849" y="9104"/>
                </a:lnTo>
                <a:lnTo>
                  <a:pt x="3829" y="9102"/>
                </a:lnTo>
                <a:lnTo>
                  <a:pt x="3809" y="9112"/>
                </a:lnTo>
                <a:lnTo>
                  <a:pt x="3831" y="9129"/>
                </a:lnTo>
                <a:lnTo>
                  <a:pt x="3831" y="9137"/>
                </a:lnTo>
                <a:lnTo>
                  <a:pt x="3837" y="9146"/>
                </a:lnTo>
                <a:lnTo>
                  <a:pt x="3851" y="9148"/>
                </a:lnTo>
                <a:lnTo>
                  <a:pt x="3864" y="9144"/>
                </a:lnTo>
                <a:lnTo>
                  <a:pt x="3887" y="9123"/>
                </a:lnTo>
                <a:lnTo>
                  <a:pt x="3914" y="9114"/>
                </a:lnTo>
                <a:lnTo>
                  <a:pt x="3892" y="9144"/>
                </a:lnTo>
                <a:lnTo>
                  <a:pt x="3911" y="9165"/>
                </a:lnTo>
                <a:lnTo>
                  <a:pt x="3910" y="9158"/>
                </a:lnTo>
                <a:lnTo>
                  <a:pt x="3909" y="9150"/>
                </a:lnTo>
                <a:lnTo>
                  <a:pt x="3913" y="9148"/>
                </a:lnTo>
                <a:lnTo>
                  <a:pt x="3916" y="9146"/>
                </a:lnTo>
                <a:lnTo>
                  <a:pt x="3920" y="9140"/>
                </a:lnTo>
                <a:lnTo>
                  <a:pt x="3928" y="9139"/>
                </a:lnTo>
                <a:lnTo>
                  <a:pt x="3920" y="9168"/>
                </a:lnTo>
                <a:lnTo>
                  <a:pt x="3941" y="9180"/>
                </a:lnTo>
                <a:lnTo>
                  <a:pt x="3969" y="9188"/>
                </a:lnTo>
                <a:lnTo>
                  <a:pt x="3974" y="9167"/>
                </a:lnTo>
                <a:lnTo>
                  <a:pt x="3966" y="9146"/>
                </a:lnTo>
                <a:lnTo>
                  <a:pt x="3952" y="9129"/>
                </a:lnTo>
                <a:lnTo>
                  <a:pt x="3960" y="9112"/>
                </a:lnTo>
                <a:lnTo>
                  <a:pt x="3982" y="9105"/>
                </a:lnTo>
                <a:lnTo>
                  <a:pt x="4008" y="9091"/>
                </a:lnTo>
                <a:lnTo>
                  <a:pt x="4033" y="9099"/>
                </a:lnTo>
                <a:lnTo>
                  <a:pt x="4041" y="9096"/>
                </a:lnTo>
                <a:lnTo>
                  <a:pt x="4034" y="9084"/>
                </a:lnTo>
                <a:lnTo>
                  <a:pt x="4027" y="9074"/>
                </a:lnTo>
                <a:lnTo>
                  <a:pt x="4019" y="9066"/>
                </a:lnTo>
                <a:lnTo>
                  <a:pt x="3999" y="9056"/>
                </a:lnTo>
                <a:lnTo>
                  <a:pt x="3973" y="9057"/>
                </a:lnTo>
                <a:lnTo>
                  <a:pt x="3975" y="9034"/>
                </a:lnTo>
                <a:lnTo>
                  <a:pt x="3952" y="9023"/>
                </a:lnTo>
                <a:lnTo>
                  <a:pt x="3954" y="8983"/>
                </a:lnTo>
                <a:lnTo>
                  <a:pt x="3959" y="8944"/>
                </a:lnTo>
                <a:lnTo>
                  <a:pt x="3971" y="8945"/>
                </a:lnTo>
                <a:lnTo>
                  <a:pt x="3982" y="8945"/>
                </a:lnTo>
                <a:lnTo>
                  <a:pt x="3980" y="8921"/>
                </a:lnTo>
                <a:lnTo>
                  <a:pt x="3977" y="8897"/>
                </a:lnTo>
                <a:lnTo>
                  <a:pt x="3976" y="8897"/>
                </a:lnTo>
                <a:lnTo>
                  <a:pt x="3968" y="8890"/>
                </a:lnTo>
                <a:lnTo>
                  <a:pt x="3965" y="8876"/>
                </a:lnTo>
                <a:lnTo>
                  <a:pt x="3966" y="8859"/>
                </a:lnTo>
                <a:lnTo>
                  <a:pt x="3977" y="8849"/>
                </a:lnTo>
                <a:lnTo>
                  <a:pt x="3994" y="8827"/>
                </a:lnTo>
                <a:lnTo>
                  <a:pt x="4007" y="8803"/>
                </a:lnTo>
                <a:lnTo>
                  <a:pt x="3996" y="8801"/>
                </a:lnTo>
                <a:lnTo>
                  <a:pt x="3986" y="8799"/>
                </a:lnTo>
                <a:lnTo>
                  <a:pt x="3986" y="8770"/>
                </a:lnTo>
                <a:lnTo>
                  <a:pt x="3961" y="8760"/>
                </a:lnTo>
                <a:lnTo>
                  <a:pt x="3927" y="8747"/>
                </a:lnTo>
                <a:lnTo>
                  <a:pt x="3901" y="8719"/>
                </a:lnTo>
                <a:lnTo>
                  <a:pt x="3877" y="8703"/>
                </a:lnTo>
                <a:lnTo>
                  <a:pt x="3854" y="8681"/>
                </a:lnTo>
                <a:lnTo>
                  <a:pt x="3856" y="8652"/>
                </a:lnTo>
                <a:lnTo>
                  <a:pt x="3868" y="8627"/>
                </a:lnTo>
                <a:lnTo>
                  <a:pt x="3892" y="8621"/>
                </a:lnTo>
                <a:lnTo>
                  <a:pt x="3912" y="8616"/>
                </a:lnTo>
                <a:lnTo>
                  <a:pt x="3917" y="8601"/>
                </a:lnTo>
                <a:lnTo>
                  <a:pt x="3908" y="8586"/>
                </a:lnTo>
                <a:lnTo>
                  <a:pt x="3913" y="8575"/>
                </a:lnTo>
                <a:lnTo>
                  <a:pt x="3914" y="8563"/>
                </a:lnTo>
                <a:lnTo>
                  <a:pt x="3912" y="8561"/>
                </a:lnTo>
                <a:lnTo>
                  <a:pt x="3911" y="8560"/>
                </a:lnTo>
                <a:lnTo>
                  <a:pt x="3910" y="8558"/>
                </a:lnTo>
                <a:lnTo>
                  <a:pt x="3908" y="8557"/>
                </a:lnTo>
                <a:lnTo>
                  <a:pt x="3907" y="8555"/>
                </a:lnTo>
                <a:lnTo>
                  <a:pt x="3905" y="8553"/>
                </a:lnTo>
                <a:lnTo>
                  <a:pt x="3895" y="8515"/>
                </a:lnTo>
                <a:lnTo>
                  <a:pt x="3897" y="8483"/>
                </a:lnTo>
                <a:lnTo>
                  <a:pt x="3904" y="8475"/>
                </a:lnTo>
                <a:lnTo>
                  <a:pt x="3908" y="8463"/>
                </a:lnTo>
                <a:lnTo>
                  <a:pt x="3893" y="8460"/>
                </a:lnTo>
                <a:lnTo>
                  <a:pt x="3877" y="8457"/>
                </a:lnTo>
                <a:lnTo>
                  <a:pt x="3882" y="8447"/>
                </a:lnTo>
                <a:lnTo>
                  <a:pt x="3891" y="8439"/>
                </a:lnTo>
                <a:lnTo>
                  <a:pt x="3892" y="8438"/>
                </a:lnTo>
                <a:lnTo>
                  <a:pt x="3894" y="8437"/>
                </a:lnTo>
                <a:lnTo>
                  <a:pt x="3895" y="8435"/>
                </a:lnTo>
                <a:lnTo>
                  <a:pt x="3897" y="8434"/>
                </a:lnTo>
                <a:lnTo>
                  <a:pt x="3906" y="8434"/>
                </a:lnTo>
                <a:lnTo>
                  <a:pt x="3919" y="8450"/>
                </a:lnTo>
                <a:lnTo>
                  <a:pt x="3935" y="8442"/>
                </a:lnTo>
                <a:lnTo>
                  <a:pt x="3935" y="8423"/>
                </a:lnTo>
                <a:lnTo>
                  <a:pt x="3929" y="8405"/>
                </a:lnTo>
                <a:lnTo>
                  <a:pt x="3900" y="8413"/>
                </a:lnTo>
                <a:lnTo>
                  <a:pt x="3873" y="8410"/>
                </a:lnTo>
                <a:lnTo>
                  <a:pt x="3861" y="8389"/>
                </a:lnTo>
                <a:lnTo>
                  <a:pt x="3851" y="8364"/>
                </a:lnTo>
                <a:lnTo>
                  <a:pt x="3825" y="8341"/>
                </a:lnTo>
                <a:lnTo>
                  <a:pt x="3841" y="8321"/>
                </a:lnTo>
                <a:lnTo>
                  <a:pt x="3894" y="8336"/>
                </a:lnTo>
                <a:lnTo>
                  <a:pt x="3951" y="8331"/>
                </a:lnTo>
                <a:lnTo>
                  <a:pt x="3959" y="8303"/>
                </a:lnTo>
                <a:lnTo>
                  <a:pt x="3949" y="8278"/>
                </a:lnTo>
                <a:lnTo>
                  <a:pt x="3946" y="8222"/>
                </a:lnTo>
                <a:lnTo>
                  <a:pt x="3927" y="8201"/>
                </a:lnTo>
                <a:lnTo>
                  <a:pt x="3905" y="8179"/>
                </a:lnTo>
                <a:lnTo>
                  <a:pt x="3943" y="8185"/>
                </a:lnTo>
                <a:lnTo>
                  <a:pt x="3976" y="8190"/>
                </a:lnTo>
                <a:lnTo>
                  <a:pt x="4068" y="8173"/>
                </a:lnTo>
                <a:lnTo>
                  <a:pt x="4087" y="8160"/>
                </a:lnTo>
                <a:lnTo>
                  <a:pt x="4103" y="8143"/>
                </a:lnTo>
                <a:lnTo>
                  <a:pt x="4151" y="8072"/>
                </a:lnTo>
                <a:lnTo>
                  <a:pt x="4138" y="7989"/>
                </a:lnTo>
                <a:lnTo>
                  <a:pt x="4115" y="7979"/>
                </a:lnTo>
                <a:lnTo>
                  <a:pt x="4094" y="7966"/>
                </a:lnTo>
                <a:lnTo>
                  <a:pt x="4094" y="7935"/>
                </a:lnTo>
                <a:lnTo>
                  <a:pt x="4089" y="7906"/>
                </a:lnTo>
                <a:lnTo>
                  <a:pt x="4053" y="7890"/>
                </a:lnTo>
                <a:lnTo>
                  <a:pt x="4020" y="7868"/>
                </a:lnTo>
                <a:lnTo>
                  <a:pt x="4083" y="7865"/>
                </a:lnTo>
                <a:lnTo>
                  <a:pt x="4120" y="7879"/>
                </a:lnTo>
                <a:lnTo>
                  <a:pt x="4157" y="7892"/>
                </a:lnTo>
                <a:lnTo>
                  <a:pt x="4230" y="7880"/>
                </a:lnTo>
                <a:lnTo>
                  <a:pt x="4259" y="7821"/>
                </a:lnTo>
                <a:lnTo>
                  <a:pt x="4270" y="7803"/>
                </a:lnTo>
                <a:lnTo>
                  <a:pt x="4283" y="7784"/>
                </a:lnTo>
                <a:lnTo>
                  <a:pt x="4289" y="7765"/>
                </a:lnTo>
                <a:lnTo>
                  <a:pt x="4289" y="7744"/>
                </a:lnTo>
                <a:lnTo>
                  <a:pt x="4283" y="7705"/>
                </a:lnTo>
                <a:lnTo>
                  <a:pt x="4283" y="7668"/>
                </a:lnTo>
                <a:lnTo>
                  <a:pt x="4299" y="7645"/>
                </a:lnTo>
                <a:lnTo>
                  <a:pt x="4315" y="7622"/>
                </a:lnTo>
                <a:lnTo>
                  <a:pt x="4321" y="7583"/>
                </a:lnTo>
                <a:lnTo>
                  <a:pt x="4343" y="7557"/>
                </a:lnTo>
                <a:lnTo>
                  <a:pt x="4346" y="7591"/>
                </a:lnTo>
                <a:lnTo>
                  <a:pt x="4338" y="7624"/>
                </a:lnTo>
                <a:lnTo>
                  <a:pt x="4303" y="7692"/>
                </a:lnTo>
                <a:lnTo>
                  <a:pt x="4353" y="7646"/>
                </a:lnTo>
                <a:lnTo>
                  <a:pt x="4365" y="7572"/>
                </a:lnTo>
                <a:lnTo>
                  <a:pt x="4384" y="7497"/>
                </a:lnTo>
                <a:lnTo>
                  <a:pt x="4420" y="7430"/>
                </a:lnTo>
                <a:lnTo>
                  <a:pt x="4420" y="7406"/>
                </a:lnTo>
                <a:lnTo>
                  <a:pt x="4416" y="7381"/>
                </a:lnTo>
                <a:lnTo>
                  <a:pt x="4416" y="7337"/>
                </a:lnTo>
                <a:lnTo>
                  <a:pt x="4412" y="7305"/>
                </a:lnTo>
                <a:lnTo>
                  <a:pt x="4394" y="7282"/>
                </a:lnTo>
                <a:lnTo>
                  <a:pt x="4389" y="7250"/>
                </a:lnTo>
                <a:lnTo>
                  <a:pt x="4395" y="7222"/>
                </a:lnTo>
                <a:lnTo>
                  <a:pt x="4385" y="7201"/>
                </a:lnTo>
                <a:lnTo>
                  <a:pt x="4440" y="7162"/>
                </a:lnTo>
                <a:lnTo>
                  <a:pt x="4470" y="7100"/>
                </a:lnTo>
                <a:lnTo>
                  <a:pt x="4471" y="7100"/>
                </a:lnTo>
                <a:lnTo>
                  <a:pt x="4483" y="7099"/>
                </a:lnTo>
                <a:lnTo>
                  <a:pt x="4494" y="7096"/>
                </a:lnTo>
                <a:lnTo>
                  <a:pt x="4494" y="7083"/>
                </a:lnTo>
                <a:lnTo>
                  <a:pt x="4531" y="7068"/>
                </a:lnTo>
                <a:lnTo>
                  <a:pt x="4565" y="7053"/>
                </a:lnTo>
                <a:lnTo>
                  <a:pt x="4577" y="7053"/>
                </a:lnTo>
                <a:lnTo>
                  <a:pt x="4588" y="7051"/>
                </a:lnTo>
                <a:lnTo>
                  <a:pt x="4585" y="7042"/>
                </a:lnTo>
                <a:lnTo>
                  <a:pt x="4575" y="7032"/>
                </a:lnTo>
                <a:lnTo>
                  <a:pt x="4626" y="7014"/>
                </a:lnTo>
                <a:lnTo>
                  <a:pt x="4672" y="7017"/>
                </a:lnTo>
                <a:lnTo>
                  <a:pt x="4690" y="7013"/>
                </a:lnTo>
                <a:lnTo>
                  <a:pt x="4712" y="7007"/>
                </a:lnTo>
                <a:lnTo>
                  <a:pt x="4735" y="7006"/>
                </a:lnTo>
                <a:lnTo>
                  <a:pt x="4732" y="6986"/>
                </a:lnTo>
                <a:lnTo>
                  <a:pt x="4761" y="6957"/>
                </a:lnTo>
                <a:lnTo>
                  <a:pt x="4780" y="6919"/>
                </a:lnTo>
                <a:lnTo>
                  <a:pt x="4792" y="6845"/>
                </a:lnTo>
                <a:lnTo>
                  <a:pt x="4824" y="6779"/>
                </a:lnTo>
                <a:lnTo>
                  <a:pt x="4838" y="6761"/>
                </a:lnTo>
                <a:lnTo>
                  <a:pt x="4848" y="6740"/>
                </a:lnTo>
                <a:lnTo>
                  <a:pt x="4847" y="6705"/>
                </a:lnTo>
                <a:lnTo>
                  <a:pt x="4839" y="6671"/>
                </a:lnTo>
                <a:lnTo>
                  <a:pt x="4842" y="6634"/>
                </a:lnTo>
                <a:lnTo>
                  <a:pt x="4855" y="6598"/>
                </a:lnTo>
                <a:lnTo>
                  <a:pt x="4858" y="6545"/>
                </a:lnTo>
                <a:lnTo>
                  <a:pt x="4847" y="6492"/>
                </a:lnTo>
                <a:lnTo>
                  <a:pt x="4856" y="6471"/>
                </a:lnTo>
                <a:lnTo>
                  <a:pt x="4846" y="6456"/>
                </a:lnTo>
                <a:lnTo>
                  <a:pt x="4840" y="6437"/>
                </a:lnTo>
                <a:lnTo>
                  <a:pt x="4844" y="6418"/>
                </a:lnTo>
                <a:lnTo>
                  <a:pt x="4850" y="6368"/>
                </a:lnTo>
                <a:lnTo>
                  <a:pt x="4853" y="6324"/>
                </a:lnTo>
                <a:lnTo>
                  <a:pt x="4852" y="6324"/>
                </a:lnTo>
                <a:lnTo>
                  <a:pt x="4851" y="6325"/>
                </a:lnTo>
                <a:lnTo>
                  <a:pt x="4849" y="6325"/>
                </a:lnTo>
                <a:lnTo>
                  <a:pt x="4847" y="6328"/>
                </a:lnTo>
                <a:lnTo>
                  <a:pt x="4837" y="6336"/>
                </a:lnTo>
                <a:lnTo>
                  <a:pt x="4827" y="6339"/>
                </a:lnTo>
                <a:lnTo>
                  <a:pt x="4826" y="6339"/>
                </a:lnTo>
                <a:lnTo>
                  <a:pt x="4825" y="6339"/>
                </a:lnTo>
                <a:lnTo>
                  <a:pt x="4825" y="6321"/>
                </a:lnTo>
                <a:lnTo>
                  <a:pt x="4830" y="6305"/>
                </a:lnTo>
                <a:lnTo>
                  <a:pt x="4835" y="6289"/>
                </a:lnTo>
                <a:lnTo>
                  <a:pt x="4830" y="6275"/>
                </a:lnTo>
                <a:lnTo>
                  <a:pt x="4831" y="6275"/>
                </a:lnTo>
                <a:lnTo>
                  <a:pt x="4831" y="6274"/>
                </a:lnTo>
                <a:lnTo>
                  <a:pt x="4899" y="6206"/>
                </a:lnTo>
                <a:lnTo>
                  <a:pt x="4935" y="6107"/>
                </a:lnTo>
                <a:lnTo>
                  <a:pt x="4962" y="6083"/>
                </a:lnTo>
                <a:lnTo>
                  <a:pt x="4984" y="6055"/>
                </a:lnTo>
                <a:lnTo>
                  <a:pt x="4992" y="6042"/>
                </a:lnTo>
                <a:lnTo>
                  <a:pt x="5000" y="6033"/>
                </a:lnTo>
                <a:lnTo>
                  <a:pt x="5001" y="6031"/>
                </a:lnTo>
                <a:lnTo>
                  <a:pt x="5003" y="6031"/>
                </a:lnTo>
                <a:lnTo>
                  <a:pt x="5017" y="5998"/>
                </a:lnTo>
                <a:lnTo>
                  <a:pt x="5035" y="5966"/>
                </a:lnTo>
                <a:lnTo>
                  <a:pt x="5048" y="5933"/>
                </a:lnTo>
                <a:lnTo>
                  <a:pt x="5058" y="5898"/>
                </a:lnTo>
                <a:lnTo>
                  <a:pt x="5064" y="5840"/>
                </a:lnTo>
                <a:lnTo>
                  <a:pt x="5059" y="5782"/>
                </a:lnTo>
                <a:lnTo>
                  <a:pt x="5046" y="5751"/>
                </a:lnTo>
                <a:lnTo>
                  <a:pt x="5037" y="5711"/>
                </a:lnTo>
                <a:lnTo>
                  <a:pt x="5007" y="5673"/>
                </a:lnTo>
                <a:lnTo>
                  <a:pt x="4961" y="5656"/>
                </a:lnTo>
                <a:lnTo>
                  <a:pt x="4896" y="5623"/>
                </a:lnTo>
                <a:lnTo>
                  <a:pt x="4845" y="5564"/>
                </a:lnTo>
                <a:lnTo>
                  <a:pt x="4775" y="5512"/>
                </a:lnTo>
                <a:lnTo>
                  <a:pt x="4694" y="5489"/>
                </a:lnTo>
                <a:lnTo>
                  <a:pt x="4665" y="5489"/>
                </a:lnTo>
                <a:lnTo>
                  <a:pt x="4642" y="5485"/>
                </a:lnTo>
                <a:lnTo>
                  <a:pt x="4634" y="5476"/>
                </a:lnTo>
                <a:lnTo>
                  <a:pt x="4624" y="5468"/>
                </a:lnTo>
                <a:lnTo>
                  <a:pt x="4586" y="5470"/>
                </a:lnTo>
                <a:lnTo>
                  <a:pt x="4551" y="5463"/>
                </a:lnTo>
                <a:lnTo>
                  <a:pt x="4522" y="5446"/>
                </a:lnTo>
                <a:lnTo>
                  <a:pt x="4508" y="5456"/>
                </a:lnTo>
                <a:lnTo>
                  <a:pt x="4494" y="5468"/>
                </a:lnTo>
                <a:lnTo>
                  <a:pt x="4491" y="5459"/>
                </a:lnTo>
                <a:lnTo>
                  <a:pt x="4486" y="5452"/>
                </a:lnTo>
                <a:lnTo>
                  <a:pt x="4481" y="5477"/>
                </a:lnTo>
                <a:lnTo>
                  <a:pt x="4470" y="5491"/>
                </a:lnTo>
                <a:lnTo>
                  <a:pt x="4464" y="5456"/>
                </a:lnTo>
                <a:lnTo>
                  <a:pt x="4449" y="5425"/>
                </a:lnTo>
                <a:lnTo>
                  <a:pt x="4461" y="5414"/>
                </a:lnTo>
                <a:lnTo>
                  <a:pt x="4455" y="5389"/>
                </a:lnTo>
                <a:lnTo>
                  <a:pt x="4430" y="5366"/>
                </a:lnTo>
                <a:lnTo>
                  <a:pt x="4397" y="5353"/>
                </a:lnTo>
                <a:lnTo>
                  <a:pt x="4344" y="5334"/>
                </a:lnTo>
                <a:lnTo>
                  <a:pt x="4289" y="5315"/>
                </a:lnTo>
                <a:lnTo>
                  <a:pt x="4247" y="5333"/>
                </a:lnTo>
                <a:lnTo>
                  <a:pt x="4233" y="5376"/>
                </a:lnTo>
                <a:lnTo>
                  <a:pt x="4210" y="5397"/>
                </a:lnTo>
                <a:lnTo>
                  <a:pt x="4187" y="5424"/>
                </a:lnTo>
                <a:lnTo>
                  <a:pt x="4170" y="5475"/>
                </a:lnTo>
                <a:lnTo>
                  <a:pt x="4165" y="5450"/>
                </a:lnTo>
                <a:lnTo>
                  <a:pt x="4160" y="5424"/>
                </a:lnTo>
                <a:lnTo>
                  <a:pt x="4163" y="5406"/>
                </a:lnTo>
                <a:lnTo>
                  <a:pt x="4139" y="5407"/>
                </a:lnTo>
                <a:lnTo>
                  <a:pt x="4119" y="5409"/>
                </a:lnTo>
                <a:lnTo>
                  <a:pt x="4099" y="5414"/>
                </a:lnTo>
                <a:lnTo>
                  <a:pt x="4062" y="5416"/>
                </a:lnTo>
                <a:lnTo>
                  <a:pt x="4038" y="5413"/>
                </a:lnTo>
                <a:lnTo>
                  <a:pt x="4064" y="5400"/>
                </a:lnTo>
                <a:lnTo>
                  <a:pt x="4095" y="5396"/>
                </a:lnTo>
                <a:lnTo>
                  <a:pt x="4145" y="5392"/>
                </a:lnTo>
                <a:lnTo>
                  <a:pt x="4191" y="5376"/>
                </a:lnTo>
                <a:lnTo>
                  <a:pt x="4222" y="5326"/>
                </a:lnTo>
                <a:lnTo>
                  <a:pt x="4218" y="5289"/>
                </a:lnTo>
                <a:lnTo>
                  <a:pt x="4145" y="5290"/>
                </a:lnTo>
                <a:lnTo>
                  <a:pt x="4102" y="5318"/>
                </a:lnTo>
                <a:lnTo>
                  <a:pt x="4099" y="5349"/>
                </a:lnTo>
                <a:lnTo>
                  <a:pt x="4079" y="5324"/>
                </a:lnTo>
                <a:lnTo>
                  <a:pt x="4048" y="5367"/>
                </a:lnTo>
                <a:lnTo>
                  <a:pt x="3995" y="5393"/>
                </a:lnTo>
                <a:lnTo>
                  <a:pt x="3938" y="5402"/>
                </a:lnTo>
                <a:lnTo>
                  <a:pt x="3883" y="5417"/>
                </a:lnTo>
                <a:lnTo>
                  <a:pt x="3922" y="5393"/>
                </a:lnTo>
                <a:lnTo>
                  <a:pt x="3969" y="5378"/>
                </a:lnTo>
                <a:lnTo>
                  <a:pt x="4027" y="5327"/>
                </a:lnTo>
                <a:lnTo>
                  <a:pt x="4061" y="5251"/>
                </a:lnTo>
                <a:lnTo>
                  <a:pt x="4079" y="5233"/>
                </a:lnTo>
                <a:lnTo>
                  <a:pt x="4097" y="5217"/>
                </a:lnTo>
                <a:lnTo>
                  <a:pt x="4110" y="5193"/>
                </a:lnTo>
                <a:lnTo>
                  <a:pt x="4123" y="5168"/>
                </a:lnTo>
                <a:lnTo>
                  <a:pt x="4121" y="5155"/>
                </a:lnTo>
                <a:lnTo>
                  <a:pt x="4116" y="5144"/>
                </a:lnTo>
                <a:lnTo>
                  <a:pt x="4128" y="5133"/>
                </a:lnTo>
                <a:lnTo>
                  <a:pt x="4137" y="5117"/>
                </a:lnTo>
                <a:lnTo>
                  <a:pt x="4121" y="5107"/>
                </a:lnTo>
                <a:lnTo>
                  <a:pt x="4101" y="5109"/>
                </a:lnTo>
                <a:lnTo>
                  <a:pt x="4098" y="5098"/>
                </a:lnTo>
                <a:lnTo>
                  <a:pt x="4097" y="5091"/>
                </a:lnTo>
                <a:lnTo>
                  <a:pt x="4097" y="5090"/>
                </a:lnTo>
                <a:lnTo>
                  <a:pt x="4096" y="5090"/>
                </a:lnTo>
                <a:lnTo>
                  <a:pt x="4096" y="5089"/>
                </a:lnTo>
                <a:lnTo>
                  <a:pt x="4088" y="5086"/>
                </a:lnTo>
                <a:lnTo>
                  <a:pt x="4082" y="5083"/>
                </a:lnTo>
                <a:lnTo>
                  <a:pt x="4088" y="5061"/>
                </a:lnTo>
                <a:lnTo>
                  <a:pt x="4090" y="5037"/>
                </a:lnTo>
                <a:lnTo>
                  <a:pt x="4076" y="5014"/>
                </a:lnTo>
                <a:lnTo>
                  <a:pt x="4079" y="4985"/>
                </a:lnTo>
                <a:lnTo>
                  <a:pt x="4074" y="4960"/>
                </a:lnTo>
                <a:lnTo>
                  <a:pt x="4058" y="4939"/>
                </a:lnTo>
                <a:lnTo>
                  <a:pt x="4043" y="4927"/>
                </a:lnTo>
                <a:lnTo>
                  <a:pt x="4026" y="4928"/>
                </a:lnTo>
                <a:lnTo>
                  <a:pt x="3990" y="4859"/>
                </a:lnTo>
                <a:lnTo>
                  <a:pt x="3924" y="4815"/>
                </a:lnTo>
                <a:lnTo>
                  <a:pt x="3905" y="4820"/>
                </a:lnTo>
                <a:lnTo>
                  <a:pt x="3887" y="4828"/>
                </a:lnTo>
                <a:lnTo>
                  <a:pt x="3876" y="4800"/>
                </a:lnTo>
                <a:lnTo>
                  <a:pt x="3842" y="4798"/>
                </a:lnTo>
                <a:lnTo>
                  <a:pt x="3743" y="4792"/>
                </a:lnTo>
                <a:lnTo>
                  <a:pt x="3717" y="4786"/>
                </a:lnTo>
                <a:lnTo>
                  <a:pt x="3709" y="4763"/>
                </a:lnTo>
                <a:lnTo>
                  <a:pt x="3697" y="4756"/>
                </a:lnTo>
                <a:lnTo>
                  <a:pt x="3683" y="4749"/>
                </a:lnTo>
                <a:lnTo>
                  <a:pt x="3659" y="4719"/>
                </a:lnTo>
                <a:lnTo>
                  <a:pt x="3643" y="4689"/>
                </a:lnTo>
                <a:lnTo>
                  <a:pt x="3635" y="4664"/>
                </a:lnTo>
                <a:lnTo>
                  <a:pt x="3626" y="4642"/>
                </a:lnTo>
                <a:lnTo>
                  <a:pt x="3604" y="4622"/>
                </a:lnTo>
                <a:lnTo>
                  <a:pt x="3581" y="4603"/>
                </a:lnTo>
                <a:lnTo>
                  <a:pt x="3552" y="4598"/>
                </a:lnTo>
                <a:lnTo>
                  <a:pt x="3528" y="4607"/>
                </a:lnTo>
                <a:lnTo>
                  <a:pt x="3510" y="4602"/>
                </a:lnTo>
                <a:lnTo>
                  <a:pt x="3496" y="4592"/>
                </a:lnTo>
                <a:lnTo>
                  <a:pt x="3507" y="4584"/>
                </a:lnTo>
                <a:lnTo>
                  <a:pt x="3521" y="4572"/>
                </a:lnTo>
                <a:lnTo>
                  <a:pt x="3521" y="4555"/>
                </a:lnTo>
                <a:lnTo>
                  <a:pt x="3518" y="4538"/>
                </a:lnTo>
                <a:lnTo>
                  <a:pt x="3502" y="4507"/>
                </a:lnTo>
                <a:lnTo>
                  <a:pt x="3475" y="4487"/>
                </a:lnTo>
                <a:lnTo>
                  <a:pt x="3455" y="4479"/>
                </a:lnTo>
                <a:lnTo>
                  <a:pt x="3439" y="4465"/>
                </a:lnTo>
                <a:lnTo>
                  <a:pt x="3429" y="4469"/>
                </a:lnTo>
                <a:lnTo>
                  <a:pt x="3417" y="4472"/>
                </a:lnTo>
                <a:lnTo>
                  <a:pt x="3414" y="4459"/>
                </a:lnTo>
                <a:lnTo>
                  <a:pt x="3408" y="4448"/>
                </a:lnTo>
                <a:lnTo>
                  <a:pt x="3397" y="4435"/>
                </a:lnTo>
                <a:lnTo>
                  <a:pt x="3412" y="4429"/>
                </a:lnTo>
                <a:lnTo>
                  <a:pt x="3430" y="4423"/>
                </a:lnTo>
                <a:lnTo>
                  <a:pt x="3444" y="4415"/>
                </a:lnTo>
                <a:lnTo>
                  <a:pt x="3315" y="4416"/>
                </a:lnTo>
                <a:lnTo>
                  <a:pt x="3333" y="4437"/>
                </a:lnTo>
                <a:lnTo>
                  <a:pt x="3353" y="4442"/>
                </a:lnTo>
                <a:lnTo>
                  <a:pt x="3317" y="4449"/>
                </a:lnTo>
                <a:lnTo>
                  <a:pt x="3282" y="4459"/>
                </a:lnTo>
                <a:lnTo>
                  <a:pt x="3264" y="4456"/>
                </a:lnTo>
                <a:lnTo>
                  <a:pt x="3247" y="4450"/>
                </a:lnTo>
                <a:lnTo>
                  <a:pt x="3219" y="4439"/>
                </a:lnTo>
                <a:lnTo>
                  <a:pt x="3200" y="4419"/>
                </a:lnTo>
                <a:lnTo>
                  <a:pt x="3171" y="4420"/>
                </a:lnTo>
                <a:lnTo>
                  <a:pt x="3140" y="4426"/>
                </a:lnTo>
                <a:lnTo>
                  <a:pt x="3094" y="4396"/>
                </a:lnTo>
                <a:lnTo>
                  <a:pt x="3061" y="4347"/>
                </a:lnTo>
                <a:lnTo>
                  <a:pt x="3030" y="4331"/>
                </a:lnTo>
                <a:lnTo>
                  <a:pt x="3013" y="4300"/>
                </a:lnTo>
                <a:lnTo>
                  <a:pt x="2999" y="4295"/>
                </a:lnTo>
                <a:lnTo>
                  <a:pt x="2987" y="4316"/>
                </a:lnTo>
                <a:lnTo>
                  <a:pt x="2992" y="4338"/>
                </a:lnTo>
                <a:lnTo>
                  <a:pt x="3015" y="4348"/>
                </a:lnTo>
                <a:lnTo>
                  <a:pt x="2955" y="4378"/>
                </a:lnTo>
                <a:lnTo>
                  <a:pt x="2916" y="4418"/>
                </a:lnTo>
                <a:lnTo>
                  <a:pt x="2922" y="4483"/>
                </a:lnTo>
                <a:lnTo>
                  <a:pt x="2911" y="4536"/>
                </a:lnTo>
                <a:lnTo>
                  <a:pt x="2882" y="4530"/>
                </a:lnTo>
                <a:lnTo>
                  <a:pt x="2873" y="4500"/>
                </a:lnTo>
                <a:lnTo>
                  <a:pt x="2864" y="4485"/>
                </a:lnTo>
                <a:lnTo>
                  <a:pt x="2876" y="4473"/>
                </a:lnTo>
                <a:lnTo>
                  <a:pt x="2889" y="4410"/>
                </a:lnTo>
                <a:lnTo>
                  <a:pt x="2889" y="4349"/>
                </a:lnTo>
                <a:lnTo>
                  <a:pt x="2913" y="4334"/>
                </a:lnTo>
                <a:lnTo>
                  <a:pt x="2929" y="4311"/>
                </a:lnTo>
                <a:lnTo>
                  <a:pt x="2919" y="4285"/>
                </a:lnTo>
                <a:lnTo>
                  <a:pt x="2889" y="4284"/>
                </a:lnTo>
                <a:lnTo>
                  <a:pt x="2842" y="4340"/>
                </a:lnTo>
                <a:lnTo>
                  <a:pt x="2769" y="4363"/>
                </a:lnTo>
                <a:lnTo>
                  <a:pt x="2749" y="4376"/>
                </a:lnTo>
                <a:lnTo>
                  <a:pt x="2741" y="4398"/>
                </a:lnTo>
                <a:lnTo>
                  <a:pt x="2723" y="4398"/>
                </a:lnTo>
                <a:lnTo>
                  <a:pt x="2704" y="4393"/>
                </a:lnTo>
                <a:lnTo>
                  <a:pt x="2665" y="4432"/>
                </a:lnTo>
                <a:lnTo>
                  <a:pt x="2647" y="4484"/>
                </a:lnTo>
                <a:lnTo>
                  <a:pt x="2640" y="4509"/>
                </a:lnTo>
                <a:lnTo>
                  <a:pt x="2613" y="4519"/>
                </a:lnTo>
                <a:lnTo>
                  <a:pt x="2579" y="4571"/>
                </a:lnTo>
                <a:lnTo>
                  <a:pt x="2586" y="4629"/>
                </a:lnTo>
                <a:lnTo>
                  <a:pt x="2560" y="4603"/>
                </a:lnTo>
                <a:lnTo>
                  <a:pt x="2541" y="4563"/>
                </a:lnTo>
                <a:lnTo>
                  <a:pt x="2500" y="4528"/>
                </a:lnTo>
                <a:lnTo>
                  <a:pt x="2452" y="4504"/>
                </a:lnTo>
                <a:lnTo>
                  <a:pt x="2419" y="4502"/>
                </a:lnTo>
                <a:lnTo>
                  <a:pt x="2391" y="4522"/>
                </a:lnTo>
                <a:lnTo>
                  <a:pt x="2338" y="4547"/>
                </a:lnTo>
                <a:lnTo>
                  <a:pt x="2288" y="4534"/>
                </a:lnTo>
                <a:lnTo>
                  <a:pt x="2277" y="4538"/>
                </a:lnTo>
                <a:lnTo>
                  <a:pt x="2263" y="4551"/>
                </a:lnTo>
                <a:lnTo>
                  <a:pt x="2249" y="4527"/>
                </a:lnTo>
                <a:lnTo>
                  <a:pt x="2240" y="4501"/>
                </a:lnTo>
                <a:lnTo>
                  <a:pt x="2227" y="4471"/>
                </a:lnTo>
                <a:lnTo>
                  <a:pt x="2209" y="4440"/>
                </a:lnTo>
                <a:lnTo>
                  <a:pt x="2206" y="4413"/>
                </a:lnTo>
                <a:lnTo>
                  <a:pt x="2198" y="4391"/>
                </a:lnTo>
                <a:lnTo>
                  <a:pt x="2192" y="4363"/>
                </a:lnTo>
                <a:lnTo>
                  <a:pt x="2193" y="4332"/>
                </a:lnTo>
                <a:lnTo>
                  <a:pt x="2202" y="4305"/>
                </a:lnTo>
                <a:lnTo>
                  <a:pt x="2203" y="4277"/>
                </a:lnTo>
                <a:lnTo>
                  <a:pt x="2198" y="4257"/>
                </a:lnTo>
                <a:lnTo>
                  <a:pt x="2202" y="4247"/>
                </a:lnTo>
                <a:lnTo>
                  <a:pt x="2207" y="4256"/>
                </a:lnTo>
                <a:lnTo>
                  <a:pt x="2216" y="4258"/>
                </a:lnTo>
                <a:lnTo>
                  <a:pt x="2215" y="4233"/>
                </a:lnTo>
                <a:lnTo>
                  <a:pt x="2210" y="4207"/>
                </a:lnTo>
                <a:lnTo>
                  <a:pt x="2214" y="4184"/>
                </a:lnTo>
                <a:lnTo>
                  <a:pt x="2222" y="4162"/>
                </a:lnTo>
                <a:lnTo>
                  <a:pt x="2232" y="4151"/>
                </a:lnTo>
                <a:lnTo>
                  <a:pt x="2240" y="4142"/>
                </a:lnTo>
                <a:lnTo>
                  <a:pt x="2243" y="4140"/>
                </a:lnTo>
                <a:lnTo>
                  <a:pt x="2246" y="4137"/>
                </a:lnTo>
                <a:lnTo>
                  <a:pt x="2250" y="4112"/>
                </a:lnTo>
                <a:lnTo>
                  <a:pt x="2250" y="4086"/>
                </a:lnTo>
                <a:lnTo>
                  <a:pt x="2258" y="4084"/>
                </a:lnTo>
                <a:lnTo>
                  <a:pt x="2262" y="4077"/>
                </a:lnTo>
                <a:lnTo>
                  <a:pt x="2264" y="4052"/>
                </a:lnTo>
                <a:lnTo>
                  <a:pt x="2243" y="4027"/>
                </a:lnTo>
                <a:lnTo>
                  <a:pt x="2179" y="4004"/>
                </a:lnTo>
                <a:lnTo>
                  <a:pt x="2109" y="4009"/>
                </a:lnTo>
                <a:lnTo>
                  <a:pt x="2039" y="4023"/>
                </a:lnTo>
                <a:lnTo>
                  <a:pt x="1970" y="4015"/>
                </a:lnTo>
                <a:lnTo>
                  <a:pt x="1966" y="4001"/>
                </a:lnTo>
                <a:lnTo>
                  <a:pt x="1971" y="3987"/>
                </a:lnTo>
                <a:lnTo>
                  <a:pt x="1977" y="3982"/>
                </a:lnTo>
                <a:lnTo>
                  <a:pt x="1984" y="3979"/>
                </a:lnTo>
                <a:lnTo>
                  <a:pt x="1996" y="3959"/>
                </a:lnTo>
                <a:lnTo>
                  <a:pt x="2010" y="3937"/>
                </a:lnTo>
                <a:lnTo>
                  <a:pt x="2019" y="3910"/>
                </a:lnTo>
                <a:lnTo>
                  <a:pt x="2025" y="3883"/>
                </a:lnTo>
                <a:lnTo>
                  <a:pt x="2024" y="3833"/>
                </a:lnTo>
                <a:lnTo>
                  <a:pt x="2028" y="3790"/>
                </a:lnTo>
                <a:lnTo>
                  <a:pt x="2051" y="3782"/>
                </a:lnTo>
                <a:lnTo>
                  <a:pt x="2067" y="3811"/>
                </a:lnTo>
                <a:lnTo>
                  <a:pt x="2086" y="3775"/>
                </a:lnTo>
                <a:lnTo>
                  <a:pt x="2090" y="3737"/>
                </a:lnTo>
                <a:lnTo>
                  <a:pt x="2096" y="3705"/>
                </a:lnTo>
                <a:lnTo>
                  <a:pt x="2110" y="3679"/>
                </a:lnTo>
                <a:lnTo>
                  <a:pt x="2111" y="3679"/>
                </a:lnTo>
                <a:lnTo>
                  <a:pt x="2111" y="3678"/>
                </a:lnTo>
                <a:lnTo>
                  <a:pt x="2113" y="3678"/>
                </a:lnTo>
                <a:lnTo>
                  <a:pt x="2118" y="3652"/>
                </a:lnTo>
                <a:lnTo>
                  <a:pt x="2127" y="3627"/>
                </a:lnTo>
                <a:lnTo>
                  <a:pt x="2149" y="3611"/>
                </a:lnTo>
                <a:lnTo>
                  <a:pt x="2171" y="3594"/>
                </a:lnTo>
                <a:lnTo>
                  <a:pt x="2131" y="3563"/>
                </a:lnTo>
                <a:lnTo>
                  <a:pt x="2057" y="3572"/>
                </a:lnTo>
                <a:lnTo>
                  <a:pt x="1991" y="3588"/>
                </a:lnTo>
                <a:lnTo>
                  <a:pt x="1949" y="3634"/>
                </a:lnTo>
                <a:lnTo>
                  <a:pt x="1925" y="3679"/>
                </a:lnTo>
                <a:lnTo>
                  <a:pt x="1905" y="3726"/>
                </a:lnTo>
                <a:lnTo>
                  <a:pt x="1889" y="3753"/>
                </a:lnTo>
                <a:lnTo>
                  <a:pt x="1856" y="3759"/>
                </a:lnTo>
                <a:lnTo>
                  <a:pt x="1869" y="3770"/>
                </a:lnTo>
                <a:lnTo>
                  <a:pt x="1883" y="3776"/>
                </a:lnTo>
                <a:lnTo>
                  <a:pt x="1862" y="3786"/>
                </a:lnTo>
                <a:lnTo>
                  <a:pt x="1839" y="3795"/>
                </a:lnTo>
                <a:lnTo>
                  <a:pt x="1830" y="3790"/>
                </a:lnTo>
                <a:lnTo>
                  <a:pt x="1817" y="3778"/>
                </a:lnTo>
                <a:lnTo>
                  <a:pt x="1764" y="3796"/>
                </a:lnTo>
                <a:lnTo>
                  <a:pt x="1711" y="3809"/>
                </a:lnTo>
                <a:lnTo>
                  <a:pt x="1684" y="3787"/>
                </a:lnTo>
                <a:lnTo>
                  <a:pt x="1665" y="3767"/>
                </a:lnTo>
                <a:lnTo>
                  <a:pt x="1642" y="3762"/>
                </a:lnTo>
                <a:lnTo>
                  <a:pt x="1623" y="3745"/>
                </a:lnTo>
                <a:lnTo>
                  <a:pt x="1617" y="3686"/>
                </a:lnTo>
                <a:lnTo>
                  <a:pt x="1602" y="3625"/>
                </a:lnTo>
                <a:lnTo>
                  <a:pt x="1596" y="3586"/>
                </a:lnTo>
                <a:lnTo>
                  <a:pt x="1592" y="3542"/>
                </a:lnTo>
                <a:lnTo>
                  <a:pt x="1595" y="3517"/>
                </a:lnTo>
                <a:lnTo>
                  <a:pt x="1600" y="3491"/>
                </a:lnTo>
                <a:lnTo>
                  <a:pt x="1610" y="3455"/>
                </a:lnTo>
                <a:lnTo>
                  <a:pt x="1627" y="3421"/>
                </a:lnTo>
                <a:lnTo>
                  <a:pt x="1640" y="3368"/>
                </a:lnTo>
                <a:lnTo>
                  <a:pt x="1658" y="3317"/>
                </a:lnTo>
                <a:lnTo>
                  <a:pt x="1666" y="3293"/>
                </a:lnTo>
                <a:lnTo>
                  <a:pt x="1671" y="3268"/>
                </a:lnTo>
                <a:lnTo>
                  <a:pt x="1693" y="3254"/>
                </a:lnTo>
                <a:lnTo>
                  <a:pt x="1715" y="3235"/>
                </a:lnTo>
                <a:lnTo>
                  <a:pt x="1734" y="3180"/>
                </a:lnTo>
                <a:lnTo>
                  <a:pt x="1743" y="3123"/>
                </a:lnTo>
                <a:lnTo>
                  <a:pt x="1762" y="3098"/>
                </a:lnTo>
                <a:lnTo>
                  <a:pt x="1771" y="3078"/>
                </a:lnTo>
                <a:lnTo>
                  <a:pt x="1773" y="3051"/>
                </a:lnTo>
                <a:lnTo>
                  <a:pt x="1796" y="3034"/>
                </a:lnTo>
                <a:lnTo>
                  <a:pt x="1820" y="3036"/>
                </a:lnTo>
                <a:lnTo>
                  <a:pt x="1821" y="3014"/>
                </a:lnTo>
                <a:lnTo>
                  <a:pt x="1834" y="3016"/>
                </a:lnTo>
                <a:lnTo>
                  <a:pt x="1845" y="3018"/>
                </a:lnTo>
                <a:lnTo>
                  <a:pt x="1846" y="3006"/>
                </a:lnTo>
                <a:lnTo>
                  <a:pt x="1839" y="2994"/>
                </a:lnTo>
                <a:lnTo>
                  <a:pt x="1839" y="2993"/>
                </a:lnTo>
                <a:lnTo>
                  <a:pt x="1890" y="2997"/>
                </a:lnTo>
                <a:lnTo>
                  <a:pt x="1921" y="2960"/>
                </a:lnTo>
                <a:lnTo>
                  <a:pt x="1946" y="2936"/>
                </a:lnTo>
                <a:lnTo>
                  <a:pt x="1946" y="2913"/>
                </a:lnTo>
                <a:lnTo>
                  <a:pt x="1961" y="2914"/>
                </a:lnTo>
                <a:lnTo>
                  <a:pt x="1977" y="2914"/>
                </a:lnTo>
                <a:lnTo>
                  <a:pt x="1972" y="2927"/>
                </a:lnTo>
                <a:lnTo>
                  <a:pt x="1968" y="2939"/>
                </a:lnTo>
                <a:lnTo>
                  <a:pt x="1992" y="2930"/>
                </a:lnTo>
                <a:lnTo>
                  <a:pt x="2016" y="2925"/>
                </a:lnTo>
                <a:lnTo>
                  <a:pt x="2045" y="2940"/>
                </a:lnTo>
                <a:lnTo>
                  <a:pt x="2073" y="2950"/>
                </a:lnTo>
                <a:lnTo>
                  <a:pt x="2098" y="2942"/>
                </a:lnTo>
                <a:lnTo>
                  <a:pt x="2112" y="2936"/>
                </a:lnTo>
                <a:lnTo>
                  <a:pt x="2132" y="2935"/>
                </a:lnTo>
                <a:lnTo>
                  <a:pt x="2135" y="2916"/>
                </a:lnTo>
                <a:lnTo>
                  <a:pt x="2145" y="2923"/>
                </a:lnTo>
                <a:lnTo>
                  <a:pt x="2147" y="2939"/>
                </a:lnTo>
                <a:lnTo>
                  <a:pt x="2143" y="2960"/>
                </a:lnTo>
                <a:lnTo>
                  <a:pt x="2162" y="2968"/>
                </a:lnTo>
                <a:lnTo>
                  <a:pt x="2186" y="2972"/>
                </a:lnTo>
                <a:lnTo>
                  <a:pt x="2196" y="2948"/>
                </a:lnTo>
                <a:lnTo>
                  <a:pt x="2210" y="2945"/>
                </a:lnTo>
                <a:lnTo>
                  <a:pt x="2226" y="2983"/>
                </a:lnTo>
                <a:lnTo>
                  <a:pt x="2248" y="2978"/>
                </a:lnTo>
                <a:lnTo>
                  <a:pt x="2247" y="2962"/>
                </a:lnTo>
                <a:lnTo>
                  <a:pt x="2244" y="2951"/>
                </a:lnTo>
                <a:lnTo>
                  <a:pt x="2247" y="2938"/>
                </a:lnTo>
                <a:lnTo>
                  <a:pt x="2250" y="2925"/>
                </a:lnTo>
                <a:lnTo>
                  <a:pt x="2237" y="2924"/>
                </a:lnTo>
                <a:lnTo>
                  <a:pt x="2231" y="2911"/>
                </a:lnTo>
                <a:lnTo>
                  <a:pt x="2213" y="2909"/>
                </a:lnTo>
                <a:lnTo>
                  <a:pt x="2200" y="2891"/>
                </a:lnTo>
                <a:lnTo>
                  <a:pt x="2191" y="2876"/>
                </a:lnTo>
                <a:lnTo>
                  <a:pt x="2245" y="2884"/>
                </a:lnTo>
                <a:lnTo>
                  <a:pt x="2298" y="2882"/>
                </a:lnTo>
                <a:lnTo>
                  <a:pt x="2347" y="2875"/>
                </a:lnTo>
                <a:lnTo>
                  <a:pt x="2395" y="2881"/>
                </a:lnTo>
                <a:lnTo>
                  <a:pt x="2405" y="2887"/>
                </a:lnTo>
                <a:lnTo>
                  <a:pt x="2415" y="2892"/>
                </a:lnTo>
                <a:lnTo>
                  <a:pt x="2428" y="2890"/>
                </a:lnTo>
                <a:lnTo>
                  <a:pt x="2440" y="2889"/>
                </a:lnTo>
                <a:lnTo>
                  <a:pt x="2451" y="2893"/>
                </a:lnTo>
                <a:lnTo>
                  <a:pt x="2466" y="2892"/>
                </a:lnTo>
                <a:lnTo>
                  <a:pt x="2466" y="2893"/>
                </a:lnTo>
                <a:lnTo>
                  <a:pt x="2469" y="2903"/>
                </a:lnTo>
                <a:lnTo>
                  <a:pt x="2469" y="2915"/>
                </a:lnTo>
                <a:lnTo>
                  <a:pt x="2493" y="2938"/>
                </a:lnTo>
                <a:lnTo>
                  <a:pt x="2531" y="2914"/>
                </a:lnTo>
                <a:lnTo>
                  <a:pt x="2544" y="2913"/>
                </a:lnTo>
                <a:lnTo>
                  <a:pt x="2557" y="2945"/>
                </a:lnTo>
                <a:lnTo>
                  <a:pt x="2564" y="2974"/>
                </a:lnTo>
                <a:lnTo>
                  <a:pt x="2577" y="2996"/>
                </a:lnTo>
                <a:lnTo>
                  <a:pt x="2573" y="3024"/>
                </a:lnTo>
                <a:lnTo>
                  <a:pt x="2565" y="3050"/>
                </a:lnTo>
                <a:lnTo>
                  <a:pt x="2547" y="3074"/>
                </a:lnTo>
                <a:lnTo>
                  <a:pt x="2555" y="3089"/>
                </a:lnTo>
                <a:lnTo>
                  <a:pt x="2555" y="3102"/>
                </a:lnTo>
                <a:lnTo>
                  <a:pt x="2545" y="3121"/>
                </a:lnTo>
                <a:lnTo>
                  <a:pt x="2542" y="3148"/>
                </a:lnTo>
                <a:lnTo>
                  <a:pt x="2565" y="3157"/>
                </a:lnTo>
                <a:lnTo>
                  <a:pt x="2555" y="3178"/>
                </a:lnTo>
                <a:lnTo>
                  <a:pt x="2559" y="3200"/>
                </a:lnTo>
                <a:lnTo>
                  <a:pt x="2564" y="3223"/>
                </a:lnTo>
                <a:lnTo>
                  <a:pt x="2564" y="3239"/>
                </a:lnTo>
                <a:lnTo>
                  <a:pt x="2579" y="3251"/>
                </a:lnTo>
                <a:lnTo>
                  <a:pt x="2588" y="3266"/>
                </a:lnTo>
                <a:lnTo>
                  <a:pt x="2597" y="3285"/>
                </a:lnTo>
                <a:lnTo>
                  <a:pt x="2619" y="3283"/>
                </a:lnTo>
                <a:lnTo>
                  <a:pt x="2643" y="3246"/>
                </a:lnTo>
                <a:lnTo>
                  <a:pt x="2654" y="3223"/>
                </a:lnTo>
                <a:lnTo>
                  <a:pt x="2661" y="3197"/>
                </a:lnTo>
                <a:lnTo>
                  <a:pt x="2675" y="3142"/>
                </a:lnTo>
                <a:lnTo>
                  <a:pt x="2682" y="3083"/>
                </a:lnTo>
                <a:lnTo>
                  <a:pt x="2674" y="3050"/>
                </a:lnTo>
                <a:lnTo>
                  <a:pt x="2687" y="3025"/>
                </a:lnTo>
                <a:lnTo>
                  <a:pt x="2692" y="2984"/>
                </a:lnTo>
                <a:lnTo>
                  <a:pt x="2695" y="2943"/>
                </a:lnTo>
                <a:lnTo>
                  <a:pt x="2684" y="2923"/>
                </a:lnTo>
                <a:lnTo>
                  <a:pt x="2674" y="2914"/>
                </a:lnTo>
                <a:lnTo>
                  <a:pt x="2697" y="2899"/>
                </a:lnTo>
                <a:lnTo>
                  <a:pt x="2710" y="2874"/>
                </a:lnTo>
                <a:lnTo>
                  <a:pt x="2734" y="2828"/>
                </a:lnTo>
                <a:lnTo>
                  <a:pt x="2774" y="2796"/>
                </a:lnTo>
                <a:lnTo>
                  <a:pt x="2784" y="2768"/>
                </a:lnTo>
                <a:lnTo>
                  <a:pt x="2804" y="2754"/>
                </a:lnTo>
                <a:lnTo>
                  <a:pt x="2851" y="2731"/>
                </a:lnTo>
                <a:lnTo>
                  <a:pt x="2894" y="2698"/>
                </a:lnTo>
                <a:lnTo>
                  <a:pt x="2952" y="2664"/>
                </a:lnTo>
                <a:lnTo>
                  <a:pt x="3008" y="2627"/>
                </a:lnTo>
                <a:lnTo>
                  <a:pt x="3037" y="2613"/>
                </a:lnTo>
                <a:lnTo>
                  <a:pt x="3070" y="2608"/>
                </a:lnTo>
                <a:lnTo>
                  <a:pt x="3087" y="2601"/>
                </a:lnTo>
                <a:lnTo>
                  <a:pt x="3087" y="2593"/>
                </a:lnTo>
                <a:lnTo>
                  <a:pt x="3063" y="2590"/>
                </a:lnTo>
                <a:lnTo>
                  <a:pt x="3049" y="2581"/>
                </a:lnTo>
                <a:lnTo>
                  <a:pt x="3060" y="2574"/>
                </a:lnTo>
                <a:lnTo>
                  <a:pt x="3078" y="2574"/>
                </a:lnTo>
                <a:lnTo>
                  <a:pt x="3078" y="2561"/>
                </a:lnTo>
                <a:lnTo>
                  <a:pt x="3061" y="2550"/>
                </a:lnTo>
                <a:lnTo>
                  <a:pt x="3106" y="2547"/>
                </a:lnTo>
                <a:lnTo>
                  <a:pt x="3141" y="2528"/>
                </a:lnTo>
                <a:lnTo>
                  <a:pt x="3124" y="2496"/>
                </a:lnTo>
                <a:lnTo>
                  <a:pt x="3137" y="2494"/>
                </a:lnTo>
                <a:lnTo>
                  <a:pt x="3151" y="2494"/>
                </a:lnTo>
                <a:lnTo>
                  <a:pt x="3157" y="2483"/>
                </a:lnTo>
                <a:lnTo>
                  <a:pt x="3164" y="2458"/>
                </a:lnTo>
                <a:lnTo>
                  <a:pt x="3151" y="2442"/>
                </a:lnTo>
                <a:lnTo>
                  <a:pt x="3142" y="2424"/>
                </a:lnTo>
                <a:lnTo>
                  <a:pt x="3143" y="2411"/>
                </a:lnTo>
                <a:lnTo>
                  <a:pt x="3158" y="2416"/>
                </a:lnTo>
                <a:lnTo>
                  <a:pt x="3166" y="2409"/>
                </a:lnTo>
                <a:lnTo>
                  <a:pt x="3170" y="2394"/>
                </a:lnTo>
                <a:lnTo>
                  <a:pt x="3181" y="2381"/>
                </a:lnTo>
                <a:lnTo>
                  <a:pt x="3174" y="2358"/>
                </a:lnTo>
                <a:lnTo>
                  <a:pt x="3156" y="2340"/>
                </a:lnTo>
                <a:lnTo>
                  <a:pt x="3166" y="2338"/>
                </a:lnTo>
                <a:lnTo>
                  <a:pt x="3175" y="2334"/>
                </a:lnTo>
                <a:lnTo>
                  <a:pt x="3187" y="2348"/>
                </a:lnTo>
                <a:lnTo>
                  <a:pt x="3200" y="2347"/>
                </a:lnTo>
                <a:lnTo>
                  <a:pt x="3192" y="2327"/>
                </a:lnTo>
                <a:lnTo>
                  <a:pt x="3187" y="2314"/>
                </a:lnTo>
                <a:lnTo>
                  <a:pt x="3219" y="2280"/>
                </a:lnTo>
                <a:lnTo>
                  <a:pt x="3242" y="2249"/>
                </a:lnTo>
                <a:lnTo>
                  <a:pt x="3223" y="2299"/>
                </a:lnTo>
                <a:lnTo>
                  <a:pt x="3217" y="2344"/>
                </a:lnTo>
                <a:lnTo>
                  <a:pt x="3221" y="2364"/>
                </a:lnTo>
                <a:lnTo>
                  <a:pt x="3208" y="2384"/>
                </a:lnTo>
                <a:lnTo>
                  <a:pt x="3187" y="2410"/>
                </a:lnTo>
                <a:lnTo>
                  <a:pt x="3196" y="2422"/>
                </a:lnTo>
                <a:lnTo>
                  <a:pt x="3222" y="2398"/>
                </a:lnTo>
                <a:lnTo>
                  <a:pt x="3242" y="2367"/>
                </a:lnTo>
                <a:lnTo>
                  <a:pt x="3271" y="2337"/>
                </a:lnTo>
                <a:lnTo>
                  <a:pt x="3272" y="2302"/>
                </a:lnTo>
                <a:lnTo>
                  <a:pt x="3271" y="2280"/>
                </a:lnTo>
                <a:lnTo>
                  <a:pt x="3273" y="2254"/>
                </a:lnTo>
                <a:lnTo>
                  <a:pt x="3286" y="2272"/>
                </a:lnTo>
                <a:lnTo>
                  <a:pt x="3296" y="2294"/>
                </a:lnTo>
                <a:lnTo>
                  <a:pt x="3302" y="2304"/>
                </a:lnTo>
                <a:lnTo>
                  <a:pt x="3316" y="2289"/>
                </a:lnTo>
                <a:lnTo>
                  <a:pt x="3352" y="2247"/>
                </a:lnTo>
                <a:lnTo>
                  <a:pt x="3378" y="2199"/>
                </a:lnTo>
                <a:lnTo>
                  <a:pt x="3392" y="2176"/>
                </a:lnTo>
                <a:lnTo>
                  <a:pt x="3416" y="2163"/>
                </a:lnTo>
                <a:lnTo>
                  <a:pt x="3458" y="2148"/>
                </a:lnTo>
                <a:lnTo>
                  <a:pt x="3502" y="2143"/>
                </a:lnTo>
                <a:lnTo>
                  <a:pt x="3551" y="2134"/>
                </a:lnTo>
                <a:lnTo>
                  <a:pt x="3593" y="2129"/>
                </a:lnTo>
                <a:lnTo>
                  <a:pt x="3603" y="2138"/>
                </a:lnTo>
                <a:lnTo>
                  <a:pt x="3616" y="2138"/>
                </a:lnTo>
                <a:lnTo>
                  <a:pt x="3627" y="2125"/>
                </a:lnTo>
                <a:lnTo>
                  <a:pt x="3614" y="2113"/>
                </a:lnTo>
                <a:lnTo>
                  <a:pt x="3604" y="2109"/>
                </a:lnTo>
                <a:lnTo>
                  <a:pt x="3596" y="2102"/>
                </a:lnTo>
                <a:lnTo>
                  <a:pt x="3598" y="2073"/>
                </a:lnTo>
                <a:lnTo>
                  <a:pt x="3617" y="2067"/>
                </a:lnTo>
                <a:lnTo>
                  <a:pt x="3616" y="2050"/>
                </a:lnTo>
                <a:lnTo>
                  <a:pt x="3624" y="2036"/>
                </a:lnTo>
                <a:lnTo>
                  <a:pt x="3662" y="2001"/>
                </a:lnTo>
                <a:lnTo>
                  <a:pt x="3705" y="1976"/>
                </a:lnTo>
                <a:lnTo>
                  <a:pt x="3735" y="1962"/>
                </a:lnTo>
                <a:lnTo>
                  <a:pt x="3755" y="1936"/>
                </a:lnTo>
                <a:lnTo>
                  <a:pt x="3772" y="1937"/>
                </a:lnTo>
                <a:lnTo>
                  <a:pt x="3797" y="1933"/>
                </a:lnTo>
                <a:lnTo>
                  <a:pt x="3827" y="1926"/>
                </a:lnTo>
                <a:lnTo>
                  <a:pt x="3861" y="1925"/>
                </a:lnTo>
                <a:lnTo>
                  <a:pt x="3869" y="1913"/>
                </a:lnTo>
                <a:lnTo>
                  <a:pt x="3876" y="1896"/>
                </a:lnTo>
                <a:lnTo>
                  <a:pt x="3895" y="1893"/>
                </a:lnTo>
                <a:lnTo>
                  <a:pt x="3914" y="1892"/>
                </a:lnTo>
                <a:lnTo>
                  <a:pt x="3971" y="1868"/>
                </a:lnTo>
                <a:lnTo>
                  <a:pt x="4005" y="1860"/>
                </a:lnTo>
                <a:lnTo>
                  <a:pt x="3994" y="1871"/>
                </a:lnTo>
                <a:lnTo>
                  <a:pt x="3978" y="1876"/>
                </a:lnTo>
                <a:lnTo>
                  <a:pt x="4027" y="1886"/>
                </a:lnTo>
                <a:lnTo>
                  <a:pt x="4013" y="1896"/>
                </a:lnTo>
                <a:lnTo>
                  <a:pt x="3986" y="1906"/>
                </a:lnTo>
                <a:lnTo>
                  <a:pt x="3935" y="1920"/>
                </a:lnTo>
                <a:lnTo>
                  <a:pt x="3895" y="1955"/>
                </a:lnTo>
                <a:lnTo>
                  <a:pt x="3874" y="1978"/>
                </a:lnTo>
                <a:lnTo>
                  <a:pt x="3891" y="1993"/>
                </a:lnTo>
                <a:lnTo>
                  <a:pt x="3893" y="2002"/>
                </a:lnTo>
                <a:lnTo>
                  <a:pt x="3904" y="2010"/>
                </a:lnTo>
                <a:lnTo>
                  <a:pt x="3944" y="1985"/>
                </a:lnTo>
                <a:lnTo>
                  <a:pt x="3974" y="1951"/>
                </a:lnTo>
                <a:lnTo>
                  <a:pt x="4019" y="1939"/>
                </a:lnTo>
                <a:lnTo>
                  <a:pt x="4066" y="1934"/>
                </a:lnTo>
                <a:lnTo>
                  <a:pt x="4124" y="1907"/>
                </a:lnTo>
                <a:lnTo>
                  <a:pt x="4150" y="1877"/>
                </a:lnTo>
                <a:lnTo>
                  <a:pt x="4119" y="1869"/>
                </a:lnTo>
                <a:lnTo>
                  <a:pt x="4083" y="1872"/>
                </a:lnTo>
                <a:lnTo>
                  <a:pt x="4043" y="1852"/>
                </a:lnTo>
                <a:lnTo>
                  <a:pt x="4014" y="1823"/>
                </a:lnTo>
                <a:lnTo>
                  <a:pt x="4010" y="1801"/>
                </a:lnTo>
                <a:lnTo>
                  <a:pt x="4018" y="1777"/>
                </a:lnTo>
                <a:lnTo>
                  <a:pt x="4011" y="1770"/>
                </a:lnTo>
                <a:lnTo>
                  <a:pt x="4011" y="1761"/>
                </a:lnTo>
                <a:lnTo>
                  <a:pt x="4037" y="1748"/>
                </a:lnTo>
                <a:lnTo>
                  <a:pt x="4037" y="1731"/>
                </a:lnTo>
                <a:lnTo>
                  <a:pt x="4007" y="1717"/>
                </a:lnTo>
                <a:lnTo>
                  <a:pt x="4017" y="1701"/>
                </a:lnTo>
                <a:lnTo>
                  <a:pt x="4065" y="1696"/>
                </a:lnTo>
                <a:lnTo>
                  <a:pt x="4100" y="1672"/>
                </a:lnTo>
                <a:lnTo>
                  <a:pt x="4108" y="1656"/>
                </a:lnTo>
                <a:lnTo>
                  <a:pt x="4117" y="1647"/>
                </a:lnTo>
                <a:lnTo>
                  <a:pt x="4029" y="1635"/>
                </a:lnTo>
                <a:lnTo>
                  <a:pt x="3938" y="1664"/>
                </a:lnTo>
                <a:lnTo>
                  <a:pt x="3843" y="1726"/>
                </a:lnTo>
                <a:lnTo>
                  <a:pt x="3748" y="1772"/>
                </a:lnTo>
                <a:lnTo>
                  <a:pt x="3779" y="1745"/>
                </a:lnTo>
                <a:lnTo>
                  <a:pt x="3813" y="1722"/>
                </a:lnTo>
                <a:lnTo>
                  <a:pt x="3836" y="1695"/>
                </a:lnTo>
                <a:lnTo>
                  <a:pt x="3801" y="1677"/>
                </a:lnTo>
                <a:lnTo>
                  <a:pt x="3819" y="1677"/>
                </a:lnTo>
                <a:lnTo>
                  <a:pt x="3844" y="1682"/>
                </a:lnTo>
                <a:lnTo>
                  <a:pt x="3880" y="1670"/>
                </a:lnTo>
                <a:lnTo>
                  <a:pt x="3910" y="1648"/>
                </a:lnTo>
                <a:lnTo>
                  <a:pt x="3951" y="1628"/>
                </a:lnTo>
                <a:lnTo>
                  <a:pt x="3995" y="1613"/>
                </a:lnTo>
                <a:lnTo>
                  <a:pt x="4025" y="1577"/>
                </a:lnTo>
                <a:lnTo>
                  <a:pt x="4082" y="1549"/>
                </a:lnTo>
                <a:lnTo>
                  <a:pt x="4319" y="1560"/>
                </a:lnTo>
                <a:lnTo>
                  <a:pt x="4350" y="1562"/>
                </a:lnTo>
                <a:lnTo>
                  <a:pt x="4378" y="1556"/>
                </a:lnTo>
                <a:lnTo>
                  <a:pt x="4388" y="1548"/>
                </a:lnTo>
                <a:lnTo>
                  <a:pt x="4403" y="1542"/>
                </a:lnTo>
                <a:lnTo>
                  <a:pt x="4441" y="1522"/>
                </a:lnTo>
                <a:lnTo>
                  <a:pt x="4479" y="1501"/>
                </a:lnTo>
                <a:lnTo>
                  <a:pt x="4561" y="1490"/>
                </a:lnTo>
                <a:lnTo>
                  <a:pt x="4607" y="1437"/>
                </a:lnTo>
                <a:lnTo>
                  <a:pt x="4608" y="1428"/>
                </a:lnTo>
                <a:lnTo>
                  <a:pt x="4618" y="1419"/>
                </a:lnTo>
                <a:lnTo>
                  <a:pt x="4628" y="1412"/>
                </a:lnTo>
                <a:lnTo>
                  <a:pt x="4631" y="1400"/>
                </a:lnTo>
                <a:lnTo>
                  <a:pt x="4644" y="1379"/>
                </a:lnTo>
                <a:lnTo>
                  <a:pt x="4631" y="1354"/>
                </a:lnTo>
                <a:lnTo>
                  <a:pt x="4608" y="1363"/>
                </a:lnTo>
                <a:lnTo>
                  <a:pt x="4582" y="1370"/>
                </a:lnTo>
                <a:lnTo>
                  <a:pt x="4579" y="1358"/>
                </a:lnTo>
                <a:lnTo>
                  <a:pt x="4588" y="1341"/>
                </a:lnTo>
                <a:lnTo>
                  <a:pt x="4497" y="1371"/>
                </a:lnTo>
                <a:lnTo>
                  <a:pt x="4430" y="1352"/>
                </a:lnTo>
                <a:lnTo>
                  <a:pt x="4468" y="1357"/>
                </a:lnTo>
                <a:lnTo>
                  <a:pt x="4506" y="1346"/>
                </a:lnTo>
                <a:lnTo>
                  <a:pt x="4523" y="1338"/>
                </a:lnTo>
                <a:lnTo>
                  <a:pt x="4535" y="1332"/>
                </a:lnTo>
                <a:lnTo>
                  <a:pt x="4521" y="1326"/>
                </a:lnTo>
                <a:lnTo>
                  <a:pt x="4509" y="1319"/>
                </a:lnTo>
                <a:lnTo>
                  <a:pt x="4590" y="1316"/>
                </a:lnTo>
                <a:lnTo>
                  <a:pt x="4603" y="1318"/>
                </a:lnTo>
                <a:lnTo>
                  <a:pt x="4616" y="1316"/>
                </a:lnTo>
                <a:lnTo>
                  <a:pt x="4602" y="1306"/>
                </a:lnTo>
                <a:lnTo>
                  <a:pt x="4590" y="1293"/>
                </a:lnTo>
                <a:lnTo>
                  <a:pt x="4575" y="1291"/>
                </a:lnTo>
                <a:lnTo>
                  <a:pt x="4560" y="1298"/>
                </a:lnTo>
                <a:lnTo>
                  <a:pt x="4541" y="1282"/>
                </a:lnTo>
                <a:lnTo>
                  <a:pt x="4506" y="1271"/>
                </a:lnTo>
                <a:lnTo>
                  <a:pt x="4485" y="1275"/>
                </a:lnTo>
                <a:lnTo>
                  <a:pt x="4490" y="1256"/>
                </a:lnTo>
                <a:lnTo>
                  <a:pt x="4491" y="1237"/>
                </a:lnTo>
                <a:lnTo>
                  <a:pt x="4471" y="1216"/>
                </a:lnTo>
                <a:lnTo>
                  <a:pt x="4465" y="1188"/>
                </a:lnTo>
                <a:lnTo>
                  <a:pt x="4490" y="1170"/>
                </a:lnTo>
                <a:lnTo>
                  <a:pt x="4509" y="1165"/>
                </a:lnTo>
                <a:lnTo>
                  <a:pt x="4514" y="1150"/>
                </a:lnTo>
                <a:lnTo>
                  <a:pt x="4493" y="1143"/>
                </a:lnTo>
                <a:lnTo>
                  <a:pt x="4501" y="1125"/>
                </a:lnTo>
                <a:lnTo>
                  <a:pt x="4511" y="1118"/>
                </a:lnTo>
                <a:lnTo>
                  <a:pt x="4509" y="1105"/>
                </a:lnTo>
                <a:lnTo>
                  <a:pt x="4493" y="1103"/>
                </a:lnTo>
                <a:lnTo>
                  <a:pt x="4474" y="1106"/>
                </a:lnTo>
                <a:lnTo>
                  <a:pt x="4485" y="1091"/>
                </a:lnTo>
                <a:lnTo>
                  <a:pt x="4492" y="1081"/>
                </a:lnTo>
                <a:lnTo>
                  <a:pt x="4481" y="1082"/>
                </a:lnTo>
                <a:lnTo>
                  <a:pt x="4470" y="1080"/>
                </a:lnTo>
                <a:lnTo>
                  <a:pt x="4484" y="1069"/>
                </a:lnTo>
                <a:lnTo>
                  <a:pt x="4504" y="1054"/>
                </a:lnTo>
                <a:lnTo>
                  <a:pt x="4500" y="1045"/>
                </a:lnTo>
                <a:lnTo>
                  <a:pt x="4490" y="1041"/>
                </a:lnTo>
                <a:lnTo>
                  <a:pt x="4495" y="1030"/>
                </a:lnTo>
                <a:lnTo>
                  <a:pt x="4504" y="1020"/>
                </a:lnTo>
                <a:lnTo>
                  <a:pt x="4504" y="1007"/>
                </a:lnTo>
                <a:lnTo>
                  <a:pt x="4500" y="992"/>
                </a:lnTo>
                <a:lnTo>
                  <a:pt x="4501" y="953"/>
                </a:lnTo>
                <a:lnTo>
                  <a:pt x="4486" y="949"/>
                </a:lnTo>
                <a:lnTo>
                  <a:pt x="4468" y="970"/>
                </a:lnTo>
                <a:lnTo>
                  <a:pt x="4447" y="990"/>
                </a:lnTo>
                <a:lnTo>
                  <a:pt x="4421" y="1022"/>
                </a:lnTo>
                <a:lnTo>
                  <a:pt x="4393" y="1053"/>
                </a:lnTo>
                <a:lnTo>
                  <a:pt x="4371" y="1062"/>
                </a:lnTo>
                <a:lnTo>
                  <a:pt x="4347" y="1057"/>
                </a:lnTo>
                <a:lnTo>
                  <a:pt x="4297" y="1078"/>
                </a:lnTo>
                <a:lnTo>
                  <a:pt x="4273" y="1037"/>
                </a:lnTo>
                <a:lnTo>
                  <a:pt x="4254" y="1049"/>
                </a:lnTo>
                <a:lnTo>
                  <a:pt x="4234" y="1057"/>
                </a:lnTo>
                <a:lnTo>
                  <a:pt x="4228" y="1042"/>
                </a:lnTo>
                <a:lnTo>
                  <a:pt x="4235" y="1031"/>
                </a:lnTo>
                <a:lnTo>
                  <a:pt x="4259" y="1017"/>
                </a:lnTo>
                <a:lnTo>
                  <a:pt x="4276" y="986"/>
                </a:lnTo>
                <a:lnTo>
                  <a:pt x="4279" y="967"/>
                </a:lnTo>
                <a:lnTo>
                  <a:pt x="4256" y="957"/>
                </a:lnTo>
                <a:lnTo>
                  <a:pt x="4298" y="938"/>
                </a:lnTo>
                <a:lnTo>
                  <a:pt x="4324" y="908"/>
                </a:lnTo>
                <a:lnTo>
                  <a:pt x="4311" y="911"/>
                </a:lnTo>
                <a:lnTo>
                  <a:pt x="4297" y="915"/>
                </a:lnTo>
                <a:lnTo>
                  <a:pt x="4287" y="910"/>
                </a:lnTo>
                <a:lnTo>
                  <a:pt x="4277" y="907"/>
                </a:lnTo>
                <a:lnTo>
                  <a:pt x="4258" y="902"/>
                </a:lnTo>
                <a:lnTo>
                  <a:pt x="4251" y="881"/>
                </a:lnTo>
                <a:lnTo>
                  <a:pt x="4239" y="876"/>
                </a:lnTo>
                <a:lnTo>
                  <a:pt x="4243" y="861"/>
                </a:lnTo>
                <a:lnTo>
                  <a:pt x="4238" y="841"/>
                </a:lnTo>
                <a:lnTo>
                  <a:pt x="4230" y="824"/>
                </a:lnTo>
                <a:lnTo>
                  <a:pt x="4192" y="831"/>
                </a:lnTo>
                <a:lnTo>
                  <a:pt x="4150" y="836"/>
                </a:lnTo>
                <a:lnTo>
                  <a:pt x="4104" y="823"/>
                </a:lnTo>
                <a:lnTo>
                  <a:pt x="4057" y="825"/>
                </a:lnTo>
                <a:lnTo>
                  <a:pt x="4039" y="852"/>
                </a:lnTo>
                <a:lnTo>
                  <a:pt x="4022" y="881"/>
                </a:lnTo>
                <a:lnTo>
                  <a:pt x="3989" y="895"/>
                </a:lnTo>
                <a:lnTo>
                  <a:pt x="4001" y="911"/>
                </a:lnTo>
                <a:lnTo>
                  <a:pt x="3975" y="952"/>
                </a:lnTo>
                <a:lnTo>
                  <a:pt x="3939" y="987"/>
                </a:lnTo>
                <a:lnTo>
                  <a:pt x="3893" y="1005"/>
                </a:lnTo>
                <a:lnTo>
                  <a:pt x="3888" y="1043"/>
                </a:lnTo>
                <a:lnTo>
                  <a:pt x="3890" y="1096"/>
                </a:lnTo>
                <a:lnTo>
                  <a:pt x="3869" y="1146"/>
                </a:lnTo>
                <a:lnTo>
                  <a:pt x="3773" y="1220"/>
                </a:lnTo>
                <a:lnTo>
                  <a:pt x="3656" y="1253"/>
                </a:lnTo>
                <a:lnTo>
                  <a:pt x="3652" y="1252"/>
                </a:lnTo>
                <a:lnTo>
                  <a:pt x="3649" y="1253"/>
                </a:lnTo>
                <a:lnTo>
                  <a:pt x="3648" y="1253"/>
                </a:lnTo>
                <a:lnTo>
                  <a:pt x="3655" y="1275"/>
                </a:lnTo>
                <a:lnTo>
                  <a:pt x="3657" y="1298"/>
                </a:lnTo>
                <a:lnTo>
                  <a:pt x="3640" y="1321"/>
                </a:lnTo>
                <a:lnTo>
                  <a:pt x="3619" y="1342"/>
                </a:lnTo>
                <a:lnTo>
                  <a:pt x="3618" y="1374"/>
                </a:lnTo>
                <a:lnTo>
                  <a:pt x="3608" y="1402"/>
                </a:lnTo>
                <a:lnTo>
                  <a:pt x="3587" y="1420"/>
                </a:lnTo>
                <a:lnTo>
                  <a:pt x="3564" y="1432"/>
                </a:lnTo>
                <a:lnTo>
                  <a:pt x="3567" y="1441"/>
                </a:lnTo>
                <a:lnTo>
                  <a:pt x="3575" y="1446"/>
                </a:lnTo>
                <a:lnTo>
                  <a:pt x="3576" y="1453"/>
                </a:lnTo>
                <a:lnTo>
                  <a:pt x="3571" y="1459"/>
                </a:lnTo>
                <a:lnTo>
                  <a:pt x="3554" y="1456"/>
                </a:lnTo>
                <a:lnTo>
                  <a:pt x="3538" y="1459"/>
                </a:lnTo>
                <a:lnTo>
                  <a:pt x="3524" y="1469"/>
                </a:lnTo>
                <a:lnTo>
                  <a:pt x="3516" y="1484"/>
                </a:lnTo>
                <a:lnTo>
                  <a:pt x="3515" y="1485"/>
                </a:lnTo>
                <a:lnTo>
                  <a:pt x="3506" y="1483"/>
                </a:lnTo>
                <a:lnTo>
                  <a:pt x="3501" y="1477"/>
                </a:lnTo>
                <a:lnTo>
                  <a:pt x="3500" y="1476"/>
                </a:lnTo>
                <a:lnTo>
                  <a:pt x="3499" y="1475"/>
                </a:lnTo>
                <a:lnTo>
                  <a:pt x="3491" y="1470"/>
                </a:lnTo>
                <a:lnTo>
                  <a:pt x="3483" y="1467"/>
                </a:lnTo>
                <a:lnTo>
                  <a:pt x="3487" y="1451"/>
                </a:lnTo>
                <a:lnTo>
                  <a:pt x="3487" y="1435"/>
                </a:lnTo>
                <a:lnTo>
                  <a:pt x="3483" y="1418"/>
                </a:lnTo>
                <a:lnTo>
                  <a:pt x="3476" y="1404"/>
                </a:lnTo>
                <a:lnTo>
                  <a:pt x="3475" y="1404"/>
                </a:lnTo>
                <a:lnTo>
                  <a:pt x="3475" y="1403"/>
                </a:lnTo>
                <a:lnTo>
                  <a:pt x="3473" y="1403"/>
                </a:lnTo>
                <a:lnTo>
                  <a:pt x="3473" y="1402"/>
                </a:lnTo>
                <a:lnTo>
                  <a:pt x="3466" y="1399"/>
                </a:lnTo>
                <a:lnTo>
                  <a:pt x="3466" y="1392"/>
                </a:lnTo>
                <a:lnTo>
                  <a:pt x="3472" y="1379"/>
                </a:lnTo>
                <a:lnTo>
                  <a:pt x="3467" y="1365"/>
                </a:lnTo>
                <a:lnTo>
                  <a:pt x="3470" y="1350"/>
                </a:lnTo>
                <a:lnTo>
                  <a:pt x="3486" y="1337"/>
                </a:lnTo>
                <a:lnTo>
                  <a:pt x="3503" y="1299"/>
                </a:lnTo>
                <a:lnTo>
                  <a:pt x="3524" y="1266"/>
                </a:lnTo>
                <a:lnTo>
                  <a:pt x="3546" y="1247"/>
                </a:lnTo>
                <a:lnTo>
                  <a:pt x="3553" y="1229"/>
                </a:lnTo>
                <a:lnTo>
                  <a:pt x="3551" y="1225"/>
                </a:lnTo>
                <a:lnTo>
                  <a:pt x="3549" y="1223"/>
                </a:lnTo>
                <a:lnTo>
                  <a:pt x="3511" y="1218"/>
                </a:lnTo>
                <a:lnTo>
                  <a:pt x="3474" y="1209"/>
                </a:lnTo>
                <a:lnTo>
                  <a:pt x="3443" y="1187"/>
                </a:lnTo>
                <a:lnTo>
                  <a:pt x="3415" y="1159"/>
                </a:lnTo>
                <a:lnTo>
                  <a:pt x="3403" y="1141"/>
                </a:lnTo>
                <a:lnTo>
                  <a:pt x="3401" y="1119"/>
                </a:lnTo>
                <a:lnTo>
                  <a:pt x="3401" y="1118"/>
                </a:lnTo>
                <a:lnTo>
                  <a:pt x="3400" y="1118"/>
                </a:lnTo>
                <a:lnTo>
                  <a:pt x="3355" y="1108"/>
                </a:lnTo>
                <a:lnTo>
                  <a:pt x="3318" y="1085"/>
                </a:lnTo>
                <a:lnTo>
                  <a:pt x="3280" y="1074"/>
                </a:lnTo>
                <a:lnTo>
                  <a:pt x="3229" y="1082"/>
                </a:lnTo>
                <a:lnTo>
                  <a:pt x="3241" y="1066"/>
                </a:lnTo>
                <a:lnTo>
                  <a:pt x="3256" y="1054"/>
                </a:lnTo>
                <a:lnTo>
                  <a:pt x="3261" y="1035"/>
                </a:lnTo>
                <a:lnTo>
                  <a:pt x="3260" y="1016"/>
                </a:lnTo>
                <a:lnTo>
                  <a:pt x="3269" y="1002"/>
                </a:lnTo>
                <a:lnTo>
                  <a:pt x="3281" y="989"/>
                </a:lnTo>
                <a:lnTo>
                  <a:pt x="3245" y="973"/>
                </a:lnTo>
                <a:lnTo>
                  <a:pt x="3251" y="941"/>
                </a:lnTo>
                <a:lnTo>
                  <a:pt x="3306" y="874"/>
                </a:lnTo>
                <a:lnTo>
                  <a:pt x="3390" y="826"/>
                </a:lnTo>
                <a:lnTo>
                  <a:pt x="3482" y="793"/>
                </a:lnTo>
                <a:lnTo>
                  <a:pt x="3505" y="786"/>
                </a:lnTo>
                <a:lnTo>
                  <a:pt x="3527" y="780"/>
                </a:lnTo>
                <a:lnTo>
                  <a:pt x="3548" y="769"/>
                </a:lnTo>
                <a:lnTo>
                  <a:pt x="3575" y="766"/>
                </a:lnTo>
                <a:lnTo>
                  <a:pt x="3605" y="752"/>
                </a:lnTo>
                <a:lnTo>
                  <a:pt x="3615" y="733"/>
                </a:lnTo>
                <a:lnTo>
                  <a:pt x="3524" y="715"/>
                </a:lnTo>
                <a:lnTo>
                  <a:pt x="3453" y="674"/>
                </a:lnTo>
                <a:lnTo>
                  <a:pt x="3492" y="687"/>
                </a:lnTo>
                <a:lnTo>
                  <a:pt x="3529" y="705"/>
                </a:lnTo>
                <a:lnTo>
                  <a:pt x="3543" y="701"/>
                </a:lnTo>
                <a:lnTo>
                  <a:pt x="3560" y="701"/>
                </a:lnTo>
                <a:lnTo>
                  <a:pt x="3596" y="713"/>
                </a:lnTo>
                <a:lnTo>
                  <a:pt x="3635" y="721"/>
                </a:lnTo>
                <a:lnTo>
                  <a:pt x="3665" y="720"/>
                </a:lnTo>
                <a:lnTo>
                  <a:pt x="3693" y="713"/>
                </a:lnTo>
                <a:lnTo>
                  <a:pt x="3718" y="717"/>
                </a:lnTo>
                <a:lnTo>
                  <a:pt x="3740" y="714"/>
                </a:lnTo>
                <a:lnTo>
                  <a:pt x="3766" y="702"/>
                </a:lnTo>
                <a:lnTo>
                  <a:pt x="3789" y="688"/>
                </a:lnTo>
                <a:lnTo>
                  <a:pt x="3807" y="676"/>
                </a:lnTo>
                <a:lnTo>
                  <a:pt x="3827" y="666"/>
                </a:lnTo>
                <a:lnTo>
                  <a:pt x="3839" y="658"/>
                </a:lnTo>
                <a:lnTo>
                  <a:pt x="3849" y="653"/>
                </a:lnTo>
                <a:lnTo>
                  <a:pt x="3849" y="652"/>
                </a:lnTo>
                <a:lnTo>
                  <a:pt x="3848" y="651"/>
                </a:lnTo>
                <a:lnTo>
                  <a:pt x="3824" y="647"/>
                </a:lnTo>
                <a:lnTo>
                  <a:pt x="3800" y="644"/>
                </a:lnTo>
                <a:lnTo>
                  <a:pt x="3778" y="630"/>
                </a:lnTo>
                <a:lnTo>
                  <a:pt x="3751" y="620"/>
                </a:lnTo>
                <a:lnTo>
                  <a:pt x="3743" y="617"/>
                </a:lnTo>
                <a:lnTo>
                  <a:pt x="3745" y="616"/>
                </a:lnTo>
                <a:lnTo>
                  <a:pt x="3777" y="618"/>
                </a:lnTo>
                <a:lnTo>
                  <a:pt x="3804" y="628"/>
                </a:lnTo>
                <a:lnTo>
                  <a:pt x="3831" y="635"/>
                </a:lnTo>
                <a:lnTo>
                  <a:pt x="3860" y="636"/>
                </a:lnTo>
                <a:lnTo>
                  <a:pt x="3887" y="629"/>
                </a:lnTo>
                <a:lnTo>
                  <a:pt x="3912" y="617"/>
                </a:lnTo>
                <a:lnTo>
                  <a:pt x="3920" y="593"/>
                </a:lnTo>
                <a:lnTo>
                  <a:pt x="3928" y="586"/>
                </a:lnTo>
                <a:lnTo>
                  <a:pt x="3946" y="589"/>
                </a:lnTo>
                <a:lnTo>
                  <a:pt x="3957" y="600"/>
                </a:lnTo>
                <a:lnTo>
                  <a:pt x="3976" y="607"/>
                </a:lnTo>
                <a:lnTo>
                  <a:pt x="4001" y="610"/>
                </a:lnTo>
                <a:lnTo>
                  <a:pt x="4003" y="600"/>
                </a:lnTo>
                <a:lnTo>
                  <a:pt x="3996" y="588"/>
                </a:lnTo>
                <a:lnTo>
                  <a:pt x="4016" y="599"/>
                </a:lnTo>
                <a:lnTo>
                  <a:pt x="4039" y="610"/>
                </a:lnTo>
                <a:lnTo>
                  <a:pt x="4065" y="605"/>
                </a:lnTo>
                <a:lnTo>
                  <a:pt x="4093" y="598"/>
                </a:lnTo>
                <a:lnTo>
                  <a:pt x="4137" y="579"/>
                </a:lnTo>
                <a:lnTo>
                  <a:pt x="4157" y="537"/>
                </a:lnTo>
                <a:lnTo>
                  <a:pt x="4177" y="516"/>
                </a:lnTo>
                <a:lnTo>
                  <a:pt x="4200" y="509"/>
                </a:lnTo>
                <a:lnTo>
                  <a:pt x="4212" y="485"/>
                </a:lnTo>
                <a:lnTo>
                  <a:pt x="4196" y="459"/>
                </a:lnTo>
                <a:lnTo>
                  <a:pt x="4172" y="454"/>
                </a:lnTo>
                <a:lnTo>
                  <a:pt x="4144" y="448"/>
                </a:lnTo>
                <a:lnTo>
                  <a:pt x="4118" y="445"/>
                </a:lnTo>
                <a:lnTo>
                  <a:pt x="4107" y="473"/>
                </a:lnTo>
                <a:lnTo>
                  <a:pt x="4098" y="482"/>
                </a:lnTo>
                <a:lnTo>
                  <a:pt x="4085" y="491"/>
                </a:lnTo>
                <a:lnTo>
                  <a:pt x="4057" y="505"/>
                </a:lnTo>
                <a:lnTo>
                  <a:pt x="4024" y="523"/>
                </a:lnTo>
                <a:lnTo>
                  <a:pt x="3981" y="548"/>
                </a:lnTo>
                <a:lnTo>
                  <a:pt x="3933" y="560"/>
                </a:lnTo>
                <a:lnTo>
                  <a:pt x="3933" y="526"/>
                </a:lnTo>
                <a:lnTo>
                  <a:pt x="3957" y="506"/>
                </a:lnTo>
                <a:lnTo>
                  <a:pt x="3970" y="485"/>
                </a:lnTo>
                <a:lnTo>
                  <a:pt x="3963" y="456"/>
                </a:lnTo>
                <a:lnTo>
                  <a:pt x="3918" y="473"/>
                </a:lnTo>
                <a:lnTo>
                  <a:pt x="3875" y="498"/>
                </a:lnTo>
                <a:lnTo>
                  <a:pt x="3882" y="478"/>
                </a:lnTo>
                <a:lnTo>
                  <a:pt x="3915" y="450"/>
                </a:lnTo>
                <a:lnTo>
                  <a:pt x="3891" y="434"/>
                </a:lnTo>
                <a:lnTo>
                  <a:pt x="3862" y="433"/>
                </a:lnTo>
                <a:lnTo>
                  <a:pt x="3890" y="412"/>
                </a:lnTo>
                <a:lnTo>
                  <a:pt x="3922" y="399"/>
                </a:lnTo>
                <a:lnTo>
                  <a:pt x="3901" y="369"/>
                </a:lnTo>
                <a:lnTo>
                  <a:pt x="3891" y="353"/>
                </a:lnTo>
                <a:lnTo>
                  <a:pt x="3872" y="349"/>
                </a:lnTo>
                <a:lnTo>
                  <a:pt x="3867" y="342"/>
                </a:lnTo>
                <a:lnTo>
                  <a:pt x="3862" y="333"/>
                </a:lnTo>
                <a:lnTo>
                  <a:pt x="3834" y="339"/>
                </a:lnTo>
                <a:lnTo>
                  <a:pt x="3810" y="353"/>
                </a:lnTo>
                <a:lnTo>
                  <a:pt x="3789" y="368"/>
                </a:lnTo>
                <a:lnTo>
                  <a:pt x="3768" y="378"/>
                </a:lnTo>
                <a:lnTo>
                  <a:pt x="3757" y="381"/>
                </a:lnTo>
                <a:lnTo>
                  <a:pt x="3748" y="389"/>
                </a:lnTo>
                <a:lnTo>
                  <a:pt x="3759" y="407"/>
                </a:lnTo>
                <a:lnTo>
                  <a:pt x="3781" y="411"/>
                </a:lnTo>
                <a:lnTo>
                  <a:pt x="3797" y="424"/>
                </a:lnTo>
                <a:lnTo>
                  <a:pt x="3820" y="429"/>
                </a:lnTo>
                <a:lnTo>
                  <a:pt x="3820" y="430"/>
                </a:lnTo>
                <a:lnTo>
                  <a:pt x="3780" y="443"/>
                </a:lnTo>
                <a:lnTo>
                  <a:pt x="3756" y="464"/>
                </a:lnTo>
                <a:lnTo>
                  <a:pt x="3769" y="470"/>
                </a:lnTo>
                <a:lnTo>
                  <a:pt x="3780" y="473"/>
                </a:lnTo>
                <a:lnTo>
                  <a:pt x="3739" y="482"/>
                </a:lnTo>
                <a:lnTo>
                  <a:pt x="3698" y="494"/>
                </a:lnTo>
                <a:lnTo>
                  <a:pt x="3655" y="523"/>
                </a:lnTo>
                <a:lnTo>
                  <a:pt x="3624" y="519"/>
                </a:lnTo>
                <a:lnTo>
                  <a:pt x="3646" y="502"/>
                </a:lnTo>
                <a:lnTo>
                  <a:pt x="3668" y="487"/>
                </a:lnTo>
                <a:lnTo>
                  <a:pt x="3613" y="473"/>
                </a:lnTo>
                <a:lnTo>
                  <a:pt x="3584" y="475"/>
                </a:lnTo>
                <a:lnTo>
                  <a:pt x="3559" y="494"/>
                </a:lnTo>
                <a:lnTo>
                  <a:pt x="3486" y="499"/>
                </a:lnTo>
                <a:lnTo>
                  <a:pt x="3414" y="480"/>
                </a:lnTo>
                <a:lnTo>
                  <a:pt x="3398" y="468"/>
                </a:lnTo>
                <a:lnTo>
                  <a:pt x="3378" y="462"/>
                </a:lnTo>
                <a:lnTo>
                  <a:pt x="3370" y="442"/>
                </a:lnTo>
                <a:lnTo>
                  <a:pt x="3369" y="428"/>
                </a:lnTo>
                <a:lnTo>
                  <a:pt x="3266" y="427"/>
                </a:lnTo>
                <a:lnTo>
                  <a:pt x="3260" y="435"/>
                </a:lnTo>
                <a:lnTo>
                  <a:pt x="3253" y="441"/>
                </a:lnTo>
                <a:lnTo>
                  <a:pt x="3293" y="442"/>
                </a:lnTo>
                <a:lnTo>
                  <a:pt x="3327" y="448"/>
                </a:lnTo>
                <a:lnTo>
                  <a:pt x="3291" y="451"/>
                </a:lnTo>
                <a:lnTo>
                  <a:pt x="3254" y="457"/>
                </a:lnTo>
                <a:lnTo>
                  <a:pt x="3226" y="485"/>
                </a:lnTo>
                <a:lnTo>
                  <a:pt x="3200" y="522"/>
                </a:lnTo>
                <a:lnTo>
                  <a:pt x="3182" y="526"/>
                </a:lnTo>
                <a:lnTo>
                  <a:pt x="3188" y="506"/>
                </a:lnTo>
                <a:lnTo>
                  <a:pt x="3189" y="481"/>
                </a:lnTo>
                <a:lnTo>
                  <a:pt x="3180" y="458"/>
                </a:lnTo>
                <a:lnTo>
                  <a:pt x="3126" y="456"/>
                </a:lnTo>
                <a:lnTo>
                  <a:pt x="3066" y="456"/>
                </a:lnTo>
                <a:lnTo>
                  <a:pt x="3039" y="444"/>
                </a:lnTo>
                <a:lnTo>
                  <a:pt x="3014" y="436"/>
                </a:lnTo>
                <a:lnTo>
                  <a:pt x="3040" y="423"/>
                </a:lnTo>
                <a:lnTo>
                  <a:pt x="3050" y="407"/>
                </a:lnTo>
                <a:lnTo>
                  <a:pt x="3025" y="397"/>
                </a:lnTo>
                <a:lnTo>
                  <a:pt x="2998" y="390"/>
                </a:lnTo>
                <a:lnTo>
                  <a:pt x="2977" y="376"/>
                </a:lnTo>
                <a:lnTo>
                  <a:pt x="2954" y="367"/>
                </a:lnTo>
                <a:lnTo>
                  <a:pt x="2918" y="347"/>
                </a:lnTo>
                <a:lnTo>
                  <a:pt x="2884" y="322"/>
                </a:lnTo>
                <a:lnTo>
                  <a:pt x="2851" y="325"/>
                </a:lnTo>
                <a:lnTo>
                  <a:pt x="2812" y="331"/>
                </a:lnTo>
                <a:lnTo>
                  <a:pt x="2828" y="311"/>
                </a:lnTo>
                <a:lnTo>
                  <a:pt x="2842" y="301"/>
                </a:lnTo>
                <a:lnTo>
                  <a:pt x="2841" y="297"/>
                </a:lnTo>
                <a:lnTo>
                  <a:pt x="2839" y="295"/>
                </a:lnTo>
                <a:lnTo>
                  <a:pt x="2838" y="295"/>
                </a:lnTo>
                <a:lnTo>
                  <a:pt x="2838" y="294"/>
                </a:lnTo>
                <a:lnTo>
                  <a:pt x="2835" y="294"/>
                </a:lnTo>
                <a:lnTo>
                  <a:pt x="2767" y="325"/>
                </a:lnTo>
                <a:lnTo>
                  <a:pt x="2748" y="305"/>
                </a:lnTo>
                <a:lnTo>
                  <a:pt x="2748" y="265"/>
                </a:lnTo>
                <a:lnTo>
                  <a:pt x="2727" y="270"/>
                </a:lnTo>
                <a:lnTo>
                  <a:pt x="2705" y="277"/>
                </a:lnTo>
                <a:lnTo>
                  <a:pt x="2697" y="290"/>
                </a:lnTo>
                <a:lnTo>
                  <a:pt x="2683" y="296"/>
                </a:lnTo>
                <a:lnTo>
                  <a:pt x="2660" y="295"/>
                </a:lnTo>
                <a:lnTo>
                  <a:pt x="2637" y="297"/>
                </a:lnTo>
                <a:lnTo>
                  <a:pt x="2590" y="314"/>
                </a:lnTo>
                <a:lnTo>
                  <a:pt x="2567" y="315"/>
                </a:lnTo>
                <a:lnTo>
                  <a:pt x="2543" y="316"/>
                </a:lnTo>
                <a:lnTo>
                  <a:pt x="2512" y="330"/>
                </a:lnTo>
                <a:lnTo>
                  <a:pt x="2478" y="339"/>
                </a:lnTo>
                <a:lnTo>
                  <a:pt x="2478" y="338"/>
                </a:lnTo>
                <a:lnTo>
                  <a:pt x="2479" y="329"/>
                </a:lnTo>
                <a:lnTo>
                  <a:pt x="2481" y="322"/>
                </a:lnTo>
                <a:lnTo>
                  <a:pt x="2482" y="322"/>
                </a:lnTo>
                <a:lnTo>
                  <a:pt x="2586" y="294"/>
                </a:lnTo>
                <a:lnTo>
                  <a:pt x="2684" y="263"/>
                </a:lnTo>
                <a:lnTo>
                  <a:pt x="2655" y="267"/>
                </a:lnTo>
                <a:lnTo>
                  <a:pt x="2626" y="273"/>
                </a:lnTo>
                <a:lnTo>
                  <a:pt x="2591" y="275"/>
                </a:lnTo>
                <a:lnTo>
                  <a:pt x="2559" y="283"/>
                </a:lnTo>
                <a:lnTo>
                  <a:pt x="2537" y="288"/>
                </a:lnTo>
                <a:lnTo>
                  <a:pt x="2515" y="286"/>
                </a:lnTo>
                <a:lnTo>
                  <a:pt x="2514" y="284"/>
                </a:lnTo>
                <a:lnTo>
                  <a:pt x="2513" y="283"/>
                </a:lnTo>
                <a:lnTo>
                  <a:pt x="2511" y="282"/>
                </a:lnTo>
                <a:lnTo>
                  <a:pt x="2510" y="281"/>
                </a:lnTo>
                <a:lnTo>
                  <a:pt x="2457" y="281"/>
                </a:lnTo>
                <a:lnTo>
                  <a:pt x="2410" y="295"/>
                </a:lnTo>
                <a:lnTo>
                  <a:pt x="2402" y="311"/>
                </a:lnTo>
                <a:lnTo>
                  <a:pt x="2390" y="322"/>
                </a:lnTo>
                <a:lnTo>
                  <a:pt x="2374" y="310"/>
                </a:lnTo>
                <a:lnTo>
                  <a:pt x="2361" y="297"/>
                </a:lnTo>
                <a:lnTo>
                  <a:pt x="2353" y="290"/>
                </a:lnTo>
                <a:lnTo>
                  <a:pt x="2346" y="282"/>
                </a:lnTo>
                <a:lnTo>
                  <a:pt x="2335" y="268"/>
                </a:lnTo>
                <a:lnTo>
                  <a:pt x="2317" y="251"/>
                </a:lnTo>
                <a:lnTo>
                  <a:pt x="2295" y="243"/>
                </a:lnTo>
                <a:lnTo>
                  <a:pt x="2279" y="225"/>
                </a:lnTo>
                <a:lnTo>
                  <a:pt x="2277" y="223"/>
                </a:lnTo>
                <a:lnTo>
                  <a:pt x="2276" y="222"/>
                </a:lnTo>
                <a:lnTo>
                  <a:pt x="2227" y="216"/>
                </a:lnTo>
                <a:lnTo>
                  <a:pt x="2180" y="210"/>
                </a:lnTo>
                <a:lnTo>
                  <a:pt x="2161" y="207"/>
                </a:lnTo>
                <a:lnTo>
                  <a:pt x="2142" y="200"/>
                </a:lnTo>
                <a:lnTo>
                  <a:pt x="2090" y="221"/>
                </a:lnTo>
                <a:lnTo>
                  <a:pt x="2044" y="242"/>
                </a:lnTo>
                <a:lnTo>
                  <a:pt x="2070" y="216"/>
                </a:lnTo>
                <a:lnTo>
                  <a:pt x="2105" y="198"/>
                </a:lnTo>
                <a:lnTo>
                  <a:pt x="2103" y="179"/>
                </a:lnTo>
                <a:lnTo>
                  <a:pt x="2067" y="169"/>
                </a:lnTo>
                <a:lnTo>
                  <a:pt x="2045" y="160"/>
                </a:lnTo>
                <a:lnTo>
                  <a:pt x="2026" y="152"/>
                </a:lnTo>
                <a:lnTo>
                  <a:pt x="2013" y="150"/>
                </a:lnTo>
                <a:lnTo>
                  <a:pt x="2002" y="146"/>
                </a:lnTo>
                <a:lnTo>
                  <a:pt x="1966" y="145"/>
                </a:lnTo>
                <a:lnTo>
                  <a:pt x="1942" y="147"/>
                </a:lnTo>
                <a:lnTo>
                  <a:pt x="1958" y="133"/>
                </a:lnTo>
                <a:lnTo>
                  <a:pt x="1965" y="126"/>
                </a:lnTo>
                <a:lnTo>
                  <a:pt x="1845" y="121"/>
                </a:lnTo>
                <a:lnTo>
                  <a:pt x="1796" y="117"/>
                </a:lnTo>
                <a:lnTo>
                  <a:pt x="1748" y="123"/>
                </a:lnTo>
                <a:lnTo>
                  <a:pt x="1718" y="129"/>
                </a:lnTo>
                <a:lnTo>
                  <a:pt x="1688" y="135"/>
                </a:lnTo>
                <a:lnTo>
                  <a:pt x="1659" y="146"/>
                </a:lnTo>
                <a:lnTo>
                  <a:pt x="1631" y="158"/>
                </a:lnTo>
                <a:lnTo>
                  <a:pt x="1574" y="168"/>
                </a:lnTo>
                <a:lnTo>
                  <a:pt x="1517" y="168"/>
                </a:lnTo>
                <a:lnTo>
                  <a:pt x="1489" y="174"/>
                </a:lnTo>
                <a:lnTo>
                  <a:pt x="1458" y="174"/>
                </a:lnTo>
                <a:lnTo>
                  <a:pt x="1460" y="211"/>
                </a:lnTo>
                <a:lnTo>
                  <a:pt x="1446" y="247"/>
                </a:lnTo>
                <a:lnTo>
                  <a:pt x="1432" y="271"/>
                </a:lnTo>
                <a:lnTo>
                  <a:pt x="1457" y="284"/>
                </a:lnTo>
                <a:lnTo>
                  <a:pt x="1451" y="302"/>
                </a:lnTo>
                <a:lnTo>
                  <a:pt x="1468" y="315"/>
                </a:lnTo>
                <a:lnTo>
                  <a:pt x="1450" y="323"/>
                </a:lnTo>
                <a:lnTo>
                  <a:pt x="1431" y="316"/>
                </a:lnTo>
                <a:lnTo>
                  <a:pt x="1422" y="296"/>
                </a:lnTo>
                <a:lnTo>
                  <a:pt x="1417" y="300"/>
                </a:lnTo>
                <a:lnTo>
                  <a:pt x="1423" y="313"/>
                </a:lnTo>
                <a:lnTo>
                  <a:pt x="1420" y="325"/>
                </a:lnTo>
                <a:lnTo>
                  <a:pt x="1359" y="317"/>
                </a:lnTo>
                <a:lnTo>
                  <a:pt x="1346" y="287"/>
                </a:lnTo>
                <a:lnTo>
                  <a:pt x="1318" y="288"/>
                </a:lnTo>
                <a:lnTo>
                  <a:pt x="1272" y="301"/>
                </a:lnTo>
                <a:lnTo>
                  <a:pt x="1211" y="308"/>
                </a:lnTo>
                <a:lnTo>
                  <a:pt x="1156" y="326"/>
                </a:lnTo>
                <a:lnTo>
                  <a:pt x="1164" y="337"/>
                </a:lnTo>
                <a:lnTo>
                  <a:pt x="1173" y="345"/>
                </a:lnTo>
                <a:lnTo>
                  <a:pt x="1151" y="344"/>
                </a:lnTo>
                <a:lnTo>
                  <a:pt x="1130" y="347"/>
                </a:lnTo>
                <a:lnTo>
                  <a:pt x="1126" y="369"/>
                </a:lnTo>
                <a:lnTo>
                  <a:pt x="1133" y="389"/>
                </a:lnTo>
                <a:lnTo>
                  <a:pt x="1183" y="402"/>
                </a:lnTo>
                <a:lnTo>
                  <a:pt x="1229" y="397"/>
                </a:lnTo>
                <a:lnTo>
                  <a:pt x="1259" y="386"/>
                </a:lnTo>
                <a:lnTo>
                  <a:pt x="1281" y="396"/>
                </a:lnTo>
                <a:lnTo>
                  <a:pt x="1264" y="404"/>
                </a:lnTo>
                <a:lnTo>
                  <a:pt x="1251" y="408"/>
                </a:lnTo>
                <a:lnTo>
                  <a:pt x="1237" y="430"/>
                </a:lnTo>
                <a:lnTo>
                  <a:pt x="1192" y="444"/>
                </a:lnTo>
                <a:lnTo>
                  <a:pt x="1142" y="451"/>
                </a:lnTo>
                <a:lnTo>
                  <a:pt x="1093" y="464"/>
                </a:lnTo>
                <a:lnTo>
                  <a:pt x="1063" y="467"/>
                </a:lnTo>
                <a:lnTo>
                  <a:pt x="1040" y="461"/>
                </a:lnTo>
                <a:lnTo>
                  <a:pt x="1018" y="463"/>
                </a:lnTo>
                <a:lnTo>
                  <a:pt x="997" y="466"/>
                </a:lnTo>
                <a:lnTo>
                  <a:pt x="980" y="477"/>
                </a:lnTo>
                <a:lnTo>
                  <a:pt x="965" y="488"/>
                </a:lnTo>
                <a:lnTo>
                  <a:pt x="941" y="488"/>
                </a:lnTo>
                <a:lnTo>
                  <a:pt x="919" y="493"/>
                </a:lnTo>
                <a:lnTo>
                  <a:pt x="911" y="504"/>
                </a:lnTo>
                <a:lnTo>
                  <a:pt x="904" y="515"/>
                </a:lnTo>
                <a:lnTo>
                  <a:pt x="883" y="518"/>
                </a:lnTo>
                <a:lnTo>
                  <a:pt x="862" y="517"/>
                </a:lnTo>
                <a:lnTo>
                  <a:pt x="844" y="529"/>
                </a:lnTo>
                <a:lnTo>
                  <a:pt x="843" y="551"/>
                </a:lnTo>
                <a:lnTo>
                  <a:pt x="836" y="564"/>
                </a:lnTo>
                <a:lnTo>
                  <a:pt x="831" y="572"/>
                </a:lnTo>
                <a:lnTo>
                  <a:pt x="843" y="579"/>
                </a:lnTo>
                <a:lnTo>
                  <a:pt x="851" y="586"/>
                </a:lnTo>
                <a:lnTo>
                  <a:pt x="820" y="591"/>
                </a:lnTo>
                <a:lnTo>
                  <a:pt x="793" y="614"/>
                </a:lnTo>
                <a:lnTo>
                  <a:pt x="816" y="629"/>
                </a:lnTo>
                <a:lnTo>
                  <a:pt x="865" y="605"/>
                </a:lnTo>
                <a:lnTo>
                  <a:pt x="850" y="620"/>
                </a:lnTo>
                <a:lnTo>
                  <a:pt x="831" y="629"/>
                </a:lnTo>
                <a:lnTo>
                  <a:pt x="818" y="646"/>
                </a:lnTo>
                <a:lnTo>
                  <a:pt x="803" y="667"/>
                </a:lnTo>
                <a:lnTo>
                  <a:pt x="782" y="675"/>
                </a:lnTo>
                <a:lnTo>
                  <a:pt x="769" y="690"/>
                </a:lnTo>
                <a:lnTo>
                  <a:pt x="751" y="703"/>
                </a:lnTo>
                <a:lnTo>
                  <a:pt x="736" y="711"/>
                </a:lnTo>
                <a:lnTo>
                  <a:pt x="757" y="713"/>
                </a:lnTo>
                <a:lnTo>
                  <a:pt x="778" y="712"/>
                </a:lnTo>
                <a:lnTo>
                  <a:pt x="798" y="709"/>
                </a:lnTo>
                <a:lnTo>
                  <a:pt x="813" y="716"/>
                </a:lnTo>
                <a:lnTo>
                  <a:pt x="819" y="726"/>
                </a:lnTo>
                <a:lnTo>
                  <a:pt x="827" y="732"/>
                </a:lnTo>
                <a:lnTo>
                  <a:pt x="844" y="727"/>
                </a:lnTo>
                <a:lnTo>
                  <a:pt x="860" y="719"/>
                </a:lnTo>
                <a:lnTo>
                  <a:pt x="865" y="721"/>
                </a:lnTo>
                <a:lnTo>
                  <a:pt x="870" y="729"/>
                </a:lnTo>
                <a:lnTo>
                  <a:pt x="896" y="730"/>
                </a:lnTo>
                <a:lnTo>
                  <a:pt x="925" y="727"/>
                </a:lnTo>
                <a:lnTo>
                  <a:pt x="900" y="742"/>
                </a:lnTo>
                <a:lnTo>
                  <a:pt x="868" y="751"/>
                </a:lnTo>
                <a:lnTo>
                  <a:pt x="813" y="788"/>
                </a:lnTo>
                <a:lnTo>
                  <a:pt x="749" y="813"/>
                </a:lnTo>
                <a:lnTo>
                  <a:pt x="724" y="823"/>
                </a:lnTo>
                <a:lnTo>
                  <a:pt x="699" y="833"/>
                </a:lnTo>
                <a:lnTo>
                  <a:pt x="672" y="837"/>
                </a:lnTo>
                <a:lnTo>
                  <a:pt x="644" y="841"/>
                </a:lnTo>
                <a:lnTo>
                  <a:pt x="599" y="851"/>
                </a:lnTo>
                <a:lnTo>
                  <a:pt x="559" y="873"/>
                </a:lnTo>
                <a:lnTo>
                  <a:pt x="533" y="885"/>
                </a:lnTo>
                <a:lnTo>
                  <a:pt x="510" y="873"/>
                </a:lnTo>
                <a:lnTo>
                  <a:pt x="430" y="892"/>
                </a:lnTo>
                <a:lnTo>
                  <a:pt x="364" y="929"/>
                </a:lnTo>
                <a:lnTo>
                  <a:pt x="396" y="922"/>
                </a:lnTo>
                <a:lnTo>
                  <a:pt x="423" y="917"/>
                </a:lnTo>
                <a:lnTo>
                  <a:pt x="455" y="913"/>
                </a:lnTo>
                <a:lnTo>
                  <a:pt x="485" y="898"/>
                </a:lnTo>
                <a:lnTo>
                  <a:pt x="493" y="901"/>
                </a:lnTo>
                <a:lnTo>
                  <a:pt x="500" y="908"/>
                </a:lnTo>
                <a:lnTo>
                  <a:pt x="526" y="906"/>
                </a:lnTo>
                <a:lnTo>
                  <a:pt x="552" y="898"/>
                </a:lnTo>
                <a:lnTo>
                  <a:pt x="572" y="898"/>
                </a:lnTo>
                <a:lnTo>
                  <a:pt x="591" y="893"/>
                </a:lnTo>
                <a:lnTo>
                  <a:pt x="607" y="885"/>
                </a:lnTo>
                <a:lnTo>
                  <a:pt x="623" y="879"/>
                </a:lnTo>
                <a:lnTo>
                  <a:pt x="641" y="882"/>
                </a:lnTo>
                <a:lnTo>
                  <a:pt x="656" y="877"/>
                </a:lnTo>
                <a:lnTo>
                  <a:pt x="677" y="865"/>
                </a:lnTo>
                <a:lnTo>
                  <a:pt x="701" y="861"/>
                </a:lnTo>
                <a:lnTo>
                  <a:pt x="733" y="848"/>
                </a:lnTo>
                <a:lnTo>
                  <a:pt x="764" y="838"/>
                </a:lnTo>
                <a:lnTo>
                  <a:pt x="779" y="836"/>
                </a:lnTo>
                <a:lnTo>
                  <a:pt x="793" y="826"/>
                </a:lnTo>
                <a:lnTo>
                  <a:pt x="823" y="813"/>
                </a:lnTo>
                <a:lnTo>
                  <a:pt x="855" y="806"/>
                </a:lnTo>
                <a:lnTo>
                  <a:pt x="880" y="794"/>
                </a:lnTo>
                <a:lnTo>
                  <a:pt x="906" y="782"/>
                </a:lnTo>
                <a:lnTo>
                  <a:pt x="938" y="780"/>
                </a:lnTo>
                <a:lnTo>
                  <a:pt x="971" y="767"/>
                </a:lnTo>
                <a:lnTo>
                  <a:pt x="1003" y="758"/>
                </a:lnTo>
                <a:lnTo>
                  <a:pt x="1018" y="733"/>
                </a:lnTo>
                <a:lnTo>
                  <a:pt x="1020" y="731"/>
                </a:lnTo>
                <a:lnTo>
                  <a:pt x="1022" y="728"/>
                </a:lnTo>
                <a:lnTo>
                  <a:pt x="1053" y="716"/>
                </a:lnTo>
                <a:lnTo>
                  <a:pt x="1086" y="701"/>
                </a:lnTo>
                <a:lnTo>
                  <a:pt x="1120" y="695"/>
                </a:lnTo>
                <a:lnTo>
                  <a:pt x="1149" y="686"/>
                </a:lnTo>
                <a:lnTo>
                  <a:pt x="1150" y="685"/>
                </a:lnTo>
                <a:lnTo>
                  <a:pt x="1151" y="684"/>
                </a:lnTo>
                <a:lnTo>
                  <a:pt x="1153" y="671"/>
                </a:lnTo>
                <a:lnTo>
                  <a:pt x="1160" y="662"/>
                </a:lnTo>
                <a:lnTo>
                  <a:pt x="1193" y="650"/>
                </a:lnTo>
                <a:lnTo>
                  <a:pt x="1227" y="637"/>
                </a:lnTo>
                <a:lnTo>
                  <a:pt x="1305" y="616"/>
                </a:lnTo>
                <a:lnTo>
                  <a:pt x="1337" y="615"/>
                </a:lnTo>
                <a:lnTo>
                  <a:pt x="1366" y="620"/>
                </a:lnTo>
                <a:lnTo>
                  <a:pt x="1338" y="638"/>
                </a:lnTo>
                <a:lnTo>
                  <a:pt x="1296" y="639"/>
                </a:lnTo>
                <a:lnTo>
                  <a:pt x="1228" y="658"/>
                </a:lnTo>
                <a:lnTo>
                  <a:pt x="1185" y="690"/>
                </a:lnTo>
                <a:lnTo>
                  <a:pt x="1156" y="709"/>
                </a:lnTo>
                <a:lnTo>
                  <a:pt x="1111" y="723"/>
                </a:lnTo>
                <a:lnTo>
                  <a:pt x="1165" y="721"/>
                </a:lnTo>
                <a:lnTo>
                  <a:pt x="1218" y="714"/>
                </a:lnTo>
                <a:lnTo>
                  <a:pt x="1251" y="707"/>
                </a:lnTo>
                <a:lnTo>
                  <a:pt x="1281" y="693"/>
                </a:lnTo>
                <a:lnTo>
                  <a:pt x="1301" y="689"/>
                </a:lnTo>
                <a:lnTo>
                  <a:pt x="1323" y="686"/>
                </a:lnTo>
                <a:lnTo>
                  <a:pt x="1382" y="656"/>
                </a:lnTo>
                <a:lnTo>
                  <a:pt x="1446" y="645"/>
                </a:lnTo>
                <a:lnTo>
                  <a:pt x="1439" y="654"/>
                </a:lnTo>
                <a:lnTo>
                  <a:pt x="1436" y="662"/>
                </a:lnTo>
                <a:lnTo>
                  <a:pt x="1458" y="666"/>
                </a:lnTo>
                <a:lnTo>
                  <a:pt x="1474" y="677"/>
                </a:lnTo>
                <a:lnTo>
                  <a:pt x="1500" y="701"/>
                </a:lnTo>
                <a:lnTo>
                  <a:pt x="1538" y="709"/>
                </a:lnTo>
                <a:lnTo>
                  <a:pt x="1543" y="721"/>
                </a:lnTo>
                <a:lnTo>
                  <a:pt x="1542" y="735"/>
                </a:lnTo>
                <a:lnTo>
                  <a:pt x="1557" y="740"/>
                </a:lnTo>
                <a:lnTo>
                  <a:pt x="1577" y="738"/>
                </a:lnTo>
                <a:lnTo>
                  <a:pt x="1606" y="732"/>
                </a:lnTo>
                <a:lnTo>
                  <a:pt x="1629" y="738"/>
                </a:lnTo>
                <a:lnTo>
                  <a:pt x="1623" y="755"/>
                </a:lnTo>
                <a:lnTo>
                  <a:pt x="1612" y="770"/>
                </a:lnTo>
                <a:lnTo>
                  <a:pt x="1600" y="765"/>
                </a:lnTo>
                <a:lnTo>
                  <a:pt x="1588" y="760"/>
                </a:lnTo>
                <a:lnTo>
                  <a:pt x="1586" y="784"/>
                </a:lnTo>
                <a:lnTo>
                  <a:pt x="1591" y="820"/>
                </a:lnTo>
                <a:lnTo>
                  <a:pt x="1591" y="840"/>
                </a:lnTo>
                <a:lnTo>
                  <a:pt x="1610" y="851"/>
                </a:lnTo>
                <a:lnTo>
                  <a:pt x="1632" y="829"/>
                </a:lnTo>
                <a:lnTo>
                  <a:pt x="1644" y="839"/>
                </a:lnTo>
                <a:lnTo>
                  <a:pt x="1667" y="839"/>
                </a:lnTo>
                <a:lnTo>
                  <a:pt x="1692" y="804"/>
                </a:lnTo>
                <a:lnTo>
                  <a:pt x="1687" y="835"/>
                </a:lnTo>
                <a:lnTo>
                  <a:pt x="1682" y="866"/>
                </a:lnTo>
                <a:lnTo>
                  <a:pt x="1679" y="891"/>
                </a:lnTo>
                <a:lnTo>
                  <a:pt x="1665" y="910"/>
                </a:lnTo>
                <a:lnTo>
                  <a:pt x="1647" y="911"/>
                </a:lnTo>
                <a:lnTo>
                  <a:pt x="1640" y="926"/>
                </a:lnTo>
                <a:lnTo>
                  <a:pt x="1638" y="957"/>
                </a:lnTo>
                <a:lnTo>
                  <a:pt x="1620" y="984"/>
                </a:lnTo>
                <a:lnTo>
                  <a:pt x="1598" y="1001"/>
                </a:lnTo>
                <a:lnTo>
                  <a:pt x="1578" y="1016"/>
                </a:lnTo>
                <a:lnTo>
                  <a:pt x="1603" y="1014"/>
                </a:lnTo>
                <a:lnTo>
                  <a:pt x="1620" y="1022"/>
                </a:lnTo>
                <a:lnTo>
                  <a:pt x="1612" y="1039"/>
                </a:lnTo>
                <a:lnTo>
                  <a:pt x="1597" y="1053"/>
                </a:lnTo>
                <a:lnTo>
                  <a:pt x="1584" y="1060"/>
                </a:lnTo>
                <a:lnTo>
                  <a:pt x="1573" y="1069"/>
                </a:lnTo>
                <a:lnTo>
                  <a:pt x="1596" y="1071"/>
                </a:lnTo>
                <a:lnTo>
                  <a:pt x="1626" y="1065"/>
                </a:lnTo>
                <a:lnTo>
                  <a:pt x="1626" y="1079"/>
                </a:lnTo>
                <a:lnTo>
                  <a:pt x="1584" y="1094"/>
                </a:lnTo>
                <a:lnTo>
                  <a:pt x="1562" y="1097"/>
                </a:lnTo>
                <a:lnTo>
                  <a:pt x="1542" y="1104"/>
                </a:lnTo>
                <a:lnTo>
                  <a:pt x="1542" y="1116"/>
                </a:lnTo>
                <a:lnTo>
                  <a:pt x="1533" y="1138"/>
                </a:lnTo>
                <a:lnTo>
                  <a:pt x="1535" y="1157"/>
                </a:lnTo>
                <a:lnTo>
                  <a:pt x="1555" y="1149"/>
                </a:lnTo>
                <a:lnTo>
                  <a:pt x="1569" y="1139"/>
                </a:lnTo>
                <a:lnTo>
                  <a:pt x="1577" y="1144"/>
                </a:lnTo>
                <a:lnTo>
                  <a:pt x="1570" y="1166"/>
                </a:lnTo>
                <a:lnTo>
                  <a:pt x="1551" y="1184"/>
                </a:lnTo>
                <a:lnTo>
                  <a:pt x="1528" y="1215"/>
                </a:lnTo>
                <a:lnTo>
                  <a:pt x="1492" y="1240"/>
                </a:lnTo>
                <a:lnTo>
                  <a:pt x="1490" y="1247"/>
                </a:lnTo>
                <a:lnTo>
                  <a:pt x="1494" y="1253"/>
                </a:lnTo>
                <a:lnTo>
                  <a:pt x="1528" y="1249"/>
                </a:lnTo>
                <a:lnTo>
                  <a:pt x="1559" y="1236"/>
                </a:lnTo>
                <a:lnTo>
                  <a:pt x="1543" y="1262"/>
                </a:lnTo>
                <a:lnTo>
                  <a:pt x="1511" y="1264"/>
                </a:lnTo>
                <a:lnTo>
                  <a:pt x="1494" y="1278"/>
                </a:lnTo>
                <a:lnTo>
                  <a:pt x="1488" y="1295"/>
                </a:lnTo>
                <a:lnTo>
                  <a:pt x="1455" y="1316"/>
                </a:lnTo>
                <a:lnTo>
                  <a:pt x="1478" y="1339"/>
                </a:lnTo>
                <a:lnTo>
                  <a:pt x="1485" y="1352"/>
                </a:lnTo>
                <a:lnTo>
                  <a:pt x="1486" y="1366"/>
                </a:lnTo>
                <a:lnTo>
                  <a:pt x="1507" y="1363"/>
                </a:lnTo>
                <a:lnTo>
                  <a:pt x="1524" y="1354"/>
                </a:lnTo>
                <a:lnTo>
                  <a:pt x="1525" y="1360"/>
                </a:lnTo>
                <a:lnTo>
                  <a:pt x="1528" y="1370"/>
                </a:lnTo>
                <a:lnTo>
                  <a:pt x="1520" y="1387"/>
                </a:lnTo>
                <a:lnTo>
                  <a:pt x="1500" y="1416"/>
                </a:lnTo>
                <a:lnTo>
                  <a:pt x="1524" y="1414"/>
                </a:lnTo>
                <a:lnTo>
                  <a:pt x="1528" y="1424"/>
                </a:lnTo>
                <a:lnTo>
                  <a:pt x="1509" y="1430"/>
                </a:lnTo>
                <a:lnTo>
                  <a:pt x="1506" y="1440"/>
                </a:lnTo>
                <a:lnTo>
                  <a:pt x="1528" y="1455"/>
                </a:lnTo>
                <a:lnTo>
                  <a:pt x="1520" y="1476"/>
                </a:lnTo>
                <a:lnTo>
                  <a:pt x="1500" y="1500"/>
                </a:lnTo>
                <a:lnTo>
                  <a:pt x="1491" y="1530"/>
                </a:lnTo>
                <a:lnTo>
                  <a:pt x="1465" y="1552"/>
                </a:lnTo>
                <a:lnTo>
                  <a:pt x="1440" y="1574"/>
                </a:lnTo>
                <a:lnTo>
                  <a:pt x="1419" y="1603"/>
                </a:lnTo>
                <a:lnTo>
                  <a:pt x="1386" y="1618"/>
                </a:lnTo>
                <a:lnTo>
                  <a:pt x="1409" y="1587"/>
                </a:lnTo>
                <a:lnTo>
                  <a:pt x="1431" y="1558"/>
                </a:lnTo>
                <a:lnTo>
                  <a:pt x="1404" y="1540"/>
                </a:lnTo>
                <a:lnTo>
                  <a:pt x="1378" y="1520"/>
                </a:lnTo>
                <a:lnTo>
                  <a:pt x="1377" y="1520"/>
                </a:lnTo>
                <a:lnTo>
                  <a:pt x="1360" y="1563"/>
                </a:lnTo>
                <a:lnTo>
                  <a:pt x="1336" y="1601"/>
                </a:lnTo>
                <a:lnTo>
                  <a:pt x="1324" y="1632"/>
                </a:lnTo>
                <a:lnTo>
                  <a:pt x="1299" y="1652"/>
                </a:lnTo>
                <a:lnTo>
                  <a:pt x="1286" y="1667"/>
                </a:lnTo>
                <a:lnTo>
                  <a:pt x="1276" y="1687"/>
                </a:lnTo>
                <a:lnTo>
                  <a:pt x="1201" y="1765"/>
                </a:lnTo>
                <a:lnTo>
                  <a:pt x="1114" y="1832"/>
                </a:lnTo>
                <a:lnTo>
                  <a:pt x="1070" y="1872"/>
                </a:lnTo>
                <a:lnTo>
                  <a:pt x="1041" y="1921"/>
                </a:lnTo>
                <a:lnTo>
                  <a:pt x="1025" y="1954"/>
                </a:lnTo>
                <a:lnTo>
                  <a:pt x="1007" y="1992"/>
                </a:lnTo>
                <a:lnTo>
                  <a:pt x="992" y="2011"/>
                </a:lnTo>
                <a:lnTo>
                  <a:pt x="973" y="2025"/>
                </a:lnTo>
                <a:lnTo>
                  <a:pt x="941" y="2040"/>
                </a:lnTo>
                <a:lnTo>
                  <a:pt x="933" y="2042"/>
                </a:lnTo>
                <a:lnTo>
                  <a:pt x="926" y="2046"/>
                </a:lnTo>
                <a:lnTo>
                  <a:pt x="925" y="2046"/>
                </a:lnTo>
                <a:lnTo>
                  <a:pt x="920" y="2095"/>
                </a:lnTo>
                <a:lnTo>
                  <a:pt x="897" y="2138"/>
                </a:lnTo>
                <a:lnTo>
                  <a:pt x="883" y="2178"/>
                </a:lnTo>
                <a:lnTo>
                  <a:pt x="871" y="2224"/>
                </a:lnTo>
                <a:lnTo>
                  <a:pt x="876" y="2245"/>
                </a:lnTo>
                <a:lnTo>
                  <a:pt x="900" y="2238"/>
                </a:lnTo>
                <a:lnTo>
                  <a:pt x="890" y="2273"/>
                </a:lnTo>
                <a:lnTo>
                  <a:pt x="880" y="2309"/>
                </a:lnTo>
                <a:lnTo>
                  <a:pt x="879" y="2309"/>
                </a:lnTo>
                <a:lnTo>
                  <a:pt x="878" y="2310"/>
                </a:lnTo>
                <a:lnTo>
                  <a:pt x="870" y="2296"/>
                </a:lnTo>
                <a:lnTo>
                  <a:pt x="856" y="2280"/>
                </a:lnTo>
                <a:lnTo>
                  <a:pt x="866" y="2326"/>
                </a:lnTo>
                <a:lnTo>
                  <a:pt x="858" y="2366"/>
                </a:lnTo>
                <a:lnTo>
                  <a:pt x="846" y="2400"/>
                </a:lnTo>
                <a:lnTo>
                  <a:pt x="854" y="2438"/>
                </a:lnTo>
                <a:lnTo>
                  <a:pt x="852" y="2464"/>
                </a:lnTo>
                <a:lnTo>
                  <a:pt x="841" y="2486"/>
                </a:lnTo>
                <a:lnTo>
                  <a:pt x="840" y="2507"/>
                </a:lnTo>
                <a:lnTo>
                  <a:pt x="851" y="2520"/>
                </a:lnTo>
                <a:lnTo>
                  <a:pt x="869" y="2535"/>
                </a:lnTo>
                <a:lnTo>
                  <a:pt x="887" y="2556"/>
                </a:lnTo>
                <a:lnTo>
                  <a:pt x="908" y="2576"/>
                </a:lnTo>
                <a:lnTo>
                  <a:pt x="914" y="2606"/>
                </a:lnTo>
                <a:lnTo>
                  <a:pt x="909" y="2636"/>
                </a:lnTo>
                <a:lnTo>
                  <a:pt x="904" y="2666"/>
                </a:lnTo>
                <a:lnTo>
                  <a:pt x="898" y="2689"/>
                </a:lnTo>
                <a:lnTo>
                  <a:pt x="899" y="2715"/>
                </a:lnTo>
                <a:lnTo>
                  <a:pt x="892" y="2731"/>
                </a:lnTo>
                <a:lnTo>
                  <a:pt x="889" y="2749"/>
                </a:lnTo>
                <a:lnTo>
                  <a:pt x="895" y="2829"/>
                </a:lnTo>
                <a:lnTo>
                  <a:pt x="871" y="2904"/>
                </a:lnTo>
                <a:lnTo>
                  <a:pt x="879" y="2916"/>
                </a:lnTo>
                <a:lnTo>
                  <a:pt x="892" y="2932"/>
                </a:lnTo>
                <a:lnTo>
                  <a:pt x="903" y="2991"/>
                </a:lnTo>
                <a:lnTo>
                  <a:pt x="873" y="3036"/>
                </a:lnTo>
                <a:lnTo>
                  <a:pt x="855" y="3034"/>
                </a:lnTo>
                <a:lnTo>
                  <a:pt x="835" y="3028"/>
                </a:lnTo>
                <a:lnTo>
                  <a:pt x="835" y="3029"/>
                </a:lnTo>
                <a:lnTo>
                  <a:pt x="845" y="3044"/>
                </a:lnTo>
                <a:lnTo>
                  <a:pt x="854" y="3062"/>
                </a:lnTo>
                <a:lnTo>
                  <a:pt x="860" y="3080"/>
                </a:lnTo>
                <a:lnTo>
                  <a:pt x="866" y="3097"/>
                </a:lnTo>
                <a:lnTo>
                  <a:pt x="884" y="3098"/>
                </a:lnTo>
                <a:lnTo>
                  <a:pt x="903" y="3096"/>
                </a:lnTo>
                <a:lnTo>
                  <a:pt x="904" y="3096"/>
                </a:lnTo>
                <a:lnTo>
                  <a:pt x="912" y="3153"/>
                </a:lnTo>
                <a:lnTo>
                  <a:pt x="912" y="3208"/>
                </a:lnTo>
                <a:lnTo>
                  <a:pt x="885" y="3255"/>
                </a:lnTo>
                <a:lnTo>
                  <a:pt x="868" y="3301"/>
                </a:lnTo>
                <a:lnTo>
                  <a:pt x="878" y="3296"/>
                </a:lnTo>
                <a:lnTo>
                  <a:pt x="889" y="3287"/>
                </a:lnTo>
                <a:lnTo>
                  <a:pt x="905" y="3296"/>
                </a:lnTo>
                <a:lnTo>
                  <a:pt x="919" y="3309"/>
                </a:lnTo>
                <a:lnTo>
                  <a:pt x="919" y="3330"/>
                </a:lnTo>
                <a:lnTo>
                  <a:pt x="926" y="3349"/>
                </a:lnTo>
                <a:lnTo>
                  <a:pt x="930" y="3363"/>
                </a:lnTo>
                <a:lnTo>
                  <a:pt x="935" y="3374"/>
                </a:lnTo>
                <a:lnTo>
                  <a:pt x="939" y="3393"/>
                </a:lnTo>
                <a:lnTo>
                  <a:pt x="946" y="3413"/>
                </a:lnTo>
                <a:lnTo>
                  <a:pt x="949" y="3414"/>
                </a:lnTo>
                <a:lnTo>
                  <a:pt x="953" y="3416"/>
                </a:lnTo>
                <a:lnTo>
                  <a:pt x="971" y="3411"/>
                </a:lnTo>
                <a:lnTo>
                  <a:pt x="987" y="3388"/>
                </a:lnTo>
                <a:lnTo>
                  <a:pt x="992" y="3363"/>
                </a:lnTo>
                <a:lnTo>
                  <a:pt x="986" y="3338"/>
                </a:lnTo>
                <a:lnTo>
                  <a:pt x="964" y="3296"/>
                </a:lnTo>
                <a:lnTo>
                  <a:pt x="972" y="3238"/>
                </a:lnTo>
                <a:lnTo>
                  <a:pt x="973" y="3209"/>
                </a:lnTo>
                <a:lnTo>
                  <a:pt x="973" y="3177"/>
                </a:lnTo>
                <a:lnTo>
                  <a:pt x="986" y="3151"/>
                </a:lnTo>
                <a:lnTo>
                  <a:pt x="991" y="3122"/>
                </a:lnTo>
                <a:lnTo>
                  <a:pt x="990" y="3121"/>
                </a:lnTo>
                <a:lnTo>
                  <a:pt x="989" y="3119"/>
                </a:lnTo>
                <a:lnTo>
                  <a:pt x="971" y="3090"/>
                </a:lnTo>
                <a:lnTo>
                  <a:pt x="956" y="3047"/>
                </a:lnTo>
                <a:lnTo>
                  <a:pt x="957" y="3028"/>
                </a:lnTo>
                <a:lnTo>
                  <a:pt x="970" y="3010"/>
                </a:lnTo>
                <a:lnTo>
                  <a:pt x="968" y="2984"/>
                </a:lnTo>
                <a:lnTo>
                  <a:pt x="957" y="2958"/>
                </a:lnTo>
                <a:lnTo>
                  <a:pt x="967" y="2924"/>
                </a:lnTo>
                <a:lnTo>
                  <a:pt x="963" y="2892"/>
                </a:lnTo>
                <a:lnTo>
                  <a:pt x="962" y="2892"/>
                </a:lnTo>
                <a:lnTo>
                  <a:pt x="951" y="2881"/>
                </a:lnTo>
                <a:lnTo>
                  <a:pt x="939" y="2864"/>
                </a:lnTo>
                <a:lnTo>
                  <a:pt x="952" y="2835"/>
                </a:lnTo>
                <a:lnTo>
                  <a:pt x="970" y="2804"/>
                </a:lnTo>
                <a:lnTo>
                  <a:pt x="986" y="2772"/>
                </a:lnTo>
                <a:lnTo>
                  <a:pt x="1003" y="2744"/>
                </a:lnTo>
                <a:lnTo>
                  <a:pt x="1028" y="2746"/>
                </a:lnTo>
                <a:lnTo>
                  <a:pt x="1055" y="2748"/>
                </a:lnTo>
                <a:lnTo>
                  <a:pt x="1056" y="2749"/>
                </a:lnTo>
                <a:lnTo>
                  <a:pt x="1058" y="2768"/>
                </a:lnTo>
                <a:lnTo>
                  <a:pt x="1060" y="2786"/>
                </a:lnTo>
                <a:lnTo>
                  <a:pt x="1042" y="2806"/>
                </a:lnTo>
                <a:lnTo>
                  <a:pt x="1039" y="2832"/>
                </a:lnTo>
                <a:lnTo>
                  <a:pt x="1039" y="2875"/>
                </a:lnTo>
                <a:lnTo>
                  <a:pt x="1030" y="2917"/>
                </a:lnTo>
                <a:lnTo>
                  <a:pt x="1033" y="2936"/>
                </a:lnTo>
                <a:lnTo>
                  <a:pt x="1042" y="2953"/>
                </a:lnTo>
                <a:lnTo>
                  <a:pt x="1042" y="2966"/>
                </a:lnTo>
                <a:lnTo>
                  <a:pt x="1035" y="2979"/>
                </a:lnTo>
                <a:lnTo>
                  <a:pt x="1045" y="2996"/>
                </a:lnTo>
                <a:lnTo>
                  <a:pt x="1047" y="3017"/>
                </a:lnTo>
                <a:lnTo>
                  <a:pt x="1047" y="3028"/>
                </a:lnTo>
                <a:lnTo>
                  <a:pt x="1050" y="3038"/>
                </a:lnTo>
                <a:lnTo>
                  <a:pt x="1059" y="3040"/>
                </a:lnTo>
                <a:lnTo>
                  <a:pt x="1065" y="3043"/>
                </a:lnTo>
                <a:lnTo>
                  <a:pt x="1066" y="3050"/>
                </a:lnTo>
                <a:lnTo>
                  <a:pt x="1062" y="3059"/>
                </a:lnTo>
                <a:lnTo>
                  <a:pt x="1061" y="3075"/>
                </a:lnTo>
                <a:lnTo>
                  <a:pt x="1069" y="3089"/>
                </a:lnTo>
                <a:lnTo>
                  <a:pt x="1072" y="3104"/>
                </a:lnTo>
                <a:lnTo>
                  <a:pt x="1073" y="3124"/>
                </a:lnTo>
                <a:lnTo>
                  <a:pt x="1076" y="3124"/>
                </a:lnTo>
                <a:lnTo>
                  <a:pt x="1076" y="3125"/>
                </a:lnTo>
                <a:lnTo>
                  <a:pt x="1080" y="3129"/>
                </a:lnTo>
                <a:lnTo>
                  <a:pt x="1084" y="3132"/>
                </a:lnTo>
                <a:lnTo>
                  <a:pt x="1082" y="3148"/>
                </a:lnTo>
                <a:lnTo>
                  <a:pt x="1079" y="3164"/>
                </a:lnTo>
                <a:lnTo>
                  <a:pt x="1080" y="3162"/>
                </a:lnTo>
                <a:lnTo>
                  <a:pt x="1079" y="3161"/>
                </a:lnTo>
                <a:lnTo>
                  <a:pt x="1071" y="3179"/>
                </a:lnTo>
                <a:lnTo>
                  <a:pt x="1062" y="3198"/>
                </a:lnTo>
                <a:lnTo>
                  <a:pt x="1071" y="3207"/>
                </a:lnTo>
                <a:lnTo>
                  <a:pt x="1086" y="3213"/>
                </a:lnTo>
                <a:lnTo>
                  <a:pt x="1109" y="3243"/>
                </a:lnTo>
                <a:lnTo>
                  <a:pt x="1114" y="3266"/>
                </a:lnTo>
                <a:lnTo>
                  <a:pt x="1113" y="3290"/>
                </a:lnTo>
                <a:lnTo>
                  <a:pt x="1139" y="3332"/>
                </a:lnTo>
                <a:lnTo>
                  <a:pt x="1154" y="3386"/>
                </a:lnTo>
                <a:lnTo>
                  <a:pt x="1166" y="3409"/>
                </a:lnTo>
                <a:lnTo>
                  <a:pt x="1177" y="3429"/>
                </a:lnTo>
                <a:lnTo>
                  <a:pt x="1180" y="3465"/>
                </a:lnTo>
                <a:lnTo>
                  <a:pt x="1179" y="3500"/>
                </a:lnTo>
                <a:lnTo>
                  <a:pt x="1147" y="3574"/>
                </a:lnTo>
                <a:lnTo>
                  <a:pt x="1113" y="3645"/>
                </a:lnTo>
                <a:lnTo>
                  <a:pt x="1129" y="3704"/>
                </a:lnTo>
                <a:lnTo>
                  <a:pt x="1169" y="3749"/>
                </a:lnTo>
                <a:lnTo>
                  <a:pt x="1178" y="3769"/>
                </a:lnTo>
                <a:lnTo>
                  <a:pt x="1192" y="3787"/>
                </a:lnTo>
                <a:lnTo>
                  <a:pt x="1227" y="3812"/>
                </a:lnTo>
                <a:lnTo>
                  <a:pt x="1260" y="3827"/>
                </a:lnTo>
                <a:lnTo>
                  <a:pt x="1277" y="3838"/>
                </a:lnTo>
                <a:lnTo>
                  <a:pt x="1290" y="3861"/>
                </a:lnTo>
                <a:lnTo>
                  <a:pt x="1328" y="3891"/>
                </a:lnTo>
                <a:lnTo>
                  <a:pt x="1367" y="3920"/>
                </a:lnTo>
                <a:lnTo>
                  <a:pt x="1386" y="3930"/>
                </a:lnTo>
                <a:lnTo>
                  <a:pt x="1407" y="3937"/>
                </a:lnTo>
                <a:lnTo>
                  <a:pt x="1425" y="3950"/>
                </a:lnTo>
                <a:lnTo>
                  <a:pt x="1439" y="3964"/>
                </a:lnTo>
                <a:lnTo>
                  <a:pt x="1489" y="3995"/>
                </a:lnTo>
                <a:lnTo>
                  <a:pt x="1540" y="4011"/>
                </a:lnTo>
                <a:lnTo>
                  <a:pt x="1584" y="3980"/>
                </a:lnTo>
                <a:lnTo>
                  <a:pt x="1626" y="3957"/>
                </a:lnTo>
                <a:lnTo>
                  <a:pt x="1636" y="3966"/>
                </a:lnTo>
                <a:lnTo>
                  <a:pt x="1646" y="3973"/>
                </a:lnTo>
                <a:lnTo>
                  <a:pt x="1669" y="3967"/>
                </a:lnTo>
                <a:lnTo>
                  <a:pt x="1687" y="3982"/>
                </a:lnTo>
                <a:lnTo>
                  <a:pt x="1711" y="4019"/>
                </a:lnTo>
                <a:lnTo>
                  <a:pt x="1738" y="4053"/>
                </a:lnTo>
                <a:lnTo>
                  <a:pt x="1758" y="4098"/>
                </a:lnTo>
                <a:lnTo>
                  <a:pt x="1784" y="4135"/>
                </a:lnTo>
                <a:lnTo>
                  <a:pt x="1794" y="4147"/>
                </a:lnTo>
                <a:close/>
                <a:moveTo>
                  <a:pt x="9061" y="3150"/>
                </a:moveTo>
                <a:lnTo>
                  <a:pt x="9038" y="3145"/>
                </a:lnTo>
                <a:lnTo>
                  <a:pt x="9017" y="3130"/>
                </a:lnTo>
                <a:lnTo>
                  <a:pt x="9003" y="3095"/>
                </a:lnTo>
                <a:lnTo>
                  <a:pt x="8979" y="3066"/>
                </a:lnTo>
                <a:lnTo>
                  <a:pt x="8959" y="3041"/>
                </a:lnTo>
                <a:lnTo>
                  <a:pt x="8946" y="3009"/>
                </a:lnTo>
                <a:lnTo>
                  <a:pt x="8943" y="3044"/>
                </a:lnTo>
                <a:lnTo>
                  <a:pt x="8954" y="3083"/>
                </a:lnTo>
                <a:lnTo>
                  <a:pt x="8994" y="3137"/>
                </a:lnTo>
                <a:lnTo>
                  <a:pt x="9036" y="3189"/>
                </a:lnTo>
                <a:lnTo>
                  <a:pt x="9052" y="3221"/>
                </a:lnTo>
                <a:lnTo>
                  <a:pt x="9061" y="3258"/>
                </a:lnTo>
                <a:lnTo>
                  <a:pt x="9077" y="3301"/>
                </a:lnTo>
                <a:lnTo>
                  <a:pt x="9100" y="3342"/>
                </a:lnTo>
                <a:lnTo>
                  <a:pt x="9140" y="3399"/>
                </a:lnTo>
                <a:lnTo>
                  <a:pt x="9173" y="3453"/>
                </a:lnTo>
                <a:lnTo>
                  <a:pt x="9173" y="3454"/>
                </a:lnTo>
                <a:lnTo>
                  <a:pt x="9165" y="3455"/>
                </a:lnTo>
                <a:lnTo>
                  <a:pt x="9159" y="3456"/>
                </a:lnTo>
                <a:lnTo>
                  <a:pt x="9158" y="3457"/>
                </a:lnTo>
                <a:lnTo>
                  <a:pt x="9158" y="3458"/>
                </a:lnTo>
                <a:lnTo>
                  <a:pt x="9162" y="3472"/>
                </a:lnTo>
                <a:lnTo>
                  <a:pt x="9173" y="3486"/>
                </a:lnTo>
                <a:lnTo>
                  <a:pt x="9180" y="3516"/>
                </a:lnTo>
                <a:lnTo>
                  <a:pt x="9198" y="3545"/>
                </a:lnTo>
                <a:lnTo>
                  <a:pt x="9239" y="3580"/>
                </a:lnTo>
                <a:lnTo>
                  <a:pt x="9268" y="3623"/>
                </a:lnTo>
                <a:lnTo>
                  <a:pt x="9280" y="3638"/>
                </a:lnTo>
                <a:lnTo>
                  <a:pt x="9280" y="3654"/>
                </a:lnTo>
                <a:lnTo>
                  <a:pt x="9275" y="3679"/>
                </a:lnTo>
                <a:lnTo>
                  <a:pt x="9281" y="3705"/>
                </a:lnTo>
                <a:lnTo>
                  <a:pt x="9292" y="3753"/>
                </a:lnTo>
                <a:lnTo>
                  <a:pt x="9311" y="3806"/>
                </a:lnTo>
                <a:lnTo>
                  <a:pt x="9355" y="3867"/>
                </a:lnTo>
                <a:lnTo>
                  <a:pt x="9407" y="3931"/>
                </a:lnTo>
                <a:lnTo>
                  <a:pt x="9430" y="4013"/>
                </a:lnTo>
                <a:lnTo>
                  <a:pt x="9445" y="4047"/>
                </a:lnTo>
                <a:lnTo>
                  <a:pt x="9458" y="4078"/>
                </a:lnTo>
                <a:lnTo>
                  <a:pt x="9470" y="4081"/>
                </a:lnTo>
                <a:lnTo>
                  <a:pt x="9480" y="4086"/>
                </a:lnTo>
                <a:lnTo>
                  <a:pt x="9486" y="4100"/>
                </a:lnTo>
                <a:lnTo>
                  <a:pt x="9497" y="4113"/>
                </a:lnTo>
                <a:lnTo>
                  <a:pt x="9529" y="4132"/>
                </a:lnTo>
                <a:lnTo>
                  <a:pt x="9561" y="4148"/>
                </a:lnTo>
                <a:lnTo>
                  <a:pt x="9578" y="4162"/>
                </a:lnTo>
                <a:lnTo>
                  <a:pt x="9585" y="4185"/>
                </a:lnTo>
                <a:lnTo>
                  <a:pt x="9636" y="4237"/>
                </a:lnTo>
                <a:lnTo>
                  <a:pt x="9691" y="4283"/>
                </a:lnTo>
                <a:lnTo>
                  <a:pt x="9693" y="4285"/>
                </a:lnTo>
                <a:lnTo>
                  <a:pt x="9695" y="4287"/>
                </a:lnTo>
                <a:lnTo>
                  <a:pt x="9706" y="4314"/>
                </a:lnTo>
                <a:lnTo>
                  <a:pt x="9708" y="4340"/>
                </a:lnTo>
                <a:lnTo>
                  <a:pt x="9684" y="4355"/>
                </a:lnTo>
                <a:lnTo>
                  <a:pt x="9669" y="4380"/>
                </a:lnTo>
                <a:lnTo>
                  <a:pt x="9695" y="4381"/>
                </a:lnTo>
                <a:lnTo>
                  <a:pt x="9717" y="4389"/>
                </a:lnTo>
                <a:lnTo>
                  <a:pt x="9741" y="4414"/>
                </a:lnTo>
                <a:lnTo>
                  <a:pt x="9772" y="4444"/>
                </a:lnTo>
                <a:lnTo>
                  <a:pt x="9823" y="4452"/>
                </a:lnTo>
                <a:lnTo>
                  <a:pt x="9867" y="4432"/>
                </a:lnTo>
                <a:lnTo>
                  <a:pt x="9912" y="4433"/>
                </a:lnTo>
                <a:lnTo>
                  <a:pt x="9947" y="4399"/>
                </a:lnTo>
                <a:lnTo>
                  <a:pt x="9955" y="4397"/>
                </a:lnTo>
                <a:lnTo>
                  <a:pt x="9962" y="4397"/>
                </a:lnTo>
                <a:lnTo>
                  <a:pt x="9964" y="4398"/>
                </a:lnTo>
                <a:lnTo>
                  <a:pt x="9965" y="4400"/>
                </a:lnTo>
                <a:lnTo>
                  <a:pt x="9989" y="4409"/>
                </a:lnTo>
                <a:lnTo>
                  <a:pt x="10016" y="4397"/>
                </a:lnTo>
                <a:lnTo>
                  <a:pt x="10035" y="4398"/>
                </a:lnTo>
                <a:lnTo>
                  <a:pt x="10054" y="4399"/>
                </a:lnTo>
                <a:lnTo>
                  <a:pt x="10079" y="4385"/>
                </a:lnTo>
                <a:lnTo>
                  <a:pt x="10106" y="4378"/>
                </a:lnTo>
                <a:lnTo>
                  <a:pt x="10130" y="4367"/>
                </a:lnTo>
                <a:lnTo>
                  <a:pt x="10147" y="4348"/>
                </a:lnTo>
                <a:lnTo>
                  <a:pt x="10148" y="4348"/>
                </a:lnTo>
                <a:lnTo>
                  <a:pt x="10161" y="4344"/>
                </a:lnTo>
                <a:lnTo>
                  <a:pt x="10174" y="4346"/>
                </a:lnTo>
                <a:lnTo>
                  <a:pt x="10181" y="4375"/>
                </a:lnTo>
                <a:lnTo>
                  <a:pt x="10192" y="4396"/>
                </a:lnTo>
                <a:lnTo>
                  <a:pt x="10191" y="4423"/>
                </a:lnTo>
                <a:lnTo>
                  <a:pt x="10185" y="4448"/>
                </a:lnTo>
                <a:lnTo>
                  <a:pt x="10183" y="4449"/>
                </a:lnTo>
                <a:lnTo>
                  <a:pt x="10183" y="4450"/>
                </a:lnTo>
                <a:lnTo>
                  <a:pt x="10179" y="4452"/>
                </a:lnTo>
                <a:lnTo>
                  <a:pt x="10176" y="4455"/>
                </a:lnTo>
                <a:lnTo>
                  <a:pt x="10168" y="4478"/>
                </a:lnTo>
                <a:lnTo>
                  <a:pt x="10169" y="4507"/>
                </a:lnTo>
                <a:lnTo>
                  <a:pt x="10160" y="4558"/>
                </a:lnTo>
                <a:lnTo>
                  <a:pt x="10143" y="4607"/>
                </a:lnTo>
                <a:lnTo>
                  <a:pt x="10116" y="4632"/>
                </a:lnTo>
                <a:lnTo>
                  <a:pt x="10096" y="4644"/>
                </a:lnTo>
                <a:lnTo>
                  <a:pt x="10104" y="4646"/>
                </a:lnTo>
                <a:lnTo>
                  <a:pt x="10114" y="4647"/>
                </a:lnTo>
                <a:lnTo>
                  <a:pt x="10102" y="4670"/>
                </a:lnTo>
                <a:lnTo>
                  <a:pt x="10085" y="4689"/>
                </a:lnTo>
                <a:lnTo>
                  <a:pt x="10070" y="4748"/>
                </a:lnTo>
                <a:lnTo>
                  <a:pt x="10056" y="4805"/>
                </a:lnTo>
                <a:lnTo>
                  <a:pt x="10038" y="4841"/>
                </a:lnTo>
                <a:lnTo>
                  <a:pt x="10025" y="4870"/>
                </a:lnTo>
                <a:lnTo>
                  <a:pt x="10009" y="4924"/>
                </a:lnTo>
                <a:lnTo>
                  <a:pt x="9972" y="4965"/>
                </a:lnTo>
                <a:lnTo>
                  <a:pt x="9927" y="5014"/>
                </a:lnTo>
                <a:lnTo>
                  <a:pt x="9892" y="5075"/>
                </a:lnTo>
                <a:lnTo>
                  <a:pt x="9865" y="5099"/>
                </a:lnTo>
                <a:lnTo>
                  <a:pt x="9843" y="5129"/>
                </a:lnTo>
                <a:lnTo>
                  <a:pt x="9822" y="5139"/>
                </a:lnTo>
                <a:lnTo>
                  <a:pt x="9804" y="5142"/>
                </a:lnTo>
                <a:lnTo>
                  <a:pt x="9775" y="5175"/>
                </a:lnTo>
                <a:lnTo>
                  <a:pt x="9753" y="5213"/>
                </a:lnTo>
                <a:lnTo>
                  <a:pt x="9732" y="5245"/>
                </a:lnTo>
                <a:lnTo>
                  <a:pt x="9710" y="5277"/>
                </a:lnTo>
                <a:lnTo>
                  <a:pt x="9679" y="5329"/>
                </a:lnTo>
                <a:lnTo>
                  <a:pt x="9646" y="5382"/>
                </a:lnTo>
                <a:lnTo>
                  <a:pt x="9636" y="5409"/>
                </a:lnTo>
                <a:lnTo>
                  <a:pt x="9618" y="5426"/>
                </a:lnTo>
                <a:lnTo>
                  <a:pt x="9597" y="5439"/>
                </a:lnTo>
                <a:lnTo>
                  <a:pt x="9588" y="5463"/>
                </a:lnTo>
                <a:lnTo>
                  <a:pt x="9566" y="5480"/>
                </a:lnTo>
                <a:lnTo>
                  <a:pt x="9537" y="5485"/>
                </a:lnTo>
                <a:lnTo>
                  <a:pt x="9541" y="5503"/>
                </a:lnTo>
                <a:lnTo>
                  <a:pt x="9540" y="5520"/>
                </a:lnTo>
                <a:lnTo>
                  <a:pt x="9525" y="5550"/>
                </a:lnTo>
                <a:lnTo>
                  <a:pt x="9514" y="5580"/>
                </a:lnTo>
                <a:lnTo>
                  <a:pt x="9495" y="5602"/>
                </a:lnTo>
                <a:lnTo>
                  <a:pt x="9481" y="5618"/>
                </a:lnTo>
                <a:lnTo>
                  <a:pt x="9469" y="5689"/>
                </a:lnTo>
                <a:lnTo>
                  <a:pt x="9456" y="5759"/>
                </a:lnTo>
                <a:lnTo>
                  <a:pt x="9457" y="5760"/>
                </a:lnTo>
                <a:lnTo>
                  <a:pt x="9458" y="5761"/>
                </a:lnTo>
                <a:lnTo>
                  <a:pt x="9458" y="5762"/>
                </a:lnTo>
                <a:lnTo>
                  <a:pt x="9459" y="5766"/>
                </a:lnTo>
                <a:lnTo>
                  <a:pt x="9460" y="5772"/>
                </a:lnTo>
                <a:lnTo>
                  <a:pt x="9462" y="5776"/>
                </a:lnTo>
                <a:lnTo>
                  <a:pt x="9465" y="5780"/>
                </a:lnTo>
                <a:lnTo>
                  <a:pt x="9472" y="5761"/>
                </a:lnTo>
                <a:lnTo>
                  <a:pt x="9478" y="5737"/>
                </a:lnTo>
                <a:lnTo>
                  <a:pt x="9485" y="5753"/>
                </a:lnTo>
                <a:lnTo>
                  <a:pt x="9492" y="5772"/>
                </a:lnTo>
                <a:lnTo>
                  <a:pt x="9488" y="5783"/>
                </a:lnTo>
                <a:lnTo>
                  <a:pt x="9472" y="5782"/>
                </a:lnTo>
                <a:lnTo>
                  <a:pt x="9471" y="5784"/>
                </a:lnTo>
                <a:lnTo>
                  <a:pt x="9471" y="5786"/>
                </a:lnTo>
                <a:lnTo>
                  <a:pt x="9488" y="5816"/>
                </a:lnTo>
                <a:lnTo>
                  <a:pt x="9476" y="5852"/>
                </a:lnTo>
                <a:lnTo>
                  <a:pt x="9476" y="5872"/>
                </a:lnTo>
                <a:lnTo>
                  <a:pt x="9491" y="5880"/>
                </a:lnTo>
                <a:lnTo>
                  <a:pt x="9483" y="5909"/>
                </a:lnTo>
                <a:lnTo>
                  <a:pt x="9480" y="5941"/>
                </a:lnTo>
                <a:lnTo>
                  <a:pt x="9486" y="5966"/>
                </a:lnTo>
                <a:lnTo>
                  <a:pt x="9488" y="5988"/>
                </a:lnTo>
                <a:lnTo>
                  <a:pt x="9488" y="6018"/>
                </a:lnTo>
                <a:lnTo>
                  <a:pt x="9502" y="6043"/>
                </a:lnTo>
                <a:lnTo>
                  <a:pt x="9523" y="6062"/>
                </a:lnTo>
                <a:lnTo>
                  <a:pt x="9539" y="6085"/>
                </a:lnTo>
                <a:lnTo>
                  <a:pt x="9540" y="6085"/>
                </a:lnTo>
                <a:lnTo>
                  <a:pt x="9542" y="6086"/>
                </a:lnTo>
                <a:lnTo>
                  <a:pt x="9543" y="6087"/>
                </a:lnTo>
                <a:lnTo>
                  <a:pt x="9538" y="6121"/>
                </a:lnTo>
                <a:lnTo>
                  <a:pt x="9531" y="6151"/>
                </a:lnTo>
                <a:lnTo>
                  <a:pt x="9532" y="6189"/>
                </a:lnTo>
                <a:lnTo>
                  <a:pt x="9529" y="6228"/>
                </a:lnTo>
                <a:lnTo>
                  <a:pt x="9515" y="6295"/>
                </a:lnTo>
                <a:lnTo>
                  <a:pt x="9511" y="6359"/>
                </a:lnTo>
                <a:lnTo>
                  <a:pt x="9519" y="6365"/>
                </a:lnTo>
                <a:lnTo>
                  <a:pt x="9528" y="6372"/>
                </a:lnTo>
                <a:lnTo>
                  <a:pt x="9531" y="6377"/>
                </a:lnTo>
                <a:lnTo>
                  <a:pt x="9512" y="6421"/>
                </a:lnTo>
                <a:lnTo>
                  <a:pt x="9497" y="6470"/>
                </a:lnTo>
                <a:lnTo>
                  <a:pt x="9471" y="6516"/>
                </a:lnTo>
                <a:lnTo>
                  <a:pt x="9431" y="6548"/>
                </a:lnTo>
                <a:lnTo>
                  <a:pt x="9431" y="6564"/>
                </a:lnTo>
                <a:lnTo>
                  <a:pt x="9426" y="6576"/>
                </a:lnTo>
                <a:lnTo>
                  <a:pt x="9406" y="6585"/>
                </a:lnTo>
                <a:lnTo>
                  <a:pt x="9387" y="6591"/>
                </a:lnTo>
                <a:lnTo>
                  <a:pt x="9362" y="6590"/>
                </a:lnTo>
                <a:lnTo>
                  <a:pt x="9343" y="6603"/>
                </a:lnTo>
                <a:lnTo>
                  <a:pt x="9319" y="6623"/>
                </a:lnTo>
                <a:lnTo>
                  <a:pt x="9298" y="6644"/>
                </a:lnTo>
                <a:lnTo>
                  <a:pt x="9265" y="6688"/>
                </a:lnTo>
                <a:lnTo>
                  <a:pt x="9233" y="6726"/>
                </a:lnTo>
                <a:lnTo>
                  <a:pt x="9202" y="6754"/>
                </a:lnTo>
                <a:lnTo>
                  <a:pt x="9164" y="6782"/>
                </a:lnTo>
                <a:lnTo>
                  <a:pt x="9147" y="6823"/>
                </a:lnTo>
                <a:lnTo>
                  <a:pt x="9148" y="6870"/>
                </a:lnTo>
                <a:lnTo>
                  <a:pt x="9158" y="6915"/>
                </a:lnTo>
                <a:lnTo>
                  <a:pt x="9160" y="6962"/>
                </a:lnTo>
                <a:lnTo>
                  <a:pt x="9160" y="6963"/>
                </a:lnTo>
                <a:lnTo>
                  <a:pt x="9161" y="6963"/>
                </a:lnTo>
                <a:lnTo>
                  <a:pt x="9164" y="6963"/>
                </a:lnTo>
                <a:lnTo>
                  <a:pt x="9167" y="6962"/>
                </a:lnTo>
                <a:lnTo>
                  <a:pt x="9168" y="6962"/>
                </a:lnTo>
                <a:lnTo>
                  <a:pt x="9171" y="6989"/>
                </a:lnTo>
                <a:lnTo>
                  <a:pt x="9167" y="7030"/>
                </a:lnTo>
                <a:lnTo>
                  <a:pt x="9147" y="7103"/>
                </a:lnTo>
                <a:lnTo>
                  <a:pt x="9108" y="7165"/>
                </a:lnTo>
                <a:lnTo>
                  <a:pt x="9036" y="7209"/>
                </a:lnTo>
                <a:lnTo>
                  <a:pt x="8984" y="7265"/>
                </a:lnTo>
                <a:lnTo>
                  <a:pt x="8996" y="7261"/>
                </a:lnTo>
                <a:lnTo>
                  <a:pt x="9008" y="7257"/>
                </a:lnTo>
                <a:lnTo>
                  <a:pt x="8996" y="7292"/>
                </a:lnTo>
                <a:lnTo>
                  <a:pt x="8976" y="7325"/>
                </a:lnTo>
                <a:lnTo>
                  <a:pt x="8961" y="7379"/>
                </a:lnTo>
                <a:lnTo>
                  <a:pt x="8944" y="7435"/>
                </a:lnTo>
                <a:lnTo>
                  <a:pt x="8910" y="7464"/>
                </a:lnTo>
                <a:lnTo>
                  <a:pt x="8880" y="7492"/>
                </a:lnTo>
                <a:lnTo>
                  <a:pt x="8862" y="7516"/>
                </a:lnTo>
                <a:lnTo>
                  <a:pt x="8842" y="7541"/>
                </a:lnTo>
                <a:lnTo>
                  <a:pt x="8818" y="7586"/>
                </a:lnTo>
                <a:lnTo>
                  <a:pt x="8789" y="7628"/>
                </a:lnTo>
                <a:lnTo>
                  <a:pt x="8734" y="7685"/>
                </a:lnTo>
                <a:lnTo>
                  <a:pt x="8680" y="7744"/>
                </a:lnTo>
                <a:lnTo>
                  <a:pt x="8583" y="7795"/>
                </a:lnTo>
                <a:lnTo>
                  <a:pt x="8479" y="7814"/>
                </a:lnTo>
                <a:lnTo>
                  <a:pt x="8475" y="7830"/>
                </a:lnTo>
                <a:lnTo>
                  <a:pt x="8474" y="7831"/>
                </a:lnTo>
                <a:lnTo>
                  <a:pt x="8439" y="7826"/>
                </a:lnTo>
                <a:lnTo>
                  <a:pt x="8405" y="7825"/>
                </a:lnTo>
                <a:lnTo>
                  <a:pt x="8375" y="7827"/>
                </a:lnTo>
                <a:lnTo>
                  <a:pt x="8348" y="7828"/>
                </a:lnTo>
                <a:lnTo>
                  <a:pt x="8311" y="7847"/>
                </a:lnTo>
                <a:lnTo>
                  <a:pt x="8266" y="7843"/>
                </a:lnTo>
                <a:lnTo>
                  <a:pt x="8257" y="7846"/>
                </a:lnTo>
                <a:lnTo>
                  <a:pt x="8247" y="7851"/>
                </a:lnTo>
                <a:lnTo>
                  <a:pt x="8214" y="7869"/>
                </a:lnTo>
                <a:lnTo>
                  <a:pt x="8177" y="7858"/>
                </a:lnTo>
                <a:lnTo>
                  <a:pt x="8164" y="7834"/>
                </a:lnTo>
                <a:lnTo>
                  <a:pt x="8147" y="7807"/>
                </a:lnTo>
                <a:lnTo>
                  <a:pt x="8126" y="7784"/>
                </a:lnTo>
                <a:lnTo>
                  <a:pt x="8119" y="7764"/>
                </a:lnTo>
                <a:lnTo>
                  <a:pt x="8115" y="7742"/>
                </a:lnTo>
                <a:lnTo>
                  <a:pt x="8108" y="7734"/>
                </a:lnTo>
                <a:lnTo>
                  <a:pt x="8104" y="7725"/>
                </a:lnTo>
                <a:lnTo>
                  <a:pt x="8107" y="7715"/>
                </a:lnTo>
                <a:lnTo>
                  <a:pt x="8113" y="7710"/>
                </a:lnTo>
                <a:lnTo>
                  <a:pt x="8119" y="7654"/>
                </a:lnTo>
                <a:lnTo>
                  <a:pt x="8105" y="7587"/>
                </a:lnTo>
                <a:lnTo>
                  <a:pt x="8078" y="7505"/>
                </a:lnTo>
                <a:lnTo>
                  <a:pt x="8063" y="7420"/>
                </a:lnTo>
                <a:lnTo>
                  <a:pt x="8020" y="7400"/>
                </a:lnTo>
                <a:lnTo>
                  <a:pt x="8006" y="7347"/>
                </a:lnTo>
                <a:lnTo>
                  <a:pt x="7990" y="7291"/>
                </a:lnTo>
                <a:lnTo>
                  <a:pt x="7986" y="7233"/>
                </a:lnTo>
                <a:lnTo>
                  <a:pt x="7987" y="7230"/>
                </a:lnTo>
                <a:lnTo>
                  <a:pt x="7986" y="7227"/>
                </a:lnTo>
                <a:lnTo>
                  <a:pt x="7984" y="7224"/>
                </a:lnTo>
                <a:lnTo>
                  <a:pt x="7981" y="7222"/>
                </a:lnTo>
                <a:lnTo>
                  <a:pt x="7983" y="7198"/>
                </a:lnTo>
                <a:lnTo>
                  <a:pt x="7984" y="7172"/>
                </a:lnTo>
                <a:lnTo>
                  <a:pt x="7975" y="7146"/>
                </a:lnTo>
                <a:lnTo>
                  <a:pt x="7968" y="7121"/>
                </a:lnTo>
                <a:lnTo>
                  <a:pt x="7968" y="7101"/>
                </a:lnTo>
                <a:lnTo>
                  <a:pt x="7973" y="7081"/>
                </a:lnTo>
                <a:lnTo>
                  <a:pt x="7965" y="7056"/>
                </a:lnTo>
                <a:lnTo>
                  <a:pt x="7968" y="7039"/>
                </a:lnTo>
                <a:lnTo>
                  <a:pt x="7973" y="6997"/>
                </a:lnTo>
                <a:lnTo>
                  <a:pt x="7968" y="6952"/>
                </a:lnTo>
                <a:lnTo>
                  <a:pt x="7939" y="6923"/>
                </a:lnTo>
                <a:lnTo>
                  <a:pt x="7921" y="6892"/>
                </a:lnTo>
                <a:lnTo>
                  <a:pt x="7926" y="6858"/>
                </a:lnTo>
                <a:lnTo>
                  <a:pt x="7921" y="6824"/>
                </a:lnTo>
                <a:lnTo>
                  <a:pt x="7916" y="6793"/>
                </a:lnTo>
                <a:lnTo>
                  <a:pt x="7902" y="6767"/>
                </a:lnTo>
                <a:lnTo>
                  <a:pt x="7892" y="6746"/>
                </a:lnTo>
                <a:lnTo>
                  <a:pt x="7890" y="6721"/>
                </a:lnTo>
                <a:lnTo>
                  <a:pt x="7857" y="6681"/>
                </a:lnTo>
                <a:lnTo>
                  <a:pt x="7831" y="6654"/>
                </a:lnTo>
                <a:lnTo>
                  <a:pt x="7833" y="6585"/>
                </a:lnTo>
                <a:lnTo>
                  <a:pt x="7833" y="6481"/>
                </a:lnTo>
                <a:lnTo>
                  <a:pt x="7834" y="6481"/>
                </a:lnTo>
                <a:lnTo>
                  <a:pt x="7856" y="6447"/>
                </a:lnTo>
                <a:lnTo>
                  <a:pt x="7867" y="6402"/>
                </a:lnTo>
                <a:lnTo>
                  <a:pt x="7869" y="6356"/>
                </a:lnTo>
                <a:lnTo>
                  <a:pt x="7876" y="6311"/>
                </a:lnTo>
                <a:lnTo>
                  <a:pt x="7891" y="6279"/>
                </a:lnTo>
                <a:lnTo>
                  <a:pt x="7899" y="6244"/>
                </a:lnTo>
                <a:lnTo>
                  <a:pt x="7900" y="6244"/>
                </a:lnTo>
                <a:lnTo>
                  <a:pt x="7901" y="6243"/>
                </a:lnTo>
                <a:lnTo>
                  <a:pt x="7902" y="6241"/>
                </a:lnTo>
                <a:lnTo>
                  <a:pt x="7948" y="6204"/>
                </a:lnTo>
                <a:lnTo>
                  <a:pt x="7956" y="6132"/>
                </a:lnTo>
                <a:lnTo>
                  <a:pt x="7937" y="6067"/>
                </a:lnTo>
                <a:lnTo>
                  <a:pt x="7915" y="6002"/>
                </a:lnTo>
                <a:lnTo>
                  <a:pt x="7912" y="5977"/>
                </a:lnTo>
                <a:lnTo>
                  <a:pt x="7909" y="5953"/>
                </a:lnTo>
                <a:lnTo>
                  <a:pt x="7915" y="5937"/>
                </a:lnTo>
                <a:lnTo>
                  <a:pt x="7928" y="5930"/>
                </a:lnTo>
                <a:lnTo>
                  <a:pt x="7936" y="5893"/>
                </a:lnTo>
                <a:lnTo>
                  <a:pt x="7929" y="5855"/>
                </a:lnTo>
                <a:lnTo>
                  <a:pt x="7891" y="5784"/>
                </a:lnTo>
                <a:lnTo>
                  <a:pt x="7913" y="5731"/>
                </a:lnTo>
                <a:lnTo>
                  <a:pt x="7851" y="5669"/>
                </a:lnTo>
                <a:lnTo>
                  <a:pt x="7814" y="5581"/>
                </a:lnTo>
                <a:lnTo>
                  <a:pt x="7802" y="5553"/>
                </a:lnTo>
                <a:lnTo>
                  <a:pt x="7783" y="5530"/>
                </a:lnTo>
                <a:lnTo>
                  <a:pt x="7754" y="5501"/>
                </a:lnTo>
                <a:lnTo>
                  <a:pt x="7718" y="5473"/>
                </a:lnTo>
                <a:lnTo>
                  <a:pt x="7717" y="5462"/>
                </a:lnTo>
                <a:lnTo>
                  <a:pt x="7713" y="5454"/>
                </a:lnTo>
                <a:lnTo>
                  <a:pt x="7688" y="5421"/>
                </a:lnTo>
                <a:lnTo>
                  <a:pt x="7687" y="5377"/>
                </a:lnTo>
                <a:lnTo>
                  <a:pt x="7668" y="5355"/>
                </a:lnTo>
                <a:lnTo>
                  <a:pt x="7669" y="5324"/>
                </a:lnTo>
                <a:lnTo>
                  <a:pt x="7681" y="5290"/>
                </a:lnTo>
                <a:lnTo>
                  <a:pt x="7682" y="5252"/>
                </a:lnTo>
                <a:lnTo>
                  <a:pt x="7683" y="5251"/>
                </a:lnTo>
                <a:lnTo>
                  <a:pt x="7704" y="5251"/>
                </a:lnTo>
                <a:lnTo>
                  <a:pt x="7722" y="5240"/>
                </a:lnTo>
                <a:lnTo>
                  <a:pt x="7714" y="5213"/>
                </a:lnTo>
                <a:lnTo>
                  <a:pt x="7708" y="5186"/>
                </a:lnTo>
                <a:lnTo>
                  <a:pt x="7707" y="5185"/>
                </a:lnTo>
                <a:lnTo>
                  <a:pt x="7706" y="5184"/>
                </a:lnTo>
                <a:lnTo>
                  <a:pt x="7698" y="5179"/>
                </a:lnTo>
                <a:lnTo>
                  <a:pt x="7693" y="5170"/>
                </a:lnTo>
                <a:lnTo>
                  <a:pt x="7699" y="5146"/>
                </a:lnTo>
                <a:lnTo>
                  <a:pt x="7706" y="5121"/>
                </a:lnTo>
                <a:lnTo>
                  <a:pt x="7715" y="5099"/>
                </a:lnTo>
                <a:lnTo>
                  <a:pt x="7724" y="5077"/>
                </a:lnTo>
                <a:lnTo>
                  <a:pt x="7721" y="5060"/>
                </a:lnTo>
                <a:lnTo>
                  <a:pt x="7717" y="5042"/>
                </a:lnTo>
                <a:lnTo>
                  <a:pt x="7721" y="5019"/>
                </a:lnTo>
                <a:lnTo>
                  <a:pt x="7721" y="4998"/>
                </a:lnTo>
                <a:lnTo>
                  <a:pt x="7711" y="4973"/>
                </a:lnTo>
                <a:lnTo>
                  <a:pt x="7707" y="4946"/>
                </a:lnTo>
                <a:lnTo>
                  <a:pt x="7680" y="4948"/>
                </a:lnTo>
                <a:lnTo>
                  <a:pt x="7671" y="4923"/>
                </a:lnTo>
                <a:lnTo>
                  <a:pt x="7650" y="4905"/>
                </a:lnTo>
                <a:lnTo>
                  <a:pt x="7617" y="4900"/>
                </a:lnTo>
                <a:lnTo>
                  <a:pt x="7598" y="4907"/>
                </a:lnTo>
                <a:lnTo>
                  <a:pt x="7576" y="4912"/>
                </a:lnTo>
                <a:lnTo>
                  <a:pt x="7543" y="4909"/>
                </a:lnTo>
                <a:lnTo>
                  <a:pt x="7510" y="4917"/>
                </a:lnTo>
                <a:lnTo>
                  <a:pt x="7460" y="4905"/>
                </a:lnTo>
                <a:lnTo>
                  <a:pt x="7442" y="4868"/>
                </a:lnTo>
                <a:lnTo>
                  <a:pt x="7450" y="4851"/>
                </a:lnTo>
                <a:lnTo>
                  <a:pt x="7447" y="4836"/>
                </a:lnTo>
                <a:lnTo>
                  <a:pt x="7442" y="4818"/>
                </a:lnTo>
                <a:lnTo>
                  <a:pt x="7444" y="4799"/>
                </a:lnTo>
                <a:lnTo>
                  <a:pt x="7398" y="4782"/>
                </a:lnTo>
                <a:lnTo>
                  <a:pt x="7375" y="4778"/>
                </a:lnTo>
                <a:lnTo>
                  <a:pt x="7357" y="4776"/>
                </a:lnTo>
                <a:lnTo>
                  <a:pt x="7395" y="4763"/>
                </a:lnTo>
                <a:lnTo>
                  <a:pt x="7394" y="4763"/>
                </a:lnTo>
                <a:lnTo>
                  <a:pt x="7394" y="4762"/>
                </a:lnTo>
                <a:lnTo>
                  <a:pt x="7365" y="4760"/>
                </a:lnTo>
                <a:lnTo>
                  <a:pt x="7336" y="4762"/>
                </a:lnTo>
                <a:lnTo>
                  <a:pt x="7301" y="4781"/>
                </a:lnTo>
                <a:lnTo>
                  <a:pt x="7265" y="4789"/>
                </a:lnTo>
                <a:lnTo>
                  <a:pt x="7194" y="4792"/>
                </a:lnTo>
                <a:lnTo>
                  <a:pt x="7138" y="4832"/>
                </a:lnTo>
                <a:lnTo>
                  <a:pt x="7082" y="4865"/>
                </a:lnTo>
                <a:lnTo>
                  <a:pt x="7023" y="4890"/>
                </a:lnTo>
                <a:lnTo>
                  <a:pt x="6984" y="4876"/>
                </a:lnTo>
                <a:lnTo>
                  <a:pt x="6950" y="4847"/>
                </a:lnTo>
                <a:lnTo>
                  <a:pt x="6909" y="4855"/>
                </a:lnTo>
                <a:lnTo>
                  <a:pt x="6855" y="4862"/>
                </a:lnTo>
                <a:lnTo>
                  <a:pt x="6746" y="4903"/>
                </a:lnTo>
                <a:lnTo>
                  <a:pt x="6648" y="4913"/>
                </a:lnTo>
                <a:lnTo>
                  <a:pt x="6594" y="4877"/>
                </a:lnTo>
                <a:lnTo>
                  <a:pt x="6546" y="4832"/>
                </a:lnTo>
                <a:lnTo>
                  <a:pt x="6519" y="4807"/>
                </a:lnTo>
                <a:lnTo>
                  <a:pt x="6485" y="4789"/>
                </a:lnTo>
                <a:lnTo>
                  <a:pt x="6466" y="4761"/>
                </a:lnTo>
                <a:lnTo>
                  <a:pt x="6449" y="4737"/>
                </a:lnTo>
                <a:lnTo>
                  <a:pt x="6433" y="4725"/>
                </a:lnTo>
                <a:lnTo>
                  <a:pt x="6418" y="4712"/>
                </a:lnTo>
                <a:lnTo>
                  <a:pt x="6405" y="4691"/>
                </a:lnTo>
                <a:lnTo>
                  <a:pt x="6393" y="4668"/>
                </a:lnTo>
                <a:lnTo>
                  <a:pt x="6369" y="4657"/>
                </a:lnTo>
                <a:lnTo>
                  <a:pt x="6350" y="4636"/>
                </a:lnTo>
                <a:lnTo>
                  <a:pt x="6345" y="4587"/>
                </a:lnTo>
                <a:lnTo>
                  <a:pt x="6336" y="4538"/>
                </a:lnTo>
                <a:lnTo>
                  <a:pt x="6320" y="4493"/>
                </a:lnTo>
                <a:lnTo>
                  <a:pt x="6274" y="4481"/>
                </a:lnTo>
                <a:lnTo>
                  <a:pt x="6265" y="4450"/>
                </a:lnTo>
                <a:lnTo>
                  <a:pt x="6257" y="4421"/>
                </a:lnTo>
                <a:lnTo>
                  <a:pt x="6229" y="4386"/>
                </a:lnTo>
                <a:lnTo>
                  <a:pt x="6186" y="4369"/>
                </a:lnTo>
                <a:lnTo>
                  <a:pt x="6179" y="4351"/>
                </a:lnTo>
                <a:lnTo>
                  <a:pt x="6173" y="4333"/>
                </a:lnTo>
                <a:lnTo>
                  <a:pt x="6148" y="4315"/>
                </a:lnTo>
                <a:lnTo>
                  <a:pt x="6146" y="4302"/>
                </a:lnTo>
                <a:lnTo>
                  <a:pt x="6157" y="4290"/>
                </a:lnTo>
                <a:lnTo>
                  <a:pt x="6159" y="4289"/>
                </a:lnTo>
                <a:lnTo>
                  <a:pt x="6159" y="4287"/>
                </a:lnTo>
                <a:lnTo>
                  <a:pt x="6158" y="4287"/>
                </a:lnTo>
                <a:lnTo>
                  <a:pt x="6156" y="4286"/>
                </a:lnTo>
                <a:lnTo>
                  <a:pt x="6153" y="4286"/>
                </a:lnTo>
                <a:lnTo>
                  <a:pt x="6149" y="4284"/>
                </a:lnTo>
                <a:lnTo>
                  <a:pt x="6144" y="4282"/>
                </a:lnTo>
                <a:lnTo>
                  <a:pt x="6149" y="4244"/>
                </a:lnTo>
                <a:lnTo>
                  <a:pt x="6154" y="4213"/>
                </a:lnTo>
                <a:lnTo>
                  <a:pt x="6137" y="4167"/>
                </a:lnTo>
                <a:lnTo>
                  <a:pt x="6145" y="4115"/>
                </a:lnTo>
                <a:lnTo>
                  <a:pt x="6172" y="4064"/>
                </a:lnTo>
                <a:lnTo>
                  <a:pt x="6179" y="4005"/>
                </a:lnTo>
                <a:lnTo>
                  <a:pt x="6193" y="3961"/>
                </a:lnTo>
                <a:lnTo>
                  <a:pt x="6205" y="3917"/>
                </a:lnTo>
                <a:lnTo>
                  <a:pt x="6199" y="3880"/>
                </a:lnTo>
                <a:lnTo>
                  <a:pt x="6191" y="3843"/>
                </a:lnTo>
                <a:lnTo>
                  <a:pt x="6182" y="3823"/>
                </a:lnTo>
                <a:lnTo>
                  <a:pt x="6174" y="3808"/>
                </a:lnTo>
                <a:lnTo>
                  <a:pt x="6176" y="3798"/>
                </a:lnTo>
                <a:lnTo>
                  <a:pt x="6183" y="3792"/>
                </a:lnTo>
                <a:lnTo>
                  <a:pt x="6182" y="3782"/>
                </a:lnTo>
                <a:lnTo>
                  <a:pt x="6186" y="3774"/>
                </a:lnTo>
                <a:lnTo>
                  <a:pt x="6187" y="3773"/>
                </a:lnTo>
                <a:lnTo>
                  <a:pt x="6189" y="3772"/>
                </a:lnTo>
                <a:lnTo>
                  <a:pt x="6187" y="3735"/>
                </a:lnTo>
                <a:lnTo>
                  <a:pt x="6183" y="3700"/>
                </a:lnTo>
                <a:lnTo>
                  <a:pt x="6165" y="3691"/>
                </a:lnTo>
                <a:lnTo>
                  <a:pt x="6159" y="3672"/>
                </a:lnTo>
                <a:lnTo>
                  <a:pt x="6155" y="3671"/>
                </a:lnTo>
                <a:lnTo>
                  <a:pt x="6151" y="3670"/>
                </a:lnTo>
                <a:lnTo>
                  <a:pt x="6154" y="3644"/>
                </a:lnTo>
                <a:lnTo>
                  <a:pt x="6160" y="3618"/>
                </a:lnTo>
                <a:lnTo>
                  <a:pt x="6170" y="3589"/>
                </a:lnTo>
                <a:lnTo>
                  <a:pt x="6186" y="3568"/>
                </a:lnTo>
                <a:lnTo>
                  <a:pt x="6203" y="3542"/>
                </a:lnTo>
                <a:lnTo>
                  <a:pt x="6210" y="3513"/>
                </a:lnTo>
                <a:lnTo>
                  <a:pt x="6223" y="3492"/>
                </a:lnTo>
                <a:lnTo>
                  <a:pt x="6240" y="3473"/>
                </a:lnTo>
                <a:lnTo>
                  <a:pt x="6241" y="3460"/>
                </a:lnTo>
                <a:lnTo>
                  <a:pt x="6232" y="3460"/>
                </a:lnTo>
                <a:lnTo>
                  <a:pt x="6238" y="3444"/>
                </a:lnTo>
                <a:lnTo>
                  <a:pt x="6247" y="3428"/>
                </a:lnTo>
                <a:lnTo>
                  <a:pt x="6266" y="3404"/>
                </a:lnTo>
                <a:lnTo>
                  <a:pt x="6285" y="3382"/>
                </a:lnTo>
                <a:lnTo>
                  <a:pt x="6303" y="3347"/>
                </a:lnTo>
                <a:lnTo>
                  <a:pt x="6312" y="3309"/>
                </a:lnTo>
                <a:lnTo>
                  <a:pt x="6332" y="3269"/>
                </a:lnTo>
                <a:lnTo>
                  <a:pt x="6374" y="3247"/>
                </a:lnTo>
                <a:lnTo>
                  <a:pt x="6376" y="3232"/>
                </a:lnTo>
                <a:lnTo>
                  <a:pt x="6378" y="3218"/>
                </a:lnTo>
                <a:lnTo>
                  <a:pt x="6391" y="3197"/>
                </a:lnTo>
                <a:lnTo>
                  <a:pt x="6398" y="3172"/>
                </a:lnTo>
                <a:lnTo>
                  <a:pt x="6430" y="3156"/>
                </a:lnTo>
                <a:lnTo>
                  <a:pt x="6467" y="3151"/>
                </a:lnTo>
                <a:lnTo>
                  <a:pt x="6483" y="3140"/>
                </a:lnTo>
                <a:lnTo>
                  <a:pt x="6488" y="3122"/>
                </a:lnTo>
                <a:lnTo>
                  <a:pt x="6500" y="3113"/>
                </a:lnTo>
                <a:lnTo>
                  <a:pt x="6513" y="3100"/>
                </a:lnTo>
                <a:lnTo>
                  <a:pt x="6555" y="3084"/>
                </a:lnTo>
                <a:lnTo>
                  <a:pt x="6581" y="3046"/>
                </a:lnTo>
                <a:lnTo>
                  <a:pt x="6608" y="3005"/>
                </a:lnTo>
                <a:lnTo>
                  <a:pt x="6611" y="2983"/>
                </a:lnTo>
                <a:lnTo>
                  <a:pt x="6607" y="2960"/>
                </a:lnTo>
                <a:lnTo>
                  <a:pt x="6616" y="2941"/>
                </a:lnTo>
                <a:lnTo>
                  <a:pt x="6620" y="2919"/>
                </a:lnTo>
                <a:lnTo>
                  <a:pt x="6617" y="2900"/>
                </a:lnTo>
                <a:lnTo>
                  <a:pt x="6617" y="2884"/>
                </a:lnTo>
                <a:lnTo>
                  <a:pt x="6617" y="2883"/>
                </a:lnTo>
                <a:lnTo>
                  <a:pt x="6619" y="2882"/>
                </a:lnTo>
                <a:lnTo>
                  <a:pt x="6649" y="2817"/>
                </a:lnTo>
                <a:lnTo>
                  <a:pt x="6706" y="2769"/>
                </a:lnTo>
                <a:lnTo>
                  <a:pt x="6740" y="2751"/>
                </a:lnTo>
                <a:lnTo>
                  <a:pt x="6771" y="2728"/>
                </a:lnTo>
                <a:lnTo>
                  <a:pt x="6790" y="2689"/>
                </a:lnTo>
                <a:lnTo>
                  <a:pt x="6805" y="2657"/>
                </a:lnTo>
                <a:lnTo>
                  <a:pt x="6805" y="2656"/>
                </a:lnTo>
                <a:lnTo>
                  <a:pt x="6806" y="2656"/>
                </a:lnTo>
                <a:lnTo>
                  <a:pt x="6807" y="2655"/>
                </a:lnTo>
                <a:lnTo>
                  <a:pt x="6809" y="2654"/>
                </a:lnTo>
                <a:lnTo>
                  <a:pt x="6810" y="2653"/>
                </a:lnTo>
                <a:lnTo>
                  <a:pt x="6810" y="2652"/>
                </a:lnTo>
                <a:lnTo>
                  <a:pt x="6834" y="2631"/>
                </a:lnTo>
                <a:lnTo>
                  <a:pt x="6853" y="2605"/>
                </a:lnTo>
                <a:lnTo>
                  <a:pt x="6855" y="2605"/>
                </a:lnTo>
                <a:lnTo>
                  <a:pt x="6856" y="2605"/>
                </a:lnTo>
                <a:lnTo>
                  <a:pt x="6857" y="2608"/>
                </a:lnTo>
                <a:lnTo>
                  <a:pt x="6858" y="2609"/>
                </a:lnTo>
                <a:lnTo>
                  <a:pt x="6899" y="2645"/>
                </a:lnTo>
                <a:lnTo>
                  <a:pt x="6947" y="2640"/>
                </a:lnTo>
                <a:lnTo>
                  <a:pt x="6950" y="2640"/>
                </a:lnTo>
                <a:lnTo>
                  <a:pt x="6952" y="2641"/>
                </a:lnTo>
                <a:lnTo>
                  <a:pt x="6975" y="2642"/>
                </a:lnTo>
                <a:lnTo>
                  <a:pt x="6998" y="2633"/>
                </a:lnTo>
                <a:lnTo>
                  <a:pt x="7003" y="2641"/>
                </a:lnTo>
                <a:lnTo>
                  <a:pt x="7009" y="2649"/>
                </a:lnTo>
                <a:lnTo>
                  <a:pt x="7026" y="2653"/>
                </a:lnTo>
                <a:lnTo>
                  <a:pt x="7043" y="2649"/>
                </a:lnTo>
                <a:lnTo>
                  <a:pt x="7072" y="2638"/>
                </a:lnTo>
                <a:lnTo>
                  <a:pt x="7092" y="2627"/>
                </a:lnTo>
                <a:lnTo>
                  <a:pt x="7092" y="2625"/>
                </a:lnTo>
                <a:lnTo>
                  <a:pt x="7093" y="2625"/>
                </a:lnTo>
                <a:lnTo>
                  <a:pt x="7107" y="2613"/>
                </a:lnTo>
                <a:lnTo>
                  <a:pt x="7120" y="2598"/>
                </a:lnTo>
                <a:lnTo>
                  <a:pt x="7134" y="2604"/>
                </a:lnTo>
                <a:lnTo>
                  <a:pt x="7150" y="2594"/>
                </a:lnTo>
                <a:lnTo>
                  <a:pt x="7180" y="2568"/>
                </a:lnTo>
                <a:lnTo>
                  <a:pt x="7214" y="2561"/>
                </a:lnTo>
                <a:lnTo>
                  <a:pt x="7283" y="2558"/>
                </a:lnTo>
                <a:lnTo>
                  <a:pt x="7350" y="2534"/>
                </a:lnTo>
                <a:lnTo>
                  <a:pt x="7376" y="2535"/>
                </a:lnTo>
                <a:lnTo>
                  <a:pt x="7393" y="2549"/>
                </a:lnTo>
                <a:lnTo>
                  <a:pt x="7419" y="2546"/>
                </a:lnTo>
                <a:lnTo>
                  <a:pt x="7443" y="2534"/>
                </a:lnTo>
                <a:lnTo>
                  <a:pt x="7450" y="2522"/>
                </a:lnTo>
                <a:lnTo>
                  <a:pt x="7459" y="2511"/>
                </a:lnTo>
                <a:lnTo>
                  <a:pt x="7464" y="2511"/>
                </a:lnTo>
                <a:lnTo>
                  <a:pt x="7469" y="2515"/>
                </a:lnTo>
                <a:lnTo>
                  <a:pt x="7473" y="2522"/>
                </a:lnTo>
                <a:lnTo>
                  <a:pt x="7486" y="2523"/>
                </a:lnTo>
                <a:lnTo>
                  <a:pt x="7498" y="2518"/>
                </a:lnTo>
                <a:lnTo>
                  <a:pt x="7524" y="2526"/>
                </a:lnTo>
                <a:lnTo>
                  <a:pt x="7541" y="2538"/>
                </a:lnTo>
                <a:lnTo>
                  <a:pt x="7578" y="2528"/>
                </a:lnTo>
                <a:lnTo>
                  <a:pt x="7613" y="2507"/>
                </a:lnTo>
                <a:lnTo>
                  <a:pt x="7643" y="2511"/>
                </a:lnTo>
                <a:lnTo>
                  <a:pt x="7661" y="2529"/>
                </a:lnTo>
                <a:lnTo>
                  <a:pt x="7664" y="2534"/>
                </a:lnTo>
                <a:lnTo>
                  <a:pt x="7670" y="2539"/>
                </a:lnTo>
                <a:lnTo>
                  <a:pt x="7693" y="2536"/>
                </a:lnTo>
                <a:lnTo>
                  <a:pt x="7712" y="2507"/>
                </a:lnTo>
                <a:lnTo>
                  <a:pt x="7715" y="2507"/>
                </a:lnTo>
                <a:lnTo>
                  <a:pt x="7724" y="2514"/>
                </a:lnTo>
                <a:lnTo>
                  <a:pt x="7732" y="2527"/>
                </a:lnTo>
                <a:lnTo>
                  <a:pt x="7702" y="2566"/>
                </a:lnTo>
                <a:lnTo>
                  <a:pt x="7702" y="2606"/>
                </a:lnTo>
                <a:lnTo>
                  <a:pt x="7703" y="2608"/>
                </a:lnTo>
                <a:lnTo>
                  <a:pt x="7703" y="2609"/>
                </a:lnTo>
                <a:lnTo>
                  <a:pt x="7705" y="2610"/>
                </a:lnTo>
                <a:lnTo>
                  <a:pt x="7706" y="2612"/>
                </a:lnTo>
                <a:lnTo>
                  <a:pt x="7716" y="2618"/>
                </a:lnTo>
                <a:lnTo>
                  <a:pt x="7723" y="2624"/>
                </a:lnTo>
                <a:lnTo>
                  <a:pt x="7724" y="2627"/>
                </a:lnTo>
                <a:lnTo>
                  <a:pt x="7725" y="2631"/>
                </a:lnTo>
                <a:lnTo>
                  <a:pt x="7715" y="2662"/>
                </a:lnTo>
                <a:lnTo>
                  <a:pt x="7697" y="2689"/>
                </a:lnTo>
                <a:lnTo>
                  <a:pt x="7685" y="2716"/>
                </a:lnTo>
                <a:lnTo>
                  <a:pt x="7685" y="2741"/>
                </a:lnTo>
                <a:lnTo>
                  <a:pt x="7694" y="2747"/>
                </a:lnTo>
                <a:lnTo>
                  <a:pt x="7702" y="2758"/>
                </a:lnTo>
                <a:lnTo>
                  <a:pt x="7707" y="2773"/>
                </a:lnTo>
                <a:lnTo>
                  <a:pt x="7711" y="2787"/>
                </a:lnTo>
                <a:lnTo>
                  <a:pt x="7711" y="2788"/>
                </a:lnTo>
                <a:lnTo>
                  <a:pt x="7728" y="2773"/>
                </a:lnTo>
                <a:lnTo>
                  <a:pt x="7740" y="2783"/>
                </a:lnTo>
                <a:lnTo>
                  <a:pt x="7742" y="2783"/>
                </a:lnTo>
                <a:lnTo>
                  <a:pt x="7742" y="2784"/>
                </a:lnTo>
                <a:lnTo>
                  <a:pt x="7750" y="2787"/>
                </a:lnTo>
                <a:lnTo>
                  <a:pt x="7761" y="2787"/>
                </a:lnTo>
                <a:lnTo>
                  <a:pt x="7808" y="2808"/>
                </a:lnTo>
                <a:lnTo>
                  <a:pt x="7861" y="2827"/>
                </a:lnTo>
                <a:lnTo>
                  <a:pt x="7912" y="2828"/>
                </a:lnTo>
                <a:lnTo>
                  <a:pt x="7956" y="2849"/>
                </a:lnTo>
                <a:lnTo>
                  <a:pt x="7972" y="2875"/>
                </a:lnTo>
                <a:lnTo>
                  <a:pt x="7997" y="2910"/>
                </a:lnTo>
                <a:lnTo>
                  <a:pt x="8057" y="2919"/>
                </a:lnTo>
                <a:lnTo>
                  <a:pt x="8122" y="2932"/>
                </a:lnTo>
                <a:lnTo>
                  <a:pt x="8162" y="2965"/>
                </a:lnTo>
                <a:lnTo>
                  <a:pt x="8214" y="2982"/>
                </a:lnTo>
                <a:lnTo>
                  <a:pt x="8239" y="2950"/>
                </a:lnTo>
                <a:lnTo>
                  <a:pt x="8246" y="2913"/>
                </a:lnTo>
                <a:lnTo>
                  <a:pt x="8237" y="2867"/>
                </a:lnTo>
                <a:lnTo>
                  <a:pt x="8259" y="2825"/>
                </a:lnTo>
                <a:lnTo>
                  <a:pt x="8289" y="2827"/>
                </a:lnTo>
                <a:lnTo>
                  <a:pt x="8316" y="2815"/>
                </a:lnTo>
                <a:lnTo>
                  <a:pt x="8336" y="2810"/>
                </a:lnTo>
                <a:lnTo>
                  <a:pt x="8354" y="2818"/>
                </a:lnTo>
                <a:lnTo>
                  <a:pt x="8394" y="2819"/>
                </a:lnTo>
                <a:lnTo>
                  <a:pt x="8396" y="2820"/>
                </a:lnTo>
                <a:lnTo>
                  <a:pt x="8398" y="2823"/>
                </a:lnTo>
                <a:lnTo>
                  <a:pt x="8403" y="2832"/>
                </a:lnTo>
                <a:lnTo>
                  <a:pt x="8408" y="2843"/>
                </a:lnTo>
                <a:lnTo>
                  <a:pt x="8410" y="2844"/>
                </a:lnTo>
                <a:lnTo>
                  <a:pt x="8412" y="2845"/>
                </a:lnTo>
                <a:lnTo>
                  <a:pt x="8434" y="2843"/>
                </a:lnTo>
                <a:lnTo>
                  <a:pt x="8452" y="2846"/>
                </a:lnTo>
                <a:lnTo>
                  <a:pt x="8453" y="2846"/>
                </a:lnTo>
                <a:lnTo>
                  <a:pt x="8454" y="2847"/>
                </a:lnTo>
                <a:lnTo>
                  <a:pt x="8469" y="2866"/>
                </a:lnTo>
                <a:lnTo>
                  <a:pt x="8497" y="2867"/>
                </a:lnTo>
                <a:lnTo>
                  <a:pt x="8517" y="2879"/>
                </a:lnTo>
                <a:lnTo>
                  <a:pt x="8527" y="2895"/>
                </a:lnTo>
                <a:lnTo>
                  <a:pt x="8551" y="2891"/>
                </a:lnTo>
                <a:lnTo>
                  <a:pt x="8582" y="2879"/>
                </a:lnTo>
                <a:lnTo>
                  <a:pt x="8676" y="2916"/>
                </a:lnTo>
                <a:lnTo>
                  <a:pt x="8756" y="2912"/>
                </a:lnTo>
                <a:lnTo>
                  <a:pt x="8783" y="2907"/>
                </a:lnTo>
                <a:lnTo>
                  <a:pt x="8808" y="2894"/>
                </a:lnTo>
                <a:lnTo>
                  <a:pt x="8820" y="2895"/>
                </a:lnTo>
                <a:lnTo>
                  <a:pt x="8838" y="2895"/>
                </a:lnTo>
                <a:lnTo>
                  <a:pt x="8863" y="2886"/>
                </a:lnTo>
                <a:lnTo>
                  <a:pt x="8891" y="2888"/>
                </a:lnTo>
                <a:lnTo>
                  <a:pt x="8902" y="2901"/>
                </a:lnTo>
                <a:lnTo>
                  <a:pt x="8903" y="2924"/>
                </a:lnTo>
                <a:lnTo>
                  <a:pt x="8921" y="2923"/>
                </a:lnTo>
                <a:lnTo>
                  <a:pt x="8937" y="2916"/>
                </a:lnTo>
                <a:lnTo>
                  <a:pt x="8949" y="2915"/>
                </a:lnTo>
                <a:lnTo>
                  <a:pt x="8958" y="2923"/>
                </a:lnTo>
                <a:lnTo>
                  <a:pt x="8980" y="2919"/>
                </a:lnTo>
                <a:lnTo>
                  <a:pt x="9001" y="2907"/>
                </a:lnTo>
                <a:lnTo>
                  <a:pt x="9030" y="2890"/>
                </a:lnTo>
                <a:lnTo>
                  <a:pt x="9035" y="2856"/>
                </a:lnTo>
                <a:lnTo>
                  <a:pt x="9039" y="2835"/>
                </a:lnTo>
                <a:lnTo>
                  <a:pt x="9045" y="2815"/>
                </a:lnTo>
                <a:lnTo>
                  <a:pt x="9049" y="2790"/>
                </a:lnTo>
                <a:lnTo>
                  <a:pt x="9048" y="2763"/>
                </a:lnTo>
                <a:lnTo>
                  <a:pt x="9052" y="2749"/>
                </a:lnTo>
                <a:lnTo>
                  <a:pt x="9054" y="2737"/>
                </a:lnTo>
                <a:lnTo>
                  <a:pt x="9055" y="2709"/>
                </a:lnTo>
                <a:lnTo>
                  <a:pt x="9053" y="2677"/>
                </a:lnTo>
                <a:lnTo>
                  <a:pt x="9054" y="2646"/>
                </a:lnTo>
                <a:lnTo>
                  <a:pt x="9052" y="2616"/>
                </a:lnTo>
                <a:lnTo>
                  <a:pt x="9051" y="2615"/>
                </a:lnTo>
                <a:lnTo>
                  <a:pt x="9050" y="2612"/>
                </a:lnTo>
                <a:lnTo>
                  <a:pt x="9046" y="2597"/>
                </a:lnTo>
                <a:lnTo>
                  <a:pt x="9051" y="2580"/>
                </a:lnTo>
                <a:lnTo>
                  <a:pt x="9048" y="2563"/>
                </a:lnTo>
                <a:lnTo>
                  <a:pt x="9044" y="2549"/>
                </a:lnTo>
                <a:lnTo>
                  <a:pt x="9050" y="2523"/>
                </a:lnTo>
                <a:lnTo>
                  <a:pt x="9039" y="2515"/>
                </a:lnTo>
                <a:lnTo>
                  <a:pt x="9011" y="2525"/>
                </a:lnTo>
                <a:lnTo>
                  <a:pt x="8984" y="2515"/>
                </a:lnTo>
                <a:lnTo>
                  <a:pt x="8969" y="2545"/>
                </a:lnTo>
                <a:lnTo>
                  <a:pt x="8941" y="2554"/>
                </a:lnTo>
                <a:lnTo>
                  <a:pt x="8896" y="2567"/>
                </a:lnTo>
                <a:lnTo>
                  <a:pt x="8853" y="2555"/>
                </a:lnTo>
                <a:lnTo>
                  <a:pt x="8852" y="2548"/>
                </a:lnTo>
                <a:lnTo>
                  <a:pt x="8848" y="2545"/>
                </a:lnTo>
                <a:lnTo>
                  <a:pt x="8848" y="2542"/>
                </a:lnTo>
                <a:lnTo>
                  <a:pt x="8794" y="2520"/>
                </a:lnTo>
                <a:lnTo>
                  <a:pt x="8758" y="2545"/>
                </a:lnTo>
                <a:lnTo>
                  <a:pt x="8748" y="2566"/>
                </a:lnTo>
                <a:lnTo>
                  <a:pt x="8720" y="2567"/>
                </a:lnTo>
                <a:lnTo>
                  <a:pt x="8696" y="2553"/>
                </a:lnTo>
                <a:lnTo>
                  <a:pt x="8686" y="2524"/>
                </a:lnTo>
                <a:lnTo>
                  <a:pt x="8685" y="2524"/>
                </a:lnTo>
                <a:lnTo>
                  <a:pt x="8681" y="2524"/>
                </a:lnTo>
                <a:lnTo>
                  <a:pt x="8678" y="2526"/>
                </a:lnTo>
                <a:lnTo>
                  <a:pt x="8660" y="2525"/>
                </a:lnTo>
                <a:lnTo>
                  <a:pt x="8643" y="2519"/>
                </a:lnTo>
                <a:lnTo>
                  <a:pt x="8626" y="2532"/>
                </a:lnTo>
                <a:lnTo>
                  <a:pt x="8603" y="2531"/>
                </a:lnTo>
                <a:lnTo>
                  <a:pt x="8619" y="2519"/>
                </a:lnTo>
                <a:lnTo>
                  <a:pt x="8630" y="2504"/>
                </a:lnTo>
                <a:lnTo>
                  <a:pt x="8617" y="2503"/>
                </a:lnTo>
                <a:lnTo>
                  <a:pt x="8600" y="2504"/>
                </a:lnTo>
                <a:lnTo>
                  <a:pt x="8602" y="2495"/>
                </a:lnTo>
                <a:lnTo>
                  <a:pt x="8604" y="2488"/>
                </a:lnTo>
                <a:lnTo>
                  <a:pt x="8587" y="2484"/>
                </a:lnTo>
                <a:lnTo>
                  <a:pt x="8581" y="2465"/>
                </a:lnTo>
                <a:lnTo>
                  <a:pt x="8577" y="2445"/>
                </a:lnTo>
                <a:lnTo>
                  <a:pt x="8572" y="2429"/>
                </a:lnTo>
                <a:lnTo>
                  <a:pt x="8572" y="2428"/>
                </a:lnTo>
                <a:lnTo>
                  <a:pt x="8572" y="2427"/>
                </a:lnTo>
                <a:lnTo>
                  <a:pt x="8571" y="2426"/>
                </a:lnTo>
                <a:lnTo>
                  <a:pt x="8570" y="2425"/>
                </a:lnTo>
                <a:lnTo>
                  <a:pt x="8569" y="2425"/>
                </a:lnTo>
                <a:lnTo>
                  <a:pt x="8560" y="2423"/>
                </a:lnTo>
                <a:lnTo>
                  <a:pt x="8550" y="2422"/>
                </a:lnTo>
                <a:lnTo>
                  <a:pt x="8538" y="2419"/>
                </a:lnTo>
                <a:lnTo>
                  <a:pt x="8529" y="2413"/>
                </a:lnTo>
                <a:lnTo>
                  <a:pt x="8538" y="2410"/>
                </a:lnTo>
                <a:lnTo>
                  <a:pt x="8552" y="2409"/>
                </a:lnTo>
                <a:lnTo>
                  <a:pt x="8565" y="2405"/>
                </a:lnTo>
                <a:lnTo>
                  <a:pt x="8570" y="2397"/>
                </a:lnTo>
                <a:lnTo>
                  <a:pt x="8553" y="2389"/>
                </a:lnTo>
                <a:lnTo>
                  <a:pt x="8548" y="2370"/>
                </a:lnTo>
                <a:lnTo>
                  <a:pt x="8534" y="2342"/>
                </a:lnTo>
                <a:lnTo>
                  <a:pt x="8508" y="2330"/>
                </a:lnTo>
                <a:lnTo>
                  <a:pt x="8511" y="2301"/>
                </a:lnTo>
                <a:lnTo>
                  <a:pt x="8529" y="2280"/>
                </a:lnTo>
                <a:lnTo>
                  <a:pt x="8578" y="2273"/>
                </a:lnTo>
                <a:lnTo>
                  <a:pt x="8628" y="2275"/>
                </a:lnTo>
                <a:lnTo>
                  <a:pt x="8650" y="2274"/>
                </a:lnTo>
                <a:lnTo>
                  <a:pt x="8654" y="2258"/>
                </a:lnTo>
                <a:lnTo>
                  <a:pt x="8660" y="2252"/>
                </a:lnTo>
                <a:lnTo>
                  <a:pt x="8663" y="2246"/>
                </a:lnTo>
                <a:lnTo>
                  <a:pt x="8649" y="2239"/>
                </a:lnTo>
                <a:lnTo>
                  <a:pt x="8639" y="2234"/>
                </a:lnTo>
                <a:lnTo>
                  <a:pt x="8642" y="2230"/>
                </a:lnTo>
                <a:lnTo>
                  <a:pt x="8643" y="2227"/>
                </a:lnTo>
                <a:lnTo>
                  <a:pt x="8645" y="2226"/>
                </a:lnTo>
                <a:lnTo>
                  <a:pt x="8646" y="2224"/>
                </a:lnTo>
                <a:lnTo>
                  <a:pt x="8647" y="2224"/>
                </a:lnTo>
                <a:lnTo>
                  <a:pt x="8648" y="2221"/>
                </a:lnTo>
                <a:lnTo>
                  <a:pt x="8682" y="2217"/>
                </a:lnTo>
                <a:lnTo>
                  <a:pt x="8715" y="2223"/>
                </a:lnTo>
                <a:lnTo>
                  <a:pt x="8741" y="2215"/>
                </a:lnTo>
                <a:lnTo>
                  <a:pt x="8764" y="2196"/>
                </a:lnTo>
                <a:lnTo>
                  <a:pt x="8814" y="2175"/>
                </a:lnTo>
                <a:lnTo>
                  <a:pt x="8868" y="2166"/>
                </a:lnTo>
                <a:lnTo>
                  <a:pt x="8904" y="2165"/>
                </a:lnTo>
                <a:lnTo>
                  <a:pt x="8929" y="2174"/>
                </a:lnTo>
                <a:lnTo>
                  <a:pt x="8932" y="2176"/>
                </a:lnTo>
                <a:lnTo>
                  <a:pt x="8933" y="2178"/>
                </a:lnTo>
                <a:lnTo>
                  <a:pt x="8959" y="2176"/>
                </a:lnTo>
                <a:lnTo>
                  <a:pt x="8980" y="2189"/>
                </a:lnTo>
                <a:lnTo>
                  <a:pt x="9001" y="2203"/>
                </a:lnTo>
                <a:lnTo>
                  <a:pt x="9025" y="2206"/>
                </a:lnTo>
                <a:lnTo>
                  <a:pt x="9064" y="2224"/>
                </a:lnTo>
                <a:lnTo>
                  <a:pt x="9111" y="2232"/>
                </a:lnTo>
                <a:lnTo>
                  <a:pt x="9128" y="2228"/>
                </a:lnTo>
                <a:lnTo>
                  <a:pt x="9141" y="2217"/>
                </a:lnTo>
                <a:lnTo>
                  <a:pt x="9179" y="2227"/>
                </a:lnTo>
                <a:lnTo>
                  <a:pt x="9219" y="2230"/>
                </a:lnTo>
                <a:lnTo>
                  <a:pt x="9241" y="2211"/>
                </a:lnTo>
                <a:lnTo>
                  <a:pt x="9250" y="2171"/>
                </a:lnTo>
                <a:lnTo>
                  <a:pt x="9244" y="2129"/>
                </a:lnTo>
                <a:lnTo>
                  <a:pt x="9190" y="2088"/>
                </a:lnTo>
                <a:lnTo>
                  <a:pt x="9129" y="2058"/>
                </a:lnTo>
                <a:lnTo>
                  <a:pt x="9103" y="2037"/>
                </a:lnTo>
                <a:lnTo>
                  <a:pt x="9082" y="2012"/>
                </a:lnTo>
                <a:lnTo>
                  <a:pt x="9058" y="1999"/>
                </a:lnTo>
                <a:lnTo>
                  <a:pt x="9038" y="1980"/>
                </a:lnTo>
                <a:lnTo>
                  <a:pt x="9017" y="1981"/>
                </a:lnTo>
                <a:lnTo>
                  <a:pt x="8998" y="1983"/>
                </a:lnTo>
                <a:lnTo>
                  <a:pt x="8993" y="1979"/>
                </a:lnTo>
                <a:lnTo>
                  <a:pt x="8989" y="1976"/>
                </a:lnTo>
                <a:lnTo>
                  <a:pt x="8988" y="1974"/>
                </a:lnTo>
                <a:lnTo>
                  <a:pt x="8986" y="1972"/>
                </a:lnTo>
                <a:lnTo>
                  <a:pt x="8980" y="1965"/>
                </a:lnTo>
                <a:lnTo>
                  <a:pt x="8975" y="1959"/>
                </a:lnTo>
                <a:lnTo>
                  <a:pt x="8971" y="1957"/>
                </a:lnTo>
                <a:lnTo>
                  <a:pt x="8968" y="1955"/>
                </a:lnTo>
                <a:lnTo>
                  <a:pt x="8963" y="1952"/>
                </a:lnTo>
                <a:lnTo>
                  <a:pt x="8959" y="1950"/>
                </a:lnTo>
                <a:lnTo>
                  <a:pt x="8959" y="1948"/>
                </a:lnTo>
                <a:lnTo>
                  <a:pt x="8964" y="1943"/>
                </a:lnTo>
                <a:lnTo>
                  <a:pt x="8966" y="1937"/>
                </a:lnTo>
                <a:lnTo>
                  <a:pt x="8967" y="1936"/>
                </a:lnTo>
                <a:lnTo>
                  <a:pt x="8982" y="1928"/>
                </a:lnTo>
                <a:lnTo>
                  <a:pt x="8990" y="1910"/>
                </a:lnTo>
                <a:lnTo>
                  <a:pt x="8993" y="1893"/>
                </a:lnTo>
                <a:lnTo>
                  <a:pt x="9007" y="1889"/>
                </a:lnTo>
                <a:lnTo>
                  <a:pt x="9020" y="1868"/>
                </a:lnTo>
                <a:lnTo>
                  <a:pt x="8979" y="1839"/>
                </a:lnTo>
                <a:lnTo>
                  <a:pt x="8996" y="1838"/>
                </a:lnTo>
                <a:lnTo>
                  <a:pt x="9012" y="1834"/>
                </a:lnTo>
                <a:lnTo>
                  <a:pt x="9022" y="1819"/>
                </a:lnTo>
                <a:lnTo>
                  <a:pt x="9030" y="1802"/>
                </a:lnTo>
                <a:lnTo>
                  <a:pt x="9001" y="1801"/>
                </a:lnTo>
                <a:lnTo>
                  <a:pt x="8957" y="1820"/>
                </a:lnTo>
                <a:lnTo>
                  <a:pt x="8922" y="1830"/>
                </a:lnTo>
                <a:lnTo>
                  <a:pt x="8890" y="1847"/>
                </a:lnTo>
                <a:lnTo>
                  <a:pt x="8857" y="1865"/>
                </a:lnTo>
                <a:lnTo>
                  <a:pt x="8824" y="1878"/>
                </a:lnTo>
                <a:lnTo>
                  <a:pt x="8817" y="1890"/>
                </a:lnTo>
                <a:lnTo>
                  <a:pt x="8850" y="1896"/>
                </a:lnTo>
                <a:lnTo>
                  <a:pt x="8865" y="1916"/>
                </a:lnTo>
                <a:lnTo>
                  <a:pt x="8883" y="1929"/>
                </a:lnTo>
                <a:lnTo>
                  <a:pt x="8904" y="1928"/>
                </a:lnTo>
                <a:lnTo>
                  <a:pt x="8924" y="1926"/>
                </a:lnTo>
                <a:lnTo>
                  <a:pt x="8933" y="1932"/>
                </a:lnTo>
                <a:lnTo>
                  <a:pt x="8928" y="1945"/>
                </a:lnTo>
                <a:lnTo>
                  <a:pt x="8913" y="1951"/>
                </a:lnTo>
                <a:lnTo>
                  <a:pt x="8895" y="1949"/>
                </a:lnTo>
                <a:lnTo>
                  <a:pt x="8883" y="1959"/>
                </a:lnTo>
                <a:lnTo>
                  <a:pt x="8856" y="1974"/>
                </a:lnTo>
                <a:lnTo>
                  <a:pt x="8839" y="1984"/>
                </a:lnTo>
                <a:lnTo>
                  <a:pt x="8824" y="1997"/>
                </a:lnTo>
                <a:lnTo>
                  <a:pt x="8807" y="1980"/>
                </a:lnTo>
                <a:lnTo>
                  <a:pt x="8799" y="1951"/>
                </a:lnTo>
                <a:lnTo>
                  <a:pt x="8776" y="1935"/>
                </a:lnTo>
                <a:lnTo>
                  <a:pt x="8745" y="1929"/>
                </a:lnTo>
                <a:lnTo>
                  <a:pt x="8787" y="1904"/>
                </a:lnTo>
                <a:lnTo>
                  <a:pt x="8772" y="1887"/>
                </a:lnTo>
                <a:lnTo>
                  <a:pt x="8736" y="1889"/>
                </a:lnTo>
                <a:lnTo>
                  <a:pt x="8708" y="1876"/>
                </a:lnTo>
                <a:lnTo>
                  <a:pt x="8710" y="1864"/>
                </a:lnTo>
                <a:lnTo>
                  <a:pt x="8715" y="1847"/>
                </a:lnTo>
                <a:lnTo>
                  <a:pt x="8679" y="1840"/>
                </a:lnTo>
                <a:lnTo>
                  <a:pt x="8644" y="1867"/>
                </a:lnTo>
                <a:lnTo>
                  <a:pt x="8630" y="1870"/>
                </a:lnTo>
                <a:lnTo>
                  <a:pt x="8615" y="1860"/>
                </a:lnTo>
                <a:lnTo>
                  <a:pt x="8610" y="1867"/>
                </a:lnTo>
                <a:lnTo>
                  <a:pt x="8620" y="1885"/>
                </a:lnTo>
                <a:lnTo>
                  <a:pt x="8610" y="1907"/>
                </a:lnTo>
                <a:lnTo>
                  <a:pt x="8604" y="1931"/>
                </a:lnTo>
                <a:lnTo>
                  <a:pt x="8608" y="1953"/>
                </a:lnTo>
                <a:lnTo>
                  <a:pt x="8590" y="1965"/>
                </a:lnTo>
                <a:lnTo>
                  <a:pt x="8575" y="2024"/>
                </a:lnTo>
                <a:lnTo>
                  <a:pt x="8558" y="2092"/>
                </a:lnTo>
                <a:lnTo>
                  <a:pt x="8554" y="2099"/>
                </a:lnTo>
                <a:lnTo>
                  <a:pt x="8552" y="2105"/>
                </a:lnTo>
                <a:lnTo>
                  <a:pt x="8553" y="2111"/>
                </a:lnTo>
                <a:lnTo>
                  <a:pt x="8552" y="2119"/>
                </a:lnTo>
                <a:lnTo>
                  <a:pt x="8551" y="2121"/>
                </a:lnTo>
                <a:lnTo>
                  <a:pt x="8549" y="2123"/>
                </a:lnTo>
                <a:lnTo>
                  <a:pt x="8546" y="2126"/>
                </a:lnTo>
                <a:lnTo>
                  <a:pt x="8543" y="2128"/>
                </a:lnTo>
                <a:lnTo>
                  <a:pt x="8577" y="2175"/>
                </a:lnTo>
                <a:lnTo>
                  <a:pt x="8626" y="2205"/>
                </a:lnTo>
                <a:lnTo>
                  <a:pt x="8633" y="2216"/>
                </a:lnTo>
                <a:lnTo>
                  <a:pt x="8626" y="2229"/>
                </a:lnTo>
                <a:lnTo>
                  <a:pt x="8584" y="2235"/>
                </a:lnTo>
                <a:lnTo>
                  <a:pt x="8542" y="2249"/>
                </a:lnTo>
                <a:lnTo>
                  <a:pt x="8541" y="2250"/>
                </a:lnTo>
                <a:lnTo>
                  <a:pt x="8530" y="2256"/>
                </a:lnTo>
                <a:lnTo>
                  <a:pt x="8516" y="2248"/>
                </a:lnTo>
                <a:lnTo>
                  <a:pt x="8493" y="2245"/>
                </a:lnTo>
                <a:lnTo>
                  <a:pt x="8468" y="2241"/>
                </a:lnTo>
                <a:lnTo>
                  <a:pt x="8445" y="2232"/>
                </a:lnTo>
                <a:lnTo>
                  <a:pt x="8433" y="2246"/>
                </a:lnTo>
                <a:lnTo>
                  <a:pt x="8424" y="2247"/>
                </a:lnTo>
                <a:lnTo>
                  <a:pt x="8412" y="2249"/>
                </a:lnTo>
                <a:lnTo>
                  <a:pt x="8408" y="2242"/>
                </a:lnTo>
                <a:lnTo>
                  <a:pt x="8403" y="2240"/>
                </a:lnTo>
                <a:lnTo>
                  <a:pt x="8401" y="2245"/>
                </a:lnTo>
                <a:lnTo>
                  <a:pt x="8399" y="2249"/>
                </a:lnTo>
                <a:lnTo>
                  <a:pt x="8385" y="2246"/>
                </a:lnTo>
                <a:lnTo>
                  <a:pt x="8370" y="2244"/>
                </a:lnTo>
                <a:lnTo>
                  <a:pt x="8369" y="2252"/>
                </a:lnTo>
                <a:lnTo>
                  <a:pt x="8373" y="2267"/>
                </a:lnTo>
                <a:lnTo>
                  <a:pt x="8368" y="2277"/>
                </a:lnTo>
                <a:lnTo>
                  <a:pt x="8369" y="2292"/>
                </a:lnTo>
                <a:lnTo>
                  <a:pt x="8353" y="2288"/>
                </a:lnTo>
                <a:lnTo>
                  <a:pt x="8329" y="2277"/>
                </a:lnTo>
                <a:lnTo>
                  <a:pt x="8324" y="2297"/>
                </a:lnTo>
                <a:lnTo>
                  <a:pt x="8328" y="2320"/>
                </a:lnTo>
                <a:lnTo>
                  <a:pt x="8341" y="2343"/>
                </a:lnTo>
                <a:lnTo>
                  <a:pt x="8336" y="2373"/>
                </a:lnTo>
                <a:lnTo>
                  <a:pt x="8341" y="2389"/>
                </a:lnTo>
                <a:lnTo>
                  <a:pt x="8362" y="2395"/>
                </a:lnTo>
                <a:lnTo>
                  <a:pt x="8375" y="2406"/>
                </a:lnTo>
                <a:lnTo>
                  <a:pt x="8384" y="2416"/>
                </a:lnTo>
                <a:lnTo>
                  <a:pt x="8369" y="2440"/>
                </a:lnTo>
                <a:lnTo>
                  <a:pt x="8355" y="2459"/>
                </a:lnTo>
                <a:lnTo>
                  <a:pt x="8366" y="2469"/>
                </a:lnTo>
                <a:lnTo>
                  <a:pt x="8361" y="2480"/>
                </a:lnTo>
                <a:lnTo>
                  <a:pt x="8351" y="2476"/>
                </a:lnTo>
                <a:lnTo>
                  <a:pt x="8346" y="2480"/>
                </a:lnTo>
                <a:lnTo>
                  <a:pt x="8345" y="2489"/>
                </a:lnTo>
                <a:lnTo>
                  <a:pt x="8340" y="2495"/>
                </a:lnTo>
                <a:lnTo>
                  <a:pt x="8341" y="2499"/>
                </a:lnTo>
                <a:lnTo>
                  <a:pt x="8343" y="2502"/>
                </a:lnTo>
                <a:lnTo>
                  <a:pt x="8357" y="2509"/>
                </a:lnTo>
                <a:lnTo>
                  <a:pt x="8366" y="2523"/>
                </a:lnTo>
                <a:lnTo>
                  <a:pt x="8368" y="2536"/>
                </a:lnTo>
                <a:lnTo>
                  <a:pt x="8365" y="2548"/>
                </a:lnTo>
                <a:lnTo>
                  <a:pt x="8358" y="2539"/>
                </a:lnTo>
                <a:lnTo>
                  <a:pt x="8350" y="2530"/>
                </a:lnTo>
                <a:lnTo>
                  <a:pt x="8347" y="2533"/>
                </a:lnTo>
                <a:lnTo>
                  <a:pt x="8345" y="2540"/>
                </a:lnTo>
                <a:lnTo>
                  <a:pt x="8329" y="2525"/>
                </a:lnTo>
                <a:lnTo>
                  <a:pt x="8315" y="2499"/>
                </a:lnTo>
                <a:lnTo>
                  <a:pt x="8311" y="2497"/>
                </a:lnTo>
                <a:lnTo>
                  <a:pt x="8305" y="2495"/>
                </a:lnTo>
                <a:lnTo>
                  <a:pt x="8307" y="2516"/>
                </a:lnTo>
                <a:lnTo>
                  <a:pt x="8295" y="2523"/>
                </a:lnTo>
                <a:lnTo>
                  <a:pt x="8284" y="2491"/>
                </a:lnTo>
                <a:lnTo>
                  <a:pt x="8276" y="2459"/>
                </a:lnTo>
                <a:lnTo>
                  <a:pt x="8312" y="2440"/>
                </a:lnTo>
                <a:lnTo>
                  <a:pt x="8341" y="2438"/>
                </a:lnTo>
                <a:lnTo>
                  <a:pt x="8354" y="2432"/>
                </a:lnTo>
                <a:lnTo>
                  <a:pt x="8363" y="2426"/>
                </a:lnTo>
                <a:lnTo>
                  <a:pt x="8338" y="2422"/>
                </a:lnTo>
                <a:lnTo>
                  <a:pt x="8308" y="2419"/>
                </a:lnTo>
                <a:lnTo>
                  <a:pt x="8285" y="2420"/>
                </a:lnTo>
                <a:lnTo>
                  <a:pt x="8266" y="2417"/>
                </a:lnTo>
                <a:lnTo>
                  <a:pt x="8261" y="2405"/>
                </a:lnTo>
                <a:lnTo>
                  <a:pt x="8247" y="2401"/>
                </a:lnTo>
                <a:lnTo>
                  <a:pt x="8241" y="2386"/>
                </a:lnTo>
                <a:lnTo>
                  <a:pt x="8247" y="2370"/>
                </a:lnTo>
                <a:lnTo>
                  <a:pt x="8220" y="2365"/>
                </a:lnTo>
                <a:lnTo>
                  <a:pt x="8198" y="2356"/>
                </a:lnTo>
                <a:lnTo>
                  <a:pt x="8200" y="2340"/>
                </a:lnTo>
                <a:lnTo>
                  <a:pt x="8197" y="2326"/>
                </a:lnTo>
                <a:lnTo>
                  <a:pt x="8177" y="2321"/>
                </a:lnTo>
                <a:lnTo>
                  <a:pt x="8174" y="2301"/>
                </a:lnTo>
                <a:lnTo>
                  <a:pt x="8157" y="2291"/>
                </a:lnTo>
                <a:lnTo>
                  <a:pt x="8134" y="2272"/>
                </a:lnTo>
                <a:lnTo>
                  <a:pt x="8139" y="2227"/>
                </a:lnTo>
                <a:lnTo>
                  <a:pt x="8134" y="2186"/>
                </a:lnTo>
                <a:lnTo>
                  <a:pt x="8105" y="2162"/>
                </a:lnTo>
                <a:lnTo>
                  <a:pt x="8085" y="2134"/>
                </a:lnTo>
                <a:lnTo>
                  <a:pt x="8062" y="2129"/>
                </a:lnTo>
                <a:lnTo>
                  <a:pt x="8043" y="2124"/>
                </a:lnTo>
                <a:lnTo>
                  <a:pt x="8034" y="2116"/>
                </a:lnTo>
                <a:lnTo>
                  <a:pt x="8028" y="2101"/>
                </a:lnTo>
                <a:lnTo>
                  <a:pt x="8007" y="2086"/>
                </a:lnTo>
                <a:lnTo>
                  <a:pt x="7984" y="2077"/>
                </a:lnTo>
                <a:lnTo>
                  <a:pt x="7955" y="2075"/>
                </a:lnTo>
                <a:lnTo>
                  <a:pt x="7931" y="2066"/>
                </a:lnTo>
                <a:lnTo>
                  <a:pt x="7922" y="2059"/>
                </a:lnTo>
                <a:lnTo>
                  <a:pt x="7913" y="2052"/>
                </a:lnTo>
                <a:lnTo>
                  <a:pt x="7907" y="2043"/>
                </a:lnTo>
                <a:lnTo>
                  <a:pt x="7904" y="2033"/>
                </a:lnTo>
                <a:lnTo>
                  <a:pt x="7908" y="2021"/>
                </a:lnTo>
                <a:lnTo>
                  <a:pt x="7908" y="2010"/>
                </a:lnTo>
                <a:lnTo>
                  <a:pt x="7899" y="2005"/>
                </a:lnTo>
                <a:lnTo>
                  <a:pt x="7891" y="2002"/>
                </a:lnTo>
                <a:lnTo>
                  <a:pt x="7890" y="2001"/>
                </a:lnTo>
                <a:lnTo>
                  <a:pt x="7890" y="2000"/>
                </a:lnTo>
                <a:lnTo>
                  <a:pt x="7886" y="1977"/>
                </a:lnTo>
                <a:lnTo>
                  <a:pt x="7872" y="1960"/>
                </a:lnTo>
                <a:lnTo>
                  <a:pt x="7854" y="1956"/>
                </a:lnTo>
                <a:lnTo>
                  <a:pt x="7841" y="1982"/>
                </a:lnTo>
                <a:lnTo>
                  <a:pt x="7842" y="1980"/>
                </a:lnTo>
                <a:lnTo>
                  <a:pt x="7844" y="1978"/>
                </a:lnTo>
                <a:lnTo>
                  <a:pt x="7831" y="1985"/>
                </a:lnTo>
                <a:lnTo>
                  <a:pt x="7819" y="1969"/>
                </a:lnTo>
                <a:lnTo>
                  <a:pt x="7805" y="1957"/>
                </a:lnTo>
                <a:lnTo>
                  <a:pt x="7809" y="1945"/>
                </a:lnTo>
                <a:lnTo>
                  <a:pt x="7809" y="1922"/>
                </a:lnTo>
                <a:lnTo>
                  <a:pt x="7782" y="1916"/>
                </a:lnTo>
                <a:lnTo>
                  <a:pt x="7768" y="1933"/>
                </a:lnTo>
                <a:lnTo>
                  <a:pt x="7745" y="1937"/>
                </a:lnTo>
                <a:lnTo>
                  <a:pt x="7735" y="1952"/>
                </a:lnTo>
                <a:lnTo>
                  <a:pt x="7749" y="1960"/>
                </a:lnTo>
                <a:lnTo>
                  <a:pt x="7752" y="1981"/>
                </a:lnTo>
                <a:lnTo>
                  <a:pt x="7768" y="2014"/>
                </a:lnTo>
                <a:lnTo>
                  <a:pt x="7798" y="2034"/>
                </a:lnTo>
                <a:lnTo>
                  <a:pt x="7821" y="2060"/>
                </a:lnTo>
                <a:lnTo>
                  <a:pt x="7834" y="2106"/>
                </a:lnTo>
                <a:lnTo>
                  <a:pt x="7864" y="2141"/>
                </a:lnTo>
                <a:lnTo>
                  <a:pt x="7882" y="2157"/>
                </a:lnTo>
                <a:lnTo>
                  <a:pt x="7901" y="2174"/>
                </a:lnTo>
                <a:lnTo>
                  <a:pt x="7928" y="2178"/>
                </a:lnTo>
                <a:lnTo>
                  <a:pt x="7955" y="2177"/>
                </a:lnTo>
                <a:lnTo>
                  <a:pt x="7947" y="2190"/>
                </a:lnTo>
                <a:lnTo>
                  <a:pt x="7960" y="2199"/>
                </a:lnTo>
                <a:lnTo>
                  <a:pt x="8018" y="2226"/>
                </a:lnTo>
                <a:lnTo>
                  <a:pt x="8069" y="2262"/>
                </a:lnTo>
                <a:lnTo>
                  <a:pt x="8093" y="2285"/>
                </a:lnTo>
                <a:lnTo>
                  <a:pt x="8084" y="2311"/>
                </a:lnTo>
                <a:lnTo>
                  <a:pt x="8069" y="2301"/>
                </a:lnTo>
                <a:lnTo>
                  <a:pt x="8056" y="2288"/>
                </a:lnTo>
                <a:lnTo>
                  <a:pt x="8035" y="2274"/>
                </a:lnTo>
                <a:lnTo>
                  <a:pt x="8013" y="2267"/>
                </a:lnTo>
                <a:lnTo>
                  <a:pt x="8005" y="2306"/>
                </a:lnTo>
                <a:lnTo>
                  <a:pt x="8025" y="2339"/>
                </a:lnTo>
                <a:lnTo>
                  <a:pt x="8029" y="2359"/>
                </a:lnTo>
                <a:lnTo>
                  <a:pt x="8029" y="2378"/>
                </a:lnTo>
                <a:lnTo>
                  <a:pt x="8023" y="2383"/>
                </a:lnTo>
                <a:lnTo>
                  <a:pt x="8018" y="2391"/>
                </a:lnTo>
                <a:lnTo>
                  <a:pt x="8016" y="2400"/>
                </a:lnTo>
                <a:lnTo>
                  <a:pt x="8012" y="2407"/>
                </a:lnTo>
                <a:lnTo>
                  <a:pt x="8009" y="2409"/>
                </a:lnTo>
                <a:lnTo>
                  <a:pt x="8006" y="2411"/>
                </a:lnTo>
                <a:lnTo>
                  <a:pt x="7994" y="2435"/>
                </a:lnTo>
                <a:lnTo>
                  <a:pt x="7970" y="2450"/>
                </a:lnTo>
                <a:lnTo>
                  <a:pt x="7963" y="2429"/>
                </a:lnTo>
                <a:lnTo>
                  <a:pt x="7968" y="2402"/>
                </a:lnTo>
                <a:lnTo>
                  <a:pt x="7976" y="2366"/>
                </a:lnTo>
                <a:lnTo>
                  <a:pt x="7962" y="2324"/>
                </a:lnTo>
                <a:lnTo>
                  <a:pt x="7952" y="2291"/>
                </a:lnTo>
                <a:lnTo>
                  <a:pt x="7910" y="2290"/>
                </a:lnTo>
                <a:lnTo>
                  <a:pt x="7912" y="2275"/>
                </a:lnTo>
                <a:lnTo>
                  <a:pt x="7914" y="2259"/>
                </a:lnTo>
                <a:lnTo>
                  <a:pt x="7888" y="2255"/>
                </a:lnTo>
                <a:lnTo>
                  <a:pt x="7867" y="2238"/>
                </a:lnTo>
                <a:lnTo>
                  <a:pt x="7857" y="2225"/>
                </a:lnTo>
                <a:lnTo>
                  <a:pt x="7848" y="2215"/>
                </a:lnTo>
                <a:lnTo>
                  <a:pt x="7831" y="2215"/>
                </a:lnTo>
                <a:lnTo>
                  <a:pt x="7818" y="2219"/>
                </a:lnTo>
                <a:lnTo>
                  <a:pt x="7803" y="2223"/>
                </a:lnTo>
                <a:lnTo>
                  <a:pt x="7787" y="2221"/>
                </a:lnTo>
                <a:lnTo>
                  <a:pt x="7770" y="2198"/>
                </a:lnTo>
                <a:lnTo>
                  <a:pt x="7754" y="2174"/>
                </a:lnTo>
                <a:lnTo>
                  <a:pt x="7725" y="2148"/>
                </a:lnTo>
                <a:lnTo>
                  <a:pt x="7699" y="2138"/>
                </a:lnTo>
                <a:lnTo>
                  <a:pt x="7658" y="2076"/>
                </a:lnTo>
                <a:lnTo>
                  <a:pt x="7604" y="2024"/>
                </a:lnTo>
                <a:lnTo>
                  <a:pt x="7585" y="2013"/>
                </a:lnTo>
                <a:lnTo>
                  <a:pt x="7564" y="2009"/>
                </a:lnTo>
                <a:lnTo>
                  <a:pt x="7534" y="2028"/>
                </a:lnTo>
                <a:lnTo>
                  <a:pt x="7500" y="2057"/>
                </a:lnTo>
                <a:lnTo>
                  <a:pt x="7477" y="2074"/>
                </a:lnTo>
                <a:lnTo>
                  <a:pt x="7460" y="2092"/>
                </a:lnTo>
                <a:lnTo>
                  <a:pt x="7416" y="2098"/>
                </a:lnTo>
                <a:lnTo>
                  <a:pt x="7372" y="2079"/>
                </a:lnTo>
                <a:lnTo>
                  <a:pt x="7318" y="2076"/>
                </a:lnTo>
                <a:lnTo>
                  <a:pt x="7279" y="2108"/>
                </a:lnTo>
                <a:lnTo>
                  <a:pt x="7283" y="2161"/>
                </a:lnTo>
                <a:lnTo>
                  <a:pt x="7267" y="2207"/>
                </a:lnTo>
                <a:lnTo>
                  <a:pt x="7216" y="2233"/>
                </a:lnTo>
                <a:lnTo>
                  <a:pt x="7164" y="2254"/>
                </a:lnTo>
                <a:lnTo>
                  <a:pt x="7148" y="2320"/>
                </a:lnTo>
                <a:lnTo>
                  <a:pt x="7137" y="2342"/>
                </a:lnTo>
                <a:lnTo>
                  <a:pt x="7144" y="2368"/>
                </a:lnTo>
                <a:lnTo>
                  <a:pt x="7150" y="2391"/>
                </a:lnTo>
                <a:lnTo>
                  <a:pt x="7143" y="2411"/>
                </a:lnTo>
                <a:lnTo>
                  <a:pt x="7140" y="2411"/>
                </a:lnTo>
                <a:lnTo>
                  <a:pt x="7138" y="2412"/>
                </a:lnTo>
                <a:lnTo>
                  <a:pt x="7137" y="2413"/>
                </a:lnTo>
                <a:lnTo>
                  <a:pt x="7135" y="2415"/>
                </a:lnTo>
                <a:lnTo>
                  <a:pt x="7133" y="2416"/>
                </a:lnTo>
                <a:lnTo>
                  <a:pt x="7130" y="2418"/>
                </a:lnTo>
                <a:lnTo>
                  <a:pt x="7119" y="2442"/>
                </a:lnTo>
                <a:lnTo>
                  <a:pt x="7108" y="2466"/>
                </a:lnTo>
                <a:lnTo>
                  <a:pt x="7094" y="2472"/>
                </a:lnTo>
                <a:lnTo>
                  <a:pt x="7079" y="2475"/>
                </a:lnTo>
                <a:lnTo>
                  <a:pt x="7076" y="2476"/>
                </a:lnTo>
                <a:lnTo>
                  <a:pt x="7074" y="2477"/>
                </a:lnTo>
                <a:lnTo>
                  <a:pt x="7072" y="2480"/>
                </a:lnTo>
                <a:lnTo>
                  <a:pt x="7069" y="2482"/>
                </a:lnTo>
                <a:lnTo>
                  <a:pt x="7061" y="2511"/>
                </a:lnTo>
                <a:lnTo>
                  <a:pt x="7056" y="2541"/>
                </a:lnTo>
                <a:lnTo>
                  <a:pt x="7043" y="2545"/>
                </a:lnTo>
                <a:lnTo>
                  <a:pt x="7021" y="2544"/>
                </a:lnTo>
                <a:lnTo>
                  <a:pt x="6962" y="2538"/>
                </a:lnTo>
                <a:lnTo>
                  <a:pt x="6943" y="2537"/>
                </a:lnTo>
                <a:lnTo>
                  <a:pt x="6924" y="2539"/>
                </a:lnTo>
                <a:lnTo>
                  <a:pt x="6909" y="2552"/>
                </a:lnTo>
                <a:lnTo>
                  <a:pt x="6893" y="2552"/>
                </a:lnTo>
                <a:lnTo>
                  <a:pt x="6889" y="2551"/>
                </a:lnTo>
                <a:lnTo>
                  <a:pt x="6885" y="2554"/>
                </a:lnTo>
                <a:lnTo>
                  <a:pt x="6879" y="2561"/>
                </a:lnTo>
                <a:lnTo>
                  <a:pt x="6873" y="2568"/>
                </a:lnTo>
                <a:lnTo>
                  <a:pt x="6873" y="2569"/>
                </a:lnTo>
                <a:lnTo>
                  <a:pt x="6872" y="2569"/>
                </a:lnTo>
                <a:lnTo>
                  <a:pt x="6871" y="2572"/>
                </a:lnTo>
                <a:lnTo>
                  <a:pt x="6870" y="2575"/>
                </a:lnTo>
                <a:lnTo>
                  <a:pt x="6867" y="2579"/>
                </a:lnTo>
                <a:lnTo>
                  <a:pt x="6864" y="2583"/>
                </a:lnTo>
                <a:lnTo>
                  <a:pt x="6862" y="2585"/>
                </a:lnTo>
                <a:lnTo>
                  <a:pt x="6860" y="2589"/>
                </a:lnTo>
                <a:lnTo>
                  <a:pt x="6859" y="2589"/>
                </a:lnTo>
                <a:lnTo>
                  <a:pt x="6858" y="2590"/>
                </a:lnTo>
                <a:lnTo>
                  <a:pt x="6856" y="2590"/>
                </a:lnTo>
                <a:lnTo>
                  <a:pt x="6855" y="2589"/>
                </a:lnTo>
                <a:lnTo>
                  <a:pt x="6852" y="2588"/>
                </a:lnTo>
                <a:lnTo>
                  <a:pt x="6851" y="2587"/>
                </a:lnTo>
                <a:lnTo>
                  <a:pt x="6851" y="2585"/>
                </a:lnTo>
                <a:lnTo>
                  <a:pt x="6848" y="2583"/>
                </a:lnTo>
                <a:lnTo>
                  <a:pt x="6846" y="2580"/>
                </a:lnTo>
                <a:lnTo>
                  <a:pt x="6843" y="2576"/>
                </a:lnTo>
                <a:lnTo>
                  <a:pt x="6840" y="2572"/>
                </a:lnTo>
                <a:lnTo>
                  <a:pt x="6836" y="2568"/>
                </a:lnTo>
                <a:lnTo>
                  <a:pt x="6833" y="2562"/>
                </a:lnTo>
                <a:lnTo>
                  <a:pt x="6830" y="2559"/>
                </a:lnTo>
                <a:lnTo>
                  <a:pt x="6828" y="2557"/>
                </a:lnTo>
                <a:lnTo>
                  <a:pt x="6826" y="2555"/>
                </a:lnTo>
                <a:lnTo>
                  <a:pt x="6825" y="2553"/>
                </a:lnTo>
                <a:lnTo>
                  <a:pt x="6821" y="2530"/>
                </a:lnTo>
                <a:lnTo>
                  <a:pt x="6810" y="2513"/>
                </a:lnTo>
                <a:lnTo>
                  <a:pt x="6778" y="2505"/>
                </a:lnTo>
                <a:lnTo>
                  <a:pt x="6740" y="2505"/>
                </a:lnTo>
                <a:lnTo>
                  <a:pt x="6714" y="2508"/>
                </a:lnTo>
                <a:lnTo>
                  <a:pt x="6685" y="2506"/>
                </a:lnTo>
                <a:lnTo>
                  <a:pt x="6681" y="2505"/>
                </a:lnTo>
                <a:lnTo>
                  <a:pt x="6676" y="2505"/>
                </a:lnTo>
                <a:lnTo>
                  <a:pt x="6681" y="2472"/>
                </a:lnTo>
                <a:lnTo>
                  <a:pt x="6690" y="2437"/>
                </a:lnTo>
                <a:lnTo>
                  <a:pt x="6689" y="2435"/>
                </a:lnTo>
                <a:lnTo>
                  <a:pt x="6688" y="2434"/>
                </a:lnTo>
                <a:lnTo>
                  <a:pt x="6679" y="2429"/>
                </a:lnTo>
                <a:lnTo>
                  <a:pt x="6671" y="2424"/>
                </a:lnTo>
                <a:lnTo>
                  <a:pt x="6671" y="2423"/>
                </a:lnTo>
                <a:lnTo>
                  <a:pt x="6675" y="2416"/>
                </a:lnTo>
                <a:lnTo>
                  <a:pt x="6685" y="2407"/>
                </a:lnTo>
                <a:lnTo>
                  <a:pt x="6688" y="2399"/>
                </a:lnTo>
                <a:lnTo>
                  <a:pt x="6689" y="2390"/>
                </a:lnTo>
                <a:lnTo>
                  <a:pt x="6688" y="2390"/>
                </a:lnTo>
                <a:lnTo>
                  <a:pt x="6688" y="2389"/>
                </a:lnTo>
                <a:lnTo>
                  <a:pt x="6671" y="2396"/>
                </a:lnTo>
                <a:lnTo>
                  <a:pt x="6652" y="2403"/>
                </a:lnTo>
                <a:lnTo>
                  <a:pt x="6662" y="2381"/>
                </a:lnTo>
                <a:lnTo>
                  <a:pt x="6679" y="2361"/>
                </a:lnTo>
                <a:lnTo>
                  <a:pt x="6689" y="2334"/>
                </a:lnTo>
                <a:lnTo>
                  <a:pt x="6695" y="2307"/>
                </a:lnTo>
                <a:lnTo>
                  <a:pt x="6706" y="2251"/>
                </a:lnTo>
                <a:lnTo>
                  <a:pt x="6707" y="2192"/>
                </a:lnTo>
                <a:lnTo>
                  <a:pt x="6708" y="2165"/>
                </a:lnTo>
                <a:lnTo>
                  <a:pt x="6702" y="2139"/>
                </a:lnTo>
                <a:lnTo>
                  <a:pt x="6692" y="2119"/>
                </a:lnTo>
                <a:lnTo>
                  <a:pt x="6686" y="2097"/>
                </a:lnTo>
                <a:lnTo>
                  <a:pt x="6718" y="2091"/>
                </a:lnTo>
                <a:lnTo>
                  <a:pt x="6745" y="2084"/>
                </a:lnTo>
                <a:lnTo>
                  <a:pt x="6758" y="2065"/>
                </a:lnTo>
                <a:lnTo>
                  <a:pt x="6779" y="2071"/>
                </a:lnTo>
                <a:lnTo>
                  <a:pt x="6804" y="2069"/>
                </a:lnTo>
                <a:lnTo>
                  <a:pt x="6826" y="2070"/>
                </a:lnTo>
                <a:lnTo>
                  <a:pt x="6862" y="2074"/>
                </a:lnTo>
                <a:lnTo>
                  <a:pt x="6900" y="2076"/>
                </a:lnTo>
                <a:lnTo>
                  <a:pt x="6942" y="2077"/>
                </a:lnTo>
                <a:lnTo>
                  <a:pt x="6985" y="2079"/>
                </a:lnTo>
                <a:lnTo>
                  <a:pt x="7083" y="2063"/>
                </a:lnTo>
                <a:lnTo>
                  <a:pt x="7108" y="1948"/>
                </a:lnTo>
                <a:lnTo>
                  <a:pt x="7107" y="1920"/>
                </a:lnTo>
                <a:lnTo>
                  <a:pt x="7088" y="1899"/>
                </a:lnTo>
                <a:lnTo>
                  <a:pt x="7070" y="1883"/>
                </a:lnTo>
                <a:lnTo>
                  <a:pt x="7059" y="1861"/>
                </a:lnTo>
                <a:lnTo>
                  <a:pt x="7042" y="1832"/>
                </a:lnTo>
                <a:lnTo>
                  <a:pt x="7020" y="1809"/>
                </a:lnTo>
                <a:lnTo>
                  <a:pt x="6985" y="1801"/>
                </a:lnTo>
                <a:lnTo>
                  <a:pt x="6948" y="1802"/>
                </a:lnTo>
                <a:lnTo>
                  <a:pt x="6935" y="1791"/>
                </a:lnTo>
                <a:lnTo>
                  <a:pt x="6927" y="1782"/>
                </a:lnTo>
                <a:lnTo>
                  <a:pt x="6929" y="1771"/>
                </a:lnTo>
                <a:lnTo>
                  <a:pt x="6932" y="1756"/>
                </a:lnTo>
                <a:lnTo>
                  <a:pt x="6959" y="1749"/>
                </a:lnTo>
                <a:lnTo>
                  <a:pt x="6988" y="1746"/>
                </a:lnTo>
                <a:lnTo>
                  <a:pt x="7009" y="1750"/>
                </a:lnTo>
                <a:lnTo>
                  <a:pt x="7031" y="1751"/>
                </a:lnTo>
                <a:lnTo>
                  <a:pt x="7072" y="1747"/>
                </a:lnTo>
                <a:lnTo>
                  <a:pt x="7098" y="1724"/>
                </a:lnTo>
                <a:lnTo>
                  <a:pt x="7092" y="1710"/>
                </a:lnTo>
                <a:lnTo>
                  <a:pt x="7083" y="1694"/>
                </a:lnTo>
                <a:lnTo>
                  <a:pt x="7078" y="1678"/>
                </a:lnTo>
                <a:lnTo>
                  <a:pt x="7074" y="1662"/>
                </a:lnTo>
                <a:lnTo>
                  <a:pt x="7100" y="1661"/>
                </a:lnTo>
                <a:lnTo>
                  <a:pt x="7103" y="1673"/>
                </a:lnTo>
                <a:lnTo>
                  <a:pt x="7104" y="1690"/>
                </a:lnTo>
                <a:lnTo>
                  <a:pt x="7126" y="1698"/>
                </a:lnTo>
                <a:lnTo>
                  <a:pt x="7148" y="1687"/>
                </a:lnTo>
                <a:lnTo>
                  <a:pt x="7154" y="1663"/>
                </a:lnTo>
                <a:lnTo>
                  <a:pt x="7167" y="1647"/>
                </a:lnTo>
                <a:lnTo>
                  <a:pt x="7184" y="1641"/>
                </a:lnTo>
                <a:lnTo>
                  <a:pt x="7198" y="1634"/>
                </a:lnTo>
                <a:lnTo>
                  <a:pt x="7203" y="1612"/>
                </a:lnTo>
                <a:lnTo>
                  <a:pt x="7210" y="1592"/>
                </a:lnTo>
                <a:lnTo>
                  <a:pt x="7233" y="1578"/>
                </a:lnTo>
                <a:lnTo>
                  <a:pt x="7258" y="1567"/>
                </a:lnTo>
                <a:lnTo>
                  <a:pt x="7295" y="1533"/>
                </a:lnTo>
                <a:lnTo>
                  <a:pt x="7333" y="1510"/>
                </a:lnTo>
                <a:lnTo>
                  <a:pt x="7365" y="1489"/>
                </a:lnTo>
                <a:lnTo>
                  <a:pt x="7375" y="1451"/>
                </a:lnTo>
                <a:lnTo>
                  <a:pt x="7396" y="1442"/>
                </a:lnTo>
                <a:lnTo>
                  <a:pt x="7419" y="1433"/>
                </a:lnTo>
                <a:lnTo>
                  <a:pt x="7451" y="1425"/>
                </a:lnTo>
                <a:lnTo>
                  <a:pt x="7483" y="1424"/>
                </a:lnTo>
                <a:lnTo>
                  <a:pt x="7499" y="1421"/>
                </a:lnTo>
                <a:lnTo>
                  <a:pt x="7514" y="1415"/>
                </a:lnTo>
                <a:lnTo>
                  <a:pt x="7529" y="1417"/>
                </a:lnTo>
                <a:lnTo>
                  <a:pt x="7544" y="1418"/>
                </a:lnTo>
                <a:lnTo>
                  <a:pt x="7529" y="1404"/>
                </a:lnTo>
                <a:lnTo>
                  <a:pt x="7516" y="1386"/>
                </a:lnTo>
                <a:lnTo>
                  <a:pt x="7521" y="1374"/>
                </a:lnTo>
                <a:lnTo>
                  <a:pt x="7523" y="1363"/>
                </a:lnTo>
                <a:lnTo>
                  <a:pt x="7515" y="1349"/>
                </a:lnTo>
                <a:lnTo>
                  <a:pt x="7510" y="1335"/>
                </a:lnTo>
                <a:lnTo>
                  <a:pt x="7499" y="1319"/>
                </a:lnTo>
                <a:lnTo>
                  <a:pt x="7486" y="1305"/>
                </a:lnTo>
                <a:lnTo>
                  <a:pt x="7483" y="1279"/>
                </a:lnTo>
                <a:lnTo>
                  <a:pt x="7482" y="1254"/>
                </a:lnTo>
                <a:lnTo>
                  <a:pt x="7489" y="1236"/>
                </a:lnTo>
                <a:lnTo>
                  <a:pt x="7511" y="1243"/>
                </a:lnTo>
                <a:lnTo>
                  <a:pt x="7514" y="1236"/>
                </a:lnTo>
                <a:lnTo>
                  <a:pt x="7504" y="1224"/>
                </a:lnTo>
                <a:lnTo>
                  <a:pt x="7511" y="1216"/>
                </a:lnTo>
                <a:lnTo>
                  <a:pt x="7524" y="1216"/>
                </a:lnTo>
                <a:lnTo>
                  <a:pt x="7549" y="1190"/>
                </a:lnTo>
                <a:lnTo>
                  <a:pt x="7586" y="1178"/>
                </a:lnTo>
                <a:lnTo>
                  <a:pt x="7573" y="1209"/>
                </a:lnTo>
                <a:lnTo>
                  <a:pt x="7566" y="1240"/>
                </a:lnTo>
                <a:lnTo>
                  <a:pt x="7578" y="1247"/>
                </a:lnTo>
                <a:lnTo>
                  <a:pt x="7595" y="1247"/>
                </a:lnTo>
                <a:lnTo>
                  <a:pt x="7606" y="1253"/>
                </a:lnTo>
                <a:lnTo>
                  <a:pt x="7611" y="1262"/>
                </a:lnTo>
                <a:lnTo>
                  <a:pt x="7605" y="1269"/>
                </a:lnTo>
                <a:lnTo>
                  <a:pt x="7593" y="1272"/>
                </a:lnTo>
                <a:lnTo>
                  <a:pt x="7587" y="1279"/>
                </a:lnTo>
                <a:lnTo>
                  <a:pt x="7585" y="1287"/>
                </a:lnTo>
                <a:lnTo>
                  <a:pt x="7569" y="1296"/>
                </a:lnTo>
                <a:lnTo>
                  <a:pt x="7569" y="1308"/>
                </a:lnTo>
                <a:lnTo>
                  <a:pt x="7583" y="1312"/>
                </a:lnTo>
                <a:lnTo>
                  <a:pt x="7599" y="1308"/>
                </a:lnTo>
                <a:lnTo>
                  <a:pt x="7599" y="1336"/>
                </a:lnTo>
                <a:lnTo>
                  <a:pt x="7574" y="1329"/>
                </a:lnTo>
                <a:lnTo>
                  <a:pt x="7561" y="1335"/>
                </a:lnTo>
                <a:lnTo>
                  <a:pt x="7563" y="1366"/>
                </a:lnTo>
                <a:lnTo>
                  <a:pt x="7578" y="1368"/>
                </a:lnTo>
                <a:lnTo>
                  <a:pt x="7593" y="1373"/>
                </a:lnTo>
                <a:lnTo>
                  <a:pt x="7601" y="1387"/>
                </a:lnTo>
                <a:lnTo>
                  <a:pt x="7615" y="1398"/>
                </a:lnTo>
                <a:lnTo>
                  <a:pt x="7636" y="1400"/>
                </a:lnTo>
                <a:lnTo>
                  <a:pt x="7657" y="1391"/>
                </a:lnTo>
                <a:lnTo>
                  <a:pt x="7692" y="1368"/>
                </a:lnTo>
                <a:lnTo>
                  <a:pt x="7704" y="1384"/>
                </a:lnTo>
                <a:lnTo>
                  <a:pt x="7733" y="1383"/>
                </a:lnTo>
                <a:lnTo>
                  <a:pt x="7761" y="1409"/>
                </a:lnTo>
                <a:lnTo>
                  <a:pt x="7792" y="1411"/>
                </a:lnTo>
                <a:lnTo>
                  <a:pt x="7836" y="1381"/>
                </a:lnTo>
                <a:lnTo>
                  <a:pt x="7890" y="1359"/>
                </a:lnTo>
                <a:lnTo>
                  <a:pt x="7931" y="1352"/>
                </a:lnTo>
                <a:lnTo>
                  <a:pt x="7965" y="1369"/>
                </a:lnTo>
                <a:lnTo>
                  <a:pt x="8001" y="1374"/>
                </a:lnTo>
                <a:lnTo>
                  <a:pt x="8039" y="1373"/>
                </a:lnTo>
                <a:lnTo>
                  <a:pt x="8030" y="1358"/>
                </a:lnTo>
                <a:lnTo>
                  <a:pt x="8037" y="1346"/>
                </a:lnTo>
                <a:lnTo>
                  <a:pt x="8066" y="1340"/>
                </a:lnTo>
                <a:lnTo>
                  <a:pt x="8090" y="1327"/>
                </a:lnTo>
                <a:lnTo>
                  <a:pt x="8085" y="1304"/>
                </a:lnTo>
                <a:lnTo>
                  <a:pt x="8073" y="1284"/>
                </a:lnTo>
                <a:lnTo>
                  <a:pt x="8070" y="1232"/>
                </a:lnTo>
                <a:lnTo>
                  <a:pt x="8084" y="1187"/>
                </a:lnTo>
                <a:lnTo>
                  <a:pt x="8116" y="1177"/>
                </a:lnTo>
                <a:lnTo>
                  <a:pt x="8142" y="1195"/>
                </a:lnTo>
                <a:lnTo>
                  <a:pt x="8186" y="1209"/>
                </a:lnTo>
                <a:lnTo>
                  <a:pt x="8192" y="1172"/>
                </a:lnTo>
                <a:lnTo>
                  <a:pt x="8193" y="1146"/>
                </a:lnTo>
                <a:lnTo>
                  <a:pt x="8191" y="1128"/>
                </a:lnTo>
                <a:lnTo>
                  <a:pt x="8166" y="1133"/>
                </a:lnTo>
                <a:lnTo>
                  <a:pt x="8152" y="1109"/>
                </a:lnTo>
                <a:lnTo>
                  <a:pt x="8165" y="1079"/>
                </a:lnTo>
                <a:lnTo>
                  <a:pt x="8205" y="1069"/>
                </a:lnTo>
                <a:lnTo>
                  <a:pt x="8236" y="1060"/>
                </a:lnTo>
                <a:lnTo>
                  <a:pt x="8265" y="1054"/>
                </a:lnTo>
                <a:lnTo>
                  <a:pt x="8284" y="1061"/>
                </a:lnTo>
                <a:lnTo>
                  <a:pt x="8304" y="1066"/>
                </a:lnTo>
                <a:lnTo>
                  <a:pt x="8324" y="1057"/>
                </a:lnTo>
                <a:lnTo>
                  <a:pt x="8342" y="1040"/>
                </a:lnTo>
                <a:lnTo>
                  <a:pt x="8365" y="1030"/>
                </a:lnTo>
                <a:lnTo>
                  <a:pt x="8379" y="1022"/>
                </a:lnTo>
                <a:lnTo>
                  <a:pt x="8379" y="1021"/>
                </a:lnTo>
                <a:lnTo>
                  <a:pt x="8358" y="1016"/>
                </a:lnTo>
                <a:lnTo>
                  <a:pt x="8344" y="1002"/>
                </a:lnTo>
                <a:lnTo>
                  <a:pt x="8327" y="999"/>
                </a:lnTo>
                <a:lnTo>
                  <a:pt x="8302" y="1008"/>
                </a:lnTo>
                <a:lnTo>
                  <a:pt x="8274" y="1002"/>
                </a:lnTo>
                <a:lnTo>
                  <a:pt x="8249" y="1001"/>
                </a:lnTo>
                <a:lnTo>
                  <a:pt x="8149" y="1030"/>
                </a:lnTo>
                <a:lnTo>
                  <a:pt x="8112" y="1042"/>
                </a:lnTo>
                <a:lnTo>
                  <a:pt x="8090" y="1023"/>
                </a:lnTo>
                <a:lnTo>
                  <a:pt x="8044" y="999"/>
                </a:lnTo>
                <a:lnTo>
                  <a:pt x="8029" y="964"/>
                </a:lnTo>
                <a:lnTo>
                  <a:pt x="8015" y="923"/>
                </a:lnTo>
                <a:lnTo>
                  <a:pt x="8027" y="868"/>
                </a:lnTo>
                <a:lnTo>
                  <a:pt x="8099" y="812"/>
                </a:lnTo>
                <a:lnTo>
                  <a:pt x="8121" y="749"/>
                </a:lnTo>
                <a:lnTo>
                  <a:pt x="8076" y="746"/>
                </a:lnTo>
                <a:lnTo>
                  <a:pt x="8027" y="750"/>
                </a:lnTo>
                <a:lnTo>
                  <a:pt x="7998" y="762"/>
                </a:lnTo>
                <a:lnTo>
                  <a:pt x="7974" y="783"/>
                </a:lnTo>
                <a:lnTo>
                  <a:pt x="7978" y="810"/>
                </a:lnTo>
                <a:lnTo>
                  <a:pt x="7959" y="839"/>
                </a:lnTo>
                <a:lnTo>
                  <a:pt x="7870" y="893"/>
                </a:lnTo>
                <a:lnTo>
                  <a:pt x="7843" y="992"/>
                </a:lnTo>
                <a:lnTo>
                  <a:pt x="7861" y="1000"/>
                </a:lnTo>
                <a:lnTo>
                  <a:pt x="7877" y="1010"/>
                </a:lnTo>
                <a:lnTo>
                  <a:pt x="7866" y="1040"/>
                </a:lnTo>
                <a:lnTo>
                  <a:pt x="7839" y="1061"/>
                </a:lnTo>
                <a:lnTo>
                  <a:pt x="7863" y="1078"/>
                </a:lnTo>
                <a:lnTo>
                  <a:pt x="7904" y="1085"/>
                </a:lnTo>
                <a:lnTo>
                  <a:pt x="7905" y="1088"/>
                </a:lnTo>
                <a:lnTo>
                  <a:pt x="7907" y="1092"/>
                </a:lnTo>
                <a:lnTo>
                  <a:pt x="7877" y="1106"/>
                </a:lnTo>
                <a:lnTo>
                  <a:pt x="7844" y="1118"/>
                </a:lnTo>
                <a:lnTo>
                  <a:pt x="7846" y="1127"/>
                </a:lnTo>
                <a:lnTo>
                  <a:pt x="7844" y="1144"/>
                </a:lnTo>
                <a:lnTo>
                  <a:pt x="7841" y="1159"/>
                </a:lnTo>
                <a:lnTo>
                  <a:pt x="7848" y="1176"/>
                </a:lnTo>
                <a:lnTo>
                  <a:pt x="7853" y="1216"/>
                </a:lnTo>
                <a:lnTo>
                  <a:pt x="7837" y="1254"/>
                </a:lnTo>
                <a:lnTo>
                  <a:pt x="7795" y="1269"/>
                </a:lnTo>
                <a:lnTo>
                  <a:pt x="7751" y="1280"/>
                </a:lnTo>
                <a:lnTo>
                  <a:pt x="7760" y="1294"/>
                </a:lnTo>
                <a:lnTo>
                  <a:pt x="7769" y="1312"/>
                </a:lnTo>
                <a:lnTo>
                  <a:pt x="7732" y="1320"/>
                </a:lnTo>
                <a:lnTo>
                  <a:pt x="7704" y="1304"/>
                </a:lnTo>
                <a:lnTo>
                  <a:pt x="7702" y="1300"/>
                </a:lnTo>
                <a:lnTo>
                  <a:pt x="7701" y="1297"/>
                </a:lnTo>
                <a:lnTo>
                  <a:pt x="7692" y="1247"/>
                </a:lnTo>
                <a:lnTo>
                  <a:pt x="7693" y="1242"/>
                </a:lnTo>
                <a:lnTo>
                  <a:pt x="7693" y="1235"/>
                </a:lnTo>
                <a:lnTo>
                  <a:pt x="7666" y="1206"/>
                </a:lnTo>
                <a:lnTo>
                  <a:pt x="7643" y="1167"/>
                </a:lnTo>
                <a:lnTo>
                  <a:pt x="7637" y="1146"/>
                </a:lnTo>
                <a:lnTo>
                  <a:pt x="7623" y="1133"/>
                </a:lnTo>
                <a:lnTo>
                  <a:pt x="7614" y="1124"/>
                </a:lnTo>
                <a:lnTo>
                  <a:pt x="7610" y="1113"/>
                </a:lnTo>
                <a:lnTo>
                  <a:pt x="7610" y="1097"/>
                </a:lnTo>
                <a:lnTo>
                  <a:pt x="7609" y="1084"/>
                </a:lnTo>
                <a:lnTo>
                  <a:pt x="7589" y="1070"/>
                </a:lnTo>
                <a:lnTo>
                  <a:pt x="7565" y="1056"/>
                </a:lnTo>
                <a:lnTo>
                  <a:pt x="7562" y="1088"/>
                </a:lnTo>
                <a:lnTo>
                  <a:pt x="7535" y="1098"/>
                </a:lnTo>
                <a:lnTo>
                  <a:pt x="7516" y="1115"/>
                </a:lnTo>
                <a:lnTo>
                  <a:pt x="7498" y="1140"/>
                </a:lnTo>
                <a:lnTo>
                  <a:pt x="7457" y="1162"/>
                </a:lnTo>
                <a:lnTo>
                  <a:pt x="7409" y="1154"/>
                </a:lnTo>
                <a:lnTo>
                  <a:pt x="7390" y="1142"/>
                </a:lnTo>
                <a:lnTo>
                  <a:pt x="7374" y="1127"/>
                </a:lnTo>
                <a:lnTo>
                  <a:pt x="7371" y="1114"/>
                </a:lnTo>
                <a:lnTo>
                  <a:pt x="7380" y="1103"/>
                </a:lnTo>
                <a:lnTo>
                  <a:pt x="7376" y="1101"/>
                </a:lnTo>
                <a:lnTo>
                  <a:pt x="7374" y="1097"/>
                </a:lnTo>
                <a:lnTo>
                  <a:pt x="7380" y="1085"/>
                </a:lnTo>
                <a:lnTo>
                  <a:pt x="7361" y="1079"/>
                </a:lnTo>
                <a:lnTo>
                  <a:pt x="7343" y="1076"/>
                </a:lnTo>
                <a:lnTo>
                  <a:pt x="7360" y="1063"/>
                </a:lnTo>
                <a:lnTo>
                  <a:pt x="7371" y="1055"/>
                </a:lnTo>
                <a:lnTo>
                  <a:pt x="7379" y="1045"/>
                </a:lnTo>
                <a:lnTo>
                  <a:pt x="7386" y="1036"/>
                </a:lnTo>
                <a:lnTo>
                  <a:pt x="7395" y="1029"/>
                </a:lnTo>
                <a:lnTo>
                  <a:pt x="7407" y="1023"/>
                </a:lnTo>
                <a:lnTo>
                  <a:pt x="7414" y="1011"/>
                </a:lnTo>
                <a:lnTo>
                  <a:pt x="7405" y="1014"/>
                </a:lnTo>
                <a:lnTo>
                  <a:pt x="7397" y="1018"/>
                </a:lnTo>
                <a:lnTo>
                  <a:pt x="7385" y="1023"/>
                </a:lnTo>
                <a:lnTo>
                  <a:pt x="7373" y="1028"/>
                </a:lnTo>
                <a:lnTo>
                  <a:pt x="7365" y="1028"/>
                </a:lnTo>
                <a:lnTo>
                  <a:pt x="7358" y="1028"/>
                </a:lnTo>
                <a:lnTo>
                  <a:pt x="7352" y="1021"/>
                </a:lnTo>
                <a:lnTo>
                  <a:pt x="7349" y="1012"/>
                </a:lnTo>
                <a:lnTo>
                  <a:pt x="7370" y="998"/>
                </a:lnTo>
                <a:lnTo>
                  <a:pt x="7405" y="993"/>
                </a:lnTo>
                <a:lnTo>
                  <a:pt x="7422" y="976"/>
                </a:lnTo>
                <a:lnTo>
                  <a:pt x="7417" y="974"/>
                </a:lnTo>
                <a:lnTo>
                  <a:pt x="7383" y="985"/>
                </a:lnTo>
                <a:lnTo>
                  <a:pt x="7350" y="981"/>
                </a:lnTo>
                <a:lnTo>
                  <a:pt x="7336" y="975"/>
                </a:lnTo>
                <a:lnTo>
                  <a:pt x="7334" y="965"/>
                </a:lnTo>
                <a:lnTo>
                  <a:pt x="7353" y="960"/>
                </a:lnTo>
                <a:lnTo>
                  <a:pt x="7372" y="957"/>
                </a:lnTo>
                <a:lnTo>
                  <a:pt x="7344" y="938"/>
                </a:lnTo>
                <a:lnTo>
                  <a:pt x="7386" y="926"/>
                </a:lnTo>
                <a:lnTo>
                  <a:pt x="7408" y="923"/>
                </a:lnTo>
                <a:lnTo>
                  <a:pt x="7423" y="914"/>
                </a:lnTo>
                <a:lnTo>
                  <a:pt x="7417" y="903"/>
                </a:lnTo>
                <a:lnTo>
                  <a:pt x="7430" y="894"/>
                </a:lnTo>
                <a:lnTo>
                  <a:pt x="7464" y="893"/>
                </a:lnTo>
                <a:lnTo>
                  <a:pt x="7488" y="880"/>
                </a:lnTo>
                <a:lnTo>
                  <a:pt x="7514" y="871"/>
                </a:lnTo>
                <a:lnTo>
                  <a:pt x="7537" y="863"/>
                </a:lnTo>
                <a:lnTo>
                  <a:pt x="7547" y="856"/>
                </a:lnTo>
                <a:lnTo>
                  <a:pt x="7520" y="855"/>
                </a:lnTo>
                <a:lnTo>
                  <a:pt x="7501" y="851"/>
                </a:lnTo>
                <a:lnTo>
                  <a:pt x="7540" y="825"/>
                </a:lnTo>
                <a:lnTo>
                  <a:pt x="7567" y="822"/>
                </a:lnTo>
                <a:lnTo>
                  <a:pt x="7575" y="802"/>
                </a:lnTo>
                <a:lnTo>
                  <a:pt x="7580" y="787"/>
                </a:lnTo>
                <a:lnTo>
                  <a:pt x="7599" y="775"/>
                </a:lnTo>
                <a:lnTo>
                  <a:pt x="7622" y="746"/>
                </a:lnTo>
                <a:lnTo>
                  <a:pt x="7650" y="726"/>
                </a:lnTo>
                <a:lnTo>
                  <a:pt x="7643" y="718"/>
                </a:lnTo>
                <a:lnTo>
                  <a:pt x="7635" y="708"/>
                </a:lnTo>
                <a:lnTo>
                  <a:pt x="7649" y="693"/>
                </a:lnTo>
                <a:lnTo>
                  <a:pt x="7669" y="688"/>
                </a:lnTo>
                <a:lnTo>
                  <a:pt x="7695" y="676"/>
                </a:lnTo>
                <a:lnTo>
                  <a:pt x="7718" y="662"/>
                </a:lnTo>
                <a:lnTo>
                  <a:pt x="7704" y="658"/>
                </a:lnTo>
                <a:lnTo>
                  <a:pt x="7695" y="650"/>
                </a:lnTo>
                <a:lnTo>
                  <a:pt x="7700" y="645"/>
                </a:lnTo>
                <a:lnTo>
                  <a:pt x="7706" y="643"/>
                </a:lnTo>
                <a:lnTo>
                  <a:pt x="7713" y="636"/>
                </a:lnTo>
                <a:lnTo>
                  <a:pt x="7720" y="632"/>
                </a:lnTo>
                <a:lnTo>
                  <a:pt x="7729" y="646"/>
                </a:lnTo>
                <a:lnTo>
                  <a:pt x="7747" y="638"/>
                </a:lnTo>
                <a:lnTo>
                  <a:pt x="7766" y="631"/>
                </a:lnTo>
                <a:lnTo>
                  <a:pt x="7781" y="622"/>
                </a:lnTo>
                <a:lnTo>
                  <a:pt x="7754" y="623"/>
                </a:lnTo>
                <a:lnTo>
                  <a:pt x="7756" y="613"/>
                </a:lnTo>
                <a:lnTo>
                  <a:pt x="7781" y="598"/>
                </a:lnTo>
                <a:lnTo>
                  <a:pt x="7810" y="586"/>
                </a:lnTo>
                <a:lnTo>
                  <a:pt x="7829" y="575"/>
                </a:lnTo>
                <a:lnTo>
                  <a:pt x="7845" y="568"/>
                </a:lnTo>
                <a:lnTo>
                  <a:pt x="7869" y="555"/>
                </a:lnTo>
                <a:lnTo>
                  <a:pt x="7870" y="555"/>
                </a:lnTo>
                <a:lnTo>
                  <a:pt x="7871" y="555"/>
                </a:lnTo>
                <a:lnTo>
                  <a:pt x="7871" y="556"/>
                </a:lnTo>
                <a:lnTo>
                  <a:pt x="7877" y="562"/>
                </a:lnTo>
                <a:lnTo>
                  <a:pt x="7886" y="562"/>
                </a:lnTo>
                <a:lnTo>
                  <a:pt x="7892" y="551"/>
                </a:lnTo>
                <a:lnTo>
                  <a:pt x="7900" y="552"/>
                </a:lnTo>
                <a:lnTo>
                  <a:pt x="7915" y="556"/>
                </a:lnTo>
                <a:lnTo>
                  <a:pt x="7933" y="559"/>
                </a:lnTo>
                <a:lnTo>
                  <a:pt x="7932" y="546"/>
                </a:lnTo>
                <a:lnTo>
                  <a:pt x="7925" y="534"/>
                </a:lnTo>
                <a:lnTo>
                  <a:pt x="7992" y="526"/>
                </a:lnTo>
                <a:lnTo>
                  <a:pt x="8020" y="518"/>
                </a:lnTo>
                <a:lnTo>
                  <a:pt x="8045" y="510"/>
                </a:lnTo>
                <a:lnTo>
                  <a:pt x="8040" y="522"/>
                </a:lnTo>
                <a:lnTo>
                  <a:pt x="8049" y="532"/>
                </a:lnTo>
                <a:lnTo>
                  <a:pt x="8097" y="513"/>
                </a:lnTo>
                <a:lnTo>
                  <a:pt x="8142" y="502"/>
                </a:lnTo>
                <a:lnTo>
                  <a:pt x="8148" y="516"/>
                </a:lnTo>
                <a:lnTo>
                  <a:pt x="8161" y="519"/>
                </a:lnTo>
                <a:lnTo>
                  <a:pt x="8199" y="509"/>
                </a:lnTo>
                <a:lnTo>
                  <a:pt x="8238" y="510"/>
                </a:lnTo>
                <a:lnTo>
                  <a:pt x="8214" y="528"/>
                </a:lnTo>
                <a:lnTo>
                  <a:pt x="8182" y="535"/>
                </a:lnTo>
                <a:lnTo>
                  <a:pt x="8217" y="548"/>
                </a:lnTo>
                <a:lnTo>
                  <a:pt x="8256" y="559"/>
                </a:lnTo>
                <a:lnTo>
                  <a:pt x="8291" y="552"/>
                </a:lnTo>
                <a:lnTo>
                  <a:pt x="8322" y="540"/>
                </a:lnTo>
                <a:lnTo>
                  <a:pt x="8326" y="550"/>
                </a:lnTo>
                <a:lnTo>
                  <a:pt x="8344" y="561"/>
                </a:lnTo>
                <a:lnTo>
                  <a:pt x="8383" y="568"/>
                </a:lnTo>
                <a:lnTo>
                  <a:pt x="8423" y="567"/>
                </a:lnTo>
                <a:lnTo>
                  <a:pt x="8464" y="571"/>
                </a:lnTo>
                <a:lnTo>
                  <a:pt x="8500" y="584"/>
                </a:lnTo>
                <a:lnTo>
                  <a:pt x="8532" y="601"/>
                </a:lnTo>
                <a:lnTo>
                  <a:pt x="8564" y="610"/>
                </a:lnTo>
                <a:lnTo>
                  <a:pt x="8608" y="615"/>
                </a:lnTo>
                <a:lnTo>
                  <a:pt x="8647" y="632"/>
                </a:lnTo>
                <a:lnTo>
                  <a:pt x="8678" y="651"/>
                </a:lnTo>
                <a:lnTo>
                  <a:pt x="8680" y="672"/>
                </a:lnTo>
                <a:lnTo>
                  <a:pt x="8657" y="694"/>
                </a:lnTo>
                <a:lnTo>
                  <a:pt x="8628" y="716"/>
                </a:lnTo>
                <a:lnTo>
                  <a:pt x="8521" y="714"/>
                </a:lnTo>
                <a:lnTo>
                  <a:pt x="8427" y="679"/>
                </a:lnTo>
                <a:lnTo>
                  <a:pt x="8385" y="673"/>
                </a:lnTo>
                <a:lnTo>
                  <a:pt x="8342" y="667"/>
                </a:lnTo>
                <a:lnTo>
                  <a:pt x="8342" y="669"/>
                </a:lnTo>
                <a:lnTo>
                  <a:pt x="8377" y="682"/>
                </a:lnTo>
                <a:lnTo>
                  <a:pt x="8411" y="698"/>
                </a:lnTo>
                <a:lnTo>
                  <a:pt x="8420" y="710"/>
                </a:lnTo>
                <a:lnTo>
                  <a:pt x="8449" y="715"/>
                </a:lnTo>
                <a:lnTo>
                  <a:pt x="8478" y="734"/>
                </a:lnTo>
                <a:lnTo>
                  <a:pt x="8495" y="774"/>
                </a:lnTo>
                <a:lnTo>
                  <a:pt x="8551" y="810"/>
                </a:lnTo>
                <a:lnTo>
                  <a:pt x="8620" y="829"/>
                </a:lnTo>
                <a:lnTo>
                  <a:pt x="8630" y="815"/>
                </a:lnTo>
                <a:lnTo>
                  <a:pt x="8606" y="801"/>
                </a:lnTo>
                <a:lnTo>
                  <a:pt x="8580" y="781"/>
                </a:lnTo>
                <a:lnTo>
                  <a:pt x="8583" y="759"/>
                </a:lnTo>
                <a:lnTo>
                  <a:pt x="8638" y="784"/>
                </a:lnTo>
                <a:lnTo>
                  <a:pt x="8705" y="787"/>
                </a:lnTo>
                <a:lnTo>
                  <a:pt x="8735" y="787"/>
                </a:lnTo>
                <a:lnTo>
                  <a:pt x="8731" y="779"/>
                </a:lnTo>
                <a:lnTo>
                  <a:pt x="8706" y="763"/>
                </a:lnTo>
                <a:lnTo>
                  <a:pt x="8684" y="750"/>
                </a:lnTo>
                <a:lnTo>
                  <a:pt x="8710" y="716"/>
                </a:lnTo>
                <a:lnTo>
                  <a:pt x="8749" y="692"/>
                </a:lnTo>
                <a:lnTo>
                  <a:pt x="8781" y="697"/>
                </a:lnTo>
                <a:lnTo>
                  <a:pt x="8808" y="712"/>
                </a:lnTo>
                <a:lnTo>
                  <a:pt x="8815" y="701"/>
                </a:lnTo>
                <a:lnTo>
                  <a:pt x="8814" y="676"/>
                </a:lnTo>
                <a:lnTo>
                  <a:pt x="8804" y="666"/>
                </a:lnTo>
                <a:lnTo>
                  <a:pt x="8789" y="657"/>
                </a:lnTo>
                <a:lnTo>
                  <a:pt x="8785" y="632"/>
                </a:lnTo>
                <a:lnTo>
                  <a:pt x="8773" y="610"/>
                </a:lnTo>
                <a:lnTo>
                  <a:pt x="8747" y="602"/>
                </a:lnTo>
                <a:lnTo>
                  <a:pt x="8731" y="584"/>
                </a:lnTo>
                <a:lnTo>
                  <a:pt x="8798" y="594"/>
                </a:lnTo>
                <a:lnTo>
                  <a:pt x="8860" y="614"/>
                </a:lnTo>
                <a:lnTo>
                  <a:pt x="8860" y="616"/>
                </a:lnTo>
                <a:lnTo>
                  <a:pt x="8828" y="648"/>
                </a:lnTo>
                <a:lnTo>
                  <a:pt x="8888" y="665"/>
                </a:lnTo>
                <a:lnTo>
                  <a:pt x="8904" y="664"/>
                </a:lnTo>
                <a:lnTo>
                  <a:pt x="8919" y="658"/>
                </a:lnTo>
                <a:lnTo>
                  <a:pt x="8920" y="641"/>
                </a:lnTo>
                <a:lnTo>
                  <a:pt x="8938" y="633"/>
                </a:lnTo>
                <a:lnTo>
                  <a:pt x="8960" y="623"/>
                </a:lnTo>
                <a:lnTo>
                  <a:pt x="8978" y="608"/>
                </a:lnTo>
                <a:lnTo>
                  <a:pt x="9012" y="598"/>
                </a:lnTo>
                <a:lnTo>
                  <a:pt x="9028" y="586"/>
                </a:lnTo>
                <a:lnTo>
                  <a:pt x="9043" y="577"/>
                </a:lnTo>
                <a:lnTo>
                  <a:pt x="9060" y="589"/>
                </a:lnTo>
                <a:lnTo>
                  <a:pt x="9076" y="579"/>
                </a:lnTo>
                <a:lnTo>
                  <a:pt x="9085" y="562"/>
                </a:lnTo>
                <a:lnTo>
                  <a:pt x="9101" y="556"/>
                </a:lnTo>
                <a:lnTo>
                  <a:pt x="9108" y="567"/>
                </a:lnTo>
                <a:lnTo>
                  <a:pt x="9111" y="575"/>
                </a:lnTo>
                <a:lnTo>
                  <a:pt x="9077" y="612"/>
                </a:lnTo>
                <a:lnTo>
                  <a:pt x="9090" y="648"/>
                </a:lnTo>
                <a:lnTo>
                  <a:pt x="9132" y="605"/>
                </a:lnTo>
                <a:lnTo>
                  <a:pt x="9183" y="571"/>
                </a:lnTo>
                <a:lnTo>
                  <a:pt x="9237" y="565"/>
                </a:lnTo>
                <a:lnTo>
                  <a:pt x="9287" y="558"/>
                </a:lnTo>
                <a:lnTo>
                  <a:pt x="9296" y="577"/>
                </a:lnTo>
                <a:lnTo>
                  <a:pt x="9317" y="575"/>
                </a:lnTo>
                <a:lnTo>
                  <a:pt x="9349" y="565"/>
                </a:lnTo>
                <a:lnTo>
                  <a:pt x="9360" y="551"/>
                </a:lnTo>
                <a:lnTo>
                  <a:pt x="9325" y="527"/>
                </a:lnTo>
                <a:lnTo>
                  <a:pt x="9356" y="511"/>
                </a:lnTo>
                <a:lnTo>
                  <a:pt x="9405" y="506"/>
                </a:lnTo>
                <a:lnTo>
                  <a:pt x="9454" y="506"/>
                </a:lnTo>
                <a:lnTo>
                  <a:pt x="9481" y="518"/>
                </a:lnTo>
                <a:lnTo>
                  <a:pt x="9511" y="525"/>
                </a:lnTo>
                <a:lnTo>
                  <a:pt x="9524" y="535"/>
                </a:lnTo>
                <a:lnTo>
                  <a:pt x="9541" y="543"/>
                </a:lnTo>
                <a:lnTo>
                  <a:pt x="9576" y="546"/>
                </a:lnTo>
                <a:lnTo>
                  <a:pt x="9609" y="550"/>
                </a:lnTo>
                <a:lnTo>
                  <a:pt x="9639" y="562"/>
                </a:lnTo>
                <a:lnTo>
                  <a:pt x="9664" y="571"/>
                </a:lnTo>
                <a:lnTo>
                  <a:pt x="9662" y="553"/>
                </a:lnTo>
                <a:lnTo>
                  <a:pt x="9659" y="537"/>
                </a:lnTo>
                <a:lnTo>
                  <a:pt x="9648" y="535"/>
                </a:lnTo>
                <a:lnTo>
                  <a:pt x="9630" y="538"/>
                </a:lnTo>
                <a:lnTo>
                  <a:pt x="9604" y="518"/>
                </a:lnTo>
                <a:lnTo>
                  <a:pt x="9582" y="499"/>
                </a:lnTo>
                <a:lnTo>
                  <a:pt x="9553" y="501"/>
                </a:lnTo>
                <a:lnTo>
                  <a:pt x="9536" y="487"/>
                </a:lnTo>
                <a:lnTo>
                  <a:pt x="9529" y="470"/>
                </a:lnTo>
                <a:lnTo>
                  <a:pt x="9512" y="460"/>
                </a:lnTo>
                <a:lnTo>
                  <a:pt x="9506" y="445"/>
                </a:lnTo>
                <a:lnTo>
                  <a:pt x="9523" y="436"/>
                </a:lnTo>
                <a:lnTo>
                  <a:pt x="9533" y="400"/>
                </a:lnTo>
                <a:lnTo>
                  <a:pt x="9555" y="388"/>
                </a:lnTo>
                <a:lnTo>
                  <a:pt x="9589" y="386"/>
                </a:lnTo>
                <a:lnTo>
                  <a:pt x="9622" y="376"/>
                </a:lnTo>
                <a:lnTo>
                  <a:pt x="9655" y="382"/>
                </a:lnTo>
                <a:lnTo>
                  <a:pt x="9669" y="424"/>
                </a:lnTo>
                <a:lnTo>
                  <a:pt x="9699" y="441"/>
                </a:lnTo>
                <a:lnTo>
                  <a:pt x="9733" y="477"/>
                </a:lnTo>
                <a:lnTo>
                  <a:pt x="9784" y="531"/>
                </a:lnTo>
                <a:lnTo>
                  <a:pt x="9816" y="581"/>
                </a:lnTo>
                <a:lnTo>
                  <a:pt x="9817" y="608"/>
                </a:lnTo>
                <a:lnTo>
                  <a:pt x="9791" y="624"/>
                </a:lnTo>
                <a:lnTo>
                  <a:pt x="9733" y="630"/>
                </a:lnTo>
                <a:lnTo>
                  <a:pt x="9712" y="639"/>
                </a:lnTo>
                <a:lnTo>
                  <a:pt x="9720" y="648"/>
                </a:lnTo>
                <a:lnTo>
                  <a:pt x="9742" y="648"/>
                </a:lnTo>
                <a:lnTo>
                  <a:pt x="9756" y="655"/>
                </a:lnTo>
                <a:lnTo>
                  <a:pt x="9793" y="657"/>
                </a:lnTo>
                <a:lnTo>
                  <a:pt x="9834" y="657"/>
                </a:lnTo>
                <a:lnTo>
                  <a:pt x="9862" y="660"/>
                </a:lnTo>
                <a:lnTo>
                  <a:pt x="9880" y="650"/>
                </a:lnTo>
                <a:lnTo>
                  <a:pt x="9886" y="612"/>
                </a:lnTo>
                <a:lnTo>
                  <a:pt x="9895" y="580"/>
                </a:lnTo>
                <a:lnTo>
                  <a:pt x="9875" y="556"/>
                </a:lnTo>
                <a:lnTo>
                  <a:pt x="9855" y="529"/>
                </a:lnTo>
                <a:lnTo>
                  <a:pt x="9908" y="523"/>
                </a:lnTo>
                <a:lnTo>
                  <a:pt x="9956" y="544"/>
                </a:lnTo>
                <a:lnTo>
                  <a:pt x="9995" y="573"/>
                </a:lnTo>
                <a:lnTo>
                  <a:pt x="10034" y="571"/>
                </a:lnTo>
                <a:lnTo>
                  <a:pt x="10003" y="567"/>
                </a:lnTo>
                <a:lnTo>
                  <a:pt x="9982" y="548"/>
                </a:lnTo>
                <a:lnTo>
                  <a:pt x="9939" y="516"/>
                </a:lnTo>
                <a:lnTo>
                  <a:pt x="9885" y="499"/>
                </a:lnTo>
                <a:lnTo>
                  <a:pt x="9866" y="506"/>
                </a:lnTo>
                <a:lnTo>
                  <a:pt x="9848" y="509"/>
                </a:lnTo>
                <a:lnTo>
                  <a:pt x="9830" y="505"/>
                </a:lnTo>
                <a:lnTo>
                  <a:pt x="9821" y="516"/>
                </a:lnTo>
                <a:lnTo>
                  <a:pt x="9800" y="507"/>
                </a:lnTo>
                <a:lnTo>
                  <a:pt x="9775" y="494"/>
                </a:lnTo>
                <a:lnTo>
                  <a:pt x="9768" y="471"/>
                </a:lnTo>
                <a:lnTo>
                  <a:pt x="9761" y="451"/>
                </a:lnTo>
                <a:lnTo>
                  <a:pt x="9731" y="435"/>
                </a:lnTo>
                <a:lnTo>
                  <a:pt x="9708" y="412"/>
                </a:lnTo>
                <a:lnTo>
                  <a:pt x="9723" y="390"/>
                </a:lnTo>
                <a:lnTo>
                  <a:pt x="9738" y="363"/>
                </a:lnTo>
                <a:lnTo>
                  <a:pt x="9748" y="384"/>
                </a:lnTo>
                <a:lnTo>
                  <a:pt x="9780" y="417"/>
                </a:lnTo>
                <a:lnTo>
                  <a:pt x="9825" y="425"/>
                </a:lnTo>
                <a:lnTo>
                  <a:pt x="9870" y="427"/>
                </a:lnTo>
                <a:lnTo>
                  <a:pt x="9916" y="425"/>
                </a:lnTo>
                <a:lnTo>
                  <a:pt x="9845" y="413"/>
                </a:lnTo>
                <a:lnTo>
                  <a:pt x="9788" y="391"/>
                </a:lnTo>
                <a:lnTo>
                  <a:pt x="9813" y="394"/>
                </a:lnTo>
                <a:lnTo>
                  <a:pt x="9839" y="398"/>
                </a:lnTo>
                <a:lnTo>
                  <a:pt x="9854" y="391"/>
                </a:lnTo>
                <a:lnTo>
                  <a:pt x="9863" y="379"/>
                </a:lnTo>
                <a:lnTo>
                  <a:pt x="9939" y="382"/>
                </a:lnTo>
                <a:lnTo>
                  <a:pt x="10014" y="394"/>
                </a:lnTo>
                <a:lnTo>
                  <a:pt x="10027" y="404"/>
                </a:lnTo>
                <a:lnTo>
                  <a:pt x="10036" y="431"/>
                </a:lnTo>
                <a:lnTo>
                  <a:pt x="10064" y="442"/>
                </a:lnTo>
                <a:lnTo>
                  <a:pt x="10095" y="446"/>
                </a:lnTo>
                <a:lnTo>
                  <a:pt x="10079" y="430"/>
                </a:lnTo>
                <a:lnTo>
                  <a:pt x="10061" y="408"/>
                </a:lnTo>
                <a:lnTo>
                  <a:pt x="9995" y="373"/>
                </a:lnTo>
                <a:lnTo>
                  <a:pt x="9913" y="353"/>
                </a:lnTo>
                <a:lnTo>
                  <a:pt x="9896" y="340"/>
                </a:lnTo>
                <a:lnTo>
                  <a:pt x="9884" y="324"/>
                </a:lnTo>
                <a:lnTo>
                  <a:pt x="9985" y="321"/>
                </a:lnTo>
                <a:lnTo>
                  <a:pt x="10081" y="303"/>
                </a:lnTo>
                <a:lnTo>
                  <a:pt x="10058" y="292"/>
                </a:lnTo>
                <a:lnTo>
                  <a:pt x="10038" y="279"/>
                </a:lnTo>
                <a:lnTo>
                  <a:pt x="10056" y="249"/>
                </a:lnTo>
                <a:lnTo>
                  <a:pt x="10100" y="243"/>
                </a:lnTo>
                <a:lnTo>
                  <a:pt x="10264" y="211"/>
                </a:lnTo>
                <a:lnTo>
                  <a:pt x="10427" y="204"/>
                </a:lnTo>
                <a:lnTo>
                  <a:pt x="10415" y="193"/>
                </a:lnTo>
                <a:lnTo>
                  <a:pt x="10403" y="177"/>
                </a:lnTo>
                <a:lnTo>
                  <a:pt x="10455" y="182"/>
                </a:lnTo>
                <a:lnTo>
                  <a:pt x="10500" y="165"/>
                </a:lnTo>
                <a:lnTo>
                  <a:pt x="10474" y="165"/>
                </a:lnTo>
                <a:lnTo>
                  <a:pt x="10445" y="167"/>
                </a:lnTo>
                <a:lnTo>
                  <a:pt x="10423" y="161"/>
                </a:lnTo>
                <a:lnTo>
                  <a:pt x="10408" y="149"/>
                </a:lnTo>
                <a:lnTo>
                  <a:pt x="10436" y="139"/>
                </a:lnTo>
                <a:lnTo>
                  <a:pt x="10464" y="132"/>
                </a:lnTo>
                <a:lnTo>
                  <a:pt x="10492" y="124"/>
                </a:lnTo>
                <a:lnTo>
                  <a:pt x="10517" y="132"/>
                </a:lnTo>
                <a:lnTo>
                  <a:pt x="10544" y="143"/>
                </a:lnTo>
                <a:lnTo>
                  <a:pt x="10568" y="143"/>
                </a:lnTo>
                <a:lnTo>
                  <a:pt x="10594" y="156"/>
                </a:lnTo>
                <a:lnTo>
                  <a:pt x="10620" y="159"/>
                </a:lnTo>
                <a:lnTo>
                  <a:pt x="10649" y="145"/>
                </a:lnTo>
                <a:lnTo>
                  <a:pt x="10709" y="139"/>
                </a:lnTo>
                <a:lnTo>
                  <a:pt x="10769" y="134"/>
                </a:lnTo>
                <a:lnTo>
                  <a:pt x="10803" y="141"/>
                </a:lnTo>
                <a:lnTo>
                  <a:pt x="10827" y="163"/>
                </a:lnTo>
                <a:lnTo>
                  <a:pt x="10837" y="192"/>
                </a:lnTo>
                <a:lnTo>
                  <a:pt x="10790" y="228"/>
                </a:lnTo>
                <a:lnTo>
                  <a:pt x="10753" y="253"/>
                </a:lnTo>
                <a:lnTo>
                  <a:pt x="10717" y="282"/>
                </a:lnTo>
                <a:lnTo>
                  <a:pt x="10768" y="265"/>
                </a:lnTo>
                <a:lnTo>
                  <a:pt x="10824" y="244"/>
                </a:lnTo>
                <a:lnTo>
                  <a:pt x="10834" y="237"/>
                </a:lnTo>
                <a:lnTo>
                  <a:pt x="10848" y="236"/>
                </a:lnTo>
                <a:lnTo>
                  <a:pt x="10879" y="232"/>
                </a:lnTo>
                <a:lnTo>
                  <a:pt x="10907" y="228"/>
                </a:lnTo>
                <a:lnTo>
                  <a:pt x="10920" y="238"/>
                </a:lnTo>
                <a:lnTo>
                  <a:pt x="10931" y="245"/>
                </a:lnTo>
                <a:lnTo>
                  <a:pt x="10992" y="216"/>
                </a:lnTo>
                <a:lnTo>
                  <a:pt x="11073" y="207"/>
                </a:lnTo>
                <a:lnTo>
                  <a:pt x="11090" y="216"/>
                </a:lnTo>
                <a:lnTo>
                  <a:pt x="11110" y="222"/>
                </a:lnTo>
                <a:lnTo>
                  <a:pt x="11171" y="215"/>
                </a:lnTo>
                <a:lnTo>
                  <a:pt x="11233" y="215"/>
                </a:lnTo>
                <a:lnTo>
                  <a:pt x="11290" y="221"/>
                </a:lnTo>
                <a:lnTo>
                  <a:pt x="11276" y="201"/>
                </a:lnTo>
                <a:lnTo>
                  <a:pt x="11290" y="184"/>
                </a:lnTo>
                <a:lnTo>
                  <a:pt x="11310" y="190"/>
                </a:lnTo>
                <a:lnTo>
                  <a:pt x="11335" y="190"/>
                </a:lnTo>
                <a:lnTo>
                  <a:pt x="11370" y="183"/>
                </a:lnTo>
                <a:lnTo>
                  <a:pt x="11407" y="181"/>
                </a:lnTo>
                <a:lnTo>
                  <a:pt x="11446" y="192"/>
                </a:lnTo>
                <a:lnTo>
                  <a:pt x="11481" y="208"/>
                </a:lnTo>
                <a:lnTo>
                  <a:pt x="11498" y="220"/>
                </a:lnTo>
                <a:lnTo>
                  <a:pt x="11518" y="232"/>
                </a:lnTo>
                <a:lnTo>
                  <a:pt x="11525" y="240"/>
                </a:lnTo>
                <a:lnTo>
                  <a:pt x="11532" y="247"/>
                </a:lnTo>
                <a:lnTo>
                  <a:pt x="11583" y="258"/>
                </a:lnTo>
                <a:lnTo>
                  <a:pt x="11626" y="252"/>
                </a:lnTo>
                <a:lnTo>
                  <a:pt x="11613" y="223"/>
                </a:lnTo>
                <a:lnTo>
                  <a:pt x="11615" y="211"/>
                </a:lnTo>
                <a:lnTo>
                  <a:pt x="11678" y="219"/>
                </a:lnTo>
                <a:lnTo>
                  <a:pt x="11744" y="210"/>
                </a:lnTo>
                <a:lnTo>
                  <a:pt x="11771" y="219"/>
                </a:lnTo>
                <a:lnTo>
                  <a:pt x="11792" y="213"/>
                </a:lnTo>
                <a:lnTo>
                  <a:pt x="11811" y="203"/>
                </a:lnTo>
                <a:lnTo>
                  <a:pt x="11833" y="198"/>
                </a:lnTo>
                <a:lnTo>
                  <a:pt x="11807" y="185"/>
                </a:lnTo>
                <a:lnTo>
                  <a:pt x="11797" y="160"/>
                </a:lnTo>
                <a:lnTo>
                  <a:pt x="11815" y="145"/>
                </a:lnTo>
                <a:lnTo>
                  <a:pt x="11855" y="143"/>
                </a:lnTo>
                <a:lnTo>
                  <a:pt x="11925" y="136"/>
                </a:lnTo>
                <a:lnTo>
                  <a:pt x="11996" y="138"/>
                </a:lnTo>
                <a:lnTo>
                  <a:pt x="11997" y="138"/>
                </a:lnTo>
                <a:lnTo>
                  <a:pt x="11990" y="150"/>
                </a:lnTo>
                <a:lnTo>
                  <a:pt x="11982" y="161"/>
                </a:lnTo>
                <a:lnTo>
                  <a:pt x="12014" y="156"/>
                </a:lnTo>
                <a:lnTo>
                  <a:pt x="12041" y="135"/>
                </a:lnTo>
                <a:lnTo>
                  <a:pt x="12100" y="134"/>
                </a:lnTo>
                <a:lnTo>
                  <a:pt x="12101" y="134"/>
                </a:lnTo>
                <a:lnTo>
                  <a:pt x="12102" y="135"/>
                </a:lnTo>
                <a:lnTo>
                  <a:pt x="12117" y="161"/>
                </a:lnTo>
                <a:lnTo>
                  <a:pt x="12159" y="145"/>
                </a:lnTo>
                <a:lnTo>
                  <a:pt x="12160" y="145"/>
                </a:lnTo>
                <a:lnTo>
                  <a:pt x="12160" y="146"/>
                </a:lnTo>
                <a:lnTo>
                  <a:pt x="12167" y="154"/>
                </a:lnTo>
                <a:lnTo>
                  <a:pt x="12175" y="158"/>
                </a:lnTo>
                <a:lnTo>
                  <a:pt x="12189" y="149"/>
                </a:lnTo>
                <a:lnTo>
                  <a:pt x="12202" y="147"/>
                </a:lnTo>
                <a:lnTo>
                  <a:pt x="12216" y="151"/>
                </a:lnTo>
                <a:lnTo>
                  <a:pt x="12230" y="151"/>
                </a:lnTo>
                <a:lnTo>
                  <a:pt x="12274" y="165"/>
                </a:lnTo>
                <a:lnTo>
                  <a:pt x="12326" y="147"/>
                </a:lnTo>
                <a:lnTo>
                  <a:pt x="12379" y="141"/>
                </a:lnTo>
                <a:lnTo>
                  <a:pt x="12434" y="137"/>
                </a:lnTo>
                <a:lnTo>
                  <a:pt x="12468" y="140"/>
                </a:lnTo>
                <a:lnTo>
                  <a:pt x="12496" y="156"/>
                </a:lnTo>
                <a:lnTo>
                  <a:pt x="12536" y="174"/>
                </a:lnTo>
                <a:lnTo>
                  <a:pt x="12582" y="181"/>
                </a:lnTo>
                <a:lnTo>
                  <a:pt x="12611" y="196"/>
                </a:lnTo>
                <a:lnTo>
                  <a:pt x="12643" y="213"/>
                </a:lnTo>
                <a:lnTo>
                  <a:pt x="12619" y="186"/>
                </a:lnTo>
                <a:lnTo>
                  <a:pt x="12620" y="168"/>
                </a:lnTo>
                <a:lnTo>
                  <a:pt x="12672" y="161"/>
                </a:lnTo>
                <a:lnTo>
                  <a:pt x="12728" y="161"/>
                </a:lnTo>
                <a:lnTo>
                  <a:pt x="12750" y="158"/>
                </a:lnTo>
                <a:lnTo>
                  <a:pt x="12772" y="152"/>
                </a:lnTo>
                <a:lnTo>
                  <a:pt x="12800" y="157"/>
                </a:lnTo>
                <a:lnTo>
                  <a:pt x="12833" y="161"/>
                </a:lnTo>
                <a:lnTo>
                  <a:pt x="12872" y="168"/>
                </a:lnTo>
                <a:lnTo>
                  <a:pt x="12908" y="171"/>
                </a:lnTo>
                <a:lnTo>
                  <a:pt x="12901" y="153"/>
                </a:lnTo>
                <a:lnTo>
                  <a:pt x="12890" y="138"/>
                </a:lnTo>
                <a:lnTo>
                  <a:pt x="12864" y="132"/>
                </a:lnTo>
                <a:lnTo>
                  <a:pt x="12839" y="107"/>
                </a:lnTo>
                <a:lnTo>
                  <a:pt x="12876" y="109"/>
                </a:lnTo>
                <a:lnTo>
                  <a:pt x="12916" y="114"/>
                </a:lnTo>
                <a:lnTo>
                  <a:pt x="12937" y="107"/>
                </a:lnTo>
                <a:lnTo>
                  <a:pt x="12961" y="100"/>
                </a:lnTo>
                <a:lnTo>
                  <a:pt x="12974" y="104"/>
                </a:lnTo>
                <a:lnTo>
                  <a:pt x="12989" y="101"/>
                </a:lnTo>
                <a:lnTo>
                  <a:pt x="13014" y="94"/>
                </a:lnTo>
                <a:lnTo>
                  <a:pt x="13040" y="97"/>
                </a:lnTo>
                <a:lnTo>
                  <a:pt x="13078" y="98"/>
                </a:lnTo>
                <a:lnTo>
                  <a:pt x="13114" y="98"/>
                </a:lnTo>
                <a:lnTo>
                  <a:pt x="13145" y="106"/>
                </a:lnTo>
                <a:lnTo>
                  <a:pt x="13178" y="111"/>
                </a:lnTo>
                <a:lnTo>
                  <a:pt x="13288" y="95"/>
                </a:lnTo>
                <a:lnTo>
                  <a:pt x="13392" y="117"/>
                </a:lnTo>
                <a:lnTo>
                  <a:pt x="13467" y="167"/>
                </a:lnTo>
                <a:lnTo>
                  <a:pt x="13548" y="199"/>
                </a:lnTo>
                <a:lnTo>
                  <a:pt x="13548" y="201"/>
                </a:lnTo>
                <a:lnTo>
                  <a:pt x="13550" y="200"/>
                </a:lnTo>
                <a:lnTo>
                  <a:pt x="13558" y="226"/>
                </a:lnTo>
                <a:lnTo>
                  <a:pt x="13566" y="251"/>
                </a:lnTo>
                <a:lnTo>
                  <a:pt x="13565" y="273"/>
                </a:lnTo>
                <a:lnTo>
                  <a:pt x="13559" y="292"/>
                </a:lnTo>
                <a:lnTo>
                  <a:pt x="13555" y="296"/>
                </a:lnTo>
                <a:lnTo>
                  <a:pt x="13550" y="301"/>
                </a:lnTo>
                <a:lnTo>
                  <a:pt x="13544" y="307"/>
                </a:lnTo>
                <a:lnTo>
                  <a:pt x="13535" y="309"/>
                </a:lnTo>
                <a:lnTo>
                  <a:pt x="13509" y="313"/>
                </a:lnTo>
                <a:lnTo>
                  <a:pt x="13479" y="312"/>
                </a:lnTo>
                <a:lnTo>
                  <a:pt x="13471" y="320"/>
                </a:lnTo>
                <a:lnTo>
                  <a:pt x="13467" y="334"/>
                </a:lnTo>
                <a:lnTo>
                  <a:pt x="13481" y="346"/>
                </a:lnTo>
                <a:lnTo>
                  <a:pt x="13504" y="339"/>
                </a:lnTo>
                <a:lnTo>
                  <a:pt x="13517" y="343"/>
                </a:lnTo>
                <a:lnTo>
                  <a:pt x="13530" y="344"/>
                </a:lnTo>
                <a:lnTo>
                  <a:pt x="13549" y="339"/>
                </a:lnTo>
                <a:lnTo>
                  <a:pt x="13569" y="338"/>
                </a:lnTo>
                <a:lnTo>
                  <a:pt x="13573" y="343"/>
                </a:lnTo>
                <a:lnTo>
                  <a:pt x="13573" y="349"/>
                </a:lnTo>
                <a:lnTo>
                  <a:pt x="13573" y="353"/>
                </a:lnTo>
                <a:lnTo>
                  <a:pt x="13574" y="356"/>
                </a:lnTo>
                <a:lnTo>
                  <a:pt x="13577" y="359"/>
                </a:lnTo>
                <a:lnTo>
                  <a:pt x="13578" y="361"/>
                </a:lnTo>
                <a:lnTo>
                  <a:pt x="13589" y="360"/>
                </a:lnTo>
                <a:lnTo>
                  <a:pt x="13601" y="356"/>
                </a:lnTo>
                <a:lnTo>
                  <a:pt x="13621" y="359"/>
                </a:lnTo>
                <a:lnTo>
                  <a:pt x="13629" y="376"/>
                </a:lnTo>
                <a:lnTo>
                  <a:pt x="13649" y="381"/>
                </a:lnTo>
                <a:lnTo>
                  <a:pt x="13667" y="391"/>
                </a:lnTo>
                <a:lnTo>
                  <a:pt x="13691" y="396"/>
                </a:lnTo>
                <a:lnTo>
                  <a:pt x="13711" y="400"/>
                </a:lnTo>
                <a:lnTo>
                  <a:pt x="13743" y="419"/>
                </a:lnTo>
                <a:lnTo>
                  <a:pt x="13770" y="445"/>
                </a:lnTo>
                <a:lnTo>
                  <a:pt x="13745" y="442"/>
                </a:lnTo>
                <a:lnTo>
                  <a:pt x="13720" y="436"/>
                </a:lnTo>
                <a:lnTo>
                  <a:pt x="13697" y="429"/>
                </a:lnTo>
                <a:lnTo>
                  <a:pt x="13677" y="428"/>
                </a:lnTo>
                <a:lnTo>
                  <a:pt x="13682" y="436"/>
                </a:lnTo>
                <a:lnTo>
                  <a:pt x="13694" y="448"/>
                </a:lnTo>
                <a:lnTo>
                  <a:pt x="13697" y="468"/>
                </a:lnTo>
                <a:lnTo>
                  <a:pt x="13697" y="492"/>
                </a:lnTo>
                <a:lnTo>
                  <a:pt x="13686" y="497"/>
                </a:lnTo>
                <a:lnTo>
                  <a:pt x="13677" y="503"/>
                </a:lnTo>
                <a:lnTo>
                  <a:pt x="13681" y="513"/>
                </a:lnTo>
                <a:lnTo>
                  <a:pt x="13688" y="520"/>
                </a:lnTo>
                <a:lnTo>
                  <a:pt x="13688" y="522"/>
                </a:lnTo>
                <a:lnTo>
                  <a:pt x="13689" y="524"/>
                </a:lnTo>
                <a:lnTo>
                  <a:pt x="13699" y="538"/>
                </a:lnTo>
                <a:lnTo>
                  <a:pt x="13706" y="556"/>
                </a:lnTo>
                <a:lnTo>
                  <a:pt x="13719" y="590"/>
                </a:lnTo>
                <a:lnTo>
                  <a:pt x="13740" y="616"/>
                </a:lnTo>
                <a:lnTo>
                  <a:pt x="13740" y="620"/>
                </a:lnTo>
                <a:lnTo>
                  <a:pt x="13682" y="610"/>
                </a:lnTo>
                <a:lnTo>
                  <a:pt x="13621" y="594"/>
                </a:lnTo>
                <a:lnTo>
                  <a:pt x="13604" y="611"/>
                </a:lnTo>
                <a:lnTo>
                  <a:pt x="13607" y="641"/>
                </a:lnTo>
                <a:lnTo>
                  <a:pt x="13586" y="630"/>
                </a:lnTo>
                <a:lnTo>
                  <a:pt x="13558" y="610"/>
                </a:lnTo>
                <a:lnTo>
                  <a:pt x="13562" y="633"/>
                </a:lnTo>
                <a:lnTo>
                  <a:pt x="13559" y="651"/>
                </a:lnTo>
                <a:lnTo>
                  <a:pt x="13549" y="650"/>
                </a:lnTo>
                <a:lnTo>
                  <a:pt x="13538" y="646"/>
                </a:lnTo>
                <a:lnTo>
                  <a:pt x="13534" y="672"/>
                </a:lnTo>
                <a:lnTo>
                  <a:pt x="13577" y="709"/>
                </a:lnTo>
                <a:lnTo>
                  <a:pt x="13615" y="753"/>
                </a:lnTo>
                <a:lnTo>
                  <a:pt x="13653" y="787"/>
                </a:lnTo>
                <a:lnTo>
                  <a:pt x="13690" y="783"/>
                </a:lnTo>
                <a:lnTo>
                  <a:pt x="13733" y="827"/>
                </a:lnTo>
                <a:lnTo>
                  <a:pt x="13784" y="838"/>
                </a:lnTo>
                <a:lnTo>
                  <a:pt x="13819" y="869"/>
                </a:lnTo>
                <a:lnTo>
                  <a:pt x="13798" y="862"/>
                </a:lnTo>
                <a:lnTo>
                  <a:pt x="13773" y="853"/>
                </a:lnTo>
                <a:lnTo>
                  <a:pt x="13783" y="861"/>
                </a:lnTo>
                <a:lnTo>
                  <a:pt x="13797" y="868"/>
                </a:lnTo>
                <a:lnTo>
                  <a:pt x="13815" y="901"/>
                </a:lnTo>
                <a:lnTo>
                  <a:pt x="13836" y="929"/>
                </a:lnTo>
                <a:lnTo>
                  <a:pt x="13867" y="947"/>
                </a:lnTo>
                <a:lnTo>
                  <a:pt x="13898" y="962"/>
                </a:lnTo>
                <a:lnTo>
                  <a:pt x="13898" y="964"/>
                </a:lnTo>
                <a:lnTo>
                  <a:pt x="13898" y="965"/>
                </a:lnTo>
                <a:lnTo>
                  <a:pt x="13892" y="973"/>
                </a:lnTo>
                <a:lnTo>
                  <a:pt x="13882" y="981"/>
                </a:lnTo>
                <a:lnTo>
                  <a:pt x="13912" y="1038"/>
                </a:lnTo>
                <a:lnTo>
                  <a:pt x="13972" y="1071"/>
                </a:lnTo>
                <a:lnTo>
                  <a:pt x="13959" y="1082"/>
                </a:lnTo>
                <a:lnTo>
                  <a:pt x="13946" y="1100"/>
                </a:lnTo>
                <a:lnTo>
                  <a:pt x="13969" y="1126"/>
                </a:lnTo>
                <a:lnTo>
                  <a:pt x="14000" y="1151"/>
                </a:lnTo>
                <a:lnTo>
                  <a:pt x="14010" y="1185"/>
                </a:lnTo>
                <a:lnTo>
                  <a:pt x="14014" y="1219"/>
                </a:lnTo>
                <a:lnTo>
                  <a:pt x="13960" y="1187"/>
                </a:lnTo>
                <a:lnTo>
                  <a:pt x="13910" y="1149"/>
                </a:lnTo>
                <a:lnTo>
                  <a:pt x="13868" y="1124"/>
                </a:lnTo>
                <a:lnTo>
                  <a:pt x="13827" y="1093"/>
                </a:lnTo>
                <a:lnTo>
                  <a:pt x="13791" y="1070"/>
                </a:lnTo>
                <a:lnTo>
                  <a:pt x="13753" y="1047"/>
                </a:lnTo>
                <a:lnTo>
                  <a:pt x="13729" y="1026"/>
                </a:lnTo>
                <a:lnTo>
                  <a:pt x="13705" y="1006"/>
                </a:lnTo>
                <a:lnTo>
                  <a:pt x="13663" y="987"/>
                </a:lnTo>
                <a:lnTo>
                  <a:pt x="13627" y="958"/>
                </a:lnTo>
                <a:lnTo>
                  <a:pt x="13581" y="916"/>
                </a:lnTo>
                <a:lnTo>
                  <a:pt x="13535" y="878"/>
                </a:lnTo>
                <a:lnTo>
                  <a:pt x="13521" y="859"/>
                </a:lnTo>
                <a:lnTo>
                  <a:pt x="13506" y="842"/>
                </a:lnTo>
                <a:lnTo>
                  <a:pt x="13484" y="824"/>
                </a:lnTo>
                <a:lnTo>
                  <a:pt x="13486" y="794"/>
                </a:lnTo>
                <a:lnTo>
                  <a:pt x="13480" y="757"/>
                </a:lnTo>
                <a:lnTo>
                  <a:pt x="13462" y="728"/>
                </a:lnTo>
                <a:lnTo>
                  <a:pt x="13442" y="679"/>
                </a:lnTo>
                <a:lnTo>
                  <a:pt x="13423" y="618"/>
                </a:lnTo>
                <a:lnTo>
                  <a:pt x="13411" y="585"/>
                </a:lnTo>
                <a:lnTo>
                  <a:pt x="13386" y="562"/>
                </a:lnTo>
                <a:lnTo>
                  <a:pt x="13351" y="526"/>
                </a:lnTo>
                <a:lnTo>
                  <a:pt x="13316" y="499"/>
                </a:lnTo>
                <a:lnTo>
                  <a:pt x="13310" y="526"/>
                </a:lnTo>
                <a:lnTo>
                  <a:pt x="13349" y="563"/>
                </a:lnTo>
                <a:lnTo>
                  <a:pt x="13324" y="564"/>
                </a:lnTo>
                <a:lnTo>
                  <a:pt x="13334" y="588"/>
                </a:lnTo>
                <a:lnTo>
                  <a:pt x="13351" y="609"/>
                </a:lnTo>
                <a:lnTo>
                  <a:pt x="13364" y="631"/>
                </a:lnTo>
                <a:lnTo>
                  <a:pt x="13341" y="633"/>
                </a:lnTo>
                <a:lnTo>
                  <a:pt x="13324" y="630"/>
                </a:lnTo>
                <a:lnTo>
                  <a:pt x="13308" y="608"/>
                </a:lnTo>
                <a:lnTo>
                  <a:pt x="13278" y="603"/>
                </a:lnTo>
                <a:lnTo>
                  <a:pt x="13248" y="578"/>
                </a:lnTo>
                <a:lnTo>
                  <a:pt x="13225" y="557"/>
                </a:lnTo>
                <a:lnTo>
                  <a:pt x="13208" y="570"/>
                </a:lnTo>
                <a:lnTo>
                  <a:pt x="13178" y="574"/>
                </a:lnTo>
                <a:lnTo>
                  <a:pt x="13161" y="580"/>
                </a:lnTo>
                <a:lnTo>
                  <a:pt x="13149" y="588"/>
                </a:lnTo>
                <a:lnTo>
                  <a:pt x="13155" y="599"/>
                </a:lnTo>
                <a:lnTo>
                  <a:pt x="13167" y="605"/>
                </a:lnTo>
                <a:lnTo>
                  <a:pt x="13211" y="697"/>
                </a:lnTo>
                <a:lnTo>
                  <a:pt x="13231" y="715"/>
                </a:lnTo>
                <a:lnTo>
                  <a:pt x="13257" y="721"/>
                </a:lnTo>
                <a:lnTo>
                  <a:pt x="13275" y="722"/>
                </a:lnTo>
                <a:lnTo>
                  <a:pt x="13291" y="732"/>
                </a:lnTo>
                <a:lnTo>
                  <a:pt x="13274" y="738"/>
                </a:lnTo>
                <a:lnTo>
                  <a:pt x="13253" y="738"/>
                </a:lnTo>
                <a:lnTo>
                  <a:pt x="13244" y="746"/>
                </a:lnTo>
                <a:lnTo>
                  <a:pt x="13239" y="755"/>
                </a:lnTo>
                <a:lnTo>
                  <a:pt x="13197" y="766"/>
                </a:lnTo>
                <a:lnTo>
                  <a:pt x="13179" y="760"/>
                </a:lnTo>
                <a:lnTo>
                  <a:pt x="13183" y="733"/>
                </a:lnTo>
                <a:lnTo>
                  <a:pt x="13161" y="730"/>
                </a:lnTo>
                <a:lnTo>
                  <a:pt x="13141" y="720"/>
                </a:lnTo>
                <a:lnTo>
                  <a:pt x="13122" y="718"/>
                </a:lnTo>
                <a:lnTo>
                  <a:pt x="13110" y="724"/>
                </a:lnTo>
                <a:lnTo>
                  <a:pt x="13085" y="731"/>
                </a:lnTo>
                <a:lnTo>
                  <a:pt x="13056" y="735"/>
                </a:lnTo>
                <a:lnTo>
                  <a:pt x="13063" y="750"/>
                </a:lnTo>
                <a:lnTo>
                  <a:pt x="13065" y="763"/>
                </a:lnTo>
                <a:lnTo>
                  <a:pt x="13050" y="756"/>
                </a:lnTo>
                <a:lnTo>
                  <a:pt x="13034" y="748"/>
                </a:lnTo>
                <a:lnTo>
                  <a:pt x="13037" y="757"/>
                </a:lnTo>
                <a:lnTo>
                  <a:pt x="13037" y="769"/>
                </a:lnTo>
                <a:lnTo>
                  <a:pt x="13036" y="769"/>
                </a:lnTo>
                <a:lnTo>
                  <a:pt x="13035" y="770"/>
                </a:lnTo>
                <a:lnTo>
                  <a:pt x="13005" y="764"/>
                </a:lnTo>
                <a:lnTo>
                  <a:pt x="12975" y="762"/>
                </a:lnTo>
                <a:lnTo>
                  <a:pt x="12977" y="777"/>
                </a:lnTo>
                <a:lnTo>
                  <a:pt x="12957" y="771"/>
                </a:lnTo>
                <a:lnTo>
                  <a:pt x="12914" y="774"/>
                </a:lnTo>
                <a:lnTo>
                  <a:pt x="12872" y="789"/>
                </a:lnTo>
                <a:lnTo>
                  <a:pt x="12861" y="835"/>
                </a:lnTo>
                <a:lnTo>
                  <a:pt x="12870" y="886"/>
                </a:lnTo>
                <a:lnTo>
                  <a:pt x="12879" y="944"/>
                </a:lnTo>
                <a:lnTo>
                  <a:pt x="12894" y="1000"/>
                </a:lnTo>
                <a:lnTo>
                  <a:pt x="12889" y="1037"/>
                </a:lnTo>
                <a:lnTo>
                  <a:pt x="12887" y="1074"/>
                </a:lnTo>
                <a:lnTo>
                  <a:pt x="12905" y="1080"/>
                </a:lnTo>
                <a:lnTo>
                  <a:pt x="12920" y="1091"/>
                </a:lnTo>
                <a:lnTo>
                  <a:pt x="12921" y="1092"/>
                </a:lnTo>
                <a:lnTo>
                  <a:pt x="12922" y="1093"/>
                </a:lnTo>
                <a:lnTo>
                  <a:pt x="12951" y="1084"/>
                </a:lnTo>
                <a:lnTo>
                  <a:pt x="12983" y="1098"/>
                </a:lnTo>
                <a:lnTo>
                  <a:pt x="13003" y="1116"/>
                </a:lnTo>
                <a:lnTo>
                  <a:pt x="13018" y="1101"/>
                </a:lnTo>
                <a:lnTo>
                  <a:pt x="13033" y="1116"/>
                </a:lnTo>
                <a:lnTo>
                  <a:pt x="13045" y="1135"/>
                </a:lnTo>
                <a:lnTo>
                  <a:pt x="13054" y="1134"/>
                </a:lnTo>
                <a:lnTo>
                  <a:pt x="13061" y="1129"/>
                </a:lnTo>
                <a:lnTo>
                  <a:pt x="13085" y="1137"/>
                </a:lnTo>
                <a:lnTo>
                  <a:pt x="13088" y="1126"/>
                </a:lnTo>
                <a:lnTo>
                  <a:pt x="13071" y="1102"/>
                </a:lnTo>
                <a:lnTo>
                  <a:pt x="13079" y="1092"/>
                </a:lnTo>
                <a:lnTo>
                  <a:pt x="13099" y="1091"/>
                </a:lnTo>
                <a:lnTo>
                  <a:pt x="13116" y="1093"/>
                </a:lnTo>
                <a:lnTo>
                  <a:pt x="13179" y="1123"/>
                </a:lnTo>
                <a:lnTo>
                  <a:pt x="13241" y="1146"/>
                </a:lnTo>
                <a:lnTo>
                  <a:pt x="13248" y="1159"/>
                </a:lnTo>
                <a:lnTo>
                  <a:pt x="13256" y="1168"/>
                </a:lnTo>
                <a:lnTo>
                  <a:pt x="13328" y="1210"/>
                </a:lnTo>
                <a:lnTo>
                  <a:pt x="13329" y="1211"/>
                </a:lnTo>
                <a:lnTo>
                  <a:pt x="13330" y="1212"/>
                </a:lnTo>
                <a:lnTo>
                  <a:pt x="13336" y="1224"/>
                </a:lnTo>
                <a:lnTo>
                  <a:pt x="13341" y="1238"/>
                </a:lnTo>
                <a:lnTo>
                  <a:pt x="13408" y="1326"/>
                </a:lnTo>
                <a:lnTo>
                  <a:pt x="13485" y="1408"/>
                </a:lnTo>
                <a:lnTo>
                  <a:pt x="13518" y="1451"/>
                </a:lnTo>
                <a:lnTo>
                  <a:pt x="13543" y="1499"/>
                </a:lnTo>
                <a:lnTo>
                  <a:pt x="13572" y="1578"/>
                </a:lnTo>
                <a:lnTo>
                  <a:pt x="13594" y="1628"/>
                </a:lnTo>
                <a:lnTo>
                  <a:pt x="13615" y="1676"/>
                </a:lnTo>
                <a:lnTo>
                  <a:pt x="13624" y="1723"/>
                </a:lnTo>
                <a:lnTo>
                  <a:pt x="13630" y="1772"/>
                </a:lnTo>
                <a:lnTo>
                  <a:pt x="13646" y="1823"/>
                </a:lnTo>
                <a:lnTo>
                  <a:pt x="13636" y="1872"/>
                </a:lnTo>
                <a:lnTo>
                  <a:pt x="13613" y="1888"/>
                </a:lnTo>
                <a:lnTo>
                  <a:pt x="13589" y="1878"/>
                </a:lnTo>
                <a:lnTo>
                  <a:pt x="13574" y="1875"/>
                </a:lnTo>
                <a:lnTo>
                  <a:pt x="13559" y="1874"/>
                </a:lnTo>
                <a:lnTo>
                  <a:pt x="13549" y="1865"/>
                </a:lnTo>
                <a:lnTo>
                  <a:pt x="13541" y="1855"/>
                </a:lnTo>
                <a:lnTo>
                  <a:pt x="13539" y="1866"/>
                </a:lnTo>
                <a:lnTo>
                  <a:pt x="13535" y="1875"/>
                </a:lnTo>
                <a:lnTo>
                  <a:pt x="13537" y="1895"/>
                </a:lnTo>
                <a:lnTo>
                  <a:pt x="13528" y="1908"/>
                </a:lnTo>
                <a:lnTo>
                  <a:pt x="13521" y="1913"/>
                </a:lnTo>
                <a:lnTo>
                  <a:pt x="13526" y="1924"/>
                </a:lnTo>
                <a:lnTo>
                  <a:pt x="13517" y="1937"/>
                </a:lnTo>
                <a:lnTo>
                  <a:pt x="13521" y="1954"/>
                </a:lnTo>
                <a:lnTo>
                  <a:pt x="13524" y="1973"/>
                </a:lnTo>
                <a:lnTo>
                  <a:pt x="13541" y="1991"/>
                </a:lnTo>
                <a:lnTo>
                  <a:pt x="13562" y="2027"/>
                </a:lnTo>
                <a:lnTo>
                  <a:pt x="13565" y="2067"/>
                </a:lnTo>
                <a:lnTo>
                  <a:pt x="13557" y="2084"/>
                </a:lnTo>
                <a:lnTo>
                  <a:pt x="13552" y="2104"/>
                </a:lnTo>
                <a:lnTo>
                  <a:pt x="13553" y="2132"/>
                </a:lnTo>
                <a:lnTo>
                  <a:pt x="13562" y="2157"/>
                </a:lnTo>
                <a:lnTo>
                  <a:pt x="13587" y="2183"/>
                </a:lnTo>
                <a:lnTo>
                  <a:pt x="13603" y="2187"/>
                </a:lnTo>
                <a:lnTo>
                  <a:pt x="13617" y="2193"/>
                </a:lnTo>
                <a:lnTo>
                  <a:pt x="13632" y="2195"/>
                </a:lnTo>
                <a:lnTo>
                  <a:pt x="13648" y="2196"/>
                </a:lnTo>
                <a:lnTo>
                  <a:pt x="13648" y="2197"/>
                </a:lnTo>
                <a:lnTo>
                  <a:pt x="13650" y="2197"/>
                </a:lnTo>
                <a:lnTo>
                  <a:pt x="13650" y="2198"/>
                </a:lnTo>
                <a:lnTo>
                  <a:pt x="13650" y="2199"/>
                </a:lnTo>
                <a:lnTo>
                  <a:pt x="13664" y="2220"/>
                </a:lnTo>
                <a:lnTo>
                  <a:pt x="13681" y="2246"/>
                </a:lnTo>
                <a:lnTo>
                  <a:pt x="13710" y="2266"/>
                </a:lnTo>
                <a:lnTo>
                  <a:pt x="13737" y="2289"/>
                </a:lnTo>
                <a:lnTo>
                  <a:pt x="13812" y="2369"/>
                </a:lnTo>
                <a:lnTo>
                  <a:pt x="13850" y="2448"/>
                </a:lnTo>
                <a:lnTo>
                  <a:pt x="13842" y="2452"/>
                </a:lnTo>
                <a:lnTo>
                  <a:pt x="13837" y="2461"/>
                </a:lnTo>
                <a:lnTo>
                  <a:pt x="13835" y="2483"/>
                </a:lnTo>
                <a:lnTo>
                  <a:pt x="13817" y="2483"/>
                </a:lnTo>
                <a:lnTo>
                  <a:pt x="13796" y="2497"/>
                </a:lnTo>
                <a:lnTo>
                  <a:pt x="13775" y="2516"/>
                </a:lnTo>
                <a:lnTo>
                  <a:pt x="13758" y="2519"/>
                </a:lnTo>
                <a:lnTo>
                  <a:pt x="13741" y="2512"/>
                </a:lnTo>
                <a:lnTo>
                  <a:pt x="13740" y="2498"/>
                </a:lnTo>
                <a:lnTo>
                  <a:pt x="13742" y="2483"/>
                </a:lnTo>
                <a:lnTo>
                  <a:pt x="13714" y="2460"/>
                </a:lnTo>
                <a:lnTo>
                  <a:pt x="13708" y="2421"/>
                </a:lnTo>
                <a:lnTo>
                  <a:pt x="13692" y="2391"/>
                </a:lnTo>
                <a:lnTo>
                  <a:pt x="13674" y="2363"/>
                </a:lnTo>
                <a:lnTo>
                  <a:pt x="13650" y="2354"/>
                </a:lnTo>
                <a:lnTo>
                  <a:pt x="13633" y="2332"/>
                </a:lnTo>
                <a:lnTo>
                  <a:pt x="13628" y="2315"/>
                </a:lnTo>
                <a:lnTo>
                  <a:pt x="13624" y="2298"/>
                </a:lnTo>
                <a:lnTo>
                  <a:pt x="13607" y="2293"/>
                </a:lnTo>
                <a:lnTo>
                  <a:pt x="13587" y="2294"/>
                </a:lnTo>
                <a:lnTo>
                  <a:pt x="13570" y="2273"/>
                </a:lnTo>
                <a:lnTo>
                  <a:pt x="13549" y="2259"/>
                </a:lnTo>
                <a:lnTo>
                  <a:pt x="13550" y="2275"/>
                </a:lnTo>
                <a:lnTo>
                  <a:pt x="13552" y="2290"/>
                </a:lnTo>
                <a:lnTo>
                  <a:pt x="13518" y="2266"/>
                </a:lnTo>
                <a:lnTo>
                  <a:pt x="13491" y="2230"/>
                </a:lnTo>
                <a:lnTo>
                  <a:pt x="13499" y="2209"/>
                </a:lnTo>
                <a:lnTo>
                  <a:pt x="13471" y="2180"/>
                </a:lnTo>
                <a:lnTo>
                  <a:pt x="13457" y="2142"/>
                </a:lnTo>
                <a:lnTo>
                  <a:pt x="13421" y="2146"/>
                </a:lnTo>
                <a:lnTo>
                  <a:pt x="13390" y="2122"/>
                </a:lnTo>
                <a:lnTo>
                  <a:pt x="13382" y="2130"/>
                </a:lnTo>
                <a:lnTo>
                  <a:pt x="13359" y="2140"/>
                </a:lnTo>
                <a:lnTo>
                  <a:pt x="13323" y="2181"/>
                </a:lnTo>
                <a:lnTo>
                  <a:pt x="13285" y="2228"/>
                </a:lnTo>
                <a:lnTo>
                  <a:pt x="13286" y="2199"/>
                </a:lnTo>
                <a:lnTo>
                  <a:pt x="13277" y="2172"/>
                </a:lnTo>
                <a:lnTo>
                  <a:pt x="13232" y="2089"/>
                </a:lnTo>
                <a:lnTo>
                  <a:pt x="13165" y="2059"/>
                </a:lnTo>
                <a:lnTo>
                  <a:pt x="13165" y="2135"/>
                </a:lnTo>
                <a:lnTo>
                  <a:pt x="13155" y="2200"/>
                </a:lnTo>
                <a:lnTo>
                  <a:pt x="13138" y="2234"/>
                </a:lnTo>
                <a:lnTo>
                  <a:pt x="13182" y="2288"/>
                </a:lnTo>
                <a:lnTo>
                  <a:pt x="13196" y="2289"/>
                </a:lnTo>
                <a:lnTo>
                  <a:pt x="13229" y="2296"/>
                </a:lnTo>
                <a:lnTo>
                  <a:pt x="13254" y="2331"/>
                </a:lnTo>
                <a:lnTo>
                  <a:pt x="13289" y="2345"/>
                </a:lnTo>
                <a:lnTo>
                  <a:pt x="13311" y="2330"/>
                </a:lnTo>
                <a:lnTo>
                  <a:pt x="13307" y="2304"/>
                </a:lnTo>
                <a:lnTo>
                  <a:pt x="13333" y="2299"/>
                </a:lnTo>
                <a:lnTo>
                  <a:pt x="13375" y="2314"/>
                </a:lnTo>
                <a:lnTo>
                  <a:pt x="13403" y="2311"/>
                </a:lnTo>
                <a:lnTo>
                  <a:pt x="13437" y="2307"/>
                </a:lnTo>
                <a:lnTo>
                  <a:pt x="13432" y="2319"/>
                </a:lnTo>
                <a:lnTo>
                  <a:pt x="13437" y="2335"/>
                </a:lnTo>
                <a:lnTo>
                  <a:pt x="13432" y="2354"/>
                </a:lnTo>
                <a:lnTo>
                  <a:pt x="13403" y="2361"/>
                </a:lnTo>
                <a:lnTo>
                  <a:pt x="13379" y="2369"/>
                </a:lnTo>
                <a:lnTo>
                  <a:pt x="13371" y="2391"/>
                </a:lnTo>
                <a:lnTo>
                  <a:pt x="13375" y="2404"/>
                </a:lnTo>
                <a:lnTo>
                  <a:pt x="13357" y="2408"/>
                </a:lnTo>
                <a:lnTo>
                  <a:pt x="13359" y="2416"/>
                </a:lnTo>
                <a:lnTo>
                  <a:pt x="13369" y="2424"/>
                </a:lnTo>
                <a:lnTo>
                  <a:pt x="13367" y="2469"/>
                </a:lnTo>
                <a:lnTo>
                  <a:pt x="13377" y="2511"/>
                </a:lnTo>
                <a:lnTo>
                  <a:pt x="13399" y="2522"/>
                </a:lnTo>
                <a:lnTo>
                  <a:pt x="13421" y="2531"/>
                </a:lnTo>
                <a:lnTo>
                  <a:pt x="13451" y="2535"/>
                </a:lnTo>
                <a:lnTo>
                  <a:pt x="13470" y="2560"/>
                </a:lnTo>
                <a:lnTo>
                  <a:pt x="13484" y="2581"/>
                </a:lnTo>
                <a:lnTo>
                  <a:pt x="13501" y="2599"/>
                </a:lnTo>
                <a:lnTo>
                  <a:pt x="13506" y="2622"/>
                </a:lnTo>
                <a:lnTo>
                  <a:pt x="13524" y="2627"/>
                </a:lnTo>
                <a:lnTo>
                  <a:pt x="13537" y="2638"/>
                </a:lnTo>
                <a:lnTo>
                  <a:pt x="13547" y="2651"/>
                </a:lnTo>
                <a:lnTo>
                  <a:pt x="13571" y="2665"/>
                </a:lnTo>
                <a:lnTo>
                  <a:pt x="13598" y="2682"/>
                </a:lnTo>
                <a:lnTo>
                  <a:pt x="13622" y="2704"/>
                </a:lnTo>
                <a:lnTo>
                  <a:pt x="13651" y="2719"/>
                </a:lnTo>
                <a:lnTo>
                  <a:pt x="13651" y="2721"/>
                </a:lnTo>
                <a:lnTo>
                  <a:pt x="13652" y="2723"/>
                </a:lnTo>
                <a:lnTo>
                  <a:pt x="13623" y="2723"/>
                </a:lnTo>
                <a:lnTo>
                  <a:pt x="13593" y="2726"/>
                </a:lnTo>
                <a:lnTo>
                  <a:pt x="13621" y="2739"/>
                </a:lnTo>
                <a:lnTo>
                  <a:pt x="13650" y="2752"/>
                </a:lnTo>
                <a:lnTo>
                  <a:pt x="13668" y="2770"/>
                </a:lnTo>
                <a:lnTo>
                  <a:pt x="13666" y="2790"/>
                </a:lnTo>
                <a:lnTo>
                  <a:pt x="13659" y="2803"/>
                </a:lnTo>
                <a:lnTo>
                  <a:pt x="13661" y="2816"/>
                </a:lnTo>
                <a:lnTo>
                  <a:pt x="13655" y="2827"/>
                </a:lnTo>
                <a:lnTo>
                  <a:pt x="13648" y="2837"/>
                </a:lnTo>
                <a:lnTo>
                  <a:pt x="13655" y="2852"/>
                </a:lnTo>
                <a:lnTo>
                  <a:pt x="13665" y="2866"/>
                </a:lnTo>
                <a:lnTo>
                  <a:pt x="13682" y="2857"/>
                </a:lnTo>
                <a:lnTo>
                  <a:pt x="13697" y="2846"/>
                </a:lnTo>
                <a:lnTo>
                  <a:pt x="13714" y="2866"/>
                </a:lnTo>
                <a:lnTo>
                  <a:pt x="13737" y="2879"/>
                </a:lnTo>
                <a:lnTo>
                  <a:pt x="13742" y="2901"/>
                </a:lnTo>
                <a:lnTo>
                  <a:pt x="13744" y="2919"/>
                </a:lnTo>
                <a:lnTo>
                  <a:pt x="13752" y="2913"/>
                </a:lnTo>
                <a:lnTo>
                  <a:pt x="13762" y="2911"/>
                </a:lnTo>
                <a:lnTo>
                  <a:pt x="13767" y="2919"/>
                </a:lnTo>
                <a:lnTo>
                  <a:pt x="13775" y="2925"/>
                </a:lnTo>
                <a:lnTo>
                  <a:pt x="13770" y="2927"/>
                </a:lnTo>
                <a:lnTo>
                  <a:pt x="13762" y="2929"/>
                </a:lnTo>
                <a:lnTo>
                  <a:pt x="13752" y="2943"/>
                </a:lnTo>
                <a:lnTo>
                  <a:pt x="13753" y="2963"/>
                </a:lnTo>
                <a:lnTo>
                  <a:pt x="13763" y="2981"/>
                </a:lnTo>
                <a:lnTo>
                  <a:pt x="13774" y="3002"/>
                </a:lnTo>
                <a:lnTo>
                  <a:pt x="13755" y="2999"/>
                </a:lnTo>
                <a:lnTo>
                  <a:pt x="13755" y="3023"/>
                </a:lnTo>
                <a:lnTo>
                  <a:pt x="13749" y="3044"/>
                </a:lnTo>
                <a:lnTo>
                  <a:pt x="13754" y="3060"/>
                </a:lnTo>
                <a:lnTo>
                  <a:pt x="13754" y="3075"/>
                </a:lnTo>
                <a:lnTo>
                  <a:pt x="13751" y="3092"/>
                </a:lnTo>
                <a:lnTo>
                  <a:pt x="13755" y="3108"/>
                </a:lnTo>
                <a:lnTo>
                  <a:pt x="13757" y="3122"/>
                </a:lnTo>
                <a:lnTo>
                  <a:pt x="13743" y="3125"/>
                </a:lnTo>
                <a:lnTo>
                  <a:pt x="13739" y="3136"/>
                </a:lnTo>
                <a:lnTo>
                  <a:pt x="13741" y="3154"/>
                </a:lnTo>
                <a:lnTo>
                  <a:pt x="13753" y="3157"/>
                </a:lnTo>
                <a:lnTo>
                  <a:pt x="13757" y="3178"/>
                </a:lnTo>
                <a:lnTo>
                  <a:pt x="13761" y="3198"/>
                </a:lnTo>
                <a:lnTo>
                  <a:pt x="13766" y="3214"/>
                </a:lnTo>
                <a:lnTo>
                  <a:pt x="13758" y="3224"/>
                </a:lnTo>
                <a:lnTo>
                  <a:pt x="13753" y="3250"/>
                </a:lnTo>
                <a:lnTo>
                  <a:pt x="13749" y="3271"/>
                </a:lnTo>
                <a:lnTo>
                  <a:pt x="13735" y="3273"/>
                </a:lnTo>
                <a:lnTo>
                  <a:pt x="13722" y="3275"/>
                </a:lnTo>
                <a:lnTo>
                  <a:pt x="13722" y="3281"/>
                </a:lnTo>
                <a:lnTo>
                  <a:pt x="13729" y="3290"/>
                </a:lnTo>
                <a:lnTo>
                  <a:pt x="13718" y="3293"/>
                </a:lnTo>
                <a:lnTo>
                  <a:pt x="13707" y="3294"/>
                </a:lnTo>
                <a:lnTo>
                  <a:pt x="13707" y="3296"/>
                </a:lnTo>
                <a:lnTo>
                  <a:pt x="13734" y="3308"/>
                </a:lnTo>
                <a:lnTo>
                  <a:pt x="13735" y="3333"/>
                </a:lnTo>
                <a:lnTo>
                  <a:pt x="13721" y="3362"/>
                </a:lnTo>
                <a:lnTo>
                  <a:pt x="13694" y="3375"/>
                </a:lnTo>
                <a:lnTo>
                  <a:pt x="13688" y="3401"/>
                </a:lnTo>
                <a:lnTo>
                  <a:pt x="13678" y="3424"/>
                </a:lnTo>
                <a:lnTo>
                  <a:pt x="13669" y="3425"/>
                </a:lnTo>
                <a:lnTo>
                  <a:pt x="13658" y="3430"/>
                </a:lnTo>
                <a:lnTo>
                  <a:pt x="13649" y="3432"/>
                </a:lnTo>
                <a:lnTo>
                  <a:pt x="13638" y="3426"/>
                </a:lnTo>
                <a:lnTo>
                  <a:pt x="13618" y="3438"/>
                </a:lnTo>
                <a:lnTo>
                  <a:pt x="13588" y="3440"/>
                </a:lnTo>
                <a:lnTo>
                  <a:pt x="13600" y="3454"/>
                </a:lnTo>
                <a:lnTo>
                  <a:pt x="13608" y="3461"/>
                </a:lnTo>
                <a:lnTo>
                  <a:pt x="13611" y="3474"/>
                </a:lnTo>
                <a:lnTo>
                  <a:pt x="13613" y="3482"/>
                </a:lnTo>
                <a:lnTo>
                  <a:pt x="13578" y="3476"/>
                </a:lnTo>
                <a:lnTo>
                  <a:pt x="13544" y="3457"/>
                </a:lnTo>
                <a:lnTo>
                  <a:pt x="13541" y="3513"/>
                </a:lnTo>
                <a:lnTo>
                  <a:pt x="13489" y="3529"/>
                </a:lnTo>
                <a:lnTo>
                  <a:pt x="13448" y="3537"/>
                </a:lnTo>
                <a:lnTo>
                  <a:pt x="13414" y="3563"/>
                </a:lnTo>
                <a:lnTo>
                  <a:pt x="13406" y="3597"/>
                </a:lnTo>
                <a:lnTo>
                  <a:pt x="13417" y="3635"/>
                </a:lnTo>
                <a:lnTo>
                  <a:pt x="13396" y="3636"/>
                </a:lnTo>
                <a:lnTo>
                  <a:pt x="13376" y="3603"/>
                </a:lnTo>
                <a:lnTo>
                  <a:pt x="13371" y="3574"/>
                </a:lnTo>
                <a:lnTo>
                  <a:pt x="13361" y="3543"/>
                </a:lnTo>
                <a:lnTo>
                  <a:pt x="13341" y="3540"/>
                </a:lnTo>
                <a:lnTo>
                  <a:pt x="13312" y="3545"/>
                </a:lnTo>
                <a:lnTo>
                  <a:pt x="13294" y="3533"/>
                </a:lnTo>
                <a:lnTo>
                  <a:pt x="13288" y="3545"/>
                </a:lnTo>
                <a:lnTo>
                  <a:pt x="13275" y="3558"/>
                </a:lnTo>
                <a:lnTo>
                  <a:pt x="13256" y="3564"/>
                </a:lnTo>
                <a:lnTo>
                  <a:pt x="13205" y="3621"/>
                </a:lnTo>
                <a:lnTo>
                  <a:pt x="13186" y="3695"/>
                </a:lnTo>
                <a:lnTo>
                  <a:pt x="13182" y="3718"/>
                </a:lnTo>
                <a:lnTo>
                  <a:pt x="13189" y="3737"/>
                </a:lnTo>
                <a:lnTo>
                  <a:pt x="13207" y="3765"/>
                </a:lnTo>
                <a:lnTo>
                  <a:pt x="13226" y="3800"/>
                </a:lnTo>
                <a:lnTo>
                  <a:pt x="13257" y="3811"/>
                </a:lnTo>
                <a:lnTo>
                  <a:pt x="13267" y="3833"/>
                </a:lnTo>
                <a:lnTo>
                  <a:pt x="13289" y="3877"/>
                </a:lnTo>
                <a:lnTo>
                  <a:pt x="13324" y="3924"/>
                </a:lnTo>
                <a:lnTo>
                  <a:pt x="13349" y="3948"/>
                </a:lnTo>
                <a:lnTo>
                  <a:pt x="13378" y="3962"/>
                </a:lnTo>
                <a:lnTo>
                  <a:pt x="13398" y="3968"/>
                </a:lnTo>
                <a:lnTo>
                  <a:pt x="13412" y="3987"/>
                </a:lnTo>
                <a:lnTo>
                  <a:pt x="13424" y="4001"/>
                </a:lnTo>
                <a:lnTo>
                  <a:pt x="13424" y="4017"/>
                </a:lnTo>
                <a:lnTo>
                  <a:pt x="13436" y="4030"/>
                </a:lnTo>
                <a:lnTo>
                  <a:pt x="13459" y="4050"/>
                </a:lnTo>
                <a:lnTo>
                  <a:pt x="13473" y="4087"/>
                </a:lnTo>
                <a:lnTo>
                  <a:pt x="13484" y="4119"/>
                </a:lnTo>
                <a:lnTo>
                  <a:pt x="13489" y="4126"/>
                </a:lnTo>
                <a:lnTo>
                  <a:pt x="13496" y="4134"/>
                </a:lnTo>
                <a:lnTo>
                  <a:pt x="13504" y="4140"/>
                </a:lnTo>
                <a:lnTo>
                  <a:pt x="13508" y="4147"/>
                </a:lnTo>
                <a:lnTo>
                  <a:pt x="13510" y="4149"/>
                </a:lnTo>
                <a:lnTo>
                  <a:pt x="13511" y="4152"/>
                </a:lnTo>
                <a:lnTo>
                  <a:pt x="13496" y="4169"/>
                </a:lnTo>
                <a:lnTo>
                  <a:pt x="13518" y="4203"/>
                </a:lnTo>
                <a:lnTo>
                  <a:pt x="13530" y="4235"/>
                </a:lnTo>
                <a:lnTo>
                  <a:pt x="13535" y="4266"/>
                </a:lnTo>
                <a:lnTo>
                  <a:pt x="13526" y="4267"/>
                </a:lnTo>
                <a:lnTo>
                  <a:pt x="13518" y="4269"/>
                </a:lnTo>
                <a:lnTo>
                  <a:pt x="13522" y="4283"/>
                </a:lnTo>
                <a:lnTo>
                  <a:pt x="13532" y="4293"/>
                </a:lnTo>
                <a:lnTo>
                  <a:pt x="13535" y="4316"/>
                </a:lnTo>
                <a:lnTo>
                  <a:pt x="13529" y="4344"/>
                </a:lnTo>
                <a:lnTo>
                  <a:pt x="13516" y="4358"/>
                </a:lnTo>
                <a:lnTo>
                  <a:pt x="13498" y="4369"/>
                </a:lnTo>
                <a:lnTo>
                  <a:pt x="13488" y="4378"/>
                </a:lnTo>
                <a:lnTo>
                  <a:pt x="13481" y="4391"/>
                </a:lnTo>
                <a:lnTo>
                  <a:pt x="13443" y="4415"/>
                </a:lnTo>
                <a:lnTo>
                  <a:pt x="13420" y="4410"/>
                </a:lnTo>
                <a:lnTo>
                  <a:pt x="13398" y="4398"/>
                </a:lnTo>
                <a:lnTo>
                  <a:pt x="13403" y="4431"/>
                </a:lnTo>
                <a:lnTo>
                  <a:pt x="13408" y="4466"/>
                </a:lnTo>
                <a:lnTo>
                  <a:pt x="13404" y="4472"/>
                </a:lnTo>
                <a:lnTo>
                  <a:pt x="13399" y="4477"/>
                </a:lnTo>
                <a:lnTo>
                  <a:pt x="13403" y="4487"/>
                </a:lnTo>
                <a:lnTo>
                  <a:pt x="13400" y="4500"/>
                </a:lnTo>
                <a:lnTo>
                  <a:pt x="13390" y="4501"/>
                </a:lnTo>
                <a:lnTo>
                  <a:pt x="13384" y="4494"/>
                </a:lnTo>
                <a:lnTo>
                  <a:pt x="13387" y="4514"/>
                </a:lnTo>
                <a:lnTo>
                  <a:pt x="13375" y="4532"/>
                </a:lnTo>
                <a:lnTo>
                  <a:pt x="13356" y="4546"/>
                </a:lnTo>
                <a:lnTo>
                  <a:pt x="13339" y="4563"/>
                </a:lnTo>
                <a:lnTo>
                  <a:pt x="13309" y="4550"/>
                </a:lnTo>
                <a:lnTo>
                  <a:pt x="13308" y="4462"/>
                </a:lnTo>
                <a:lnTo>
                  <a:pt x="13307" y="4445"/>
                </a:lnTo>
                <a:lnTo>
                  <a:pt x="13292" y="4442"/>
                </a:lnTo>
                <a:lnTo>
                  <a:pt x="13277" y="4422"/>
                </a:lnTo>
                <a:lnTo>
                  <a:pt x="13259" y="4402"/>
                </a:lnTo>
                <a:lnTo>
                  <a:pt x="13244" y="4416"/>
                </a:lnTo>
                <a:lnTo>
                  <a:pt x="13221" y="4432"/>
                </a:lnTo>
                <a:lnTo>
                  <a:pt x="13224" y="4407"/>
                </a:lnTo>
                <a:lnTo>
                  <a:pt x="13223" y="4381"/>
                </a:lnTo>
                <a:lnTo>
                  <a:pt x="13208" y="4385"/>
                </a:lnTo>
                <a:lnTo>
                  <a:pt x="13195" y="4404"/>
                </a:lnTo>
                <a:lnTo>
                  <a:pt x="13179" y="4342"/>
                </a:lnTo>
                <a:lnTo>
                  <a:pt x="13141" y="4291"/>
                </a:lnTo>
                <a:lnTo>
                  <a:pt x="13092" y="4267"/>
                </a:lnTo>
                <a:lnTo>
                  <a:pt x="13035" y="4271"/>
                </a:lnTo>
                <a:lnTo>
                  <a:pt x="13040" y="4248"/>
                </a:lnTo>
                <a:lnTo>
                  <a:pt x="13045" y="4224"/>
                </a:lnTo>
                <a:lnTo>
                  <a:pt x="13023" y="4190"/>
                </a:lnTo>
                <a:lnTo>
                  <a:pt x="12977" y="4190"/>
                </a:lnTo>
                <a:lnTo>
                  <a:pt x="12975" y="4191"/>
                </a:lnTo>
                <a:lnTo>
                  <a:pt x="12988" y="4208"/>
                </a:lnTo>
                <a:lnTo>
                  <a:pt x="13003" y="4227"/>
                </a:lnTo>
                <a:lnTo>
                  <a:pt x="13002" y="4260"/>
                </a:lnTo>
                <a:lnTo>
                  <a:pt x="12999" y="4297"/>
                </a:lnTo>
                <a:lnTo>
                  <a:pt x="12995" y="4364"/>
                </a:lnTo>
                <a:lnTo>
                  <a:pt x="12982" y="4428"/>
                </a:lnTo>
                <a:lnTo>
                  <a:pt x="12985" y="4449"/>
                </a:lnTo>
                <a:lnTo>
                  <a:pt x="12988" y="4470"/>
                </a:lnTo>
                <a:lnTo>
                  <a:pt x="12996" y="4498"/>
                </a:lnTo>
                <a:lnTo>
                  <a:pt x="13000" y="4529"/>
                </a:lnTo>
                <a:lnTo>
                  <a:pt x="12997" y="4536"/>
                </a:lnTo>
                <a:lnTo>
                  <a:pt x="12997" y="4541"/>
                </a:lnTo>
                <a:lnTo>
                  <a:pt x="12999" y="4542"/>
                </a:lnTo>
                <a:lnTo>
                  <a:pt x="13000" y="4543"/>
                </a:lnTo>
                <a:lnTo>
                  <a:pt x="13013" y="4536"/>
                </a:lnTo>
                <a:lnTo>
                  <a:pt x="13026" y="4528"/>
                </a:lnTo>
                <a:lnTo>
                  <a:pt x="13031" y="4543"/>
                </a:lnTo>
                <a:lnTo>
                  <a:pt x="13035" y="4561"/>
                </a:lnTo>
                <a:lnTo>
                  <a:pt x="13048" y="4579"/>
                </a:lnTo>
                <a:lnTo>
                  <a:pt x="13071" y="4600"/>
                </a:lnTo>
                <a:lnTo>
                  <a:pt x="13079" y="4643"/>
                </a:lnTo>
                <a:lnTo>
                  <a:pt x="13092" y="4686"/>
                </a:lnTo>
                <a:lnTo>
                  <a:pt x="13109" y="4716"/>
                </a:lnTo>
                <a:lnTo>
                  <a:pt x="13139" y="4731"/>
                </a:lnTo>
                <a:lnTo>
                  <a:pt x="13174" y="4756"/>
                </a:lnTo>
                <a:lnTo>
                  <a:pt x="13196" y="4798"/>
                </a:lnTo>
                <a:lnTo>
                  <a:pt x="13232" y="4833"/>
                </a:lnTo>
                <a:lnTo>
                  <a:pt x="13262" y="4866"/>
                </a:lnTo>
                <a:lnTo>
                  <a:pt x="13273" y="4912"/>
                </a:lnTo>
                <a:lnTo>
                  <a:pt x="13277" y="4968"/>
                </a:lnTo>
                <a:lnTo>
                  <a:pt x="13279" y="5006"/>
                </a:lnTo>
                <a:lnTo>
                  <a:pt x="13288" y="5047"/>
                </a:lnTo>
                <a:lnTo>
                  <a:pt x="13304" y="5076"/>
                </a:lnTo>
                <a:lnTo>
                  <a:pt x="13326" y="5102"/>
                </a:lnTo>
                <a:lnTo>
                  <a:pt x="13335" y="5117"/>
                </a:lnTo>
                <a:lnTo>
                  <a:pt x="13338" y="5135"/>
                </a:lnTo>
                <a:lnTo>
                  <a:pt x="13349" y="5163"/>
                </a:lnTo>
                <a:lnTo>
                  <a:pt x="13329" y="5176"/>
                </a:lnTo>
                <a:lnTo>
                  <a:pt x="13295" y="5158"/>
                </a:lnTo>
                <a:lnTo>
                  <a:pt x="13282" y="5138"/>
                </a:lnTo>
                <a:lnTo>
                  <a:pt x="13281" y="5134"/>
                </a:lnTo>
                <a:lnTo>
                  <a:pt x="13280" y="5128"/>
                </a:lnTo>
                <a:lnTo>
                  <a:pt x="13279" y="5128"/>
                </a:lnTo>
                <a:lnTo>
                  <a:pt x="13279" y="5127"/>
                </a:lnTo>
                <a:lnTo>
                  <a:pt x="13277" y="5127"/>
                </a:lnTo>
                <a:lnTo>
                  <a:pt x="13247" y="5113"/>
                </a:lnTo>
                <a:lnTo>
                  <a:pt x="13215" y="5089"/>
                </a:lnTo>
                <a:lnTo>
                  <a:pt x="13213" y="5088"/>
                </a:lnTo>
                <a:lnTo>
                  <a:pt x="13210" y="5086"/>
                </a:lnTo>
                <a:lnTo>
                  <a:pt x="13210" y="5085"/>
                </a:lnTo>
                <a:lnTo>
                  <a:pt x="13209" y="5084"/>
                </a:lnTo>
                <a:lnTo>
                  <a:pt x="13207" y="5083"/>
                </a:lnTo>
                <a:lnTo>
                  <a:pt x="13205" y="5081"/>
                </a:lnTo>
                <a:lnTo>
                  <a:pt x="13198" y="5069"/>
                </a:lnTo>
                <a:lnTo>
                  <a:pt x="13196" y="5051"/>
                </a:lnTo>
                <a:lnTo>
                  <a:pt x="13171" y="5045"/>
                </a:lnTo>
                <a:lnTo>
                  <a:pt x="13156" y="5034"/>
                </a:lnTo>
                <a:lnTo>
                  <a:pt x="13149" y="4987"/>
                </a:lnTo>
                <a:lnTo>
                  <a:pt x="13114" y="4947"/>
                </a:lnTo>
                <a:lnTo>
                  <a:pt x="13106" y="4900"/>
                </a:lnTo>
                <a:lnTo>
                  <a:pt x="13091" y="4864"/>
                </a:lnTo>
                <a:lnTo>
                  <a:pt x="13089" y="4835"/>
                </a:lnTo>
                <a:lnTo>
                  <a:pt x="13087" y="4805"/>
                </a:lnTo>
                <a:lnTo>
                  <a:pt x="13081" y="4780"/>
                </a:lnTo>
                <a:lnTo>
                  <a:pt x="13072" y="4754"/>
                </a:lnTo>
                <a:lnTo>
                  <a:pt x="13061" y="4744"/>
                </a:lnTo>
                <a:lnTo>
                  <a:pt x="13049" y="4736"/>
                </a:lnTo>
                <a:lnTo>
                  <a:pt x="13028" y="4682"/>
                </a:lnTo>
                <a:lnTo>
                  <a:pt x="13007" y="4636"/>
                </a:lnTo>
                <a:lnTo>
                  <a:pt x="13007" y="4635"/>
                </a:lnTo>
                <a:lnTo>
                  <a:pt x="13007" y="4634"/>
                </a:lnTo>
                <a:lnTo>
                  <a:pt x="13003" y="4632"/>
                </a:lnTo>
                <a:lnTo>
                  <a:pt x="13001" y="4628"/>
                </a:lnTo>
                <a:lnTo>
                  <a:pt x="12992" y="4616"/>
                </a:lnTo>
                <a:lnTo>
                  <a:pt x="12988" y="4606"/>
                </a:lnTo>
                <a:lnTo>
                  <a:pt x="12972" y="4600"/>
                </a:lnTo>
                <a:lnTo>
                  <a:pt x="12952" y="4601"/>
                </a:lnTo>
                <a:lnTo>
                  <a:pt x="12947" y="4580"/>
                </a:lnTo>
                <a:lnTo>
                  <a:pt x="12946" y="4559"/>
                </a:lnTo>
                <a:lnTo>
                  <a:pt x="12952" y="4535"/>
                </a:lnTo>
                <a:lnTo>
                  <a:pt x="12941" y="4506"/>
                </a:lnTo>
                <a:lnTo>
                  <a:pt x="12945" y="4490"/>
                </a:lnTo>
                <a:lnTo>
                  <a:pt x="12953" y="4475"/>
                </a:lnTo>
                <a:lnTo>
                  <a:pt x="12957" y="4453"/>
                </a:lnTo>
                <a:lnTo>
                  <a:pt x="12956" y="4430"/>
                </a:lnTo>
                <a:lnTo>
                  <a:pt x="12928" y="4263"/>
                </a:lnTo>
                <a:lnTo>
                  <a:pt x="12915" y="4223"/>
                </a:lnTo>
                <a:lnTo>
                  <a:pt x="12898" y="4185"/>
                </a:lnTo>
                <a:lnTo>
                  <a:pt x="12887" y="4167"/>
                </a:lnTo>
                <a:lnTo>
                  <a:pt x="12874" y="4152"/>
                </a:lnTo>
                <a:lnTo>
                  <a:pt x="12864" y="4134"/>
                </a:lnTo>
                <a:lnTo>
                  <a:pt x="12857" y="4120"/>
                </a:lnTo>
                <a:lnTo>
                  <a:pt x="12857" y="4119"/>
                </a:lnTo>
                <a:lnTo>
                  <a:pt x="12855" y="4103"/>
                </a:lnTo>
                <a:lnTo>
                  <a:pt x="12850" y="4084"/>
                </a:lnTo>
                <a:lnTo>
                  <a:pt x="12835" y="4066"/>
                </a:lnTo>
                <a:lnTo>
                  <a:pt x="12829" y="4040"/>
                </a:lnTo>
                <a:lnTo>
                  <a:pt x="12823" y="3995"/>
                </a:lnTo>
                <a:lnTo>
                  <a:pt x="12806" y="3968"/>
                </a:lnTo>
                <a:lnTo>
                  <a:pt x="12773" y="3944"/>
                </a:lnTo>
                <a:lnTo>
                  <a:pt x="12750" y="3908"/>
                </a:lnTo>
                <a:lnTo>
                  <a:pt x="12751" y="3926"/>
                </a:lnTo>
                <a:lnTo>
                  <a:pt x="12751" y="3949"/>
                </a:lnTo>
                <a:lnTo>
                  <a:pt x="12738" y="3971"/>
                </a:lnTo>
                <a:lnTo>
                  <a:pt x="12723" y="3994"/>
                </a:lnTo>
                <a:lnTo>
                  <a:pt x="12705" y="4006"/>
                </a:lnTo>
                <a:lnTo>
                  <a:pt x="12680" y="3994"/>
                </a:lnTo>
                <a:lnTo>
                  <a:pt x="12660" y="3985"/>
                </a:lnTo>
                <a:lnTo>
                  <a:pt x="12638" y="3988"/>
                </a:lnTo>
                <a:lnTo>
                  <a:pt x="12626" y="3979"/>
                </a:lnTo>
                <a:lnTo>
                  <a:pt x="12626" y="3953"/>
                </a:lnTo>
                <a:lnTo>
                  <a:pt x="12606" y="3863"/>
                </a:lnTo>
                <a:lnTo>
                  <a:pt x="12569" y="3778"/>
                </a:lnTo>
                <a:lnTo>
                  <a:pt x="12556" y="3741"/>
                </a:lnTo>
                <a:lnTo>
                  <a:pt x="12541" y="3724"/>
                </a:lnTo>
                <a:lnTo>
                  <a:pt x="12525" y="3706"/>
                </a:lnTo>
                <a:lnTo>
                  <a:pt x="12501" y="3683"/>
                </a:lnTo>
                <a:lnTo>
                  <a:pt x="12471" y="3668"/>
                </a:lnTo>
                <a:lnTo>
                  <a:pt x="12436" y="3632"/>
                </a:lnTo>
                <a:lnTo>
                  <a:pt x="12413" y="3586"/>
                </a:lnTo>
                <a:lnTo>
                  <a:pt x="12390" y="3551"/>
                </a:lnTo>
                <a:lnTo>
                  <a:pt x="12366" y="3514"/>
                </a:lnTo>
                <a:lnTo>
                  <a:pt x="12330" y="3475"/>
                </a:lnTo>
                <a:lnTo>
                  <a:pt x="12309" y="3496"/>
                </a:lnTo>
                <a:lnTo>
                  <a:pt x="12314" y="3523"/>
                </a:lnTo>
                <a:lnTo>
                  <a:pt x="12306" y="3550"/>
                </a:lnTo>
                <a:lnTo>
                  <a:pt x="12283" y="3544"/>
                </a:lnTo>
                <a:lnTo>
                  <a:pt x="12265" y="3528"/>
                </a:lnTo>
                <a:lnTo>
                  <a:pt x="12267" y="3542"/>
                </a:lnTo>
                <a:lnTo>
                  <a:pt x="12263" y="3557"/>
                </a:lnTo>
                <a:lnTo>
                  <a:pt x="12252" y="3556"/>
                </a:lnTo>
                <a:lnTo>
                  <a:pt x="12243" y="3545"/>
                </a:lnTo>
                <a:lnTo>
                  <a:pt x="12230" y="3559"/>
                </a:lnTo>
                <a:lnTo>
                  <a:pt x="12212" y="3546"/>
                </a:lnTo>
                <a:lnTo>
                  <a:pt x="12207" y="3533"/>
                </a:lnTo>
                <a:lnTo>
                  <a:pt x="12202" y="3538"/>
                </a:lnTo>
                <a:lnTo>
                  <a:pt x="12197" y="3560"/>
                </a:lnTo>
                <a:lnTo>
                  <a:pt x="12177" y="3545"/>
                </a:lnTo>
                <a:lnTo>
                  <a:pt x="12166" y="3554"/>
                </a:lnTo>
                <a:lnTo>
                  <a:pt x="12152" y="3570"/>
                </a:lnTo>
                <a:lnTo>
                  <a:pt x="12118" y="3579"/>
                </a:lnTo>
                <a:lnTo>
                  <a:pt x="12117" y="3609"/>
                </a:lnTo>
                <a:lnTo>
                  <a:pt x="12132" y="3632"/>
                </a:lnTo>
                <a:lnTo>
                  <a:pt x="12125" y="3652"/>
                </a:lnTo>
                <a:lnTo>
                  <a:pt x="12128" y="3657"/>
                </a:lnTo>
                <a:lnTo>
                  <a:pt x="12133" y="3663"/>
                </a:lnTo>
                <a:lnTo>
                  <a:pt x="12114" y="3694"/>
                </a:lnTo>
                <a:lnTo>
                  <a:pt x="12081" y="3718"/>
                </a:lnTo>
                <a:lnTo>
                  <a:pt x="12064" y="3722"/>
                </a:lnTo>
                <a:lnTo>
                  <a:pt x="12049" y="3730"/>
                </a:lnTo>
                <a:lnTo>
                  <a:pt x="12057" y="3739"/>
                </a:lnTo>
                <a:lnTo>
                  <a:pt x="12057" y="3754"/>
                </a:lnTo>
                <a:lnTo>
                  <a:pt x="12044" y="3775"/>
                </a:lnTo>
                <a:lnTo>
                  <a:pt x="12043" y="3800"/>
                </a:lnTo>
                <a:lnTo>
                  <a:pt x="11998" y="3860"/>
                </a:lnTo>
                <a:lnTo>
                  <a:pt x="11973" y="3901"/>
                </a:lnTo>
                <a:lnTo>
                  <a:pt x="11938" y="3931"/>
                </a:lnTo>
                <a:lnTo>
                  <a:pt x="11936" y="3971"/>
                </a:lnTo>
                <a:lnTo>
                  <a:pt x="11894" y="3982"/>
                </a:lnTo>
                <a:lnTo>
                  <a:pt x="11894" y="3983"/>
                </a:lnTo>
                <a:lnTo>
                  <a:pt x="11893" y="3983"/>
                </a:lnTo>
                <a:lnTo>
                  <a:pt x="11888" y="4028"/>
                </a:lnTo>
                <a:lnTo>
                  <a:pt x="11853" y="4038"/>
                </a:lnTo>
                <a:lnTo>
                  <a:pt x="11853" y="4036"/>
                </a:lnTo>
                <a:lnTo>
                  <a:pt x="11850" y="4036"/>
                </a:lnTo>
                <a:lnTo>
                  <a:pt x="11847" y="4036"/>
                </a:lnTo>
                <a:lnTo>
                  <a:pt x="11844" y="4037"/>
                </a:lnTo>
                <a:lnTo>
                  <a:pt x="11840" y="4038"/>
                </a:lnTo>
                <a:lnTo>
                  <a:pt x="11837" y="4074"/>
                </a:lnTo>
                <a:lnTo>
                  <a:pt x="11836" y="4105"/>
                </a:lnTo>
                <a:lnTo>
                  <a:pt x="11849" y="4134"/>
                </a:lnTo>
                <a:lnTo>
                  <a:pt x="11854" y="4165"/>
                </a:lnTo>
                <a:lnTo>
                  <a:pt x="11859" y="4187"/>
                </a:lnTo>
                <a:lnTo>
                  <a:pt x="11857" y="4214"/>
                </a:lnTo>
                <a:lnTo>
                  <a:pt x="11867" y="4256"/>
                </a:lnTo>
                <a:lnTo>
                  <a:pt x="11857" y="4292"/>
                </a:lnTo>
                <a:lnTo>
                  <a:pt x="11851" y="4336"/>
                </a:lnTo>
                <a:lnTo>
                  <a:pt x="11846" y="4383"/>
                </a:lnTo>
                <a:lnTo>
                  <a:pt x="11855" y="4421"/>
                </a:lnTo>
                <a:lnTo>
                  <a:pt x="11829" y="4439"/>
                </a:lnTo>
                <a:lnTo>
                  <a:pt x="11826" y="4481"/>
                </a:lnTo>
                <a:lnTo>
                  <a:pt x="11823" y="4524"/>
                </a:lnTo>
                <a:lnTo>
                  <a:pt x="11829" y="4532"/>
                </a:lnTo>
                <a:lnTo>
                  <a:pt x="11835" y="4541"/>
                </a:lnTo>
                <a:lnTo>
                  <a:pt x="11836" y="4541"/>
                </a:lnTo>
                <a:lnTo>
                  <a:pt x="11837" y="4542"/>
                </a:lnTo>
                <a:lnTo>
                  <a:pt x="11839" y="4544"/>
                </a:lnTo>
                <a:lnTo>
                  <a:pt x="11839" y="4545"/>
                </a:lnTo>
                <a:lnTo>
                  <a:pt x="11839" y="4546"/>
                </a:lnTo>
                <a:lnTo>
                  <a:pt x="11839" y="4548"/>
                </a:lnTo>
                <a:lnTo>
                  <a:pt x="11823" y="4550"/>
                </a:lnTo>
                <a:lnTo>
                  <a:pt x="11806" y="4552"/>
                </a:lnTo>
                <a:lnTo>
                  <a:pt x="11789" y="4599"/>
                </a:lnTo>
                <a:lnTo>
                  <a:pt x="11747" y="4622"/>
                </a:lnTo>
                <a:lnTo>
                  <a:pt x="11707" y="4605"/>
                </a:lnTo>
                <a:lnTo>
                  <a:pt x="11698" y="4559"/>
                </a:lnTo>
                <a:lnTo>
                  <a:pt x="11697" y="4559"/>
                </a:lnTo>
                <a:lnTo>
                  <a:pt x="11689" y="4558"/>
                </a:lnTo>
                <a:lnTo>
                  <a:pt x="11682" y="4557"/>
                </a:lnTo>
                <a:lnTo>
                  <a:pt x="11669" y="4491"/>
                </a:lnTo>
                <a:lnTo>
                  <a:pt x="11643" y="4432"/>
                </a:lnTo>
                <a:lnTo>
                  <a:pt x="11633" y="4404"/>
                </a:lnTo>
                <a:lnTo>
                  <a:pt x="11624" y="4376"/>
                </a:lnTo>
                <a:lnTo>
                  <a:pt x="11590" y="4329"/>
                </a:lnTo>
                <a:lnTo>
                  <a:pt x="11547" y="4252"/>
                </a:lnTo>
                <a:lnTo>
                  <a:pt x="11527" y="4159"/>
                </a:lnTo>
                <a:lnTo>
                  <a:pt x="11525" y="4141"/>
                </a:lnTo>
                <a:lnTo>
                  <a:pt x="11517" y="4126"/>
                </a:lnTo>
                <a:lnTo>
                  <a:pt x="11512" y="4122"/>
                </a:lnTo>
                <a:lnTo>
                  <a:pt x="11507" y="4120"/>
                </a:lnTo>
                <a:lnTo>
                  <a:pt x="11494" y="4115"/>
                </a:lnTo>
                <a:lnTo>
                  <a:pt x="11485" y="4103"/>
                </a:lnTo>
                <a:lnTo>
                  <a:pt x="11484" y="4103"/>
                </a:lnTo>
                <a:lnTo>
                  <a:pt x="11483" y="4102"/>
                </a:lnTo>
                <a:lnTo>
                  <a:pt x="11483" y="4101"/>
                </a:lnTo>
                <a:lnTo>
                  <a:pt x="11482" y="4100"/>
                </a:lnTo>
                <a:lnTo>
                  <a:pt x="11462" y="4075"/>
                </a:lnTo>
                <a:lnTo>
                  <a:pt x="11447" y="4045"/>
                </a:lnTo>
                <a:lnTo>
                  <a:pt x="11442" y="4021"/>
                </a:lnTo>
                <a:lnTo>
                  <a:pt x="11430" y="4002"/>
                </a:lnTo>
                <a:lnTo>
                  <a:pt x="11417" y="3971"/>
                </a:lnTo>
                <a:lnTo>
                  <a:pt x="11408" y="3937"/>
                </a:lnTo>
                <a:lnTo>
                  <a:pt x="11394" y="3898"/>
                </a:lnTo>
                <a:lnTo>
                  <a:pt x="11381" y="3867"/>
                </a:lnTo>
                <a:lnTo>
                  <a:pt x="11378" y="3863"/>
                </a:lnTo>
                <a:lnTo>
                  <a:pt x="11375" y="3859"/>
                </a:lnTo>
                <a:lnTo>
                  <a:pt x="11374" y="3858"/>
                </a:lnTo>
                <a:lnTo>
                  <a:pt x="11373" y="3856"/>
                </a:lnTo>
                <a:lnTo>
                  <a:pt x="11373" y="3855"/>
                </a:lnTo>
                <a:lnTo>
                  <a:pt x="11374" y="3845"/>
                </a:lnTo>
                <a:lnTo>
                  <a:pt x="11374" y="3835"/>
                </a:lnTo>
                <a:lnTo>
                  <a:pt x="11364" y="3821"/>
                </a:lnTo>
                <a:lnTo>
                  <a:pt x="11357" y="3801"/>
                </a:lnTo>
                <a:lnTo>
                  <a:pt x="11353" y="3764"/>
                </a:lnTo>
                <a:lnTo>
                  <a:pt x="11327" y="3730"/>
                </a:lnTo>
                <a:lnTo>
                  <a:pt x="11319" y="3699"/>
                </a:lnTo>
                <a:lnTo>
                  <a:pt x="11324" y="3667"/>
                </a:lnTo>
                <a:lnTo>
                  <a:pt x="11321" y="3644"/>
                </a:lnTo>
                <a:lnTo>
                  <a:pt x="11309" y="3625"/>
                </a:lnTo>
                <a:lnTo>
                  <a:pt x="11302" y="3600"/>
                </a:lnTo>
                <a:lnTo>
                  <a:pt x="11297" y="3570"/>
                </a:lnTo>
                <a:lnTo>
                  <a:pt x="11293" y="3556"/>
                </a:lnTo>
                <a:lnTo>
                  <a:pt x="11290" y="3542"/>
                </a:lnTo>
                <a:lnTo>
                  <a:pt x="11279" y="3535"/>
                </a:lnTo>
                <a:lnTo>
                  <a:pt x="11268" y="3533"/>
                </a:lnTo>
                <a:lnTo>
                  <a:pt x="11279" y="3605"/>
                </a:lnTo>
                <a:lnTo>
                  <a:pt x="11232" y="3640"/>
                </a:lnTo>
                <a:lnTo>
                  <a:pt x="11211" y="3646"/>
                </a:lnTo>
                <a:lnTo>
                  <a:pt x="11199" y="3656"/>
                </a:lnTo>
                <a:lnTo>
                  <a:pt x="11170" y="3628"/>
                </a:lnTo>
                <a:lnTo>
                  <a:pt x="11139" y="3596"/>
                </a:lnTo>
                <a:lnTo>
                  <a:pt x="11120" y="3572"/>
                </a:lnTo>
                <a:lnTo>
                  <a:pt x="11103" y="3546"/>
                </a:lnTo>
                <a:lnTo>
                  <a:pt x="11106" y="3532"/>
                </a:lnTo>
                <a:lnTo>
                  <a:pt x="11126" y="3519"/>
                </a:lnTo>
                <a:lnTo>
                  <a:pt x="11138" y="3506"/>
                </a:lnTo>
                <a:lnTo>
                  <a:pt x="11148" y="3495"/>
                </a:lnTo>
                <a:lnTo>
                  <a:pt x="11146" y="3486"/>
                </a:lnTo>
                <a:lnTo>
                  <a:pt x="11121" y="3498"/>
                </a:lnTo>
                <a:lnTo>
                  <a:pt x="11085" y="3493"/>
                </a:lnTo>
                <a:lnTo>
                  <a:pt x="11058" y="3471"/>
                </a:lnTo>
                <a:lnTo>
                  <a:pt x="11036" y="3456"/>
                </a:lnTo>
                <a:lnTo>
                  <a:pt x="11033" y="3438"/>
                </a:lnTo>
                <a:lnTo>
                  <a:pt x="11033" y="3420"/>
                </a:lnTo>
                <a:lnTo>
                  <a:pt x="10998" y="3418"/>
                </a:lnTo>
                <a:lnTo>
                  <a:pt x="10962" y="3411"/>
                </a:lnTo>
                <a:lnTo>
                  <a:pt x="10950" y="3386"/>
                </a:lnTo>
                <a:lnTo>
                  <a:pt x="10945" y="3357"/>
                </a:lnTo>
                <a:lnTo>
                  <a:pt x="10944" y="3356"/>
                </a:lnTo>
                <a:lnTo>
                  <a:pt x="10924" y="3353"/>
                </a:lnTo>
                <a:lnTo>
                  <a:pt x="10907" y="3345"/>
                </a:lnTo>
                <a:lnTo>
                  <a:pt x="10897" y="3323"/>
                </a:lnTo>
                <a:lnTo>
                  <a:pt x="10890" y="3302"/>
                </a:lnTo>
                <a:lnTo>
                  <a:pt x="10855" y="3304"/>
                </a:lnTo>
                <a:lnTo>
                  <a:pt x="10817" y="3308"/>
                </a:lnTo>
                <a:lnTo>
                  <a:pt x="10799" y="3314"/>
                </a:lnTo>
                <a:lnTo>
                  <a:pt x="10781" y="3310"/>
                </a:lnTo>
                <a:lnTo>
                  <a:pt x="10763" y="3302"/>
                </a:lnTo>
                <a:lnTo>
                  <a:pt x="10749" y="3310"/>
                </a:lnTo>
                <a:lnTo>
                  <a:pt x="10737" y="3318"/>
                </a:lnTo>
                <a:lnTo>
                  <a:pt x="10723" y="3324"/>
                </a:lnTo>
                <a:lnTo>
                  <a:pt x="10700" y="3329"/>
                </a:lnTo>
                <a:lnTo>
                  <a:pt x="10677" y="3336"/>
                </a:lnTo>
                <a:lnTo>
                  <a:pt x="10608" y="3337"/>
                </a:lnTo>
                <a:lnTo>
                  <a:pt x="10538" y="3323"/>
                </a:lnTo>
                <a:lnTo>
                  <a:pt x="10489" y="3317"/>
                </a:lnTo>
                <a:lnTo>
                  <a:pt x="10442" y="3304"/>
                </a:lnTo>
                <a:lnTo>
                  <a:pt x="10379" y="3283"/>
                </a:lnTo>
                <a:lnTo>
                  <a:pt x="10347" y="3226"/>
                </a:lnTo>
                <a:lnTo>
                  <a:pt x="10284" y="3196"/>
                </a:lnTo>
                <a:lnTo>
                  <a:pt x="10224" y="3238"/>
                </a:lnTo>
                <a:lnTo>
                  <a:pt x="10221" y="3239"/>
                </a:lnTo>
                <a:lnTo>
                  <a:pt x="10217" y="3239"/>
                </a:lnTo>
                <a:lnTo>
                  <a:pt x="10187" y="3229"/>
                </a:lnTo>
                <a:lnTo>
                  <a:pt x="10153" y="3230"/>
                </a:lnTo>
                <a:lnTo>
                  <a:pt x="10127" y="3212"/>
                </a:lnTo>
                <a:lnTo>
                  <a:pt x="10102" y="3195"/>
                </a:lnTo>
                <a:lnTo>
                  <a:pt x="10091" y="3185"/>
                </a:lnTo>
                <a:lnTo>
                  <a:pt x="10090" y="3166"/>
                </a:lnTo>
                <a:lnTo>
                  <a:pt x="10058" y="3155"/>
                </a:lnTo>
                <a:lnTo>
                  <a:pt x="10018" y="3143"/>
                </a:lnTo>
                <a:lnTo>
                  <a:pt x="10004" y="3127"/>
                </a:lnTo>
                <a:lnTo>
                  <a:pt x="9999" y="3110"/>
                </a:lnTo>
                <a:lnTo>
                  <a:pt x="9975" y="3082"/>
                </a:lnTo>
                <a:lnTo>
                  <a:pt x="9949" y="3054"/>
                </a:lnTo>
                <a:lnTo>
                  <a:pt x="9906" y="2994"/>
                </a:lnTo>
                <a:lnTo>
                  <a:pt x="9840" y="2956"/>
                </a:lnTo>
                <a:lnTo>
                  <a:pt x="9819" y="2980"/>
                </a:lnTo>
                <a:lnTo>
                  <a:pt x="9779" y="2976"/>
                </a:lnTo>
                <a:lnTo>
                  <a:pt x="9784" y="2991"/>
                </a:lnTo>
                <a:lnTo>
                  <a:pt x="9793" y="3007"/>
                </a:lnTo>
                <a:lnTo>
                  <a:pt x="9788" y="3018"/>
                </a:lnTo>
                <a:lnTo>
                  <a:pt x="9780" y="3029"/>
                </a:lnTo>
                <a:lnTo>
                  <a:pt x="9816" y="3057"/>
                </a:lnTo>
                <a:lnTo>
                  <a:pt x="9842" y="3094"/>
                </a:lnTo>
                <a:lnTo>
                  <a:pt x="9862" y="3127"/>
                </a:lnTo>
                <a:lnTo>
                  <a:pt x="9881" y="3158"/>
                </a:lnTo>
                <a:lnTo>
                  <a:pt x="9890" y="3173"/>
                </a:lnTo>
                <a:lnTo>
                  <a:pt x="9895" y="3188"/>
                </a:lnTo>
                <a:lnTo>
                  <a:pt x="9920" y="3202"/>
                </a:lnTo>
                <a:lnTo>
                  <a:pt x="9948" y="3217"/>
                </a:lnTo>
                <a:lnTo>
                  <a:pt x="9950" y="3230"/>
                </a:lnTo>
                <a:lnTo>
                  <a:pt x="9953" y="3243"/>
                </a:lnTo>
                <a:lnTo>
                  <a:pt x="9967" y="3251"/>
                </a:lnTo>
                <a:lnTo>
                  <a:pt x="9969" y="3265"/>
                </a:lnTo>
                <a:lnTo>
                  <a:pt x="9966" y="3272"/>
                </a:lnTo>
                <a:lnTo>
                  <a:pt x="9964" y="3277"/>
                </a:lnTo>
                <a:lnTo>
                  <a:pt x="9963" y="3278"/>
                </a:lnTo>
                <a:lnTo>
                  <a:pt x="9961" y="3280"/>
                </a:lnTo>
                <a:lnTo>
                  <a:pt x="9970" y="3305"/>
                </a:lnTo>
                <a:lnTo>
                  <a:pt x="9982" y="3330"/>
                </a:lnTo>
                <a:lnTo>
                  <a:pt x="9992" y="3352"/>
                </a:lnTo>
                <a:lnTo>
                  <a:pt x="10003" y="3371"/>
                </a:lnTo>
                <a:lnTo>
                  <a:pt x="10011" y="3361"/>
                </a:lnTo>
                <a:lnTo>
                  <a:pt x="10016" y="3348"/>
                </a:lnTo>
                <a:lnTo>
                  <a:pt x="10020" y="3338"/>
                </a:lnTo>
                <a:lnTo>
                  <a:pt x="10020" y="3328"/>
                </a:lnTo>
                <a:lnTo>
                  <a:pt x="10016" y="3318"/>
                </a:lnTo>
                <a:lnTo>
                  <a:pt x="10010" y="3309"/>
                </a:lnTo>
                <a:lnTo>
                  <a:pt x="10008" y="3301"/>
                </a:lnTo>
                <a:lnTo>
                  <a:pt x="10011" y="3294"/>
                </a:lnTo>
                <a:lnTo>
                  <a:pt x="10018" y="3283"/>
                </a:lnTo>
                <a:lnTo>
                  <a:pt x="10026" y="3271"/>
                </a:lnTo>
                <a:lnTo>
                  <a:pt x="10028" y="3271"/>
                </a:lnTo>
                <a:lnTo>
                  <a:pt x="10042" y="3301"/>
                </a:lnTo>
                <a:lnTo>
                  <a:pt x="10055" y="3329"/>
                </a:lnTo>
                <a:lnTo>
                  <a:pt x="10057" y="3343"/>
                </a:lnTo>
                <a:lnTo>
                  <a:pt x="10056" y="3358"/>
                </a:lnTo>
                <a:lnTo>
                  <a:pt x="10049" y="3369"/>
                </a:lnTo>
                <a:lnTo>
                  <a:pt x="10043" y="3379"/>
                </a:lnTo>
                <a:lnTo>
                  <a:pt x="10048" y="3383"/>
                </a:lnTo>
                <a:lnTo>
                  <a:pt x="10051" y="3386"/>
                </a:lnTo>
                <a:lnTo>
                  <a:pt x="10053" y="3393"/>
                </a:lnTo>
                <a:lnTo>
                  <a:pt x="10055" y="3400"/>
                </a:lnTo>
                <a:lnTo>
                  <a:pt x="10075" y="3401"/>
                </a:lnTo>
                <a:lnTo>
                  <a:pt x="10091" y="3411"/>
                </a:lnTo>
                <a:lnTo>
                  <a:pt x="10131" y="3426"/>
                </a:lnTo>
                <a:lnTo>
                  <a:pt x="10162" y="3417"/>
                </a:lnTo>
                <a:lnTo>
                  <a:pt x="10192" y="3425"/>
                </a:lnTo>
                <a:lnTo>
                  <a:pt x="10222" y="3415"/>
                </a:lnTo>
                <a:lnTo>
                  <a:pt x="10255" y="3385"/>
                </a:lnTo>
                <a:lnTo>
                  <a:pt x="10275" y="3339"/>
                </a:lnTo>
                <a:lnTo>
                  <a:pt x="10298" y="3299"/>
                </a:lnTo>
                <a:lnTo>
                  <a:pt x="10311" y="3256"/>
                </a:lnTo>
                <a:lnTo>
                  <a:pt x="10312" y="3255"/>
                </a:lnTo>
                <a:lnTo>
                  <a:pt x="10312" y="3254"/>
                </a:lnTo>
                <a:lnTo>
                  <a:pt x="10324" y="3247"/>
                </a:lnTo>
                <a:lnTo>
                  <a:pt x="10334" y="3242"/>
                </a:lnTo>
                <a:lnTo>
                  <a:pt x="10331" y="3273"/>
                </a:lnTo>
                <a:lnTo>
                  <a:pt x="10324" y="3304"/>
                </a:lnTo>
                <a:lnTo>
                  <a:pt x="10333" y="3331"/>
                </a:lnTo>
                <a:lnTo>
                  <a:pt x="10345" y="3358"/>
                </a:lnTo>
                <a:lnTo>
                  <a:pt x="10393" y="3418"/>
                </a:lnTo>
                <a:lnTo>
                  <a:pt x="10462" y="3455"/>
                </a:lnTo>
                <a:lnTo>
                  <a:pt x="10492" y="3451"/>
                </a:lnTo>
                <a:lnTo>
                  <a:pt x="10522" y="3463"/>
                </a:lnTo>
                <a:lnTo>
                  <a:pt x="10538" y="3485"/>
                </a:lnTo>
                <a:lnTo>
                  <a:pt x="10551" y="3508"/>
                </a:lnTo>
                <a:lnTo>
                  <a:pt x="10553" y="3509"/>
                </a:lnTo>
                <a:lnTo>
                  <a:pt x="10553" y="3511"/>
                </a:lnTo>
                <a:lnTo>
                  <a:pt x="10571" y="3551"/>
                </a:lnTo>
                <a:lnTo>
                  <a:pt x="10567" y="3602"/>
                </a:lnTo>
                <a:lnTo>
                  <a:pt x="10561" y="3627"/>
                </a:lnTo>
                <a:lnTo>
                  <a:pt x="10550" y="3650"/>
                </a:lnTo>
                <a:lnTo>
                  <a:pt x="10537" y="3670"/>
                </a:lnTo>
                <a:lnTo>
                  <a:pt x="10525" y="3688"/>
                </a:lnTo>
                <a:lnTo>
                  <a:pt x="10506" y="3687"/>
                </a:lnTo>
                <a:lnTo>
                  <a:pt x="10491" y="3685"/>
                </a:lnTo>
                <a:lnTo>
                  <a:pt x="10490" y="3711"/>
                </a:lnTo>
                <a:lnTo>
                  <a:pt x="10491" y="3741"/>
                </a:lnTo>
                <a:lnTo>
                  <a:pt x="10500" y="3769"/>
                </a:lnTo>
                <a:lnTo>
                  <a:pt x="10507" y="3794"/>
                </a:lnTo>
                <a:lnTo>
                  <a:pt x="10485" y="3809"/>
                </a:lnTo>
                <a:lnTo>
                  <a:pt x="10458" y="3821"/>
                </a:lnTo>
                <a:lnTo>
                  <a:pt x="10454" y="3855"/>
                </a:lnTo>
                <a:lnTo>
                  <a:pt x="10444" y="3886"/>
                </a:lnTo>
                <a:lnTo>
                  <a:pt x="10418" y="3898"/>
                </a:lnTo>
                <a:lnTo>
                  <a:pt x="10387" y="3894"/>
                </a:lnTo>
                <a:lnTo>
                  <a:pt x="10367" y="3929"/>
                </a:lnTo>
                <a:lnTo>
                  <a:pt x="10329" y="3968"/>
                </a:lnTo>
                <a:lnTo>
                  <a:pt x="10312" y="3978"/>
                </a:lnTo>
                <a:lnTo>
                  <a:pt x="10296" y="3989"/>
                </a:lnTo>
                <a:lnTo>
                  <a:pt x="10260" y="4000"/>
                </a:lnTo>
                <a:lnTo>
                  <a:pt x="10228" y="4020"/>
                </a:lnTo>
                <a:lnTo>
                  <a:pt x="10221" y="4052"/>
                </a:lnTo>
                <a:lnTo>
                  <a:pt x="10214" y="4079"/>
                </a:lnTo>
                <a:lnTo>
                  <a:pt x="10201" y="4087"/>
                </a:lnTo>
                <a:lnTo>
                  <a:pt x="10187" y="4099"/>
                </a:lnTo>
                <a:lnTo>
                  <a:pt x="10159" y="4110"/>
                </a:lnTo>
                <a:lnTo>
                  <a:pt x="10125" y="4115"/>
                </a:lnTo>
                <a:lnTo>
                  <a:pt x="10056" y="4139"/>
                </a:lnTo>
                <a:lnTo>
                  <a:pt x="10048" y="4141"/>
                </a:lnTo>
                <a:lnTo>
                  <a:pt x="10041" y="4145"/>
                </a:lnTo>
                <a:lnTo>
                  <a:pt x="10039" y="4148"/>
                </a:lnTo>
                <a:lnTo>
                  <a:pt x="10037" y="4151"/>
                </a:lnTo>
                <a:lnTo>
                  <a:pt x="10029" y="4169"/>
                </a:lnTo>
                <a:lnTo>
                  <a:pt x="10021" y="4187"/>
                </a:lnTo>
                <a:lnTo>
                  <a:pt x="9994" y="4205"/>
                </a:lnTo>
                <a:lnTo>
                  <a:pt x="9955" y="4209"/>
                </a:lnTo>
                <a:lnTo>
                  <a:pt x="9954" y="4211"/>
                </a:lnTo>
                <a:lnTo>
                  <a:pt x="9953" y="4211"/>
                </a:lnTo>
                <a:lnTo>
                  <a:pt x="9952" y="4213"/>
                </a:lnTo>
                <a:lnTo>
                  <a:pt x="9952" y="4214"/>
                </a:lnTo>
                <a:lnTo>
                  <a:pt x="9950" y="4215"/>
                </a:lnTo>
                <a:lnTo>
                  <a:pt x="9950" y="4216"/>
                </a:lnTo>
                <a:lnTo>
                  <a:pt x="9926" y="4229"/>
                </a:lnTo>
                <a:lnTo>
                  <a:pt x="9901" y="4244"/>
                </a:lnTo>
                <a:lnTo>
                  <a:pt x="9868" y="4247"/>
                </a:lnTo>
                <a:lnTo>
                  <a:pt x="9840" y="4243"/>
                </a:lnTo>
                <a:lnTo>
                  <a:pt x="9837" y="4247"/>
                </a:lnTo>
                <a:lnTo>
                  <a:pt x="9834" y="4251"/>
                </a:lnTo>
                <a:lnTo>
                  <a:pt x="9834" y="4254"/>
                </a:lnTo>
                <a:lnTo>
                  <a:pt x="9833" y="4255"/>
                </a:lnTo>
                <a:lnTo>
                  <a:pt x="9820" y="4272"/>
                </a:lnTo>
                <a:lnTo>
                  <a:pt x="9804" y="4286"/>
                </a:lnTo>
                <a:lnTo>
                  <a:pt x="9781" y="4289"/>
                </a:lnTo>
                <a:lnTo>
                  <a:pt x="9755" y="4291"/>
                </a:lnTo>
                <a:lnTo>
                  <a:pt x="9733" y="4290"/>
                </a:lnTo>
                <a:lnTo>
                  <a:pt x="9716" y="4286"/>
                </a:lnTo>
                <a:lnTo>
                  <a:pt x="9685" y="4206"/>
                </a:lnTo>
                <a:lnTo>
                  <a:pt x="9660" y="4115"/>
                </a:lnTo>
                <a:lnTo>
                  <a:pt x="9659" y="4115"/>
                </a:lnTo>
                <a:lnTo>
                  <a:pt x="9654" y="4067"/>
                </a:lnTo>
                <a:lnTo>
                  <a:pt x="9655" y="4017"/>
                </a:lnTo>
                <a:lnTo>
                  <a:pt x="9640" y="3995"/>
                </a:lnTo>
                <a:lnTo>
                  <a:pt x="9620" y="3977"/>
                </a:lnTo>
                <a:lnTo>
                  <a:pt x="9607" y="3938"/>
                </a:lnTo>
                <a:lnTo>
                  <a:pt x="9580" y="3903"/>
                </a:lnTo>
                <a:lnTo>
                  <a:pt x="9557" y="3877"/>
                </a:lnTo>
                <a:lnTo>
                  <a:pt x="9535" y="3848"/>
                </a:lnTo>
                <a:lnTo>
                  <a:pt x="9528" y="3824"/>
                </a:lnTo>
                <a:lnTo>
                  <a:pt x="9524" y="3796"/>
                </a:lnTo>
                <a:lnTo>
                  <a:pt x="9467" y="3724"/>
                </a:lnTo>
                <a:lnTo>
                  <a:pt x="9409" y="3649"/>
                </a:lnTo>
                <a:lnTo>
                  <a:pt x="9392" y="3623"/>
                </a:lnTo>
                <a:lnTo>
                  <a:pt x="9379" y="3597"/>
                </a:lnTo>
                <a:lnTo>
                  <a:pt x="9375" y="3541"/>
                </a:lnTo>
                <a:lnTo>
                  <a:pt x="9348" y="3496"/>
                </a:lnTo>
                <a:lnTo>
                  <a:pt x="9326" y="3464"/>
                </a:lnTo>
                <a:lnTo>
                  <a:pt x="9300" y="3431"/>
                </a:lnTo>
                <a:lnTo>
                  <a:pt x="9260" y="3400"/>
                </a:lnTo>
                <a:lnTo>
                  <a:pt x="9245" y="3353"/>
                </a:lnTo>
                <a:lnTo>
                  <a:pt x="9235" y="3327"/>
                </a:lnTo>
                <a:lnTo>
                  <a:pt x="9212" y="3315"/>
                </a:lnTo>
                <a:lnTo>
                  <a:pt x="9210" y="3301"/>
                </a:lnTo>
                <a:lnTo>
                  <a:pt x="9205" y="3288"/>
                </a:lnTo>
                <a:lnTo>
                  <a:pt x="9193" y="3280"/>
                </a:lnTo>
                <a:lnTo>
                  <a:pt x="9184" y="3266"/>
                </a:lnTo>
                <a:lnTo>
                  <a:pt x="9171" y="3239"/>
                </a:lnTo>
                <a:lnTo>
                  <a:pt x="9150" y="3215"/>
                </a:lnTo>
                <a:lnTo>
                  <a:pt x="9143" y="3207"/>
                </a:lnTo>
                <a:lnTo>
                  <a:pt x="9142" y="3195"/>
                </a:lnTo>
                <a:lnTo>
                  <a:pt x="9136" y="3188"/>
                </a:lnTo>
                <a:lnTo>
                  <a:pt x="9131" y="3182"/>
                </a:lnTo>
                <a:lnTo>
                  <a:pt x="9121" y="3169"/>
                </a:lnTo>
                <a:lnTo>
                  <a:pt x="9114" y="3152"/>
                </a:lnTo>
                <a:lnTo>
                  <a:pt x="9100" y="3137"/>
                </a:lnTo>
                <a:lnTo>
                  <a:pt x="9075" y="3144"/>
                </a:lnTo>
                <a:lnTo>
                  <a:pt x="9074" y="3054"/>
                </a:lnTo>
                <a:lnTo>
                  <a:pt x="9066" y="3030"/>
                </a:lnTo>
                <a:lnTo>
                  <a:pt x="9064" y="3054"/>
                </a:lnTo>
                <a:lnTo>
                  <a:pt x="9061" y="3150"/>
                </a:lnTo>
                <a:close/>
                <a:moveTo>
                  <a:pt x="14306" y="8410"/>
                </a:moveTo>
                <a:lnTo>
                  <a:pt x="14369" y="8405"/>
                </a:lnTo>
                <a:lnTo>
                  <a:pt x="14438" y="8359"/>
                </a:lnTo>
                <a:lnTo>
                  <a:pt x="14436" y="8383"/>
                </a:lnTo>
                <a:lnTo>
                  <a:pt x="14415" y="8395"/>
                </a:lnTo>
                <a:lnTo>
                  <a:pt x="14419" y="8405"/>
                </a:lnTo>
                <a:lnTo>
                  <a:pt x="14439" y="8398"/>
                </a:lnTo>
                <a:lnTo>
                  <a:pt x="14433" y="8418"/>
                </a:lnTo>
                <a:lnTo>
                  <a:pt x="14444" y="8433"/>
                </a:lnTo>
                <a:lnTo>
                  <a:pt x="14440" y="8450"/>
                </a:lnTo>
                <a:lnTo>
                  <a:pt x="14438" y="8461"/>
                </a:lnTo>
                <a:lnTo>
                  <a:pt x="14450" y="8452"/>
                </a:lnTo>
                <a:lnTo>
                  <a:pt x="14461" y="8439"/>
                </a:lnTo>
                <a:lnTo>
                  <a:pt x="14485" y="8423"/>
                </a:lnTo>
                <a:lnTo>
                  <a:pt x="14510" y="8409"/>
                </a:lnTo>
                <a:lnTo>
                  <a:pt x="14530" y="8391"/>
                </a:lnTo>
                <a:lnTo>
                  <a:pt x="14554" y="8378"/>
                </a:lnTo>
                <a:lnTo>
                  <a:pt x="14578" y="8366"/>
                </a:lnTo>
                <a:lnTo>
                  <a:pt x="14594" y="8349"/>
                </a:lnTo>
                <a:lnTo>
                  <a:pt x="14614" y="8352"/>
                </a:lnTo>
                <a:lnTo>
                  <a:pt x="14638" y="8356"/>
                </a:lnTo>
                <a:lnTo>
                  <a:pt x="14683" y="8352"/>
                </a:lnTo>
                <a:lnTo>
                  <a:pt x="14713" y="8323"/>
                </a:lnTo>
                <a:lnTo>
                  <a:pt x="14742" y="8290"/>
                </a:lnTo>
                <a:lnTo>
                  <a:pt x="14772" y="8265"/>
                </a:lnTo>
                <a:lnTo>
                  <a:pt x="14806" y="8224"/>
                </a:lnTo>
                <a:lnTo>
                  <a:pt x="14853" y="8181"/>
                </a:lnTo>
                <a:lnTo>
                  <a:pt x="14891" y="8174"/>
                </a:lnTo>
                <a:lnTo>
                  <a:pt x="15035" y="8030"/>
                </a:lnTo>
                <a:lnTo>
                  <a:pt x="15114" y="7981"/>
                </a:lnTo>
                <a:lnTo>
                  <a:pt x="15192" y="7925"/>
                </a:lnTo>
                <a:lnTo>
                  <a:pt x="15206" y="7900"/>
                </a:lnTo>
                <a:lnTo>
                  <a:pt x="15223" y="7878"/>
                </a:lnTo>
                <a:lnTo>
                  <a:pt x="15250" y="7856"/>
                </a:lnTo>
                <a:lnTo>
                  <a:pt x="15272" y="7831"/>
                </a:lnTo>
                <a:lnTo>
                  <a:pt x="15274" y="7815"/>
                </a:lnTo>
                <a:lnTo>
                  <a:pt x="15285" y="7804"/>
                </a:lnTo>
                <a:lnTo>
                  <a:pt x="15322" y="7770"/>
                </a:lnTo>
                <a:lnTo>
                  <a:pt x="15349" y="7734"/>
                </a:lnTo>
                <a:lnTo>
                  <a:pt x="15338" y="7737"/>
                </a:lnTo>
                <a:lnTo>
                  <a:pt x="15325" y="7739"/>
                </a:lnTo>
                <a:lnTo>
                  <a:pt x="15346" y="7723"/>
                </a:lnTo>
                <a:lnTo>
                  <a:pt x="15373" y="7703"/>
                </a:lnTo>
                <a:lnTo>
                  <a:pt x="15393" y="7679"/>
                </a:lnTo>
                <a:lnTo>
                  <a:pt x="15410" y="7659"/>
                </a:lnTo>
                <a:lnTo>
                  <a:pt x="15419" y="7637"/>
                </a:lnTo>
                <a:lnTo>
                  <a:pt x="15430" y="7611"/>
                </a:lnTo>
                <a:lnTo>
                  <a:pt x="15426" y="7593"/>
                </a:lnTo>
                <a:lnTo>
                  <a:pt x="15427" y="7572"/>
                </a:lnTo>
                <a:lnTo>
                  <a:pt x="15440" y="7558"/>
                </a:lnTo>
                <a:lnTo>
                  <a:pt x="15449" y="7542"/>
                </a:lnTo>
                <a:lnTo>
                  <a:pt x="15458" y="7521"/>
                </a:lnTo>
                <a:lnTo>
                  <a:pt x="15470" y="7500"/>
                </a:lnTo>
                <a:lnTo>
                  <a:pt x="15489" y="7474"/>
                </a:lnTo>
                <a:lnTo>
                  <a:pt x="15495" y="7443"/>
                </a:lnTo>
                <a:lnTo>
                  <a:pt x="15502" y="7426"/>
                </a:lnTo>
                <a:lnTo>
                  <a:pt x="15509" y="7413"/>
                </a:lnTo>
                <a:lnTo>
                  <a:pt x="15505" y="7410"/>
                </a:lnTo>
                <a:lnTo>
                  <a:pt x="15500" y="7407"/>
                </a:lnTo>
                <a:lnTo>
                  <a:pt x="15502" y="7352"/>
                </a:lnTo>
                <a:lnTo>
                  <a:pt x="15502" y="7329"/>
                </a:lnTo>
                <a:lnTo>
                  <a:pt x="15506" y="7307"/>
                </a:lnTo>
                <a:lnTo>
                  <a:pt x="15504" y="7307"/>
                </a:lnTo>
                <a:lnTo>
                  <a:pt x="15495" y="7300"/>
                </a:lnTo>
                <a:lnTo>
                  <a:pt x="15484" y="7285"/>
                </a:lnTo>
                <a:lnTo>
                  <a:pt x="15480" y="7264"/>
                </a:lnTo>
                <a:lnTo>
                  <a:pt x="15484" y="7244"/>
                </a:lnTo>
                <a:lnTo>
                  <a:pt x="15501" y="7213"/>
                </a:lnTo>
                <a:lnTo>
                  <a:pt x="15525" y="7184"/>
                </a:lnTo>
                <a:lnTo>
                  <a:pt x="15527" y="7164"/>
                </a:lnTo>
                <a:lnTo>
                  <a:pt x="15511" y="7170"/>
                </a:lnTo>
                <a:lnTo>
                  <a:pt x="15494" y="7160"/>
                </a:lnTo>
                <a:lnTo>
                  <a:pt x="15476" y="7163"/>
                </a:lnTo>
                <a:lnTo>
                  <a:pt x="15459" y="7160"/>
                </a:lnTo>
                <a:lnTo>
                  <a:pt x="15462" y="7137"/>
                </a:lnTo>
                <a:lnTo>
                  <a:pt x="15479" y="7098"/>
                </a:lnTo>
                <a:lnTo>
                  <a:pt x="15487" y="7052"/>
                </a:lnTo>
                <a:lnTo>
                  <a:pt x="15486" y="7051"/>
                </a:lnTo>
                <a:lnTo>
                  <a:pt x="15486" y="7050"/>
                </a:lnTo>
                <a:lnTo>
                  <a:pt x="15480" y="7049"/>
                </a:lnTo>
                <a:lnTo>
                  <a:pt x="15476" y="7046"/>
                </a:lnTo>
                <a:lnTo>
                  <a:pt x="15475" y="7031"/>
                </a:lnTo>
                <a:lnTo>
                  <a:pt x="15474" y="7018"/>
                </a:lnTo>
                <a:lnTo>
                  <a:pt x="15484" y="7016"/>
                </a:lnTo>
                <a:lnTo>
                  <a:pt x="15491" y="7012"/>
                </a:lnTo>
                <a:lnTo>
                  <a:pt x="15495" y="6987"/>
                </a:lnTo>
                <a:lnTo>
                  <a:pt x="15486" y="6961"/>
                </a:lnTo>
                <a:lnTo>
                  <a:pt x="15469" y="6925"/>
                </a:lnTo>
                <a:lnTo>
                  <a:pt x="15442" y="6898"/>
                </a:lnTo>
                <a:lnTo>
                  <a:pt x="15431" y="6885"/>
                </a:lnTo>
                <a:lnTo>
                  <a:pt x="15427" y="6867"/>
                </a:lnTo>
                <a:lnTo>
                  <a:pt x="15431" y="6852"/>
                </a:lnTo>
                <a:lnTo>
                  <a:pt x="15431" y="6835"/>
                </a:lnTo>
                <a:lnTo>
                  <a:pt x="15429" y="6834"/>
                </a:lnTo>
                <a:lnTo>
                  <a:pt x="15428" y="6833"/>
                </a:lnTo>
                <a:lnTo>
                  <a:pt x="15429" y="6802"/>
                </a:lnTo>
                <a:lnTo>
                  <a:pt x="15443" y="6771"/>
                </a:lnTo>
                <a:lnTo>
                  <a:pt x="15452" y="6738"/>
                </a:lnTo>
                <a:lnTo>
                  <a:pt x="15456" y="6701"/>
                </a:lnTo>
                <a:lnTo>
                  <a:pt x="15457" y="6697"/>
                </a:lnTo>
                <a:lnTo>
                  <a:pt x="15455" y="6694"/>
                </a:lnTo>
                <a:lnTo>
                  <a:pt x="15448" y="6673"/>
                </a:lnTo>
                <a:lnTo>
                  <a:pt x="15446" y="6647"/>
                </a:lnTo>
                <a:lnTo>
                  <a:pt x="15451" y="6620"/>
                </a:lnTo>
                <a:lnTo>
                  <a:pt x="15459" y="6595"/>
                </a:lnTo>
                <a:lnTo>
                  <a:pt x="15462" y="6571"/>
                </a:lnTo>
                <a:lnTo>
                  <a:pt x="15465" y="6546"/>
                </a:lnTo>
                <a:lnTo>
                  <a:pt x="15463" y="6517"/>
                </a:lnTo>
                <a:lnTo>
                  <a:pt x="15449" y="6482"/>
                </a:lnTo>
                <a:lnTo>
                  <a:pt x="15429" y="6494"/>
                </a:lnTo>
                <a:lnTo>
                  <a:pt x="15414" y="6494"/>
                </a:lnTo>
                <a:lnTo>
                  <a:pt x="15413" y="6465"/>
                </a:lnTo>
                <a:lnTo>
                  <a:pt x="15416" y="6436"/>
                </a:lnTo>
                <a:lnTo>
                  <a:pt x="15427" y="6383"/>
                </a:lnTo>
                <a:lnTo>
                  <a:pt x="15432" y="6331"/>
                </a:lnTo>
                <a:lnTo>
                  <a:pt x="15429" y="6320"/>
                </a:lnTo>
                <a:lnTo>
                  <a:pt x="15425" y="6309"/>
                </a:lnTo>
                <a:lnTo>
                  <a:pt x="15429" y="6295"/>
                </a:lnTo>
                <a:lnTo>
                  <a:pt x="15431" y="6286"/>
                </a:lnTo>
                <a:lnTo>
                  <a:pt x="15421" y="6286"/>
                </a:lnTo>
                <a:lnTo>
                  <a:pt x="15413" y="6274"/>
                </a:lnTo>
                <a:lnTo>
                  <a:pt x="15412" y="6258"/>
                </a:lnTo>
                <a:lnTo>
                  <a:pt x="15415" y="6243"/>
                </a:lnTo>
                <a:lnTo>
                  <a:pt x="15424" y="6209"/>
                </a:lnTo>
                <a:lnTo>
                  <a:pt x="15429" y="6175"/>
                </a:lnTo>
                <a:lnTo>
                  <a:pt x="15391" y="6219"/>
                </a:lnTo>
                <a:lnTo>
                  <a:pt x="15363" y="6276"/>
                </a:lnTo>
                <a:lnTo>
                  <a:pt x="15344" y="6295"/>
                </a:lnTo>
                <a:lnTo>
                  <a:pt x="15332" y="6321"/>
                </a:lnTo>
                <a:lnTo>
                  <a:pt x="15336" y="6336"/>
                </a:lnTo>
                <a:lnTo>
                  <a:pt x="15337" y="6350"/>
                </a:lnTo>
                <a:lnTo>
                  <a:pt x="15309" y="6363"/>
                </a:lnTo>
                <a:lnTo>
                  <a:pt x="15315" y="6394"/>
                </a:lnTo>
                <a:lnTo>
                  <a:pt x="15277" y="6473"/>
                </a:lnTo>
                <a:lnTo>
                  <a:pt x="15253" y="6574"/>
                </a:lnTo>
                <a:lnTo>
                  <a:pt x="15197" y="6684"/>
                </a:lnTo>
                <a:lnTo>
                  <a:pt x="15101" y="6738"/>
                </a:lnTo>
                <a:lnTo>
                  <a:pt x="15067" y="6701"/>
                </a:lnTo>
                <a:lnTo>
                  <a:pt x="15056" y="6670"/>
                </a:lnTo>
                <a:lnTo>
                  <a:pt x="15023" y="6665"/>
                </a:lnTo>
                <a:lnTo>
                  <a:pt x="15016" y="6641"/>
                </a:lnTo>
                <a:lnTo>
                  <a:pt x="15017" y="6638"/>
                </a:lnTo>
                <a:lnTo>
                  <a:pt x="15017" y="6635"/>
                </a:lnTo>
                <a:lnTo>
                  <a:pt x="14980" y="6609"/>
                </a:lnTo>
                <a:lnTo>
                  <a:pt x="14960" y="6565"/>
                </a:lnTo>
                <a:lnTo>
                  <a:pt x="14940" y="6528"/>
                </a:lnTo>
                <a:lnTo>
                  <a:pt x="14943" y="6494"/>
                </a:lnTo>
                <a:lnTo>
                  <a:pt x="14968" y="6461"/>
                </a:lnTo>
                <a:lnTo>
                  <a:pt x="14987" y="6424"/>
                </a:lnTo>
                <a:lnTo>
                  <a:pt x="14994" y="6399"/>
                </a:lnTo>
                <a:lnTo>
                  <a:pt x="15005" y="6378"/>
                </a:lnTo>
                <a:lnTo>
                  <a:pt x="15027" y="6358"/>
                </a:lnTo>
                <a:lnTo>
                  <a:pt x="15042" y="6332"/>
                </a:lnTo>
                <a:lnTo>
                  <a:pt x="15048" y="6292"/>
                </a:lnTo>
                <a:lnTo>
                  <a:pt x="15034" y="6287"/>
                </a:lnTo>
                <a:lnTo>
                  <a:pt x="15030" y="6313"/>
                </a:lnTo>
                <a:lnTo>
                  <a:pt x="15018" y="6332"/>
                </a:lnTo>
                <a:lnTo>
                  <a:pt x="15008" y="6308"/>
                </a:lnTo>
                <a:lnTo>
                  <a:pt x="14998" y="6291"/>
                </a:lnTo>
                <a:lnTo>
                  <a:pt x="14985" y="6297"/>
                </a:lnTo>
                <a:lnTo>
                  <a:pt x="14975" y="6303"/>
                </a:lnTo>
                <a:lnTo>
                  <a:pt x="14961" y="6297"/>
                </a:lnTo>
                <a:lnTo>
                  <a:pt x="14950" y="6288"/>
                </a:lnTo>
                <a:lnTo>
                  <a:pt x="14915" y="6273"/>
                </a:lnTo>
                <a:lnTo>
                  <a:pt x="14885" y="6254"/>
                </a:lnTo>
                <a:lnTo>
                  <a:pt x="14867" y="6240"/>
                </a:lnTo>
                <a:lnTo>
                  <a:pt x="14843" y="6236"/>
                </a:lnTo>
                <a:lnTo>
                  <a:pt x="14822" y="6224"/>
                </a:lnTo>
                <a:lnTo>
                  <a:pt x="14805" y="6212"/>
                </a:lnTo>
                <a:lnTo>
                  <a:pt x="14822" y="6260"/>
                </a:lnTo>
                <a:lnTo>
                  <a:pt x="14821" y="6304"/>
                </a:lnTo>
                <a:lnTo>
                  <a:pt x="14805" y="6300"/>
                </a:lnTo>
                <a:lnTo>
                  <a:pt x="14786" y="6293"/>
                </a:lnTo>
                <a:lnTo>
                  <a:pt x="14762" y="6286"/>
                </a:lnTo>
                <a:lnTo>
                  <a:pt x="14741" y="6287"/>
                </a:lnTo>
                <a:lnTo>
                  <a:pt x="14730" y="6305"/>
                </a:lnTo>
                <a:lnTo>
                  <a:pt x="14719" y="6314"/>
                </a:lnTo>
                <a:lnTo>
                  <a:pt x="14703" y="6335"/>
                </a:lnTo>
                <a:lnTo>
                  <a:pt x="14693" y="6340"/>
                </a:lnTo>
                <a:lnTo>
                  <a:pt x="14688" y="6375"/>
                </a:lnTo>
                <a:lnTo>
                  <a:pt x="14688" y="6402"/>
                </a:lnTo>
                <a:lnTo>
                  <a:pt x="14674" y="6403"/>
                </a:lnTo>
                <a:lnTo>
                  <a:pt x="14656" y="6398"/>
                </a:lnTo>
                <a:lnTo>
                  <a:pt x="14638" y="6417"/>
                </a:lnTo>
                <a:lnTo>
                  <a:pt x="14622" y="6444"/>
                </a:lnTo>
                <a:lnTo>
                  <a:pt x="14621" y="6481"/>
                </a:lnTo>
                <a:lnTo>
                  <a:pt x="14619" y="6509"/>
                </a:lnTo>
                <a:lnTo>
                  <a:pt x="14614" y="6529"/>
                </a:lnTo>
                <a:lnTo>
                  <a:pt x="14611" y="6546"/>
                </a:lnTo>
                <a:lnTo>
                  <a:pt x="14597" y="6533"/>
                </a:lnTo>
                <a:lnTo>
                  <a:pt x="14589" y="6511"/>
                </a:lnTo>
                <a:lnTo>
                  <a:pt x="14571" y="6502"/>
                </a:lnTo>
                <a:lnTo>
                  <a:pt x="14548" y="6504"/>
                </a:lnTo>
                <a:lnTo>
                  <a:pt x="14538" y="6551"/>
                </a:lnTo>
                <a:lnTo>
                  <a:pt x="14536" y="6551"/>
                </a:lnTo>
                <a:lnTo>
                  <a:pt x="14526" y="6495"/>
                </a:lnTo>
                <a:lnTo>
                  <a:pt x="14513" y="6441"/>
                </a:lnTo>
                <a:lnTo>
                  <a:pt x="14484" y="6428"/>
                </a:lnTo>
                <a:lnTo>
                  <a:pt x="14451" y="6446"/>
                </a:lnTo>
                <a:lnTo>
                  <a:pt x="14447" y="6436"/>
                </a:lnTo>
                <a:lnTo>
                  <a:pt x="14442" y="6427"/>
                </a:lnTo>
                <a:lnTo>
                  <a:pt x="14442" y="6426"/>
                </a:lnTo>
                <a:lnTo>
                  <a:pt x="14435" y="6446"/>
                </a:lnTo>
                <a:lnTo>
                  <a:pt x="14409" y="6465"/>
                </a:lnTo>
                <a:lnTo>
                  <a:pt x="14390" y="6486"/>
                </a:lnTo>
                <a:lnTo>
                  <a:pt x="14371" y="6513"/>
                </a:lnTo>
                <a:lnTo>
                  <a:pt x="14358" y="6530"/>
                </a:lnTo>
                <a:lnTo>
                  <a:pt x="14357" y="6546"/>
                </a:lnTo>
                <a:lnTo>
                  <a:pt x="14348" y="6548"/>
                </a:lnTo>
                <a:lnTo>
                  <a:pt x="14339" y="6552"/>
                </a:lnTo>
                <a:lnTo>
                  <a:pt x="14331" y="6569"/>
                </a:lnTo>
                <a:lnTo>
                  <a:pt x="14322" y="6588"/>
                </a:lnTo>
                <a:lnTo>
                  <a:pt x="14307" y="6618"/>
                </a:lnTo>
                <a:lnTo>
                  <a:pt x="14275" y="6618"/>
                </a:lnTo>
                <a:lnTo>
                  <a:pt x="14264" y="6601"/>
                </a:lnTo>
                <a:lnTo>
                  <a:pt x="14249" y="6624"/>
                </a:lnTo>
                <a:lnTo>
                  <a:pt x="14262" y="6641"/>
                </a:lnTo>
                <a:lnTo>
                  <a:pt x="14267" y="6656"/>
                </a:lnTo>
                <a:lnTo>
                  <a:pt x="14249" y="6675"/>
                </a:lnTo>
                <a:lnTo>
                  <a:pt x="14231" y="6694"/>
                </a:lnTo>
                <a:lnTo>
                  <a:pt x="14221" y="6663"/>
                </a:lnTo>
                <a:lnTo>
                  <a:pt x="14222" y="6617"/>
                </a:lnTo>
                <a:lnTo>
                  <a:pt x="14200" y="6638"/>
                </a:lnTo>
                <a:lnTo>
                  <a:pt x="14177" y="6664"/>
                </a:lnTo>
                <a:lnTo>
                  <a:pt x="14159" y="6696"/>
                </a:lnTo>
                <a:lnTo>
                  <a:pt x="14148" y="6731"/>
                </a:lnTo>
                <a:lnTo>
                  <a:pt x="14112" y="6791"/>
                </a:lnTo>
                <a:lnTo>
                  <a:pt x="14065" y="6842"/>
                </a:lnTo>
                <a:lnTo>
                  <a:pt x="14024" y="6871"/>
                </a:lnTo>
                <a:lnTo>
                  <a:pt x="13973" y="6888"/>
                </a:lnTo>
                <a:lnTo>
                  <a:pt x="13935" y="6899"/>
                </a:lnTo>
                <a:lnTo>
                  <a:pt x="13904" y="6918"/>
                </a:lnTo>
                <a:lnTo>
                  <a:pt x="13870" y="6936"/>
                </a:lnTo>
                <a:lnTo>
                  <a:pt x="13835" y="6943"/>
                </a:lnTo>
                <a:lnTo>
                  <a:pt x="13804" y="6948"/>
                </a:lnTo>
                <a:lnTo>
                  <a:pt x="13779" y="6940"/>
                </a:lnTo>
                <a:lnTo>
                  <a:pt x="13753" y="6955"/>
                </a:lnTo>
                <a:lnTo>
                  <a:pt x="13730" y="6977"/>
                </a:lnTo>
                <a:lnTo>
                  <a:pt x="13717" y="6982"/>
                </a:lnTo>
                <a:lnTo>
                  <a:pt x="13700" y="6985"/>
                </a:lnTo>
                <a:lnTo>
                  <a:pt x="13649" y="7021"/>
                </a:lnTo>
                <a:lnTo>
                  <a:pt x="13606" y="7063"/>
                </a:lnTo>
                <a:lnTo>
                  <a:pt x="13589" y="7090"/>
                </a:lnTo>
                <a:lnTo>
                  <a:pt x="13568" y="7099"/>
                </a:lnTo>
                <a:lnTo>
                  <a:pt x="13572" y="7070"/>
                </a:lnTo>
                <a:lnTo>
                  <a:pt x="13581" y="7039"/>
                </a:lnTo>
                <a:lnTo>
                  <a:pt x="13543" y="7107"/>
                </a:lnTo>
                <a:lnTo>
                  <a:pt x="13502" y="7177"/>
                </a:lnTo>
                <a:lnTo>
                  <a:pt x="13478" y="7232"/>
                </a:lnTo>
                <a:lnTo>
                  <a:pt x="13466" y="7290"/>
                </a:lnTo>
                <a:lnTo>
                  <a:pt x="13468" y="7334"/>
                </a:lnTo>
                <a:lnTo>
                  <a:pt x="13457" y="7368"/>
                </a:lnTo>
                <a:lnTo>
                  <a:pt x="13449" y="7347"/>
                </a:lnTo>
                <a:lnTo>
                  <a:pt x="13440" y="7320"/>
                </a:lnTo>
                <a:lnTo>
                  <a:pt x="13435" y="7352"/>
                </a:lnTo>
                <a:lnTo>
                  <a:pt x="13435" y="7385"/>
                </a:lnTo>
                <a:lnTo>
                  <a:pt x="13421" y="7403"/>
                </a:lnTo>
                <a:lnTo>
                  <a:pt x="13406" y="7395"/>
                </a:lnTo>
                <a:lnTo>
                  <a:pt x="13404" y="7415"/>
                </a:lnTo>
                <a:lnTo>
                  <a:pt x="13404" y="7440"/>
                </a:lnTo>
                <a:lnTo>
                  <a:pt x="13406" y="7468"/>
                </a:lnTo>
                <a:lnTo>
                  <a:pt x="13399" y="7495"/>
                </a:lnTo>
                <a:lnTo>
                  <a:pt x="13387" y="7536"/>
                </a:lnTo>
                <a:lnTo>
                  <a:pt x="13392" y="7578"/>
                </a:lnTo>
                <a:lnTo>
                  <a:pt x="13382" y="7612"/>
                </a:lnTo>
                <a:lnTo>
                  <a:pt x="13368" y="7645"/>
                </a:lnTo>
                <a:lnTo>
                  <a:pt x="13358" y="7676"/>
                </a:lnTo>
                <a:lnTo>
                  <a:pt x="13354" y="7708"/>
                </a:lnTo>
                <a:lnTo>
                  <a:pt x="13342" y="7731"/>
                </a:lnTo>
                <a:lnTo>
                  <a:pt x="13326" y="7752"/>
                </a:lnTo>
                <a:lnTo>
                  <a:pt x="13317" y="7794"/>
                </a:lnTo>
                <a:lnTo>
                  <a:pt x="13306" y="7829"/>
                </a:lnTo>
                <a:lnTo>
                  <a:pt x="13286" y="7856"/>
                </a:lnTo>
                <a:lnTo>
                  <a:pt x="13274" y="7889"/>
                </a:lnTo>
                <a:lnTo>
                  <a:pt x="13243" y="7923"/>
                </a:lnTo>
                <a:lnTo>
                  <a:pt x="13211" y="7944"/>
                </a:lnTo>
                <a:lnTo>
                  <a:pt x="13201" y="7968"/>
                </a:lnTo>
                <a:lnTo>
                  <a:pt x="13202" y="7987"/>
                </a:lnTo>
                <a:lnTo>
                  <a:pt x="13221" y="7986"/>
                </a:lnTo>
                <a:lnTo>
                  <a:pt x="13215" y="8008"/>
                </a:lnTo>
                <a:lnTo>
                  <a:pt x="13246" y="8044"/>
                </a:lnTo>
                <a:lnTo>
                  <a:pt x="13321" y="8042"/>
                </a:lnTo>
                <a:lnTo>
                  <a:pt x="13347" y="8020"/>
                </a:lnTo>
                <a:lnTo>
                  <a:pt x="13368" y="8003"/>
                </a:lnTo>
                <a:lnTo>
                  <a:pt x="13462" y="7969"/>
                </a:lnTo>
                <a:lnTo>
                  <a:pt x="13556" y="7971"/>
                </a:lnTo>
                <a:lnTo>
                  <a:pt x="13592" y="7978"/>
                </a:lnTo>
                <a:lnTo>
                  <a:pt x="13636" y="7977"/>
                </a:lnTo>
                <a:lnTo>
                  <a:pt x="13682" y="7948"/>
                </a:lnTo>
                <a:lnTo>
                  <a:pt x="13728" y="7921"/>
                </a:lnTo>
                <a:lnTo>
                  <a:pt x="13782" y="7898"/>
                </a:lnTo>
                <a:lnTo>
                  <a:pt x="13834" y="7877"/>
                </a:lnTo>
                <a:lnTo>
                  <a:pt x="13868" y="7879"/>
                </a:lnTo>
                <a:lnTo>
                  <a:pt x="13904" y="7874"/>
                </a:lnTo>
                <a:lnTo>
                  <a:pt x="13936" y="7865"/>
                </a:lnTo>
                <a:lnTo>
                  <a:pt x="13963" y="7863"/>
                </a:lnTo>
                <a:lnTo>
                  <a:pt x="13992" y="7849"/>
                </a:lnTo>
                <a:lnTo>
                  <a:pt x="14022" y="7832"/>
                </a:lnTo>
                <a:lnTo>
                  <a:pt x="14064" y="7832"/>
                </a:lnTo>
                <a:lnTo>
                  <a:pt x="14109" y="7836"/>
                </a:lnTo>
                <a:lnTo>
                  <a:pt x="14136" y="7847"/>
                </a:lnTo>
                <a:lnTo>
                  <a:pt x="14143" y="7869"/>
                </a:lnTo>
                <a:lnTo>
                  <a:pt x="14178" y="7878"/>
                </a:lnTo>
                <a:lnTo>
                  <a:pt x="14203" y="7904"/>
                </a:lnTo>
                <a:lnTo>
                  <a:pt x="14200" y="7954"/>
                </a:lnTo>
                <a:lnTo>
                  <a:pt x="14187" y="8002"/>
                </a:lnTo>
                <a:lnTo>
                  <a:pt x="14181" y="8025"/>
                </a:lnTo>
                <a:lnTo>
                  <a:pt x="14177" y="8048"/>
                </a:lnTo>
                <a:lnTo>
                  <a:pt x="14170" y="8063"/>
                </a:lnTo>
                <a:lnTo>
                  <a:pt x="14157" y="8070"/>
                </a:lnTo>
                <a:lnTo>
                  <a:pt x="14148" y="8078"/>
                </a:lnTo>
                <a:lnTo>
                  <a:pt x="14161" y="8089"/>
                </a:lnTo>
                <a:lnTo>
                  <a:pt x="14169" y="8098"/>
                </a:lnTo>
                <a:lnTo>
                  <a:pt x="14180" y="8094"/>
                </a:lnTo>
                <a:lnTo>
                  <a:pt x="14241" y="8047"/>
                </a:lnTo>
                <a:lnTo>
                  <a:pt x="14308" y="8010"/>
                </a:lnTo>
                <a:lnTo>
                  <a:pt x="14329" y="7993"/>
                </a:lnTo>
                <a:lnTo>
                  <a:pt x="14348" y="7975"/>
                </a:lnTo>
                <a:lnTo>
                  <a:pt x="14365" y="7959"/>
                </a:lnTo>
                <a:lnTo>
                  <a:pt x="14383" y="7945"/>
                </a:lnTo>
                <a:lnTo>
                  <a:pt x="14361" y="7987"/>
                </a:lnTo>
                <a:lnTo>
                  <a:pt x="14331" y="8024"/>
                </a:lnTo>
                <a:lnTo>
                  <a:pt x="14305" y="8049"/>
                </a:lnTo>
                <a:lnTo>
                  <a:pt x="14278" y="8075"/>
                </a:lnTo>
                <a:lnTo>
                  <a:pt x="14260" y="8095"/>
                </a:lnTo>
                <a:lnTo>
                  <a:pt x="14239" y="8110"/>
                </a:lnTo>
                <a:lnTo>
                  <a:pt x="14226" y="8132"/>
                </a:lnTo>
                <a:lnTo>
                  <a:pt x="14255" y="8125"/>
                </a:lnTo>
                <a:lnTo>
                  <a:pt x="14285" y="8093"/>
                </a:lnTo>
                <a:lnTo>
                  <a:pt x="14317" y="8067"/>
                </a:lnTo>
                <a:lnTo>
                  <a:pt x="14301" y="8105"/>
                </a:lnTo>
                <a:lnTo>
                  <a:pt x="14279" y="8139"/>
                </a:lnTo>
                <a:lnTo>
                  <a:pt x="14271" y="8150"/>
                </a:lnTo>
                <a:lnTo>
                  <a:pt x="14264" y="8160"/>
                </a:lnTo>
                <a:lnTo>
                  <a:pt x="14286" y="8161"/>
                </a:lnTo>
                <a:lnTo>
                  <a:pt x="14297" y="8155"/>
                </a:lnTo>
                <a:lnTo>
                  <a:pt x="14308" y="8149"/>
                </a:lnTo>
                <a:lnTo>
                  <a:pt x="14310" y="8150"/>
                </a:lnTo>
                <a:lnTo>
                  <a:pt x="14309" y="8153"/>
                </a:lnTo>
                <a:lnTo>
                  <a:pt x="14297" y="8172"/>
                </a:lnTo>
                <a:lnTo>
                  <a:pt x="14286" y="8194"/>
                </a:lnTo>
                <a:lnTo>
                  <a:pt x="14265" y="8231"/>
                </a:lnTo>
                <a:lnTo>
                  <a:pt x="14241" y="8265"/>
                </a:lnTo>
                <a:lnTo>
                  <a:pt x="14230" y="8282"/>
                </a:lnTo>
                <a:lnTo>
                  <a:pt x="14217" y="8298"/>
                </a:lnTo>
                <a:lnTo>
                  <a:pt x="14212" y="8312"/>
                </a:lnTo>
                <a:lnTo>
                  <a:pt x="14222" y="8323"/>
                </a:lnTo>
                <a:lnTo>
                  <a:pt x="14220" y="8345"/>
                </a:lnTo>
                <a:lnTo>
                  <a:pt x="14245" y="8364"/>
                </a:lnTo>
                <a:lnTo>
                  <a:pt x="14276" y="8372"/>
                </a:lnTo>
                <a:lnTo>
                  <a:pt x="14299" y="8394"/>
                </a:lnTo>
                <a:lnTo>
                  <a:pt x="14306" y="8410"/>
                </a:lnTo>
                <a:close/>
                <a:moveTo>
                  <a:pt x="10098" y="1799"/>
                </a:moveTo>
                <a:lnTo>
                  <a:pt x="10092" y="1799"/>
                </a:lnTo>
                <a:lnTo>
                  <a:pt x="10085" y="1797"/>
                </a:lnTo>
                <a:lnTo>
                  <a:pt x="10085" y="1796"/>
                </a:lnTo>
                <a:lnTo>
                  <a:pt x="10084" y="1796"/>
                </a:lnTo>
                <a:lnTo>
                  <a:pt x="10083" y="1795"/>
                </a:lnTo>
                <a:lnTo>
                  <a:pt x="10082" y="1795"/>
                </a:lnTo>
                <a:lnTo>
                  <a:pt x="10078" y="1793"/>
                </a:lnTo>
                <a:lnTo>
                  <a:pt x="10073" y="1795"/>
                </a:lnTo>
                <a:lnTo>
                  <a:pt x="10066" y="1796"/>
                </a:lnTo>
                <a:lnTo>
                  <a:pt x="10057" y="1796"/>
                </a:lnTo>
                <a:lnTo>
                  <a:pt x="10056" y="1797"/>
                </a:lnTo>
                <a:lnTo>
                  <a:pt x="10055" y="1797"/>
                </a:lnTo>
                <a:lnTo>
                  <a:pt x="10053" y="1801"/>
                </a:lnTo>
                <a:lnTo>
                  <a:pt x="10056" y="1804"/>
                </a:lnTo>
                <a:lnTo>
                  <a:pt x="10062" y="1806"/>
                </a:lnTo>
                <a:lnTo>
                  <a:pt x="10067" y="1808"/>
                </a:lnTo>
                <a:lnTo>
                  <a:pt x="10073" y="1810"/>
                </a:lnTo>
                <a:lnTo>
                  <a:pt x="10078" y="1814"/>
                </a:lnTo>
                <a:lnTo>
                  <a:pt x="10080" y="1824"/>
                </a:lnTo>
                <a:lnTo>
                  <a:pt x="10090" y="1828"/>
                </a:lnTo>
                <a:lnTo>
                  <a:pt x="10095" y="1828"/>
                </a:lnTo>
                <a:lnTo>
                  <a:pt x="10099" y="1824"/>
                </a:lnTo>
                <a:lnTo>
                  <a:pt x="10100" y="1815"/>
                </a:lnTo>
                <a:lnTo>
                  <a:pt x="10102" y="1808"/>
                </a:lnTo>
                <a:lnTo>
                  <a:pt x="10098" y="1799"/>
                </a:lnTo>
                <a:close/>
                <a:moveTo>
                  <a:pt x="10092" y="1863"/>
                </a:moveTo>
                <a:lnTo>
                  <a:pt x="10091" y="1851"/>
                </a:lnTo>
                <a:lnTo>
                  <a:pt x="10087" y="1842"/>
                </a:lnTo>
                <a:lnTo>
                  <a:pt x="10083" y="1839"/>
                </a:lnTo>
                <a:lnTo>
                  <a:pt x="10077" y="1842"/>
                </a:lnTo>
                <a:lnTo>
                  <a:pt x="10071" y="1847"/>
                </a:lnTo>
                <a:lnTo>
                  <a:pt x="10063" y="1853"/>
                </a:lnTo>
                <a:lnTo>
                  <a:pt x="10060" y="1862"/>
                </a:lnTo>
                <a:lnTo>
                  <a:pt x="10050" y="1858"/>
                </a:lnTo>
                <a:lnTo>
                  <a:pt x="10037" y="1857"/>
                </a:lnTo>
                <a:lnTo>
                  <a:pt x="10031" y="1865"/>
                </a:lnTo>
                <a:lnTo>
                  <a:pt x="10023" y="1873"/>
                </a:lnTo>
                <a:lnTo>
                  <a:pt x="10012" y="1883"/>
                </a:lnTo>
                <a:lnTo>
                  <a:pt x="10009" y="1894"/>
                </a:lnTo>
                <a:lnTo>
                  <a:pt x="10013" y="1906"/>
                </a:lnTo>
                <a:lnTo>
                  <a:pt x="10015" y="1918"/>
                </a:lnTo>
                <a:lnTo>
                  <a:pt x="10015" y="1932"/>
                </a:lnTo>
                <a:lnTo>
                  <a:pt x="10016" y="1940"/>
                </a:lnTo>
                <a:lnTo>
                  <a:pt x="10017" y="1950"/>
                </a:lnTo>
                <a:lnTo>
                  <a:pt x="10021" y="1968"/>
                </a:lnTo>
                <a:lnTo>
                  <a:pt x="10029" y="1952"/>
                </a:lnTo>
                <a:lnTo>
                  <a:pt x="10029" y="1936"/>
                </a:lnTo>
                <a:lnTo>
                  <a:pt x="10031" y="1921"/>
                </a:lnTo>
                <a:lnTo>
                  <a:pt x="10047" y="1917"/>
                </a:lnTo>
                <a:lnTo>
                  <a:pt x="10056" y="1936"/>
                </a:lnTo>
                <a:lnTo>
                  <a:pt x="10061" y="1946"/>
                </a:lnTo>
                <a:lnTo>
                  <a:pt x="10068" y="1954"/>
                </a:lnTo>
                <a:lnTo>
                  <a:pt x="10074" y="1965"/>
                </a:lnTo>
                <a:lnTo>
                  <a:pt x="10079" y="1975"/>
                </a:lnTo>
                <a:lnTo>
                  <a:pt x="10091" y="1976"/>
                </a:lnTo>
                <a:lnTo>
                  <a:pt x="10100" y="1971"/>
                </a:lnTo>
                <a:lnTo>
                  <a:pt x="10102" y="1947"/>
                </a:lnTo>
                <a:lnTo>
                  <a:pt x="10095" y="1921"/>
                </a:lnTo>
                <a:lnTo>
                  <a:pt x="10089" y="1902"/>
                </a:lnTo>
                <a:lnTo>
                  <a:pt x="10091" y="1879"/>
                </a:lnTo>
                <a:lnTo>
                  <a:pt x="10092" y="1863"/>
                </a:lnTo>
                <a:close/>
                <a:moveTo>
                  <a:pt x="9942" y="2394"/>
                </a:moveTo>
                <a:lnTo>
                  <a:pt x="9942" y="2365"/>
                </a:lnTo>
                <a:lnTo>
                  <a:pt x="9941" y="2338"/>
                </a:lnTo>
                <a:lnTo>
                  <a:pt x="9921" y="2331"/>
                </a:lnTo>
                <a:lnTo>
                  <a:pt x="9897" y="2322"/>
                </a:lnTo>
                <a:lnTo>
                  <a:pt x="9880" y="2309"/>
                </a:lnTo>
                <a:lnTo>
                  <a:pt x="9895" y="2302"/>
                </a:lnTo>
                <a:lnTo>
                  <a:pt x="9898" y="2296"/>
                </a:lnTo>
                <a:lnTo>
                  <a:pt x="9888" y="2287"/>
                </a:lnTo>
                <a:lnTo>
                  <a:pt x="9876" y="2273"/>
                </a:lnTo>
                <a:lnTo>
                  <a:pt x="9855" y="2270"/>
                </a:lnTo>
                <a:lnTo>
                  <a:pt x="9844" y="2251"/>
                </a:lnTo>
                <a:lnTo>
                  <a:pt x="9836" y="2229"/>
                </a:lnTo>
                <a:lnTo>
                  <a:pt x="9832" y="2205"/>
                </a:lnTo>
                <a:lnTo>
                  <a:pt x="9820" y="2185"/>
                </a:lnTo>
                <a:lnTo>
                  <a:pt x="9797" y="2141"/>
                </a:lnTo>
                <a:lnTo>
                  <a:pt x="9786" y="2091"/>
                </a:lnTo>
                <a:lnTo>
                  <a:pt x="9759" y="2090"/>
                </a:lnTo>
                <a:lnTo>
                  <a:pt x="9738" y="2080"/>
                </a:lnTo>
                <a:lnTo>
                  <a:pt x="9724" y="2062"/>
                </a:lnTo>
                <a:lnTo>
                  <a:pt x="9702" y="2043"/>
                </a:lnTo>
                <a:lnTo>
                  <a:pt x="9695" y="2029"/>
                </a:lnTo>
                <a:lnTo>
                  <a:pt x="9688" y="2017"/>
                </a:lnTo>
                <a:lnTo>
                  <a:pt x="9674" y="2013"/>
                </a:lnTo>
                <a:lnTo>
                  <a:pt x="9664" y="2010"/>
                </a:lnTo>
                <a:lnTo>
                  <a:pt x="9642" y="1992"/>
                </a:lnTo>
                <a:lnTo>
                  <a:pt x="9629" y="1976"/>
                </a:lnTo>
                <a:lnTo>
                  <a:pt x="9639" y="1963"/>
                </a:lnTo>
                <a:lnTo>
                  <a:pt x="9651" y="1963"/>
                </a:lnTo>
                <a:lnTo>
                  <a:pt x="9674" y="1967"/>
                </a:lnTo>
                <a:lnTo>
                  <a:pt x="9670" y="1951"/>
                </a:lnTo>
                <a:lnTo>
                  <a:pt x="9667" y="1926"/>
                </a:lnTo>
                <a:lnTo>
                  <a:pt x="9697" y="1921"/>
                </a:lnTo>
                <a:lnTo>
                  <a:pt x="9715" y="1917"/>
                </a:lnTo>
                <a:lnTo>
                  <a:pt x="9728" y="1914"/>
                </a:lnTo>
                <a:lnTo>
                  <a:pt x="9748" y="1918"/>
                </a:lnTo>
                <a:lnTo>
                  <a:pt x="9741" y="1907"/>
                </a:lnTo>
                <a:lnTo>
                  <a:pt x="9723" y="1898"/>
                </a:lnTo>
                <a:lnTo>
                  <a:pt x="9715" y="1881"/>
                </a:lnTo>
                <a:lnTo>
                  <a:pt x="9719" y="1855"/>
                </a:lnTo>
                <a:lnTo>
                  <a:pt x="9709" y="1833"/>
                </a:lnTo>
                <a:lnTo>
                  <a:pt x="9706" y="1820"/>
                </a:lnTo>
                <a:lnTo>
                  <a:pt x="9702" y="1810"/>
                </a:lnTo>
                <a:lnTo>
                  <a:pt x="9688" y="1806"/>
                </a:lnTo>
                <a:lnTo>
                  <a:pt x="9674" y="1804"/>
                </a:lnTo>
                <a:lnTo>
                  <a:pt x="9668" y="1808"/>
                </a:lnTo>
                <a:lnTo>
                  <a:pt x="9655" y="1812"/>
                </a:lnTo>
                <a:lnTo>
                  <a:pt x="9644" y="1808"/>
                </a:lnTo>
                <a:lnTo>
                  <a:pt x="9633" y="1802"/>
                </a:lnTo>
                <a:lnTo>
                  <a:pt x="9591" y="1808"/>
                </a:lnTo>
                <a:lnTo>
                  <a:pt x="9550" y="1829"/>
                </a:lnTo>
                <a:lnTo>
                  <a:pt x="9524" y="1827"/>
                </a:lnTo>
                <a:lnTo>
                  <a:pt x="9501" y="1821"/>
                </a:lnTo>
                <a:lnTo>
                  <a:pt x="9510" y="1839"/>
                </a:lnTo>
                <a:lnTo>
                  <a:pt x="9518" y="1850"/>
                </a:lnTo>
                <a:lnTo>
                  <a:pt x="9503" y="1861"/>
                </a:lnTo>
                <a:lnTo>
                  <a:pt x="9495" y="1873"/>
                </a:lnTo>
                <a:lnTo>
                  <a:pt x="9501" y="1883"/>
                </a:lnTo>
                <a:lnTo>
                  <a:pt x="9494" y="1890"/>
                </a:lnTo>
                <a:lnTo>
                  <a:pt x="9475" y="1891"/>
                </a:lnTo>
                <a:lnTo>
                  <a:pt x="9456" y="1887"/>
                </a:lnTo>
                <a:lnTo>
                  <a:pt x="9461" y="1930"/>
                </a:lnTo>
                <a:lnTo>
                  <a:pt x="9457" y="1969"/>
                </a:lnTo>
                <a:lnTo>
                  <a:pt x="9472" y="1986"/>
                </a:lnTo>
                <a:lnTo>
                  <a:pt x="9495" y="2015"/>
                </a:lnTo>
                <a:lnTo>
                  <a:pt x="9494" y="2026"/>
                </a:lnTo>
                <a:lnTo>
                  <a:pt x="9496" y="2036"/>
                </a:lnTo>
                <a:lnTo>
                  <a:pt x="9496" y="2037"/>
                </a:lnTo>
                <a:lnTo>
                  <a:pt x="9497" y="2038"/>
                </a:lnTo>
                <a:lnTo>
                  <a:pt x="9498" y="2039"/>
                </a:lnTo>
                <a:lnTo>
                  <a:pt x="9513" y="2049"/>
                </a:lnTo>
                <a:lnTo>
                  <a:pt x="9518" y="2069"/>
                </a:lnTo>
                <a:lnTo>
                  <a:pt x="9526" y="2088"/>
                </a:lnTo>
                <a:lnTo>
                  <a:pt x="9534" y="2099"/>
                </a:lnTo>
                <a:lnTo>
                  <a:pt x="9546" y="2123"/>
                </a:lnTo>
                <a:lnTo>
                  <a:pt x="9563" y="2132"/>
                </a:lnTo>
                <a:lnTo>
                  <a:pt x="9579" y="2141"/>
                </a:lnTo>
                <a:lnTo>
                  <a:pt x="9613" y="2171"/>
                </a:lnTo>
                <a:lnTo>
                  <a:pt x="9639" y="2187"/>
                </a:lnTo>
                <a:lnTo>
                  <a:pt x="9662" y="2207"/>
                </a:lnTo>
                <a:lnTo>
                  <a:pt x="9705" y="2234"/>
                </a:lnTo>
                <a:lnTo>
                  <a:pt x="9711" y="2237"/>
                </a:lnTo>
                <a:lnTo>
                  <a:pt x="9716" y="2240"/>
                </a:lnTo>
                <a:lnTo>
                  <a:pt x="9717" y="2242"/>
                </a:lnTo>
                <a:lnTo>
                  <a:pt x="9719" y="2245"/>
                </a:lnTo>
                <a:lnTo>
                  <a:pt x="9699" y="2248"/>
                </a:lnTo>
                <a:lnTo>
                  <a:pt x="9678" y="2250"/>
                </a:lnTo>
                <a:lnTo>
                  <a:pt x="9675" y="2281"/>
                </a:lnTo>
                <a:lnTo>
                  <a:pt x="9678" y="2312"/>
                </a:lnTo>
                <a:lnTo>
                  <a:pt x="9672" y="2336"/>
                </a:lnTo>
                <a:lnTo>
                  <a:pt x="9665" y="2352"/>
                </a:lnTo>
                <a:lnTo>
                  <a:pt x="9678" y="2387"/>
                </a:lnTo>
                <a:lnTo>
                  <a:pt x="9688" y="2423"/>
                </a:lnTo>
                <a:lnTo>
                  <a:pt x="9702" y="2440"/>
                </a:lnTo>
                <a:lnTo>
                  <a:pt x="9716" y="2455"/>
                </a:lnTo>
                <a:lnTo>
                  <a:pt x="9734" y="2461"/>
                </a:lnTo>
                <a:lnTo>
                  <a:pt x="9759" y="2458"/>
                </a:lnTo>
                <a:lnTo>
                  <a:pt x="9778" y="2465"/>
                </a:lnTo>
                <a:lnTo>
                  <a:pt x="9793" y="2478"/>
                </a:lnTo>
                <a:lnTo>
                  <a:pt x="9818" y="2495"/>
                </a:lnTo>
                <a:lnTo>
                  <a:pt x="9845" y="2510"/>
                </a:lnTo>
                <a:lnTo>
                  <a:pt x="9885" y="2520"/>
                </a:lnTo>
                <a:lnTo>
                  <a:pt x="9926" y="2506"/>
                </a:lnTo>
                <a:lnTo>
                  <a:pt x="9960" y="2499"/>
                </a:lnTo>
                <a:lnTo>
                  <a:pt x="9994" y="2497"/>
                </a:lnTo>
                <a:lnTo>
                  <a:pt x="9994" y="2496"/>
                </a:lnTo>
                <a:lnTo>
                  <a:pt x="9961" y="2461"/>
                </a:lnTo>
                <a:lnTo>
                  <a:pt x="9947" y="2412"/>
                </a:lnTo>
                <a:lnTo>
                  <a:pt x="9942" y="2394"/>
                </a:lnTo>
                <a:close/>
                <a:moveTo>
                  <a:pt x="10042" y="6539"/>
                </a:moveTo>
                <a:lnTo>
                  <a:pt x="10053" y="6512"/>
                </a:lnTo>
                <a:lnTo>
                  <a:pt x="10057" y="6483"/>
                </a:lnTo>
                <a:lnTo>
                  <a:pt x="10071" y="6480"/>
                </a:lnTo>
                <a:lnTo>
                  <a:pt x="10084" y="6495"/>
                </a:lnTo>
                <a:lnTo>
                  <a:pt x="10085" y="6495"/>
                </a:lnTo>
                <a:lnTo>
                  <a:pt x="10098" y="6445"/>
                </a:lnTo>
                <a:lnTo>
                  <a:pt x="10101" y="6390"/>
                </a:lnTo>
                <a:lnTo>
                  <a:pt x="10093" y="6373"/>
                </a:lnTo>
                <a:lnTo>
                  <a:pt x="10093" y="6356"/>
                </a:lnTo>
                <a:lnTo>
                  <a:pt x="10098" y="6335"/>
                </a:lnTo>
                <a:lnTo>
                  <a:pt x="10091" y="6315"/>
                </a:lnTo>
                <a:lnTo>
                  <a:pt x="10078" y="6285"/>
                </a:lnTo>
                <a:lnTo>
                  <a:pt x="10067" y="6258"/>
                </a:lnTo>
                <a:lnTo>
                  <a:pt x="10053" y="6246"/>
                </a:lnTo>
                <a:lnTo>
                  <a:pt x="10047" y="6229"/>
                </a:lnTo>
                <a:lnTo>
                  <a:pt x="10046" y="6229"/>
                </a:lnTo>
                <a:lnTo>
                  <a:pt x="10046" y="6228"/>
                </a:lnTo>
                <a:lnTo>
                  <a:pt x="10018" y="6271"/>
                </a:lnTo>
                <a:lnTo>
                  <a:pt x="9982" y="6317"/>
                </a:lnTo>
                <a:lnTo>
                  <a:pt x="9964" y="6324"/>
                </a:lnTo>
                <a:lnTo>
                  <a:pt x="9965" y="6343"/>
                </a:lnTo>
                <a:lnTo>
                  <a:pt x="9954" y="6362"/>
                </a:lnTo>
                <a:lnTo>
                  <a:pt x="9945" y="6377"/>
                </a:lnTo>
                <a:lnTo>
                  <a:pt x="9937" y="6404"/>
                </a:lnTo>
                <a:lnTo>
                  <a:pt x="9918" y="6422"/>
                </a:lnTo>
                <a:lnTo>
                  <a:pt x="9905" y="6445"/>
                </a:lnTo>
                <a:lnTo>
                  <a:pt x="9888" y="6468"/>
                </a:lnTo>
                <a:lnTo>
                  <a:pt x="9889" y="6448"/>
                </a:lnTo>
                <a:lnTo>
                  <a:pt x="9877" y="6449"/>
                </a:lnTo>
                <a:lnTo>
                  <a:pt x="9857" y="6472"/>
                </a:lnTo>
                <a:lnTo>
                  <a:pt x="9844" y="6506"/>
                </a:lnTo>
                <a:lnTo>
                  <a:pt x="9838" y="6493"/>
                </a:lnTo>
                <a:lnTo>
                  <a:pt x="9817" y="6486"/>
                </a:lnTo>
                <a:lnTo>
                  <a:pt x="9805" y="6499"/>
                </a:lnTo>
                <a:lnTo>
                  <a:pt x="9788" y="6495"/>
                </a:lnTo>
                <a:lnTo>
                  <a:pt x="9772" y="6511"/>
                </a:lnTo>
                <a:lnTo>
                  <a:pt x="9745" y="6518"/>
                </a:lnTo>
                <a:lnTo>
                  <a:pt x="9727" y="6526"/>
                </a:lnTo>
                <a:lnTo>
                  <a:pt x="9723" y="6558"/>
                </a:lnTo>
                <a:lnTo>
                  <a:pt x="9717" y="6567"/>
                </a:lnTo>
                <a:lnTo>
                  <a:pt x="9713" y="6576"/>
                </a:lnTo>
                <a:lnTo>
                  <a:pt x="9705" y="6617"/>
                </a:lnTo>
                <a:lnTo>
                  <a:pt x="9706" y="6663"/>
                </a:lnTo>
                <a:lnTo>
                  <a:pt x="9704" y="6709"/>
                </a:lnTo>
                <a:lnTo>
                  <a:pt x="9717" y="6745"/>
                </a:lnTo>
                <a:lnTo>
                  <a:pt x="9713" y="6788"/>
                </a:lnTo>
                <a:lnTo>
                  <a:pt x="9700" y="6828"/>
                </a:lnTo>
                <a:lnTo>
                  <a:pt x="9691" y="6845"/>
                </a:lnTo>
                <a:lnTo>
                  <a:pt x="9688" y="6863"/>
                </a:lnTo>
                <a:lnTo>
                  <a:pt x="9679" y="6887"/>
                </a:lnTo>
                <a:lnTo>
                  <a:pt x="9661" y="6903"/>
                </a:lnTo>
                <a:lnTo>
                  <a:pt x="9657" y="6911"/>
                </a:lnTo>
                <a:lnTo>
                  <a:pt x="9654" y="6915"/>
                </a:lnTo>
                <a:lnTo>
                  <a:pt x="9650" y="6919"/>
                </a:lnTo>
                <a:lnTo>
                  <a:pt x="9650" y="6920"/>
                </a:lnTo>
                <a:lnTo>
                  <a:pt x="9649" y="6921"/>
                </a:lnTo>
                <a:lnTo>
                  <a:pt x="9641" y="6930"/>
                </a:lnTo>
                <a:lnTo>
                  <a:pt x="9631" y="6937"/>
                </a:lnTo>
                <a:lnTo>
                  <a:pt x="9629" y="6939"/>
                </a:lnTo>
                <a:lnTo>
                  <a:pt x="9627" y="6941"/>
                </a:lnTo>
                <a:lnTo>
                  <a:pt x="9625" y="6942"/>
                </a:lnTo>
                <a:lnTo>
                  <a:pt x="9624" y="6944"/>
                </a:lnTo>
                <a:lnTo>
                  <a:pt x="9622" y="6974"/>
                </a:lnTo>
                <a:lnTo>
                  <a:pt x="9628" y="7008"/>
                </a:lnTo>
                <a:lnTo>
                  <a:pt x="9632" y="7030"/>
                </a:lnTo>
                <a:lnTo>
                  <a:pt x="9635" y="7052"/>
                </a:lnTo>
                <a:lnTo>
                  <a:pt x="9627" y="7142"/>
                </a:lnTo>
                <a:lnTo>
                  <a:pt x="9622" y="7173"/>
                </a:lnTo>
                <a:lnTo>
                  <a:pt x="9642" y="7199"/>
                </a:lnTo>
                <a:lnTo>
                  <a:pt x="9664" y="7219"/>
                </a:lnTo>
                <a:lnTo>
                  <a:pt x="9688" y="7234"/>
                </a:lnTo>
                <a:lnTo>
                  <a:pt x="9715" y="7226"/>
                </a:lnTo>
                <a:lnTo>
                  <a:pt x="9743" y="7210"/>
                </a:lnTo>
                <a:lnTo>
                  <a:pt x="9772" y="7201"/>
                </a:lnTo>
                <a:lnTo>
                  <a:pt x="9800" y="7185"/>
                </a:lnTo>
                <a:lnTo>
                  <a:pt x="9821" y="7138"/>
                </a:lnTo>
                <a:lnTo>
                  <a:pt x="9845" y="7090"/>
                </a:lnTo>
                <a:lnTo>
                  <a:pt x="9918" y="6915"/>
                </a:lnTo>
                <a:lnTo>
                  <a:pt x="9944" y="6854"/>
                </a:lnTo>
                <a:lnTo>
                  <a:pt x="9952" y="6818"/>
                </a:lnTo>
                <a:lnTo>
                  <a:pt x="9962" y="6788"/>
                </a:lnTo>
                <a:lnTo>
                  <a:pt x="9991" y="6734"/>
                </a:lnTo>
                <a:lnTo>
                  <a:pt x="10011" y="6674"/>
                </a:lnTo>
                <a:lnTo>
                  <a:pt x="10024" y="6613"/>
                </a:lnTo>
                <a:lnTo>
                  <a:pt x="10039" y="6553"/>
                </a:lnTo>
                <a:lnTo>
                  <a:pt x="10042" y="6539"/>
                </a:lnTo>
                <a:close/>
                <a:moveTo>
                  <a:pt x="14788" y="9102"/>
                </a:moveTo>
                <a:lnTo>
                  <a:pt x="14787" y="9103"/>
                </a:lnTo>
                <a:lnTo>
                  <a:pt x="14787" y="9104"/>
                </a:lnTo>
                <a:lnTo>
                  <a:pt x="14786" y="9105"/>
                </a:lnTo>
                <a:lnTo>
                  <a:pt x="14785" y="9105"/>
                </a:lnTo>
                <a:lnTo>
                  <a:pt x="14785" y="9106"/>
                </a:lnTo>
                <a:lnTo>
                  <a:pt x="14784" y="9108"/>
                </a:lnTo>
                <a:lnTo>
                  <a:pt x="14782" y="9110"/>
                </a:lnTo>
                <a:lnTo>
                  <a:pt x="14780" y="9111"/>
                </a:lnTo>
                <a:lnTo>
                  <a:pt x="14774" y="9113"/>
                </a:lnTo>
                <a:lnTo>
                  <a:pt x="14769" y="9115"/>
                </a:lnTo>
                <a:lnTo>
                  <a:pt x="14762" y="9117"/>
                </a:lnTo>
                <a:lnTo>
                  <a:pt x="14752" y="9118"/>
                </a:lnTo>
                <a:lnTo>
                  <a:pt x="14744" y="9120"/>
                </a:lnTo>
                <a:lnTo>
                  <a:pt x="14740" y="9126"/>
                </a:lnTo>
                <a:lnTo>
                  <a:pt x="14742" y="9127"/>
                </a:lnTo>
                <a:lnTo>
                  <a:pt x="14744" y="9127"/>
                </a:lnTo>
                <a:lnTo>
                  <a:pt x="14754" y="9130"/>
                </a:lnTo>
                <a:lnTo>
                  <a:pt x="14763" y="9130"/>
                </a:lnTo>
                <a:lnTo>
                  <a:pt x="14776" y="9125"/>
                </a:lnTo>
                <a:lnTo>
                  <a:pt x="14786" y="9116"/>
                </a:lnTo>
                <a:lnTo>
                  <a:pt x="14788" y="9102"/>
                </a:lnTo>
                <a:close/>
                <a:moveTo>
                  <a:pt x="15152" y="8931"/>
                </a:moveTo>
                <a:lnTo>
                  <a:pt x="15125" y="8948"/>
                </a:lnTo>
                <a:lnTo>
                  <a:pt x="15094" y="8966"/>
                </a:lnTo>
                <a:lnTo>
                  <a:pt x="15075" y="8982"/>
                </a:lnTo>
                <a:lnTo>
                  <a:pt x="15055" y="8997"/>
                </a:lnTo>
                <a:lnTo>
                  <a:pt x="15014" y="9023"/>
                </a:lnTo>
                <a:lnTo>
                  <a:pt x="14980" y="9052"/>
                </a:lnTo>
                <a:lnTo>
                  <a:pt x="14961" y="9065"/>
                </a:lnTo>
                <a:lnTo>
                  <a:pt x="14936" y="9068"/>
                </a:lnTo>
                <a:lnTo>
                  <a:pt x="14901" y="9078"/>
                </a:lnTo>
                <a:lnTo>
                  <a:pt x="14867" y="9092"/>
                </a:lnTo>
                <a:lnTo>
                  <a:pt x="14836" y="9089"/>
                </a:lnTo>
                <a:lnTo>
                  <a:pt x="14842" y="9050"/>
                </a:lnTo>
                <a:lnTo>
                  <a:pt x="14835" y="9050"/>
                </a:lnTo>
                <a:lnTo>
                  <a:pt x="14829" y="9049"/>
                </a:lnTo>
                <a:lnTo>
                  <a:pt x="14824" y="9046"/>
                </a:lnTo>
                <a:lnTo>
                  <a:pt x="14824" y="9043"/>
                </a:lnTo>
                <a:lnTo>
                  <a:pt x="14831" y="9027"/>
                </a:lnTo>
                <a:lnTo>
                  <a:pt x="14849" y="9020"/>
                </a:lnTo>
                <a:lnTo>
                  <a:pt x="14866" y="9007"/>
                </a:lnTo>
                <a:lnTo>
                  <a:pt x="14877" y="8995"/>
                </a:lnTo>
                <a:lnTo>
                  <a:pt x="14888" y="8993"/>
                </a:lnTo>
                <a:lnTo>
                  <a:pt x="14890" y="8981"/>
                </a:lnTo>
                <a:lnTo>
                  <a:pt x="14905" y="8971"/>
                </a:lnTo>
                <a:lnTo>
                  <a:pt x="14922" y="8961"/>
                </a:lnTo>
                <a:lnTo>
                  <a:pt x="14930" y="8961"/>
                </a:lnTo>
                <a:lnTo>
                  <a:pt x="14938" y="8962"/>
                </a:lnTo>
                <a:lnTo>
                  <a:pt x="14942" y="8951"/>
                </a:lnTo>
                <a:lnTo>
                  <a:pt x="14948" y="8944"/>
                </a:lnTo>
                <a:lnTo>
                  <a:pt x="14963" y="8943"/>
                </a:lnTo>
                <a:lnTo>
                  <a:pt x="14980" y="8935"/>
                </a:lnTo>
                <a:lnTo>
                  <a:pt x="15015" y="8921"/>
                </a:lnTo>
                <a:lnTo>
                  <a:pt x="15048" y="8904"/>
                </a:lnTo>
                <a:lnTo>
                  <a:pt x="15097" y="8886"/>
                </a:lnTo>
                <a:lnTo>
                  <a:pt x="15146" y="8870"/>
                </a:lnTo>
                <a:lnTo>
                  <a:pt x="15169" y="8861"/>
                </a:lnTo>
                <a:lnTo>
                  <a:pt x="15192" y="8849"/>
                </a:lnTo>
                <a:lnTo>
                  <a:pt x="15233" y="8836"/>
                </a:lnTo>
                <a:lnTo>
                  <a:pt x="15274" y="8817"/>
                </a:lnTo>
                <a:lnTo>
                  <a:pt x="15303" y="8796"/>
                </a:lnTo>
                <a:lnTo>
                  <a:pt x="15333" y="8776"/>
                </a:lnTo>
                <a:lnTo>
                  <a:pt x="15379" y="8750"/>
                </a:lnTo>
                <a:lnTo>
                  <a:pt x="15420" y="8717"/>
                </a:lnTo>
                <a:lnTo>
                  <a:pt x="15452" y="8693"/>
                </a:lnTo>
                <a:lnTo>
                  <a:pt x="15488" y="8676"/>
                </a:lnTo>
                <a:lnTo>
                  <a:pt x="15483" y="8702"/>
                </a:lnTo>
                <a:lnTo>
                  <a:pt x="15487" y="8719"/>
                </a:lnTo>
                <a:lnTo>
                  <a:pt x="15487" y="8731"/>
                </a:lnTo>
                <a:lnTo>
                  <a:pt x="15493" y="8736"/>
                </a:lnTo>
                <a:lnTo>
                  <a:pt x="15506" y="8721"/>
                </a:lnTo>
                <a:lnTo>
                  <a:pt x="15519" y="8711"/>
                </a:lnTo>
                <a:lnTo>
                  <a:pt x="15513" y="8732"/>
                </a:lnTo>
                <a:lnTo>
                  <a:pt x="15496" y="8746"/>
                </a:lnTo>
                <a:lnTo>
                  <a:pt x="15480" y="8754"/>
                </a:lnTo>
                <a:lnTo>
                  <a:pt x="15469" y="8768"/>
                </a:lnTo>
                <a:lnTo>
                  <a:pt x="15436" y="8790"/>
                </a:lnTo>
                <a:lnTo>
                  <a:pt x="15401" y="8811"/>
                </a:lnTo>
                <a:lnTo>
                  <a:pt x="15347" y="8845"/>
                </a:lnTo>
                <a:lnTo>
                  <a:pt x="15288" y="8870"/>
                </a:lnTo>
                <a:lnTo>
                  <a:pt x="15265" y="8892"/>
                </a:lnTo>
                <a:lnTo>
                  <a:pt x="15247" y="8920"/>
                </a:lnTo>
                <a:lnTo>
                  <a:pt x="15207" y="8926"/>
                </a:lnTo>
                <a:lnTo>
                  <a:pt x="15167" y="8926"/>
                </a:lnTo>
                <a:lnTo>
                  <a:pt x="15152" y="8931"/>
                </a:lnTo>
                <a:close/>
                <a:moveTo>
                  <a:pt x="15868" y="8455"/>
                </a:moveTo>
                <a:lnTo>
                  <a:pt x="15858" y="8489"/>
                </a:lnTo>
                <a:lnTo>
                  <a:pt x="15892" y="8497"/>
                </a:lnTo>
                <a:lnTo>
                  <a:pt x="15924" y="8484"/>
                </a:lnTo>
                <a:lnTo>
                  <a:pt x="15957" y="8473"/>
                </a:lnTo>
                <a:lnTo>
                  <a:pt x="15947" y="8489"/>
                </a:lnTo>
                <a:lnTo>
                  <a:pt x="15935" y="8509"/>
                </a:lnTo>
                <a:lnTo>
                  <a:pt x="15893" y="8544"/>
                </a:lnTo>
                <a:lnTo>
                  <a:pt x="15850" y="8573"/>
                </a:lnTo>
                <a:lnTo>
                  <a:pt x="15809" y="8591"/>
                </a:lnTo>
                <a:lnTo>
                  <a:pt x="15707" y="8642"/>
                </a:lnTo>
                <a:lnTo>
                  <a:pt x="15607" y="8720"/>
                </a:lnTo>
                <a:lnTo>
                  <a:pt x="15552" y="8754"/>
                </a:lnTo>
                <a:lnTo>
                  <a:pt x="15551" y="8720"/>
                </a:lnTo>
                <a:lnTo>
                  <a:pt x="15607" y="8681"/>
                </a:lnTo>
                <a:lnTo>
                  <a:pt x="15649" y="8621"/>
                </a:lnTo>
                <a:lnTo>
                  <a:pt x="15649" y="8595"/>
                </a:lnTo>
                <a:lnTo>
                  <a:pt x="15651" y="8571"/>
                </a:lnTo>
                <a:lnTo>
                  <a:pt x="15689" y="8557"/>
                </a:lnTo>
                <a:lnTo>
                  <a:pt x="15740" y="8524"/>
                </a:lnTo>
                <a:lnTo>
                  <a:pt x="15757" y="8502"/>
                </a:lnTo>
                <a:lnTo>
                  <a:pt x="15783" y="8488"/>
                </a:lnTo>
                <a:lnTo>
                  <a:pt x="15792" y="8479"/>
                </a:lnTo>
                <a:lnTo>
                  <a:pt x="15798" y="8469"/>
                </a:lnTo>
                <a:lnTo>
                  <a:pt x="15805" y="8460"/>
                </a:lnTo>
                <a:lnTo>
                  <a:pt x="15811" y="8454"/>
                </a:lnTo>
                <a:lnTo>
                  <a:pt x="15819" y="8450"/>
                </a:lnTo>
                <a:lnTo>
                  <a:pt x="15828" y="8443"/>
                </a:lnTo>
                <a:lnTo>
                  <a:pt x="15840" y="8430"/>
                </a:lnTo>
                <a:lnTo>
                  <a:pt x="15850" y="8413"/>
                </a:lnTo>
                <a:lnTo>
                  <a:pt x="15861" y="8389"/>
                </a:lnTo>
                <a:lnTo>
                  <a:pt x="15876" y="8368"/>
                </a:lnTo>
                <a:lnTo>
                  <a:pt x="15897" y="8327"/>
                </a:lnTo>
                <a:lnTo>
                  <a:pt x="15920" y="8288"/>
                </a:lnTo>
                <a:lnTo>
                  <a:pt x="15917" y="8276"/>
                </a:lnTo>
                <a:lnTo>
                  <a:pt x="15911" y="8263"/>
                </a:lnTo>
                <a:lnTo>
                  <a:pt x="15923" y="8259"/>
                </a:lnTo>
                <a:lnTo>
                  <a:pt x="15940" y="8258"/>
                </a:lnTo>
                <a:lnTo>
                  <a:pt x="15941" y="8258"/>
                </a:lnTo>
                <a:lnTo>
                  <a:pt x="15934" y="8289"/>
                </a:lnTo>
                <a:lnTo>
                  <a:pt x="15919" y="8321"/>
                </a:lnTo>
                <a:lnTo>
                  <a:pt x="15896" y="8362"/>
                </a:lnTo>
                <a:lnTo>
                  <a:pt x="15874" y="8402"/>
                </a:lnTo>
                <a:lnTo>
                  <a:pt x="15871" y="8411"/>
                </a:lnTo>
                <a:lnTo>
                  <a:pt x="15868" y="8420"/>
                </a:lnTo>
                <a:lnTo>
                  <a:pt x="15868" y="8428"/>
                </a:lnTo>
                <a:lnTo>
                  <a:pt x="15873" y="8430"/>
                </a:lnTo>
                <a:lnTo>
                  <a:pt x="15894" y="8408"/>
                </a:lnTo>
                <a:lnTo>
                  <a:pt x="15913" y="8381"/>
                </a:lnTo>
                <a:lnTo>
                  <a:pt x="15916" y="8387"/>
                </a:lnTo>
                <a:lnTo>
                  <a:pt x="15918" y="8394"/>
                </a:lnTo>
                <a:lnTo>
                  <a:pt x="15902" y="8417"/>
                </a:lnTo>
                <a:lnTo>
                  <a:pt x="15880" y="8440"/>
                </a:lnTo>
                <a:lnTo>
                  <a:pt x="15868" y="8455"/>
                </a:lnTo>
                <a:close/>
                <a:moveTo>
                  <a:pt x="14147" y="8748"/>
                </a:moveTo>
                <a:lnTo>
                  <a:pt x="14168" y="8699"/>
                </a:lnTo>
                <a:lnTo>
                  <a:pt x="14196" y="8655"/>
                </a:lnTo>
                <a:lnTo>
                  <a:pt x="14196" y="8637"/>
                </a:lnTo>
                <a:lnTo>
                  <a:pt x="14201" y="8619"/>
                </a:lnTo>
                <a:lnTo>
                  <a:pt x="14223" y="8587"/>
                </a:lnTo>
                <a:lnTo>
                  <a:pt x="14249" y="8575"/>
                </a:lnTo>
                <a:lnTo>
                  <a:pt x="14270" y="8586"/>
                </a:lnTo>
                <a:lnTo>
                  <a:pt x="14289" y="8599"/>
                </a:lnTo>
                <a:lnTo>
                  <a:pt x="14326" y="8602"/>
                </a:lnTo>
                <a:lnTo>
                  <a:pt x="14361" y="8598"/>
                </a:lnTo>
                <a:lnTo>
                  <a:pt x="14388" y="8591"/>
                </a:lnTo>
                <a:lnTo>
                  <a:pt x="14419" y="8583"/>
                </a:lnTo>
                <a:lnTo>
                  <a:pt x="14376" y="8639"/>
                </a:lnTo>
                <a:lnTo>
                  <a:pt x="14317" y="8687"/>
                </a:lnTo>
                <a:lnTo>
                  <a:pt x="14281" y="8717"/>
                </a:lnTo>
                <a:lnTo>
                  <a:pt x="14250" y="8753"/>
                </a:lnTo>
                <a:lnTo>
                  <a:pt x="14244" y="8763"/>
                </a:lnTo>
                <a:lnTo>
                  <a:pt x="14234" y="8771"/>
                </a:lnTo>
                <a:lnTo>
                  <a:pt x="14234" y="8748"/>
                </a:lnTo>
                <a:lnTo>
                  <a:pt x="14227" y="8724"/>
                </a:lnTo>
                <a:lnTo>
                  <a:pt x="14199" y="8750"/>
                </a:lnTo>
                <a:lnTo>
                  <a:pt x="14166" y="8781"/>
                </a:lnTo>
                <a:lnTo>
                  <a:pt x="14147" y="8795"/>
                </a:lnTo>
                <a:lnTo>
                  <a:pt x="14123" y="8791"/>
                </a:lnTo>
                <a:lnTo>
                  <a:pt x="14121" y="8772"/>
                </a:lnTo>
                <a:lnTo>
                  <a:pt x="14151" y="8754"/>
                </a:lnTo>
                <a:lnTo>
                  <a:pt x="14147" y="8748"/>
                </a:lnTo>
                <a:close/>
                <a:moveTo>
                  <a:pt x="16369" y="7176"/>
                </a:moveTo>
                <a:lnTo>
                  <a:pt x="16350" y="7155"/>
                </a:lnTo>
                <a:lnTo>
                  <a:pt x="16333" y="7135"/>
                </a:lnTo>
                <a:lnTo>
                  <a:pt x="16332" y="7110"/>
                </a:lnTo>
                <a:lnTo>
                  <a:pt x="16333" y="7086"/>
                </a:lnTo>
                <a:lnTo>
                  <a:pt x="16328" y="7069"/>
                </a:lnTo>
                <a:lnTo>
                  <a:pt x="16324" y="7051"/>
                </a:lnTo>
                <a:lnTo>
                  <a:pt x="16322" y="7035"/>
                </a:lnTo>
                <a:lnTo>
                  <a:pt x="16313" y="7020"/>
                </a:lnTo>
                <a:lnTo>
                  <a:pt x="16309" y="7013"/>
                </a:lnTo>
                <a:lnTo>
                  <a:pt x="16307" y="7015"/>
                </a:lnTo>
                <a:lnTo>
                  <a:pt x="16303" y="7051"/>
                </a:lnTo>
                <a:lnTo>
                  <a:pt x="16299" y="7088"/>
                </a:lnTo>
                <a:lnTo>
                  <a:pt x="16294" y="7112"/>
                </a:lnTo>
                <a:lnTo>
                  <a:pt x="16297" y="7135"/>
                </a:lnTo>
                <a:lnTo>
                  <a:pt x="16303" y="7150"/>
                </a:lnTo>
                <a:lnTo>
                  <a:pt x="16307" y="7164"/>
                </a:lnTo>
                <a:lnTo>
                  <a:pt x="16321" y="7184"/>
                </a:lnTo>
                <a:lnTo>
                  <a:pt x="16334" y="7200"/>
                </a:lnTo>
                <a:lnTo>
                  <a:pt x="16351" y="7214"/>
                </a:lnTo>
                <a:lnTo>
                  <a:pt x="16367" y="7196"/>
                </a:lnTo>
                <a:lnTo>
                  <a:pt x="16369" y="7176"/>
                </a:lnTo>
                <a:close/>
                <a:moveTo>
                  <a:pt x="16455" y="7146"/>
                </a:moveTo>
                <a:lnTo>
                  <a:pt x="16449" y="7139"/>
                </a:lnTo>
                <a:lnTo>
                  <a:pt x="16442" y="7134"/>
                </a:lnTo>
                <a:lnTo>
                  <a:pt x="16440" y="7132"/>
                </a:lnTo>
                <a:lnTo>
                  <a:pt x="16438" y="7130"/>
                </a:lnTo>
                <a:lnTo>
                  <a:pt x="16435" y="7127"/>
                </a:lnTo>
                <a:lnTo>
                  <a:pt x="16433" y="7125"/>
                </a:lnTo>
                <a:lnTo>
                  <a:pt x="16432" y="7125"/>
                </a:lnTo>
                <a:lnTo>
                  <a:pt x="16428" y="7129"/>
                </a:lnTo>
                <a:lnTo>
                  <a:pt x="16430" y="7137"/>
                </a:lnTo>
                <a:lnTo>
                  <a:pt x="16430" y="7141"/>
                </a:lnTo>
                <a:lnTo>
                  <a:pt x="16429" y="7145"/>
                </a:lnTo>
                <a:lnTo>
                  <a:pt x="16428" y="7148"/>
                </a:lnTo>
                <a:lnTo>
                  <a:pt x="16427" y="7151"/>
                </a:lnTo>
                <a:lnTo>
                  <a:pt x="16434" y="7152"/>
                </a:lnTo>
                <a:lnTo>
                  <a:pt x="16441" y="7156"/>
                </a:lnTo>
                <a:lnTo>
                  <a:pt x="16444" y="7158"/>
                </a:lnTo>
                <a:lnTo>
                  <a:pt x="16449" y="7160"/>
                </a:lnTo>
                <a:lnTo>
                  <a:pt x="16452" y="7160"/>
                </a:lnTo>
                <a:lnTo>
                  <a:pt x="16455" y="7160"/>
                </a:lnTo>
                <a:lnTo>
                  <a:pt x="16458" y="7158"/>
                </a:lnTo>
                <a:lnTo>
                  <a:pt x="16461" y="7156"/>
                </a:lnTo>
                <a:lnTo>
                  <a:pt x="16455" y="7146"/>
                </a:lnTo>
                <a:close/>
                <a:moveTo>
                  <a:pt x="16442" y="7089"/>
                </a:moveTo>
                <a:lnTo>
                  <a:pt x="16443" y="7086"/>
                </a:lnTo>
                <a:lnTo>
                  <a:pt x="16442" y="7083"/>
                </a:lnTo>
                <a:lnTo>
                  <a:pt x="16442" y="7082"/>
                </a:lnTo>
                <a:lnTo>
                  <a:pt x="16442" y="7081"/>
                </a:lnTo>
                <a:lnTo>
                  <a:pt x="16441" y="7080"/>
                </a:lnTo>
                <a:lnTo>
                  <a:pt x="16438" y="7079"/>
                </a:lnTo>
                <a:lnTo>
                  <a:pt x="16436" y="7078"/>
                </a:lnTo>
                <a:lnTo>
                  <a:pt x="16432" y="7078"/>
                </a:lnTo>
                <a:lnTo>
                  <a:pt x="16428" y="7080"/>
                </a:lnTo>
                <a:lnTo>
                  <a:pt x="16427" y="7081"/>
                </a:lnTo>
                <a:lnTo>
                  <a:pt x="16426" y="7083"/>
                </a:lnTo>
                <a:lnTo>
                  <a:pt x="16425" y="7084"/>
                </a:lnTo>
                <a:lnTo>
                  <a:pt x="16425" y="7085"/>
                </a:lnTo>
                <a:lnTo>
                  <a:pt x="16425" y="7086"/>
                </a:lnTo>
                <a:lnTo>
                  <a:pt x="16424" y="7086"/>
                </a:lnTo>
                <a:lnTo>
                  <a:pt x="16421" y="7091"/>
                </a:lnTo>
                <a:lnTo>
                  <a:pt x="16421" y="7098"/>
                </a:lnTo>
                <a:lnTo>
                  <a:pt x="16428" y="7102"/>
                </a:lnTo>
                <a:lnTo>
                  <a:pt x="16436" y="7102"/>
                </a:lnTo>
                <a:lnTo>
                  <a:pt x="16442" y="7089"/>
                </a:lnTo>
                <a:close/>
                <a:moveTo>
                  <a:pt x="16630" y="6619"/>
                </a:moveTo>
                <a:lnTo>
                  <a:pt x="16633" y="6607"/>
                </a:lnTo>
                <a:lnTo>
                  <a:pt x="16633" y="6594"/>
                </a:lnTo>
                <a:lnTo>
                  <a:pt x="16631" y="6588"/>
                </a:lnTo>
                <a:lnTo>
                  <a:pt x="16625" y="6583"/>
                </a:lnTo>
                <a:lnTo>
                  <a:pt x="16622" y="6577"/>
                </a:lnTo>
                <a:lnTo>
                  <a:pt x="16622" y="6569"/>
                </a:lnTo>
                <a:lnTo>
                  <a:pt x="16615" y="6552"/>
                </a:lnTo>
                <a:lnTo>
                  <a:pt x="16603" y="6555"/>
                </a:lnTo>
                <a:lnTo>
                  <a:pt x="16598" y="6578"/>
                </a:lnTo>
                <a:lnTo>
                  <a:pt x="16599" y="6602"/>
                </a:lnTo>
                <a:lnTo>
                  <a:pt x="16601" y="6625"/>
                </a:lnTo>
                <a:lnTo>
                  <a:pt x="16618" y="6632"/>
                </a:lnTo>
                <a:lnTo>
                  <a:pt x="16630" y="6619"/>
                </a:lnTo>
                <a:close/>
                <a:moveTo>
                  <a:pt x="16623" y="6687"/>
                </a:moveTo>
                <a:lnTo>
                  <a:pt x="16620" y="6684"/>
                </a:lnTo>
                <a:lnTo>
                  <a:pt x="16618" y="6681"/>
                </a:lnTo>
                <a:lnTo>
                  <a:pt x="16615" y="6678"/>
                </a:lnTo>
                <a:lnTo>
                  <a:pt x="16614" y="6675"/>
                </a:lnTo>
                <a:lnTo>
                  <a:pt x="16612" y="6674"/>
                </a:lnTo>
                <a:lnTo>
                  <a:pt x="16611" y="6673"/>
                </a:lnTo>
                <a:lnTo>
                  <a:pt x="16605" y="6673"/>
                </a:lnTo>
                <a:lnTo>
                  <a:pt x="16602" y="6678"/>
                </a:lnTo>
                <a:lnTo>
                  <a:pt x="16601" y="6683"/>
                </a:lnTo>
                <a:lnTo>
                  <a:pt x="16602" y="6688"/>
                </a:lnTo>
                <a:lnTo>
                  <a:pt x="16602" y="6697"/>
                </a:lnTo>
                <a:lnTo>
                  <a:pt x="16602" y="6704"/>
                </a:lnTo>
                <a:lnTo>
                  <a:pt x="16605" y="6708"/>
                </a:lnTo>
                <a:lnTo>
                  <a:pt x="16609" y="6709"/>
                </a:lnTo>
                <a:lnTo>
                  <a:pt x="16617" y="6709"/>
                </a:lnTo>
                <a:lnTo>
                  <a:pt x="16623" y="6708"/>
                </a:lnTo>
                <a:lnTo>
                  <a:pt x="16623" y="6687"/>
                </a:lnTo>
                <a:close/>
                <a:moveTo>
                  <a:pt x="14228" y="8158"/>
                </a:moveTo>
                <a:lnTo>
                  <a:pt x="14223" y="8158"/>
                </a:lnTo>
                <a:lnTo>
                  <a:pt x="14216" y="8159"/>
                </a:lnTo>
                <a:lnTo>
                  <a:pt x="14194" y="8163"/>
                </a:lnTo>
                <a:lnTo>
                  <a:pt x="14182" y="8178"/>
                </a:lnTo>
                <a:lnTo>
                  <a:pt x="14190" y="8183"/>
                </a:lnTo>
                <a:lnTo>
                  <a:pt x="14204" y="8182"/>
                </a:lnTo>
                <a:lnTo>
                  <a:pt x="14211" y="8183"/>
                </a:lnTo>
                <a:lnTo>
                  <a:pt x="14217" y="8182"/>
                </a:lnTo>
                <a:lnTo>
                  <a:pt x="14227" y="8177"/>
                </a:lnTo>
                <a:lnTo>
                  <a:pt x="14235" y="8171"/>
                </a:lnTo>
                <a:lnTo>
                  <a:pt x="14228" y="8158"/>
                </a:lnTo>
                <a:close/>
                <a:moveTo>
                  <a:pt x="15036" y="6454"/>
                </a:moveTo>
                <a:lnTo>
                  <a:pt x="15034" y="6445"/>
                </a:lnTo>
                <a:lnTo>
                  <a:pt x="15033" y="6435"/>
                </a:lnTo>
                <a:lnTo>
                  <a:pt x="15030" y="6423"/>
                </a:lnTo>
                <a:lnTo>
                  <a:pt x="15027" y="6414"/>
                </a:lnTo>
                <a:lnTo>
                  <a:pt x="15025" y="6421"/>
                </a:lnTo>
                <a:lnTo>
                  <a:pt x="15020" y="6427"/>
                </a:lnTo>
                <a:lnTo>
                  <a:pt x="15009" y="6437"/>
                </a:lnTo>
                <a:lnTo>
                  <a:pt x="15002" y="6448"/>
                </a:lnTo>
                <a:lnTo>
                  <a:pt x="15003" y="6454"/>
                </a:lnTo>
                <a:lnTo>
                  <a:pt x="15005" y="6459"/>
                </a:lnTo>
                <a:lnTo>
                  <a:pt x="15017" y="6461"/>
                </a:lnTo>
                <a:lnTo>
                  <a:pt x="15029" y="6461"/>
                </a:lnTo>
                <a:lnTo>
                  <a:pt x="15036" y="6454"/>
                </a:lnTo>
                <a:close/>
                <a:moveTo>
                  <a:pt x="14769" y="6221"/>
                </a:moveTo>
                <a:lnTo>
                  <a:pt x="14763" y="6226"/>
                </a:lnTo>
                <a:lnTo>
                  <a:pt x="14757" y="6229"/>
                </a:lnTo>
                <a:lnTo>
                  <a:pt x="14747" y="6231"/>
                </a:lnTo>
                <a:lnTo>
                  <a:pt x="14739" y="6229"/>
                </a:lnTo>
                <a:lnTo>
                  <a:pt x="14730" y="6222"/>
                </a:lnTo>
                <a:lnTo>
                  <a:pt x="14720" y="6216"/>
                </a:lnTo>
                <a:lnTo>
                  <a:pt x="14722" y="6224"/>
                </a:lnTo>
                <a:lnTo>
                  <a:pt x="14725" y="6229"/>
                </a:lnTo>
                <a:lnTo>
                  <a:pt x="14728" y="6235"/>
                </a:lnTo>
                <a:lnTo>
                  <a:pt x="14731" y="6241"/>
                </a:lnTo>
                <a:lnTo>
                  <a:pt x="14734" y="6246"/>
                </a:lnTo>
                <a:lnTo>
                  <a:pt x="14736" y="6249"/>
                </a:lnTo>
                <a:lnTo>
                  <a:pt x="14737" y="6255"/>
                </a:lnTo>
                <a:lnTo>
                  <a:pt x="14740" y="6259"/>
                </a:lnTo>
                <a:lnTo>
                  <a:pt x="14746" y="6259"/>
                </a:lnTo>
                <a:lnTo>
                  <a:pt x="14751" y="6257"/>
                </a:lnTo>
                <a:lnTo>
                  <a:pt x="14759" y="6255"/>
                </a:lnTo>
                <a:lnTo>
                  <a:pt x="14767" y="6254"/>
                </a:lnTo>
                <a:lnTo>
                  <a:pt x="14773" y="6248"/>
                </a:lnTo>
                <a:lnTo>
                  <a:pt x="14774" y="6236"/>
                </a:lnTo>
                <a:lnTo>
                  <a:pt x="14769" y="6221"/>
                </a:lnTo>
                <a:close/>
                <a:moveTo>
                  <a:pt x="16353" y="6276"/>
                </a:moveTo>
                <a:lnTo>
                  <a:pt x="16349" y="6270"/>
                </a:lnTo>
                <a:lnTo>
                  <a:pt x="16346" y="6266"/>
                </a:lnTo>
                <a:lnTo>
                  <a:pt x="16344" y="6265"/>
                </a:lnTo>
                <a:lnTo>
                  <a:pt x="16341" y="6264"/>
                </a:lnTo>
                <a:lnTo>
                  <a:pt x="16336" y="6265"/>
                </a:lnTo>
                <a:lnTo>
                  <a:pt x="16332" y="6265"/>
                </a:lnTo>
                <a:lnTo>
                  <a:pt x="16327" y="6266"/>
                </a:lnTo>
                <a:lnTo>
                  <a:pt x="16326" y="6270"/>
                </a:lnTo>
                <a:lnTo>
                  <a:pt x="16329" y="6272"/>
                </a:lnTo>
                <a:lnTo>
                  <a:pt x="16331" y="6275"/>
                </a:lnTo>
                <a:lnTo>
                  <a:pt x="16334" y="6277"/>
                </a:lnTo>
                <a:lnTo>
                  <a:pt x="16337" y="6279"/>
                </a:lnTo>
                <a:lnTo>
                  <a:pt x="16340" y="6280"/>
                </a:lnTo>
                <a:lnTo>
                  <a:pt x="16342" y="6282"/>
                </a:lnTo>
                <a:lnTo>
                  <a:pt x="16344" y="6283"/>
                </a:lnTo>
                <a:lnTo>
                  <a:pt x="16346" y="6286"/>
                </a:lnTo>
                <a:lnTo>
                  <a:pt x="16349" y="6288"/>
                </a:lnTo>
                <a:lnTo>
                  <a:pt x="16352" y="6289"/>
                </a:lnTo>
                <a:lnTo>
                  <a:pt x="16357" y="6289"/>
                </a:lnTo>
                <a:lnTo>
                  <a:pt x="16361" y="6285"/>
                </a:lnTo>
                <a:lnTo>
                  <a:pt x="16353" y="6276"/>
                </a:lnTo>
                <a:close/>
                <a:moveTo>
                  <a:pt x="16463" y="6194"/>
                </a:moveTo>
                <a:lnTo>
                  <a:pt x="16458" y="6190"/>
                </a:lnTo>
                <a:lnTo>
                  <a:pt x="16454" y="6186"/>
                </a:lnTo>
                <a:lnTo>
                  <a:pt x="16449" y="6182"/>
                </a:lnTo>
                <a:lnTo>
                  <a:pt x="16444" y="6176"/>
                </a:lnTo>
                <a:lnTo>
                  <a:pt x="16442" y="6173"/>
                </a:lnTo>
                <a:lnTo>
                  <a:pt x="16440" y="6169"/>
                </a:lnTo>
                <a:lnTo>
                  <a:pt x="16438" y="6167"/>
                </a:lnTo>
                <a:lnTo>
                  <a:pt x="16436" y="6164"/>
                </a:lnTo>
                <a:lnTo>
                  <a:pt x="16432" y="6164"/>
                </a:lnTo>
                <a:lnTo>
                  <a:pt x="16430" y="6168"/>
                </a:lnTo>
                <a:lnTo>
                  <a:pt x="16431" y="6178"/>
                </a:lnTo>
                <a:lnTo>
                  <a:pt x="16438" y="6185"/>
                </a:lnTo>
                <a:lnTo>
                  <a:pt x="16441" y="6189"/>
                </a:lnTo>
                <a:lnTo>
                  <a:pt x="16444" y="6195"/>
                </a:lnTo>
                <a:lnTo>
                  <a:pt x="16447" y="6197"/>
                </a:lnTo>
                <a:lnTo>
                  <a:pt x="16450" y="6201"/>
                </a:lnTo>
                <a:lnTo>
                  <a:pt x="16453" y="6206"/>
                </a:lnTo>
                <a:lnTo>
                  <a:pt x="16456" y="6210"/>
                </a:lnTo>
                <a:lnTo>
                  <a:pt x="16463" y="6211"/>
                </a:lnTo>
                <a:lnTo>
                  <a:pt x="16468" y="6204"/>
                </a:lnTo>
                <a:lnTo>
                  <a:pt x="16463" y="6194"/>
                </a:lnTo>
                <a:close/>
                <a:moveTo>
                  <a:pt x="16443" y="6062"/>
                </a:moveTo>
                <a:lnTo>
                  <a:pt x="16442" y="6055"/>
                </a:lnTo>
                <a:lnTo>
                  <a:pt x="16439" y="6048"/>
                </a:lnTo>
                <a:lnTo>
                  <a:pt x="16435" y="6042"/>
                </a:lnTo>
                <a:lnTo>
                  <a:pt x="16434" y="6034"/>
                </a:lnTo>
                <a:lnTo>
                  <a:pt x="16436" y="6026"/>
                </a:lnTo>
                <a:lnTo>
                  <a:pt x="16438" y="6018"/>
                </a:lnTo>
                <a:lnTo>
                  <a:pt x="16439" y="6005"/>
                </a:lnTo>
                <a:lnTo>
                  <a:pt x="16437" y="5991"/>
                </a:lnTo>
                <a:lnTo>
                  <a:pt x="16433" y="5987"/>
                </a:lnTo>
                <a:lnTo>
                  <a:pt x="16428" y="5988"/>
                </a:lnTo>
                <a:lnTo>
                  <a:pt x="16425" y="6000"/>
                </a:lnTo>
                <a:lnTo>
                  <a:pt x="16425" y="6014"/>
                </a:lnTo>
                <a:lnTo>
                  <a:pt x="16426" y="6023"/>
                </a:lnTo>
                <a:lnTo>
                  <a:pt x="16427" y="6034"/>
                </a:lnTo>
                <a:lnTo>
                  <a:pt x="16427" y="6040"/>
                </a:lnTo>
                <a:lnTo>
                  <a:pt x="16427" y="6046"/>
                </a:lnTo>
                <a:lnTo>
                  <a:pt x="16432" y="6065"/>
                </a:lnTo>
                <a:lnTo>
                  <a:pt x="16440" y="6080"/>
                </a:lnTo>
                <a:lnTo>
                  <a:pt x="16443" y="6062"/>
                </a:lnTo>
                <a:close/>
                <a:moveTo>
                  <a:pt x="16413" y="6112"/>
                </a:moveTo>
                <a:lnTo>
                  <a:pt x="16410" y="6112"/>
                </a:lnTo>
                <a:lnTo>
                  <a:pt x="16408" y="6112"/>
                </a:lnTo>
                <a:lnTo>
                  <a:pt x="16403" y="6105"/>
                </a:lnTo>
                <a:lnTo>
                  <a:pt x="16396" y="6099"/>
                </a:lnTo>
                <a:lnTo>
                  <a:pt x="16384" y="6090"/>
                </a:lnTo>
                <a:lnTo>
                  <a:pt x="16368" y="6087"/>
                </a:lnTo>
                <a:lnTo>
                  <a:pt x="16363" y="6086"/>
                </a:lnTo>
                <a:lnTo>
                  <a:pt x="16358" y="6084"/>
                </a:lnTo>
                <a:lnTo>
                  <a:pt x="16349" y="6082"/>
                </a:lnTo>
                <a:lnTo>
                  <a:pt x="16341" y="6087"/>
                </a:lnTo>
                <a:lnTo>
                  <a:pt x="16344" y="6098"/>
                </a:lnTo>
                <a:lnTo>
                  <a:pt x="16354" y="6105"/>
                </a:lnTo>
                <a:lnTo>
                  <a:pt x="16361" y="6110"/>
                </a:lnTo>
                <a:lnTo>
                  <a:pt x="16366" y="6115"/>
                </a:lnTo>
                <a:lnTo>
                  <a:pt x="16375" y="6119"/>
                </a:lnTo>
                <a:lnTo>
                  <a:pt x="16386" y="6123"/>
                </a:lnTo>
                <a:lnTo>
                  <a:pt x="16398" y="6128"/>
                </a:lnTo>
                <a:lnTo>
                  <a:pt x="16412" y="6126"/>
                </a:lnTo>
                <a:lnTo>
                  <a:pt x="16413" y="6112"/>
                </a:lnTo>
                <a:close/>
                <a:moveTo>
                  <a:pt x="16377" y="5977"/>
                </a:moveTo>
                <a:lnTo>
                  <a:pt x="16375" y="5971"/>
                </a:lnTo>
                <a:lnTo>
                  <a:pt x="16372" y="5965"/>
                </a:lnTo>
                <a:lnTo>
                  <a:pt x="16367" y="5958"/>
                </a:lnTo>
                <a:lnTo>
                  <a:pt x="16362" y="5952"/>
                </a:lnTo>
                <a:lnTo>
                  <a:pt x="16352" y="5940"/>
                </a:lnTo>
                <a:lnTo>
                  <a:pt x="16341" y="5933"/>
                </a:lnTo>
                <a:lnTo>
                  <a:pt x="16330" y="5936"/>
                </a:lnTo>
                <a:lnTo>
                  <a:pt x="16332" y="5948"/>
                </a:lnTo>
                <a:lnTo>
                  <a:pt x="16345" y="5963"/>
                </a:lnTo>
                <a:lnTo>
                  <a:pt x="16356" y="5980"/>
                </a:lnTo>
                <a:lnTo>
                  <a:pt x="16357" y="5987"/>
                </a:lnTo>
                <a:lnTo>
                  <a:pt x="16360" y="5994"/>
                </a:lnTo>
                <a:lnTo>
                  <a:pt x="16369" y="6000"/>
                </a:lnTo>
                <a:lnTo>
                  <a:pt x="16378" y="5994"/>
                </a:lnTo>
                <a:lnTo>
                  <a:pt x="16377" y="5977"/>
                </a:lnTo>
                <a:close/>
                <a:moveTo>
                  <a:pt x="16287" y="5989"/>
                </a:moveTo>
                <a:lnTo>
                  <a:pt x="16281" y="5982"/>
                </a:lnTo>
                <a:lnTo>
                  <a:pt x="16276" y="5974"/>
                </a:lnTo>
                <a:lnTo>
                  <a:pt x="16271" y="5968"/>
                </a:lnTo>
                <a:lnTo>
                  <a:pt x="16268" y="5961"/>
                </a:lnTo>
                <a:lnTo>
                  <a:pt x="16266" y="5970"/>
                </a:lnTo>
                <a:lnTo>
                  <a:pt x="16262" y="5977"/>
                </a:lnTo>
                <a:lnTo>
                  <a:pt x="16256" y="5980"/>
                </a:lnTo>
                <a:lnTo>
                  <a:pt x="16251" y="5986"/>
                </a:lnTo>
                <a:lnTo>
                  <a:pt x="16253" y="5989"/>
                </a:lnTo>
                <a:lnTo>
                  <a:pt x="16257" y="5991"/>
                </a:lnTo>
                <a:lnTo>
                  <a:pt x="16265" y="5997"/>
                </a:lnTo>
                <a:lnTo>
                  <a:pt x="16270" y="6004"/>
                </a:lnTo>
                <a:lnTo>
                  <a:pt x="16270" y="6009"/>
                </a:lnTo>
                <a:lnTo>
                  <a:pt x="16271" y="6012"/>
                </a:lnTo>
                <a:lnTo>
                  <a:pt x="16280" y="6011"/>
                </a:lnTo>
                <a:lnTo>
                  <a:pt x="16286" y="6004"/>
                </a:lnTo>
                <a:lnTo>
                  <a:pt x="16287" y="5989"/>
                </a:lnTo>
                <a:close/>
                <a:moveTo>
                  <a:pt x="16257" y="5879"/>
                </a:moveTo>
                <a:lnTo>
                  <a:pt x="16251" y="5866"/>
                </a:lnTo>
                <a:lnTo>
                  <a:pt x="16243" y="5854"/>
                </a:lnTo>
                <a:lnTo>
                  <a:pt x="16239" y="5851"/>
                </a:lnTo>
                <a:lnTo>
                  <a:pt x="16236" y="5847"/>
                </a:lnTo>
                <a:lnTo>
                  <a:pt x="16234" y="5844"/>
                </a:lnTo>
                <a:lnTo>
                  <a:pt x="16232" y="5842"/>
                </a:lnTo>
                <a:lnTo>
                  <a:pt x="16228" y="5841"/>
                </a:lnTo>
                <a:lnTo>
                  <a:pt x="16227" y="5840"/>
                </a:lnTo>
                <a:lnTo>
                  <a:pt x="16225" y="5841"/>
                </a:lnTo>
                <a:lnTo>
                  <a:pt x="16224" y="5841"/>
                </a:lnTo>
                <a:lnTo>
                  <a:pt x="16225" y="5862"/>
                </a:lnTo>
                <a:lnTo>
                  <a:pt x="16236" y="5882"/>
                </a:lnTo>
                <a:lnTo>
                  <a:pt x="16239" y="5885"/>
                </a:lnTo>
                <a:lnTo>
                  <a:pt x="16241" y="5887"/>
                </a:lnTo>
                <a:lnTo>
                  <a:pt x="16247" y="5899"/>
                </a:lnTo>
                <a:lnTo>
                  <a:pt x="16258" y="5897"/>
                </a:lnTo>
                <a:lnTo>
                  <a:pt x="16257" y="5879"/>
                </a:lnTo>
                <a:close/>
                <a:moveTo>
                  <a:pt x="16192" y="5800"/>
                </a:moveTo>
                <a:lnTo>
                  <a:pt x="16181" y="5788"/>
                </a:lnTo>
                <a:lnTo>
                  <a:pt x="16174" y="5774"/>
                </a:lnTo>
                <a:lnTo>
                  <a:pt x="16173" y="5765"/>
                </a:lnTo>
                <a:lnTo>
                  <a:pt x="16171" y="5758"/>
                </a:lnTo>
                <a:lnTo>
                  <a:pt x="16167" y="5752"/>
                </a:lnTo>
                <a:lnTo>
                  <a:pt x="16163" y="5746"/>
                </a:lnTo>
                <a:lnTo>
                  <a:pt x="16156" y="5751"/>
                </a:lnTo>
                <a:lnTo>
                  <a:pt x="16157" y="5759"/>
                </a:lnTo>
                <a:lnTo>
                  <a:pt x="16159" y="5778"/>
                </a:lnTo>
                <a:lnTo>
                  <a:pt x="16159" y="5797"/>
                </a:lnTo>
                <a:lnTo>
                  <a:pt x="16158" y="5809"/>
                </a:lnTo>
                <a:lnTo>
                  <a:pt x="16159" y="5823"/>
                </a:lnTo>
                <a:lnTo>
                  <a:pt x="16163" y="5831"/>
                </a:lnTo>
                <a:lnTo>
                  <a:pt x="16169" y="5840"/>
                </a:lnTo>
                <a:lnTo>
                  <a:pt x="16175" y="5852"/>
                </a:lnTo>
                <a:lnTo>
                  <a:pt x="16186" y="5856"/>
                </a:lnTo>
                <a:lnTo>
                  <a:pt x="16196" y="5839"/>
                </a:lnTo>
                <a:lnTo>
                  <a:pt x="16196" y="5817"/>
                </a:lnTo>
                <a:lnTo>
                  <a:pt x="16192" y="5800"/>
                </a:lnTo>
                <a:close/>
                <a:moveTo>
                  <a:pt x="16022" y="5723"/>
                </a:moveTo>
                <a:lnTo>
                  <a:pt x="16029" y="5690"/>
                </a:lnTo>
                <a:lnTo>
                  <a:pt x="16036" y="5659"/>
                </a:lnTo>
                <a:lnTo>
                  <a:pt x="16036" y="5658"/>
                </a:lnTo>
                <a:lnTo>
                  <a:pt x="16005" y="5646"/>
                </a:lnTo>
                <a:lnTo>
                  <a:pt x="15999" y="5670"/>
                </a:lnTo>
                <a:lnTo>
                  <a:pt x="15998" y="5694"/>
                </a:lnTo>
                <a:lnTo>
                  <a:pt x="15979" y="5699"/>
                </a:lnTo>
                <a:lnTo>
                  <a:pt x="15962" y="5715"/>
                </a:lnTo>
                <a:lnTo>
                  <a:pt x="15935" y="5733"/>
                </a:lnTo>
                <a:lnTo>
                  <a:pt x="15918" y="5736"/>
                </a:lnTo>
                <a:lnTo>
                  <a:pt x="15902" y="5736"/>
                </a:lnTo>
                <a:lnTo>
                  <a:pt x="15901" y="5722"/>
                </a:lnTo>
                <a:lnTo>
                  <a:pt x="15901" y="5703"/>
                </a:lnTo>
                <a:lnTo>
                  <a:pt x="15900" y="5703"/>
                </a:lnTo>
                <a:lnTo>
                  <a:pt x="15882" y="5709"/>
                </a:lnTo>
                <a:lnTo>
                  <a:pt x="15874" y="5726"/>
                </a:lnTo>
                <a:lnTo>
                  <a:pt x="15866" y="5744"/>
                </a:lnTo>
                <a:lnTo>
                  <a:pt x="15847" y="5748"/>
                </a:lnTo>
                <a:lnTo>
                  <a:pt x="15846" y="5747"/>
                </a:lnTo>
                <a:lnTo>
                  <a:pt x="15844" y="5747"/>
                </a:lnTo>
                <a:lnTo>
                  <a:pt x="15829" y="5746"/>
                </a:lnTo>
                <a:lnTo>
                  <a:pt x="15812" y="5753"/>
                </a:lnTo>
                <a:lnTo>
                  <a:pt x="15813" y="5766"/>
                </a:lnTo>
                <a:lnTo>
                  <a:pt x="15828" y="5780"/>
                </a:lnTo>
                <a:lnTo>
                  <a:pt x="15834" y="5788"/>
                </a:lnTo>
                <a:lnTo>
                  <a:pt x="15841" y="5797"/>
                </a:lnTo>
                <a:lnTo>
                  <a:pt x="15858" y="5805"/>
                </a:lnTo>
                <a:lnTo>
                  <a:pt x="15877" y="5811"/>
                </a:lnTo>
                <a:lnTo>
                  <a:pt x="15910" y="5812"/>
                </a:lnTo>
                <a:lnTo>
                  <a:pt x="15944" y="5805"/>
                </a:lnTo>
                <a:lnTo>
                  <a:pt x="15971" y="5784"/>
                </a:lnTo>
                <a:lnTo>
                  <a:pt x="15990" y="5757"/>
                </a:lnTo>
                <a:lnTo>
                  <a:pt x="16006" y="5751"/>
                </a:lnTo>
                <a:lnTo>
                  <a:pt x="16020" y="5742"/>
                </a:lnTo>
                <a:lnTo>
                  <a:pt x="16022" y="5723"/>
                </a:lnTo>
                <a:close/>
                <a:moveTo>
                  <a:pt x="16035" y="5559"/>
                </a:moveTo>
                <a:lnTo>
                  <a:pt x="16019" y="5549"/>
                </a:lnTo>
                <a:lnTo>
                  <a:pt x="16002" y="5542"/>
                </a:lnTo>
                <a:lnTo>
                  <a:pt x="15991" y="5528"/>
                </a:lnTo>
                <a:lnTo>
                  <a:pt x="15986" y="5517"/>
                </a:lnTo>
                <a:lnTo>
                  <a:pt x="15984" y="5513"/>
                </a:lnTo>
                <a:lnTo>
                  <a:pt x="15982" y="5510"/>
                </a:lnTo>
                <a:lnTo>
                  <a:pt x="15977" y="5506"/>
                </a:lnTo>
                <a:lnTo>
                  <a:pt x="15972" y="5501"/>
                </a:lnTo>
                <a:lnTo>
                  <a:pt x="15966" y="5513"/>
                </a:lnTo>
                <a:lnTo>
                  <a:pt x="15979" y="5530"/>
                </a:lnTo>
                <a:lnTo>
                  <a:pt x="15986" y="5548"/>
                </a:lnTo>
                <a:lnTo>
                  <a:pt x="15999" y="5565"/>
                </a:lnTo>
                <a:lnTo>
                  <a:pt x="16029" y="5583"/>
                </a:lnTo>
                <a:lnTo>
                  <a:pt x="16053" y="5607"/>
                </a:lnTo>
                <a:lnTo>
                  <a:pt x="16053" y="5629"/>
                </a:lnTo>
                <a:lnTo>
                  <a:pt x="16053" y="5647"/>
                </a:lnTo>
                <a:lnTo>
                  <a:pt x="16060" y="5661"/>
                </a:lnTo>
                <a:lnTo>
                  <a:pt x="16065" y="5676"/>
                </a:lnTo>
                <a:lnTo>
                  <a:pt x="16073" y="5677"/>
                </a:lnTo>
                <a:lnTo>
                  <a:pt x="16082" y="5668"/>
                </a:lnTo>
                <a:lnTo>
                  <a:pt x="16078" y="5616"/>
                </a:lnTo>
                <a:lnTo>
                  <a:pt x="16049" y="5572"/>
                </a:lnTo>
                <a:lnTo>
                  <a:pt x="16035" y="5559"/>
                </a:lnTo>
                <a:close/>
                <a:moveTo>
                  <a:pt x="15770" y="5464"/>
                </a:moveTo>
                <a:lnTo>
                  <a:pt x="15767" y="5460"/>
                </a:lnTo>
                <a:lnTo>
                  <a:pt x="15763" y="5457"/>
                </a:lnTo>
                <a:lnTo>
                  <a:pt x="15755" y="5457"/>
                </a:lnTo>
                <a:lnTo>
                  <a:pt x="15748" y="5459"/>
                </a:lnTo>
                <a:lnTo>
                  <a:pt x="15743" y="5460"/>
                </a:lnTo>
                <a:lnTo>
                  <a:pt x="15736" y="5462"/>
                </a:lnTo>
                <a:lnTo>
                  <a:pt x="15735" y="5463"/>
                </a:lnTo>
                <a:lnTo>
                  <a:pt x="15735" y="5465"/>
                </a:lnTo>
                <a:lnTo>
                  <a:pt x="15734" y="5475"/>
                </a:lnTo>
                <a:lnTo>
                  <a:pt x="15740" y="5480"/>
                </a:lnTo>
                <a:lnTo>
                  <a:pt x="15747" y="5480"/>
                </a:lnTo>
                <a:lnTo>
                  <a:pt x="15753" y="5481"/>
                </a:lnTo>
                <a:lnTo>
                  <a:pt x="15764" y="5480"/>
                </a:lnTo>
                <a:lnTo>
                  <a:pt x="15773" y="5475"/>
                </a:lnTo>
                <a:lnTo>
                  <a:pt x="15770" y="5464"/>
                </a:lnTo>
                <a:close/>
                <a:moveTo>
                  <a:pt x="15898" y="6079"/>
                </a:moveTo>
                <a:lnTo>
                  <a:pt x="15896" y="6073"/>
                </a:lnTo>
                <a:lnTo>
                  <a:pt x="15893" y="6067"/>
                </a:lnTo>
                <a:lnTo>
                  <a:pt x="15892" y="6066"/>
                </a:lnTo>
                <a:lnTo>
                  <a:pt x="15892" y="6065"/>
                </a:lnTo>
                <a:lnTo>
                  <a:pt x="15891" y="6065"/>
                </a:lnTo>
                <a:lnTo>
                  <a:pt x="15890" y="6064"/>
                </a:lnTo>
                <a:lnTo>
                  <a:pt x="15887" y="6063"/>
                </a:lnTo>
                <a:lnTo>
                  <a:pt x="15884" y="6062"/>
                </a:lnTo>
                <a:lnTo>
                  <a:pt x="15879" y="6062"/>
                </a:lnTo>
                <a:lnTo>
                  <a:pt x="15876" y="6064"/>
                </a:lnTo>
                <a:lnTo>
                  <a:pt x="15874" y="6069"/>
                </a:lnTo>
                <a:lnTo>
                  <a:pt x="15874" y="6075"/>
                </a:lnTo>
                <a:lnTo>
                  <a:pt x="15875" y="6077"/>
                </a:lnTo>
                <a:lnTo>
                  <a:pt x="15876" y="6079"/>
                </a:lnTo>
                <a:lnTo>
                  <a:pt x="15878" y="6081"/>
                </a:lnTo>
                <a:lnTo>
                  <a:pt x="15881" y="6082"/>
                </a:lnTo>
                <a:lnTo>
                  <a:pt x="15898" y="6079"/>
                </a:lnTo>
                <a:close/>
                <a:moveTo>
                  <a:pt x="16013" y="6268"/>
                </a:moveTo>
                <a:lnTo>
                  <a:pt x="16010" y="6265"/>
                </a:lnTo>
                <a:lnTo>
                  <a:pt x="16007" y="6261"/>
                </a:lnTo>
                <a:lnTo>
                  <a:pt x="16004" y="6262"/>
                </a:lnTo>
                <a:lnTo>
                  <a:pt x="16002" y="6265"/>
                </a:lnTo>
                <a:lnTo>
                  <a:pt x="16001" y="6266"/>
                </a:lnTo>
                <a:lnTo>
                  <a:pt x="16000" y="6268"/>
                </a:lnTo>
                <a:lnTo>
                  <a:pt x="16000" y="6270"/>
                </a:lnTo>
                <a:lnTo>
                  <a:pt x="16000" y="6271"/>
                </a:lnTo>
                <a:lnTo>
                  <a:pt x="16003" y="6276"/>
                </a:lnTo>
                <a:lnTo>
                  <a:pt x="16005" y="6280"/>
                </a:lnTo>
                <a:lnTo>
                  <a:pt x="16006" y="6282"/>
                </a:lnTo>
                <a:lnTo>
                  <a:pt x="16007" y="6282"/>
                </a:lnTo>
                <a:lnTo>
                  <a:pt x="16011" y="6281"/>
                </a:lnTo>
                <a:lnTo>
                  <a:pt x="16013" y="6278"/>
                </a:lnTo>
                <a:lnTo>
                  <a:pt x="16013" y="6268"/>
                </a:lnTo>
                <a:close/>
                <a:moveTo>
                  <a:pt x="16007" y="6045"/>
                </a:moveTo>
                <a:lnTo>
                  <a:pt x="16001" y="6042"/>
                </a:lnTo>
                <a:lnTo>
                  <a:pt x="15994" y="6040"/>
                </a:lnTo>
                <a:lnTo>
                  <a:pt x="15992" y="6043"/>
                </a:lnTo>
                <a:lnTo>
                  <a:pt x="15992" y="6047"/>
                </a:lnTo>
                <a:lnTo>
                  <a:pt x="15992" y="6050"/>
                </a:lnTo>
                <a:lnTo>
                  <a:pt x="15992" y="6052"/>
                </a:lnTo>
                <a:lnTo>
                  <a:pt x="15997" y="6059"/>
                </a:lnTo>
                <a:lnTo>
                  <a:pt x="16004" y="6062"/>
                </a:lnTo>
                <a:lnTo>
                  <a:pt x="16007" y="6063"/>
                </a:lnTo>
                <a:lnTo>
                  <a:pt x="16011" y="6063"/>
                </a:lnTo>
                <a:lnTo>
                  <a:pt x="16013" y="6063"/>
                </a:lnTo>
                <a:lnTo>
                  <a:pt x="16015" y="6063"/>
                </a:lnTo>
                <a:lnTo>
                  <a:pt x="16018" y="6062"/>
                </a:lnTo>
                <a:lnTo>
                  <a:pt x="16020" y="6061"/>
                </a:lnTo>
                <a:lnTo>
                  <a:pt x="16007" y="6045"/>
                </a:lnTo>
                <a:close/>
                <a:moveTo>
                  <a:pt x="15651" y="5958"/>
                </a:moveTo>
                <a:lnTo>
                  <a:pt x="15667" y="6009"/>
                </a:lnTo>
                <a:lnTo>
                  <a:pt x="15683" y="6061"/>
                </a:lnTo>
                <a:lnTo>
                  <a:pt x="15690" y="6075"/>
                </a:lnTo>
                <a:lnTo>
                  <a:pt x="15699" y="6084"/>
                </a:lnTo>
                <a:lnTo>
                  <a:pt x="15702" y="6117"/>
                </a:lnTo>
                <a:lnTo>
                  <a:pt x="15715" y="6146"/>
                </a:lnTo>
                <a:lnTo>
                  <a:pt x="15762" y="6167"/>
                </a:lnTo>
                <a:lnTo>
                  <a:pt x="15810" y="6188"/>
                </a:lnTo>
                <a:lnTo>
                  <a:pt x="15828" y="6200"/>
                </a:lnTo>
                <a:lnTo>
                  <a:pt x="15851" y="6201"/>
                </a:lnTo>
                <a:lnTo>
                  <a:pt x="15858" y="6190"/>
                </a:lnTo>
                <a:lnTo>
                  <a:pt x="15840" y="6176"/>
                </a:lnTo>
                <a:lnTo>
                  <a:pt x="15857" y="6170"/>
                </a:lnTo>
                <a:lnTo>
                  <a:pt x="15871" y="6162"/>
                </a:lnTo>
                <a:lnTo>
                  <a:pt x="15855" y="6148"/>
                </a:lnTo>
                <a:lnTo>
                  <a:pt x="15831" y="6126"/>
                </a:lnTo>
                <a:lnTo>
                  <a:pt x="15827" y="6115"/>
                </a:lnTo>
                <a:lnTo>
                  <a:pt x="15823" y="6105"/>
                </a:lnTo>
                <a:lnTo>
                  <a:pt x="15832" y="6093"/>
                </a:lnTo>
                <a:lnTo>
                  <a:pt x="15827" y="6083"/>
                </a:lnTo>
                <a:lnTo>
                  <a:pt x="15810" y="6075"/>
                </a:lnTo>
                <a:lnTo>
                  <a:pt x="15801" y="6058"/>
                </a:lnTo>
                <a:lnTo>
                  <a:pt x="15803" y="6045"/>
                </a:lnTo>
                <a:lnTo>
                  <a:pt x="15789" y="6039"/>
                </a:lnTo>
                <a:lnTo>
                  <a:pt x="15777" y="6018"/>
                </a:lnTo>
                <a:lnTo>
                  <a:pt x="15773" y="5993"/>
                </a:lnTo>
                <a:lnTo>
                  <a:pt x="15762" y="5974"/>
                </a:lnTo>
                <a:lnTo>
                  <a:pt x="15752" y="5953"/>
                </a:lnTo>
                <a:lnTo>
                  <a:pt x="15732" y="5929"/>
                </a:lnTo>
                <a:lnTo>
                  <a:pt x="15721" y="5897"/>
                </a:lnTo>
                <a:lnTo>
                  <a:pt x="15721" y="5859"/>
                </a:lnTo>
                <a:lnTo>
                  <a:pt x="15724" y="5852"/>
                </a:lnTo>
                <a:lnTo>
                  <a:pt x="15732" y="5853"/>
                </a:lnTo>
                <a:lnTo>
                  <a:pt x="15747" y="5845"/>
                </a:lnTo>
                <a:lnTo>
                  <a:pt x="15757" y="5831"/>
                </a:lnTo>
                <a:lnTo>
                  <a:pt x="15759" y="5808"/>
                </a:lnTo>
                <a:lnTo>
                  <a:pt x="15754" y="5787"/>
                </a:lnTo>
                <a:lnTo>
                  <a:pt x="15708" y="5756"/>
                </a:lnTo>
                <a:lnTo>
                  <a:pt x="15667" y="5723"/>
                </a:lnTo>
                <a:lnTo>
                  <a:pt x="15656" y="5650"/>
                </a:lnTo>
                <a:lnTo>
                  <a:pt x="15604" y="5603"/>
                </a:lnTo>
                <a:lnTo>
                  <a:pt x="15568" y="5588"/>
                </a:lnTo>
                <a:lnTo>
                  <a:pt x="15531" y="5571"/>
                </a:lnTo>
                <a:lnTo>
                  <a:pt x="15499" y="5551"/>
                </a:lnTo>
                <a:lnTo>
                  <a:pt x="15466" y="5535"/>
                </a:lnTo>
                <a:lnTo>
                  <a:pt x="15416" y="5505"/>
                </a:lnTo>
                <a:lnTo>
                  <a:pt x="15358" y="5488"/>
                </a:lnTo>
                <a:lnTo>
                  <a:pt x="15329" y="5489"/>
                </a:lnTo>
                <a:lnTo>
                  <a:pt x="15302" y="5466"/>
                </a:lnTo>
                <a:lnTo>
                  <a:pt x="15276" y="5436"/>
                </a:lnTo>
                <a:lnTo>
                  <a:pt x="15245" y="5411"/>
                </a:lnTo>
                <a:lnTo>
                  <a:pt x="15211" y="5427"/>
                </a:lnTo>
                <a:lnTo>
                  <a:pt x="15208" y="5469"/>
                </a:lnTo>
                <a:lnTo>
                  <a:pt x="15175" y="5476"/>
                </a:lnTo>
                <a:lnTo>
                  <a:pt x="15154" y="5488"/>
                </a:lnTo>
                <a:lnTo>
                  <a:pt x="15145" y="5507"/>
                </a:lnTo>
                <a:lnTo>
                  <a:pt x="15138" y="5521"/>
                </a:lnTo>
                <a:lnTo>
                  <a:pt x="15118" y="5551"/>
                </a:lnTo>
                <a:lnTo>
                  <a:pt x="15081" y="5563"/>
                </a:lnTo>
                <a:lnTo>
                  <a:pt x="15064" y="5530"/>
                </a:lnTo>
                <a:lnTo>
                  <a:pt x="15058" y="5491"/>
                </a:lnTo>
                <a:lnTo>
                  <a:pt x="15055" y="5504"/>
                </a:lnTo>
                <a:lnTo>
                  <a:pt x="15044" y="5510"/>
                </a:lnTo>
                <a:lnTo>
                  <a:pt x="15033" y="5478"/>
                </a:lnTo>
                <a:lnTo>
                  <a:pt x="15033" y="5440"/>
                </a:lnTo>
                <a:lnTo>
                  <a:pt x="15039" y="5395"/>
                </a:lnTo>
                <a:lnTo>
                  <a:pt x="15024" y="5359"/>
                </a:lnTo>
                <a:lnTo>
                  <a:pt x="15003" y="5355"/>
                </a:lnTo>
                <a:lnTo>
                  <a:pt x="14983" y="5346"/>
                </a:lnTo>
                <a:lnTo>
                  <a:pt x="14960" y="5332"/>
                </a:lnTo>
                <a:lnTo>
                  <a:pt x="14941" y="5326"/>
                </a:lnTo>
                <a:lnTo>
                  <a:pt x="14923" y="5340"/>
                </a:lnTo>
                <a:lnTo>
                  <a:pt x="14898" y="5356"/>
                </a:lnTo>
                <a:lnTo>
                  <a:pt x="14876" y="5384"/>
                </a:lnTo>
                <a:lnTo>
                  <a:pt x="14877" y="5423"/>
                </a:lnTo>
                <a:lnTo>
                  <a:pt x="14889" y="5425"/>
                </a:lnTo>
                <a:lnTo>
                  <a:pt x="14899" y="5428"/>
                </a:lnTo>
                <a:lnTo>
                  <a:pt x="14919" y="5458"/>
                </a:lnTo>
                <a:lnTo>
                  <a:pt x="14957" y="5468"/>
                </a:lnTo>
                <a:lnTo>
                  <a:pt x="14981" y="5482"/>
                </a:lnTo>
                <a:lnTo>
                  <a:pt x="15012" y="5485"/>
                </a:lnTo>
                <a:lnTo>
                  <a:pt x="15003" y="5509"/>
                </a:lnTo>
                <a:lnTo>
                  <a:pt x="14977" y="5504"/>
                </a:lnTo>
                <a:lnTo>
                  <a:pt x="14958" y="5512"/>
                </a:lnTo>
                <a:lnTo>
                  <a:pt x="14934" y="5516"/>
                </a:lnTo>
                <a:lnTo>
                  <a:pt x="14914" y="5523"/>
                </a:lnTo>
                <a:lnTo>
                  <a:pt x="14939" y="5548"/>
                </a:lnTo>
                <a:lnTo>
                  <a:pt x="14947" y="5578"/>
                </a:lnTo>
                <a:lnTo>
                  <a:pt x="14956" y="5604"/>
                </a:lnTo>
                <a:lnTo>
                  <a:pt x="14969" y="5615"/>
                </a:lnTo>
                <a:lnTo>
                  <a:pt x="14984" y="5603"/>
                </a:lnTo>
                <a:lnTo>
                  <a:pt x="14996" y="5580"/>
                </a:lnTo>
                <a:lnTo>
                  <a:pt x="15006" y="5554"/>
                </a:lnTo>
                <a:lnTo>
                  <a:pt x="15013" y="5582"/>
                </a:lnTo>
                <a:lnTo>
                  <a:pt x="15038" y="5608"/>
                </a:lnTo>
                <a:lnTo>
                  <a:pt x="15057" y="5616"/>
                </a:lnTo>
                <a:lnTo>
                  <a:pt x="15065" y="5632"/>
                </a:lnTo>
                <a:lnTo>
                  <a:pt x="15132" y="5670"/>
                </a:lnTo>
                <a:lnTo>
                  <a:pt x="15163" y="5678"/>
                </a:lnTo>
                <a:lnTo>
                  <a:pt x="15191" y="5694"/>
                </a:lnTo>
                <a:lnTo>
                  <a:pt x="15247" y="5748"/>
                </a:lnTo>
                <a:lnTo>
                  <a:pt x="15248" y="5748"/>
                </a:lnTo>
                <a:lnTo>
                  <a:pt x="15251" y="5770"/>
                </a:lnTo>
                <a:lnTo>
                  <a:pt x="15254" y="5797"/>
                </a:lnTo>
                <a:lnTo>
                  <a:pt x="15265" y="5846"/>
                </a:lnTo>
                <a:lnTo>
                  <a:pt x="15265" y="5847"/>
                </a:lnTo>
                <a:lnTo>
                  <a:pt x="15253" y="5847"/>
                </a:lnTo>
                <a:lnTo>
                  <a:pt x="15251" y="5851"/>
                </a:lnTo>
                <a:lnTo>
                  <a:pt x="15259" y="5862"/>
                </a:lnTo>
                <a:lnTo>
                  <a:pt x="15266" y="5869"/>
                </a:lnTo>
                <a:lnTo>
                  <a:pt x="15260" y="5882"/>
                </a:lnTo>
                <a:lnTo>
                  <a:pt x="15258" y="5890"/>
                </a:lnTo>
                <a:lnTo>
                  <a:pt x="15269" y="5924"/>
                </a:lnTo>
                <a:lnTo>
                  <a:pt x="15259" y="5961"/>
                </a:lnTo>
                <a:lnTo>
                  <a:pt x="15293" y="5960"/>
                </a:lnTo>
                <a:lnTo>
                  <a:pt x="15320" y="5988"/>
                </a:lnTo>
                <a:lnTo>
                  <a:pt x="15365" y="6032"/>
                </a:lnTo>
                <a:lnTo>
                  <a:pt x="15427" y="6050"/>
                </a:lnTo>
                <a:lnTo>
                  <a:pt x="15459" y="6050"/>
                </a:lnTo>
                <a:lnTo>
                  <a:pt x="15485" y="6039"/>
                </a:lnTo>
                <a:lnTo>
                  <a:pt x="15477" y="6004"/>
                </a:lnTo>
                <a:lnTo>
                  <a:pt x="15467" y="5975"/>
                </a:lnTo>
                <a:lnTo>
                  <a:pt x="15494" y="5969"/>
                </a:lnTo>
                <a:lnTo>
                  <a:pt x="15513" y="5947"/>
                </a:lnTo>
                <a:lnTo>
                  <a:pt x="15534" y="5922"/>
                </a:lnTo>
                <a:lnTo>
                  <a:pt x="15551" y="5908"/>
                </a:lnTo>
                <a:lnTo>
                  <a:pt x="15596" y="5926"/>
                </a:lnTo>
                <a:lnTo>
                  <a:pt x="15641" y="5951"/>
                </a:lnTo>
                <a:lnTo>
                  <a:pt x="15651" y="5958"/>
                </a:lnTo>
                <a:close/>
                <a:moveTo>
                  <a:pt x="15255" y="5914"/>
                </a:moveTo>
                <a:lnTo>
                  <a:pt x="15250" y="5908"/>
                </a:lnTo>
                <a:lnTo>
                  <a:pt x="15247" y="5901"/>
                </a:lnTo>
                <a:lnTo>
                  <a:pt x="15243" y="5895"/>
                </a:lnTo>
                <a:lnTo>
                  <a:pt x="15240" y="5891"/>
                </a:lnTo>
                <a:lnTo>
                  <a:pt x="15239" y="5891"/>
                </a:lnTo>
                <a:lnTo>
                  <a:pt x="15233" y="5894"/>
                </a:lnTo>
                <a:lnTo>
                  <a:pt x="15229" y="5904"/>
                </a:lnTo>
                <a:lnTo>
                  <a:pt x="15220" y="5919"/>
                </a:lnTo>
                <a:lnTo>
                  <a:pt x="15211" y="5936"/>
                </a:lnTo>
                <a:lnTo>
                  <a:pt x="15205" y="5947"/>
                </a:lnTo>
                <a:lnTo>
                  <a:pt x="15196" y="5956"/>
                </a:lnTo>
                <a:lnTo>
                  <a:pt x="15187" y="5963"/>
                </a:lnTo>
                <a:lnTo>
                  <a:pt x="15178" y="5971"/>
                </a:lnTo>
                <a:lnTo>
                  <a:pt x="15172" y="5976"/>
                </a:lnTo>
                <a:lnTo>
                  <a:pt x="15174" y="5980"/>
                </a:lnTo>
                <a:lnTo>
                  <a:pt x="15188" y="5986"/>
                </a:lnTo>
                <a:lnTo>
                  <a:pt x="15202" y="5984"/>
                </a:lnTo>
                <a:lnTo>
                  <a:pt x="15215" y="5976"/>
                </a:lnTo>
                <a:lnTo>
                  <a:pt x="15222" y="5965"/>
                </a:lnTo>
                <a:lnTo>
                  <a:pt x="15228" y="5957"/>
                </a:lnTo>
                <a:lnTo>
                  <a:pt x="15234" y="5950"/>
                </a:lnTo>
                <a:lnTo>
                  <a:pt x="15243" y="5939"/>
                </a:lnTo>
                <a:lnTo>
                  <a:pt x="15252" y="5929"/>
                </a:lnTo>
                <a:lnTo>
                  <a:pt x="15255" y="5914"/>
                </a:lnTo>
                <a:close/>
                <a:moveTo>
                  <a:pt x="15024" y="5830"/>
                </a:moveTo>
                <a:lnTo>
                  <a:pt x="15026" y="5818"/>
                </a:lnTo>
                <a:lnTo>
                  <a:pt x="15021" y="5807"/>
                </a:lnTo>
                <a:lnTo>
                  <a:pt x="15018" y="5799"/>
                </a:lnTo>
                <a:lnTo>
                  <a:pt x="15015" y="5790"/>
                </a:lnTo>
                <a:lnTo>
                  <a:pt x="15012" y="5785"/>
                </a:lnTo>
                <a:lnTo>
                  <a:pt x="15008" y="5780"/>
                </a:lnTo>
                <a:lnTo>
                  <a:pt x="15006" y="5780"/>
                </a:lnTo>
                <a:lnTo>
                  <a:pt x="15004" y="5785"/>
                </a:lnTo>
                <a:lnTo>
                  <a:pt x="15003" y="5790"/>
                </a:lnTo>
                <a:lnTo>
                  <a:pt x="15001" y="5800"/>
                </a:lnTo>
                <a:lnTo>
                  <a:pt x="15001" y="5809"/>
                </a:lnTo>
                <a:lnTo>
                  <a:pt x="15000" y="5822"/>
                </a:lnTo>
                <a:lnTo>
                  <a:pt x="14998" y="5834"/>
                </a:lnTo>
                <a:lnTo>
                  <a:pt x="14998" y="5841"/>
                </a:lnTo>
                <a:lnTo>
                  <a:pt x="14998" y="5847"/>
                </a:lnTo>
                <a:lnTo>
                  <a:pt x="15007" y="5849"/>
                </a:lnTo>
                <a:lnTo>
                  <a:pt x="15016" y="5841"/>
                </a:lnTo>
                <a:lnTo>
                  <a:pt x="15024" y="5830"/>
                </a:lnTo>
                <a:close/>
                <a:moveTo>
                  <a:pt x="14854" y="5908"/>
                </a:moveTo>
                <a:lnTo>
                  <a:pt x="14854" y="5894"/>
                </a:lnTo>
                <a:lnTo>
                  <a:pt x="14859" y="5882"/>
                </a:lnTo>
                <a:lnTo>
                  <a:pt x="14865" y="5870"/>
                </a:lnTo>
                <a:lnTo>
                  <a:pt x="14862" y="5858"/>
                </a:lnTo>
                <a:lnTo>
                  <a:pt x="14854" y="5864"/>
                </a:lnTo>
                <a:lnTo>
                  <a:pt x="14846" y="5873"/>
                </a:lnTo>
                <a:lnTo>
                  <a:pt x="14836" y="5888"/>
                </a:lnTo>
                <a:lnTo>
                  <a:pt x="14829" y="5905"/>
                </a:lnTo>
                <a:lnTo>
                  <a:pt x="14827" y="5913"/>
                </a:lnTo>
                <a:lnTo>
                  <a:pt x="14826" y="5923"/>
                </a:lnTo>
                <a:lnTo>
                  <a:pt x="14827" y="5927"/>
                </a:lnTo>
                <a:lnTo>
                  <a:pt x="14831" y="5929"/>
                </a:lnTo>
                <a:lnTo>
                  <a:pt x="14840" y="5928"/>
                </a:lnTo>
                <a:lnTo>
                  <a:pt x="14847" y="5922"/>
                </a:lnTo>
                <a:lnTo>
                  <a:pt x="14854" y="5908"/>
                </a:lnTo>
                <a:close/>
                <a:moveTo>
                  <a:pt x="11910" y="4508"/>
                </a:moveTo>
                <a:lnTo>
                  <a:pt x="11907" y="4509"/>
                </a:lnTo>
                <a:lnTo>
                  <a:pt x="11904" y="4511"/>
                </a:lnTo>
                <a:lnTo>
                  <a:pt x="11901" y="4538"/>
                </a:lnTo>
                <a:lnTo>
                  <a:pt x="11890" y="4559"/>
                </a:lnTo>
                <a:lnTo>
                  <a:pt x="11886" y="4573"/>
                </a:lnTo>
                <a:lnTo>
                  <a:pt x="11881" y="4591"/>
                </a:lnTo>
                <a:lnTo>
                  <a:pt x="11874" y="4618"/>
                </a:lnTo>
                <a:lnTo>
                  <a:pt x="11871" y="4642"/>
                </a:lnTo>
                <a:lnTo>
                  <a:pt x="11882" y="4683"/>
                </a:lnTo>
                <a:lnTo>
                  <a:pt x="11893" y="4723"/>
                </a:lnTo>
                <a:lnTo>
                  <a:pt x="11897" y="4743"/>
                </a:lnTo>
                <a:lnTo>
                  <a:pt x="11903" y="4763"/>
                </a:lnTo>
                <a:lnTo>
                  <a:pt x="11914" y="4779"/>
                </a:lnTo>
                <a:lnTo>
                  <a:pt x="11923" y="4794"/>
                </a:lnTo>
                <a:lnTo>
                  <a:pt x="11925" y="4795"/>
                </a:lnTo>
                <a:lnTo>
                  <a:pt x="11926" y="4797"/>
                </a:lnTo>
                <a:lnTo>
                  <a:pt x="11929" y="4797"/>
                </a:lnTo>
                <a:lnTo>
                  <a:pt x="11967" y="4794"/>
                </a:lnTo>
                <a:lnTo>
                  <a:pt x="12002" y="4763"/>
                </a:lnTo>
                <a:lnTo>
                  <a:pt x="12015" y="4718"/>
                </a:lnTo>
                <a:lnTo>
                  <a:pt x="12016" y="4672"/>
                </a:lnTo>
                <a:lnTo>
                  <a:pt x="12011" y="4670"/>
                </a:lnTo>
                <a:lnTo>
                  <a:pt x="12006" y="4667"/>
                </a:lnTo>
                <a:lnTo>
                  <a:pt x="12005" y="4667"/>
                </a:lnTo>
                <a:lnTo>
                  <a:pt x="12005" y="4664"/>
                </a:lnTo>
                <a:lnTo>
                  <a:pt x="12010" y="4642"/>
                </a:lnTo>
                <a:lnTo>
                  <a:pt x="11999" y="4619"/>
                </a:lnTo>
                <a:lnTo>
                  <a:pt x="11980" y="4604"/>
                </a:lnTo>
                <a:lnTo>
                  <a:pt x="11958" y="4593"/>
                </a:lnTo>
                <a:lnTo>
                  <a:pt x="11958" y="4590"/>
                </a:lnTo>
                <a:lnTo>
                  <a:pt x="11958" y="4588"/>
                </a:lnTo>
                <a:lnTo>
                  <a:pt x="11965" y="4585"/>
                </a:lnTo>
                <a:lnTo>
                  <a:pt x="11972" y="4582"/>
                </a:lnTo>
                <a:lnTo>
                  <a:pt x="11972" y="4566"/>
                </a:lnTo>
                <a:lnTo>
                  <a:pt x="11958" y="4560"/>
                </a:lnTo>
                <a:lnTo>
                  <a:pt x="11943" y="4549"/>
                </a:lnTo>
                <a:lnTo>
                  <a:pt x="11939" y="4538"/>
                </a:lnTo>
                <a:lnTo>
                  <a:pt x="11932" y="4528"/>
                </a:lnTo>
                <a:lnTo>
                  <a:pt x="11923" y="4519"/>
                </a:lnTo>
                <a:lnTo>
                  <a:pt x="11910" y="4508"/>
                </a:lnTo>
                <a:close/>
                <a:moveTo>
                  <a:pt x="12602" y="4221"/>
                </a:moveTo>
                <a:lnTo>
                  <a:pt x="12602" y="4214"/>
                </a:lnTo>
                <a:lnTo>
                  <a:pt x="12602" y="4206"/>
                </a:lnTo>
                <a:lnTo>
                  <a:pt x="12600" y="4200"/>
                </a:lnTo>
                <a:lnTo>
                  <a:pt x="12599" y="4195"/>
                </a:lnTo>
                <a:lnTo>
                  <a:pt x="12598" y="4194"/>
                </a:lnTo>
                <a:lnTo>
                  <a:pt x="12597" y="4193"/>
                </a:lnTo>
                <a:lnTo>
                  <a:pt x="12592" y="4195"/>
                </a:lnTo>
                <a:lnTo>
                  <a:pt x="12590" y="4199"/>
                </a:lnTo>
                <a:lnTo>
                  <a:pt x="12589" y="4211"/>
                </a:lnTo>
                <a:lnTo>
                  <a:pt x="12590" y="4221"/>
                </a:lnTo>
                <a:lnTo>
                  <a:pt x="12590" y="4224"/>
                </a:lnTo>
                <a:lnTo>
                  <a:pt x="12590" y="4226"/>
                </a:lnTo>
                <a:lnTo>
                  <a:pt x="12590" y="4235"/>
                </a:lnTo>
                <a:lnTo>
                  <a:pt x="12596" y="4239"/>
                </a:lnTo>
                <a:lnTo>
                  <a:pt x="12602" y="4221"/>
                </a:lnTo>
                <a:close/>
                <a:moveTo>
                  <a:pt x="12604" y="4277"/>
                </a:moveTo>
                <a:lnTo>
                  <a:pt x="12603" y="4271"/>
                </a:lnTo>
                <a:lnTo>
                  <a:pt x="12603" y="4266"/>
                </a:lnTo>
                <a:lnTo>
                  <a:pt x="12603" y="4263"/>
                </a:lnTo>
                <a:lnTo>
                  <a:pt x="12603" y="4261"/>
                </a:lnTo>
                <a:lnTo>
                  <a:pt x="12601" y="4258"/>
                </a:lnTo>
                <a:lnTo>
                  <a:pt x="12598" y="4256"/>
                </a:lnTo>
                <a:lnTo>
                  <a:pt x="12595" y="4255"/>
                </a:lnTo>
                <a:lnTo>
                  <a:pt x="12592" y="4256"/>
                </a:lnTo>
                <a:lnTo>
                  <a:pt x="12589" y="4261"/>
                </a:lnTo>
                <a:lnTo>
                  <a:pt x="12589" y="4266"/>
                </a:lnTo>
                <a:lnTo>
                  <a:pt x="12590" y="4271"/>
                </a:lnTo>
                <a:lnTo>
                  <a:pt x="12590" y="4276"/>
                </a:lnTo>
                <a:lnTo>
                  <a:pt x="12592" y="4280"/>
                </a:lnTo>
                <a:lnTo>
                  <a:pt x="12594" y="4283"/>
                </a:lnTo>
                <a:lnTo>
                  <a:pt x="12604" y="4277"/>
                </a:lnTo>
                <a:close/>
                <a:moveTo>
                  <a:pt x="12597" y="4329"/>
                </a:moveTo>
                <a:lnTo>
                  <a:pt x="12596" y="4322"/>
                </a:lnTo>
                <a:lnTo>
                  <a:pt x="12595" y="4314"/>
                </a:lnTo>
                <a:lnTo>
                  <a:pt x="12592" y="4312"/>
                </a:lnTo>
                <a:lnTo>
                  <a:pt x="12587" y="4312"/>
                </a:lnTo>
                <a:lnTo>
                  <a:pt x="12583" y="4319"/>
                </a:lnTo>
                <a:lnTo>
                  <a:pt x="12582" y="4327"/>
                </a:lnTo>
                <a:lnTo>
                  <a:pt x="12582" y="4330"/>
                </a:lnTo>
                <a:lnTo>
                  <a:pt x="12583" y="4332"/>
                </a:lnTo>
                <a:lnTo>
                  <a:pt x="12585" y="4335"/>
                </a:lnTo>
                <a:lnTo>
                  <a:pt x="12588" y="4337"/>
                </a:lnTo>
                <a:lnTo>
                  <a:pt x="12589" y="4340"/>
                </a:lnTo>
                <a:lnTo>
                  <a:pt x="12592" y="4341"/>
                </a:lnTo>
                <a:lnTo>
                  <a:pt x="12597" y="4329"/>
                </a:lnTo>
                <a:close/>
                <a:moveTo>
                  <a:pt x="13348" y="5401"/>
                </a:moveTo>
                <a:lnTo>
                  <a:pt x="13334" y="5372"/>
                </a:lnTo>
                <a:lnTo>
                  <a:pt x="13302" y="5359"/>
                </a:lnTo>
                <a:lnTo>
                  <a:pt x="13294" y="5358"/>
                </a:lnTo>
                <a:lnTo>
                  <a:pt x="13293" y="5352"/>
                </a:lnTo>
                <a:lnTo>
                  <a:pt x="13291" y="5343"/>
                </a:lnTo>
                <a:lnTo>
                  <a:pt x="13288" y="5335"/>
                </a:lnTo>
                <a:lnTo>
                  <a:pt x="13288" y="5326"/>
                </a:lnTo>
                <a:lnTo>
                  <a:pt x="13295" y="5319"/>
                </a:lnTo>
                <a:lnTo>
                  <a:pt x="13304" y="5314"/>
                </a:lnTo>
                <a:lnTo>
                  <a:pt x="13293" y="5306"/>
                </a:lnTo>
                <a:lnTo>
                  <a:pt x="13289" y="5288"/>
                </a:lnTo>
                <a:lnTo>
                  <a:pt x="13296" y="5266"/>
                </a:lnTo>
                <a:lnTo>
                  <a:pt x="13301" y="5253"/>
                </a:lnTo>
                <a:lnTo>
                  <a:pt x="13300" y="5249"/>
                </a:lnTo>
                <a:lnTo>
                  <a:pt x="13299" y="5246"/>
                </a:lnTo>
                <a:lnTo>
                  <a:pt x="13291" y="5236"/>
                </a:lnTo>
                <a:lnTo>
                  <a:pt x="13285" y="5224"/>
                </a:lnTo>
                <a:lnTo>
                  <a:pt x="13266" y="5236"/>
                </a:lnTo>
                <a:lnTo>
                  <a:pt x="13245" y="5247"/>
                </a:lnTo>
                <a:lnTo>
                  <a:pt x="13252" y="5234"/>
                </a:lnTo>
                <a:lnTo>
                  <a:pt x="13264" y="5227"/>
                </a:lnTo>
                <a:lnTo>
                  <a:pt x="13260" y="5217"/>
                </a:lnTo>
                <a:lnTo>
                  <a:pt x="13246" y="5213"/>
                </a:lnTo>
                <a:lnTo>
                  <a:pt x="13218" y="5192"/>
                </a:lnTo>
                <a:lnTo>
                  <a:pt x="13204" y="5159"/>
                </a:lnTo>
                <a:lnTo>
                  <a:pt x="13195" y="5140"/>
                </a:lnTo>
                <a:lnTo>
                  <a:pt x="13178" y="5137"/>
                </a:lnTo>
                <a:lnTo>
                  <a:pt x="13167" y="5105"/>
                </a:lnTo>
                <a:lnTo>
                  <a:pt x="13152" y="5081"/>
                </a:lnTo>
                <a:lnTo>
                  <a:pt x="13149" y="5100"/>
                </a:lnTo>
                <a:lnTo>
                  <a:pt x="13149" y="5121"/>
                </a:lnTo>
                <a:lnTo>
                  <a:pt x="13115" y="5093"/>
                </a:lnTo>
                <a:lnTo>
                  <a:pt x="13093" y="5051"/>
                </a:lnTo>
                <a:lnTo>
                  <a:pt x="13075" y="5051"/>
                </a:lnTo>
                <a:lnTo>
                  <a:pt x="13061" y="5022"/>
                </a:lnTo>
                <a:lnTo>
                  <a:pt x="13043" y="4990"/>
                </a:lnTo>
                <a:lnTo>
                  <a:pt x="13011" y="4963"/>
                </a:lnTo>
                <a:lnTo>
                  <a:pt x="12983" y="4934"/>
                </a:lnTo>
                <a:lnTo>
                  <a:pt x="12967" y="4908"/>
                </a:lnTo>
                <a:lnTo>
                  <a:pt x="12954" y="4882"/>
                </a:lnTo>
                <a:lnTo>
                  <a:pt x="12935" y="4854"/>
                </a:lnTo>
                <a:lnTo>
                  <a:pt x="12899" y="4856"/>
                </a:lnTo>
                <a:lnTo>
                  <a:pt x="12873" y="4853"/>
                </a:lnTo>
                <a:lnTo>
                  <a:pt x="12849" y="4846"/>
                </a:lnTo>
                <a:lnTo>
                  <a:pt x="12828" y="4836"/>
                </a:lnTo>
                <a:lnTo>
                  <a:pt x="12808" y="4828"/>
                </a:lnTo>
                <a:lnTo>
                  <a:pt x="12810" y="4868"/>
                </a:lnTo>
                <a:lnTo>
                  <a:pt x="12828" y="4902"/>
                </a:lnTo>
                <a:lnTo>
                  <a:pt x="12852" y="4933"/>
                </a:lnTo>
                <a:lnTo>
                  <a:pt x="12870" y="4969"/>
                </a:lnTo>
                <a:lnTo>
                  <a:pt x="12894" y="4984"/>
                </a:lnTo>
                <a:lnTo>
                  <a:pt x="12914" y="5000"/>
                </a:lnTo>
                <a:lnTo>
                  <a:pt x="12929" y="5019"/>
                </a:lnTo>
                <a:lnTo>
                  <a:pt x="12951" y="5031"/>
                </a:lnTo>
                <a:lnTo>
                  <a:pt x="12954" y="5041"/>
                </a:lnTo>
                <a:lnTo>
                  <a:pt x="12958" y="5053"/>
                </a:lnTo>
                <a:lnTo>
                  <a:pt x="12962" y="5071"/>
                </a:lnTo>
                <a:lnTo>
                  <a:pt x="12973" y="5085"/>
                </a:lnTo>
                <a:lnTo>
                  <a:pt x="12987" y="5095"/>
                </a:lnTo>
                <a:lnTo>
                  <a:pt x="13000" y="5104"/>
                </a:lnTo>
                <a:lnTo>
                  <a:pt x="13001" y="5110"/>
                </a:lnTo>
                <a:lnTo>
                  <a:pt x="13004" y="5114"/>
                </a:lnTo>
                <a:lnTo>
                  <a:pt x="13006" y="5126"/>
                </a:lnTo>
                <a:lnTo>
                  <a:pt x="13017" y="5132"/>
                </a:lnTo>
                <a:lnTo>
                  <a:pt x="13023" y="5156"/>
                </a:lnTo>
                <a:lnTo>
                  <a:pt x="13031" y="5181"/>
                </a:lnTo>
                <a:lnTo>
                  <a:pt x="13037" y="5209"/>
                </a:lnTo>
                <a:lnTo>
                  <a:pt x="13036" y="5239"/>
                </a:lnTo>
                <a:lnTo>
                  <a:pt x="13068" y="5263"/>
                </a:lnTo>
                <a:lnTo>
                  <a:pt x="13073" y="5305"/>
                </a:lnTo>
                <a:lnTo>
                  <a:pt x="13099" y="5349"/>
                </a:lnTo>
                <a:lnTo>
                  <a:pt x="13118" y="5389"/>
                </a:lnTo>
                <a:lnTo>
                  <a:pt x="13119" y="5391"/>
                </a:lnTo>
                <a:lnTo>
                  <a:pt x="13120" y="5391"/>
                </a:lnTo>
                <a:lnTo>
                  <a:pt x="13115" y="5410"/>
                </a:lnTo>
                <a:lnTo>
                  <a:pt x="13128" y="5425"/>
                </a:lnTo>
                <a:lnTo>
                  <a:pt x="13134" y="5448"/>
                </a:lnTo>
                <a:lnTo>
                  <a:pt x="13131" y="5475"/>
                </a:lnTo>
                <a:lnTo>
                  <a:pt x="13157" y="5521"/>
                </a:lnTo>
                <a:lnTo>
                  <a:pt x="13192" y="5565"/>
                </a:lnTo>
                <a:lnTo>
                  <a:pt x="13213" y="5596"/>
                </a:lnTo>
                <a:lnTo>
                  <a:pt x="13240" y="5624"/>
                </a:lnTo>
                <a:lnTo>
                  <a:pt x="13281" y="5669"/>
                </a:lnTo>
                <a:lnTo>
                  <a:pt x="13310" y="5720"/>
                </a:lnTo>
                <a:lnTo>
                  <a:pt x="13341" y="5751"/>
                </a:lnTo>
                <a:lnTo>
                  <a:pt x="13371" y="5722"/>
                </a:lnTo>
                <a:lnTo>
                  <a:pt x="13376" y="5724"/>
                </a:lnTo>
                <a:lnTo>
                  <a:pt x="13379" y="5730"/>
                </a:lnTo>
                <a:lnTo>
                  <a:pt x="13384" y="5736"/>
                </a:lnTo>
                <a:lnTo>
                  <a:pt x="13387" y="5743"/>
                </a:lnTo>
                <a:lnTo>
                  <a:pt x="13389" y="5744"/>
                </a:lnTo>
                <a:lnTo>
                  <a:pt x="13392" y="5744"/>
                </a:lnTo>
                <a:lnTo>
                  <a:pt x="13411" y="5613"/>
                </a:lnTo>
                <a:lnTo>
                  <a:pt x="13400" y="5483"/>
                </a:lnTo>
                <a:lnTo>
                  <a:pt x="13399" y="5482"/>
                </a:lnTo>
                <a:lnTo>
                  <a:pt x="13373" y="5484"/>
                </a:lnTo>
                <a:lnTo>
                  <a:pt x="13348" y="5487"/>
                </a:lnTo>
                <a:lnTo>
                  <a:pt x="13351" y="5454"/>
                </a:lnTo>
                <a:lnTo>
                  <a:pt x="13351" y="5417"/>
                </a:lnTo>
                <a:lnTo>
                  <a:pt x="13348" y="5401"/>
                </a:lnTo>
                <a:close/>
                <a:moveTo>
                  <a:pt x="13443" y="5453"/>
                </a:moveTo>
                <a:lnTo>
                  <a:pt x="13437" y="5439"/>
                </a:lnTo>
                <a:lnTo>
                  <a:pt x="13433" y="5425"/>
                </a:lnTo>
                <a:lnTo>
                  <a:pt x="13432" y="5415"/>
                </a:lnTo>
                <a:lnTo>
                  <a:pt x="13429" y="5405"/>
                </a:lnTo>
                <a:lnTo>
                  <a:pt x="13424" y="5415"/>
                </a:lnTo>
                <a:lnTo>
                  <a:pt x="13418" y="5431"/>
                </a:lnTo>
                <a:lnTo>
                  <a:pt x="13412" y="5421"/>
                </a:lnTo>
                <a:lnTo>
                  <a:pt x="13404" y="5417"/>
                </a:lnTo>
                <a:lnTo>
                  <a:pt x="13389" y="5424"/>
                </a:lnTo>
                <a:lnTo>
                  <a:pt x="13392" y="5439"/>
                </a:lnTo>
                <a:lnTo>
                  <a:pt x="13400" y="5452"/>
                </a:lnTo>
                <a:lnTo>
                  <a:pt x="13412" y="5460"/>
                </a:lnTo>
                <a:lnTo>
                  <a:pt x="13422" y="5476"/>
                </a:lnTo>
                <a:lnTo>
                  <a:pt x="13425" y="5496"/>
                </a:lnTo>
                <a:lnTo>
                  <a:pt x="13433" y="5509"/>
                </a:lnTo>
                <a:lnTo>
                  <a:pt x="13442" y="5522"/>
                </a:lnTo>
                <a:lnTo>
                  <a:pt x="13451" y="5531"/>
                </a:lnTo>
                <a:lnTo>
                  <a:pt x="13461" y="5540"/>
                </a:lnTo>
                <a:lnTo>
                  <a:pt x="13463" y="5534"/>
                </a:lnTo>
                <a:lnTo>
                  <a:pt x="13461" y="5524"/>
                </a:lnTo>
                <a:lnTo>
                  <a:pt x="13464" y="5510"/>
                </a:lnTo>
                <a:lnTo>
                  <a:pt x="13470" y="5497"/>
                </a:lnTo>
                <a:lnTo>
                  <a:pt x="13460" y="5486"/>
                </a:lnTo>
                <a:lnTo>
                  <a:pt x="13451" y="5471"/>
                </a:lnTo>
                <a:lnTo>
                  <a:pt x="13443" y="5453"/>
                </a:lnTo>
                <a:close/>
                <a:moveTo>
                  <a:pt x="13558" y="5506"/>
                </a:moveTo>
                <a:lnTo>
                  <a:pt x="13547" y="5491"/>
                </a:lnTo>
                <a:lnTo>
                  <a:pt x="13535" y="5486"/>
                </a:lnTo>
                <a:lnTo>
                  <a:pt x="13530" y="5491"/>
                </a:lnTo>
                <a:lnTo>
                  <a:pt x="13528" y="5497"/>
                </a:lnTo>
                <a:lnTo>
                  <a:pt x="13526" y="5503"/>
                </a:lnTo>
                <a:lnTo>
                  <a:pt x="13526" y="5509"/>
                </a:lnTo>
                <a:lnTo>
                  <a:pt x="13526" y="5521"/>
                </a:lnTo>
                <a:lnTo>
                  <a:pt x="13525" y="5532"/>
                </a:lnTo>
                <a:lnTo>
                  <a:pt x="13527" y="5538"/>
                </a:lnTo>
                <a:lnTo>
                  <a:pt x="13531" y="5538"/>
                </a:lnTo>
                <a:lnTo>
                  <a:pt x="13536" y="5532"/>
                </a:lnTo>
                <a:lnTo>
                  <a:pt x="13540" y="5530"/>
                </a:lnTo>
                <a:lnTo>
                  <a:pt x="13545" y="5537"/>
                </a:lnTo>
                <a:lnTo>
                  <a:pt x="13550" y="5542"/>
                </a:lnTo>
                <a:lnTo>
                  <a:pt x="13558" y="5534"/>
                </a:lnTo>
                <a:lnTo>
                  <a:pt x="13560" y="5522"/>
                </a:lnTo>
                <a:lnTo>
                  <a:pt x="13558" y="5506"/>
                </a:lnTo>
                <a:close/>
                <a:moveTo>
                  <a:pt x="12967" y="5169"/>
                </a:moveTo>
                <a:lnTo>
                  <a:pt x="12961" y="5167"/>
                </a:lnTo>
                <a:lnTo>
                  <a:pt x="12954" y="5163"/>
                </a:lnTo>
                <a:lnTo>
                  <a:pt x="12949" y="5157"/>
                </a:lnTo>
                <a:lnTo>
                  <a:pt x="12944" y="5149"/>
                </a:lnTo>
                <a:lnTo>
                  <a:pt x="12937" y="5147"/>
                </a:lnTo>
                <a:lnTo>
                  <a:pt x="12927" y="5148"/>
                </a:lnTo>
                <a:lnTo>
                  <a:pt x="12933" y="5156"/>
                </a:lnTo>
                <a:lnTo>
                  <a:pt x="12941" y="5162"/>
                </a:lnTo>
                <a:lnTo>
                  <a:pt x="12947" y="5174"/>
                </a:lnTo>
                <a:lnTo>
                  <a:pt x="12951" y="5185"/>
                </a:lnTo>
                <a:lnTo>
                  <a:pt x="12951" y="5192"/>
                </a:lnTo>
                <a:lnTo>
                  <a:pt x="12951" y="5200"/>
                </a:lnTo>
                <a:lnTo>
                  <a:pt x="12953" y="5206"/>
                </a:lnTo>
                <a:lnTo>
                  <a:pt x="12956" y="5212"/>
                </a:lnTo>
                <a:lnTo>
                  <a:pt x="12959" y="5212"/>
                </a:lnTo>
                <a:lnTo>
                  <a:pt x="12962" y="5209"/>
                </a:lnTo>
                <a:lnTo>
                  <a:pt x="12965" y="5201"/>
                </a:lnTo>
                <a:lnTo>
                  <a:pt x="12967" y="5192"/>
                </a:lnTo>
                <a:lnTo>
                  <a:pt x="12967" y="5169"/>
                </a:lnTo>
                <a:close/>
                <a:moveTo>
                  <a:pt x="12878" y="5060"/>
                </a:moveTo>
                <a:lnTo>
                  <a:pt x="12865" y="5057"/>
                </a:lnTo>
                <a:lnTo>
                  <a:pt x="12853" y="5049"/>
                </a:lnTo>
                <a:lnTo>
                  <a:pt x="12845" y="5048"/>
                </a:lnTo>
                <a:lnTo>
                  <a:pt x="12840" y="5052"/>
                </a:lnTo>
                <a:lnTo>
                  <a:pt x="12846" y="5065"/>
                </a:lnTo>
                <a:lnTo>
                  <a:pt x="12859" y="5073"/>
                </a:lnTo>
                <a:lnTo>
                  <a:pt x="12865" y="5078"/>
                </a:lnTo>
                <a:lnTo>
                  <a:pt x="12873" y="5081"/>
                </a:lnTo>
                <a:lnTo>
                  <a:pt x="12877" y="5082"/>
                </a:lnTo>
                <a:lnTo>
                  <a:pt x="12880" y="5079"/>
                </a:lnTo>
                <a:lnTo>
                  <a:pt x="12883" y="5074"/>
                </a:lnTo>
                <a:lnTo>
                  <a:pt x="12881" y="5070"/>
                </a:lnTo>
                <a:lnTo>
                  <a:pt x="12878" y="5060"/>
                </a:lnTo>
                <a:close/>
                <a:moveTo>
                  <a:pt x="13043" y="5410"/>
                </a:moveTo>
                <a:lnTo>
                  <a:pt x="13038" y="5406"/>
                </a:lnTo>
                <a:lnTo>
                  <a:pt x="13034" y="5403"/>
                </a:lnTo>
                <a:lnTo>
                  <a:pt x="13031" y="5400"/>
                </a:lnTo>
                <a:lnTo>
                  <a:pt x="13029" y="5397"/>
                </a:lnTo>
                <a:lnTo>
                  <a:pt x="13027" y="5391"/>
                </a:lnTo>
                <a:lnTo>
                  <a:pt x="13023" y="5384"/>
                </a:lnTo>
                <a:lnTo>
                  <a:pt x="13021" y="5380"/>
                </a:lnTo>
                <a:lnTo>
                  <a:pt x="13017" y="5377"/>
                </a:lnTo>
                <a:lnTo>
                  <a:pt x="13015" y="5375"/>
                </a:lnTo>
                <a:lnTo>
                  <a:pt x="13013" y="5372"/>
                </a:lnTo>
                <a:lnTo>
                  <a:pt x="13012" y="5372"/>
                </a:lnTo>
                <a:lnTo>
                  <a:pt x="13009" y="5372"/>
                </a:lnTo>
                <a:lnTo>
                  <a:pt x="13005" y="5374"/>
                </a:lnTo>
                <a:lnTo>
                  <a:pt x="13003" y="5384"/>
                </a:lnTo>
                <a:lnTo>
                  <a:pt x="13005" y="5395"/>
                </a:lnTo>
                <a:lnTo>
                  <a:pt x="13010" y="5411"/>
                </a:lnTo>
                <a:lnTo>
                  <a:pt x="13017" y="5425"/>
                </a:lnTo>
                <a:lnTo>
                  <a:pt x="13020" y="5433"/>
                </a:lnTo>
                <a:lnTo>
                  <a:pt x="13023" y="5439"/>
                </a:lnTo>
                <a:lnTo>
                  <a:pt x="13032" y="5438"/>
                </a:lnTo>
                <a:lnTo>
                  <a:pt x="13036" y="5430"/>
                </a:lnTo>
                <a:lnTo>
                  <a:pt x="13043" y="5410"/>
                </a:lnTo>
                <a:close/>
                <a:moveTo>
                  <a:pt x="13681" y="5943"/>
                </a:moveTo>
                <a:lnTo>
                  <a:pt x="13659" y="5938"/>
                </a:lnTo>
                <a:lnTo>
                  <a:pt x="13639" y="5929"/>
                </a:lnTo>
                <a:lnTo>
                  <a:pt x="13622" y="5915"/>
                </a:lnTo>
                <a:lnTo>
                  <a:pt x="13603" y="5905"/>
                </a:lnTo>
                <a:lnTo>
                  <a:pt x="13567" y="5892"/>
                </a:lnTo>
                <a:lnTo>
                  <a:pt x="13531" y="5898"/>
                </a:lnTo>
                <a:lnTo>
                  <a:pt x="13511" y="5898"/>
                </a:lnTo>
                <a:lnTo>
                  <a:pt x="13493" y="5886"/>
                </a:lnTo>
                <a:lnTo>
                  <a:pt x="13455" y="5880"/>
                </a:lnTo>
                <a:lnTo>
                  <a:pt x="13428" y="5859"/>
                </a:lnTo>
                <a:lnTo>
                  <a:pt x="13385" y="5841"/>
                </a:lnTo>
                <a:lnTo>
                  <a:pt x="13377" y="5815"/>
                </a:lnTo>
                <a:lnTo>
                  <a:pt x="13393" y="5797"/>
                </a:lnTo>
                <a:lnTo>
                  <a:pt x="13411" y="5780"/>
                </a:lnTo>
                <a:lnTo>
                  <a:pt x="13429" y="5755"/>
                </a:lnTo>
                <a:lnTo>
                  <a:pt x="13449" y="5740"/>
                </a:lnTo>
                <a:lnTo>
                  <a:pt x="13474" y="5758"/>
                </a:lnTo>
                <a:lnTo>
                  <a:pt x="13501" y="5774"/>
                </a:lnTo>
                <a:lnTo>
                  <a:pt x="13522" y="5782"/>
                </a:lnTo>
                <a:lnTo>
                  <a:pt x="13540" y="5795"/>
                </a:lnTo>
                <a:lnTo>
                  <a:pt x="13550" y="5808"/>
                </a:lnTo>
                <a:lnTo>
                  <a:pt x="13560" y="5824"/>
                </a:lnTo>
                <a:lnTo>
                  <a:pt x="13600" y="5836"/>
                </a:lnTo>
                <a:lnTo>
                  <a:pt x="13644" y="5833"/>
                </a:lnTo>
                <a:lnTo>
                  <a:pt x="13666" y="5815"/>
                </a:lnTo>
                <a:lnTo>
                  <a:pt x="13691" y="5801"/>
                </a:lnTo>
                <a:lnTo>
                  <a:pt x="13730" y="5812"/>
                </a:lnTo>
                <a:lnTo>
                  <a:pt x="13764" y="5829"/>
                </a:lnTo>
                <a:lnTo>
                  <a:pt x="13787" y="5842"/>
                </a:lnTo>
                <a:lnTo>
                  <a:pt x="13820" y="5837"/>
                </a:lnTo>
                <a:lnTo>
                  <a:pt x="13829" y="5840"/>
                </a:lnTo>
                <a:lnTo>
                  <a:pt x="13841" y="5843"/>
                </a:lnTo>
                <a:lnTo>
                  <a:pt x="13814" y="5858"/>
                </a:lnTo>
                <a:lnTo>
                  <a:pt x="13780" y="5859"/>
                </a:lnTo>
                <a:lnTo>
                  <a:pt x="13795" y="5887"/>
                </a:lnTo>
                <a:lnTo>
                  <a:pt x="13823" y="5901"/>
                </a:lnTo>
                <a:lnTo>
                  <a:pt x="13837" y="5899"/>
                </a:lnTo>
                <a:lnTo>
                  <a:pt x="13849" y="5887"/>
                </a:lnTo>
                <a:lnTo>
                  <a:pt x="13864" y="5889"/>
                </a:lnTo>
                <a:lnTo>
                  <a:pt x="13880" y="5891"/>
                </a:lnTo>
                <a:lnTo>
                  <a:pt x="13872" y="5917"/>
                </a:lnTo>
                <a:lnTo>
                  <a:pt x="13862" y="5946"/>
                </a:lnTo>
                <a:lnTo>
                  <a:pt x="13863" y="5969"/>
                </a:lnTo>
                <a:lnTo>
                  <a:pt x="13866" y="5988"/>
                </a:lnTo>
                <a:lnTo>
                  <a:pt x="13831" y="5973"/>
                </a:lnTo>
                <a:lnTo>
                  <a:pt x="13795" y="5962"/>
                </a:lnTo>
                <a:lnTo>
                  <a:pt x="13745" y="5965"/>
                </a:lnTo>
                <a:lnTo>
                  <a:pt x="13699" y="5957"/>
                </a:lnTo>
                <a:lnTo>
                  <a:pt x="13681" y="5943"/>
                </a:lnTo>
                <a:close/>
                <a:moveTo>
                  <a:pt x="13921" y="5945"/>
                </a:moveTo>
                <a:lnTo>
                  <a:pt x="13913" y="5945"/>
                </a:lnTo>
                <a:lnTo>
                  <a:pt x="13905" y="5945"/>
                </a:lnTo>
                <a:lnTo>
                  <a:pt x="13902" y="5945"/>
                </a:lnTo>
                <a:lnTo>
                  <a:pt x="13899" y="5945"/>
                </a:lnTo>
                <a:lnTo>
                  <a:pt x="13895" y="5947"/>
                </a:lnTo>
                <a:lnTo>
                  <a:pt x="13891" y="5948"/>
                </a:lnTo>
                <a:lnTo>
                  <a:pt x="13891" y="5949"/>
                </a:lnTo>
                <a:lnTo>
                  <a:pt x="13889" y="5954"/>
                </a:lnTo>
                <a:lnTo>
                  <a:pt x="13888" y="5960"/>
                </a:lnTo>
                <a:lnTo>
                  <a:pt x="13889" y="5972"/>
                </a:lnTo>
                <a:lnTo>
                  <a:pt x="13892" y="5981"/>
                </a:lnTo>
                <a:lnTo>
                  <a:pt x="13896" y="5983"/>
                </a:lnTo>
                <a:lnTo>
                  <a:pt x="13903" y="5982"/>
                </a:lnTo>
                <a:lnTo>
                  <a:pt x="13905" y="5981"/>
                </a:lnTo>
                <a:lnTo>
                  <a:pt x="13907" y="5979"/>
                </a:lnTo>
                <a:lnTo>
                  <a:pt x="13909" y="5976"/>
                </a:lnTo>
                <a:lnTo>
                  <a:pt x="13911" y="5974"/>
                </a:lnTo>
                <a:lnTo>
                  <a:pt x="13911" y="5973"/>
                </a:lnTo>
                <a:lnTo>
                  <a:pt x="13912" y="5973"/>
                </a:lnTo>
                <a:lnTo>
                  <a:pt x="13913" y="5972"/>
                </a:lnTo>
                <a:lnTo>
                  <a:pt x="13915" y="5971"/>
                </a:lnTo>
                <a:lnTo>
                  <a:pt x="13916" y="5970"/>
                </a:lnTo>
                <a:lnTo>
                  <a:pt x="13917" y="5970"/>
                </a:lnTo>
                <a:lnTo>
                  <a:pt x="13920" y="5968"/>
                </a:lnTo>
                <a:lnTo>
                  <a:pt x="13922" y="5966"/>
                </a:lnTo>
                <a:lnTo>
                  <a:pt x="13924" y="5963"/>
                </a:lnTo>
                <a:lnTo>
                  <a:pt x="13925" y="5960"/>
                </a:lnTo>
                <a:lnTo>
                  <a:pt x="13926" y="5956"/>
                </a:lnTo>
                <a:lnTo>
                  <a:pt x="13926" y="5952"/>
                </a:lnTo>
                <a:lnTo>
                  <a:pt x="13921" y="5945"/>
                </a:lnTo>
                <a:close/>
                <a:moveTo>
                  <a:pt x="13993" y="5975"/>
                </a:moveTo>
                <a:lnTo>
                  <a:pt x="13992" y="5962"/>
                </a:lnTo>
                <a:lnTo>
                  <a:pt x="13991" y="5951"/>
                </a:lnTo>
                <a:lnTo>
                  <a:pt x="13986" y="5954"/>
                </a:lnTo>
                <a:lnTo>
                  <a:pt x="13980" y="5958"/>
                </a:lnTo>
                <a:lnTo>
                  <a:pt x="13974" y="5958"/>
                </a:lnTo>
                <a:lnTo>
                  <a:pt x="13968" y="5960"/>
                </a:lnTo>
                <a:lnTo>
                  <a:pt x="13960" y="5967"/>
                </a:lnTo>
                <a:lnTo>
                  <a:pt x="13959" y="5975"/>
                </a:lnTo>
                <a:lnTo>
                  <a:pt x="13958" y="5982"/>
                </a:lnTo>
                <a:lnTo>
                  <a:pt x="13958" y="5990"/>
                </a:lnTo>
                <a:lnTo>
                  <a:pt x="13959" y="5994"/>
                </a:lnTo>
                <a:lnTo>
                  <a:pt x="13963" y="5996"/>
                </a:lnTo>
                <a:lnTo>
                  <a:pt x="13967" y="5997"/>
                </a:lnTo>
                <a:lnTo>
                  <a:pt x="13971" y="5998"/>
                </a:lnTo>
                <a:lnTo>
                  <a:pt x="13977" y="6002"/>
                </a:lnTo>
                <a:lnTo>
                  <a:pt x="13982" y="6004"/>
                </a:lnTo>
                <a:lnTo>
                  <a:pt x="13989" y="5999"/>
                </a:lnTo>
                <a:lnTo>
                  <a:pt x="13991" y="5990"/>
                </a:lnTo>
                <a:lnTo>
                  <a:pt x="13993" y="5975"/>
                </a:lnTo>
                <a:close/>
                <a:moveTo>
                  <a:pt x="14103" y="5955"/>
                </a:moveTo>
                <a:lnTo>
                  <a:pt x="14087" y="5949"/>
                </a:lnTo>
                <a:lnTo>
                  <a:pt x="14074" y="5943"/>
                </a:lnTo>
                <a:lnTo>
                  <a:pt x="14074" y="5951"/>
                </a:lnTo>
                <a:lnTo>
                  <a:pt x="14078" y="5958"/>
                </a:lnTo>
                <a:lnTo>
                  <a:pt x="14078" y="5965"/>
                </a:lnTo>
                <a:lnTo>
                  <a:pt x="14076" y="5971"/>
                </a:lnTo>
                <a:lnTo>
                  <a:pt x="14063" y="5968"/>
                </a:lnTo>
                <a:lnTo>
                  <a:pt x="14049" y="5963"/>
                </a:lnTo>
                <a:lnTo>
                  <a:pt x="14033" y="5967"/>
                </a:lnTo>
                <a:lnTo>
                  <a:pt x="14017" y="5971"/>
                </a:lnTo>
                <a:lnTo>
                  <a:pt x="14012" y="5979"/>
                </a:lnTo>
                <a:lnTo>
                  <a:pt x="14009" y="5990"/>
                </a:lnTo>
                <a:lnTo>
                  <a:pt x="14009" y="6000"/>
                </a:lnTo>
                <a:lnTo>
                  <a:pt x="14008" y="6011"/>
                </a:lnTo>
                <a:lnTo>
                  <a:pt x="14019" y="6011"/>
                </a:lnTo>
                <a:lnTo>
                  <a:pt x="14032" y="6010"/>
                </a:lnTo>
                <a:lnTo>
                  <a:pt x="14042" y="6010"/>
                </a:lnTo>
                <a:lnTo>
                  <a:pt x="14052" y="6008"/>
                </a:lnTo>
                <a:lnTo>
                  <a:pt x="14067" y="5998"/>
                </a:lnTo>
                <a:lnTo>
                  <a:pt x="14084" y="5994"/>
                </a:lnTo>
                <a:lnTo>
                  <a:pt x="14103" y="5994"/>
                </a:lnTo>
                <a:lnTo>
                  <a:pt x="14119" y="5982"/>
                </a:lnTo>
                <a:lnTo>
                  <a:pt x="14126" y="5976"/>
                </a:lnTo>
                <a:lnTo>
                  <a:pt x="14127" y="5967"/>
                </a:lnTo>
                <a:lnTo>
                  <a:pt x="14123" y="5967"/>
                </a:lnTo>
                <a:lnTo>
                  <a:pt x="14118" y="5969"/>
                </a:lnTo>
                <a:lnTo>
                  <a:pt x="14110" y="5970"/>
                </a:lnTo>
                <a:lnTo>
                  <a:pt x="14103" y="5970"/>
                </a:lnTo>
                <a:lnTo>
                  <a:pt x="14103" y="5969"/>
                </a:lnTo>
                <a:lnTo>
                  <a:pt x="14102" y="5968"/>
                </a:lnTo>
                <a:lnTo>
                  <a:pt x="14103" y="5955"/>
                </a:lnTo>
                <a:close/>
                <a:moveTo>
                  <a:pt x="14179" y="6034"/>
                </a:moveTo>
                <a:lnTo>
                  <a:pt x="14160" y="6035"/>
                </a:lnTo>
                <a:lnTo>
                  <a:pt x="14142" y="6037"/>
                </a:lnTo>
                <a:lnTo>
                  <a:pt x="14129" y="6037"/>
                </a:lnTo>
                <a:lnTo>
                  <a:pt x="14121" y="6045"/>
                </a:lnTo>
                <a:lnTo>
                  <a:pt x="14122" y="6056"/>
                </a:lnTo>
                <a:lnTo>
                  <a:pt x="14131" y="6062"/>
                </a:lnTo>
                <a:lnTo>
                  <a:pt x="14159" y="6090"/>
                </a:lnTo>
                <a:lnTo>
                  <a:pt x="14185" y="6118"/>
                </a:lnTo>
                <a:lnTo>
                  <a:pt x="14200" y="6110"/>
                </a:lnTo>
                <a:lnTo>
                  <a:pt x="14209" y="6094"/>
                </a:lnTo>
                <a:lnTo>
                  <a:pt x="14207" y="6083"/>
                </a:lnTo>
                <a:lnTo>
                  <a:pt x="14199" y="6076"/>
                </a:lnTo>
                <a:lnTo>
                  <a:pt x="14190" y="6063"/>
                </a:lnTo>
                <a:lnTo>
                  <a:pt x="14184" y="6050"/>
                </a:lnTo>
                <a:lnTo>
                  <a:pt x="14179" y="6034"/>
                </a:lnTo>
                <a:close/>
                <a:moveTo>
                  <a:pt x="14350" y="5939"/>
                </a:moveTo>
                <a:lnTo>
                  <a:pt x="14332" y="5955"/>
                </a:lnTo>
                <a:lnTo>
                  <a:pt x="14311" y="5960"/>
                </a:lnTo>
                <a:lnTo>
                  <a:pt x="14292" y="5955"/>
                </a:lnTo>
                <a:lnTo>
                  <a:pt x="14272" y="5961"/>
                </a:lnTo>
                <a:lnTo>
                  <a:pt x="14246" y="5959"/>
                </a:lnTo>
                <a:lnTo>
                  <a:pt x="14224" y="5949"/>
                </a:lnTo>
                <a:lnTo>
                  <a:pt x="14210" y="5949"/>
                </a:lnTo>
                <a:lnTo>
                  <a:pt x="14199" y="5951"/>
                </a:lnTo>
                <a:lnTo>
                  <a:pt x="14188" y="5954"/>
                </a:lnTo>
                <a:lnTo>
                  <a:pt x="14179" y="5958"/>
                </a:lnTo>
                <a:lnTo>
                  <a:pt x="14179" y="5960"/>
                </a:lnTo>
                <a:lnTo>
                  <a:pt x="14178" y="5961"/>
                </a:lnTo>
                <a:lnTo>
                  <a:pt x="14174" y="5972"/>
                </a:lnTo>
                <a:lnTo>
                  <a:pt x="14173" y="5984"/>
                </a:lnTo>
                <a:lnTo>
                  <a:pt x="14174" y="5986"/>
                </a:lnTo>
                <a:lnTo>
                  <a:pt x="14195" y="5987"/>
                </a:lnTo>
                <a:lnTo>
                  <a:pt x="14216" y="5990"/>
                </a:lnTo>
                <a:lnTo>
                  <a:pt x="14232" y="5991"/>
                </a:lnTo>
                <a:lnTo>
                  <a:pt x="14248" y="5989"/>
                </a:lnTo>
                <a:lnTo>
                  <a:pt x="14258" y="5989"/>
                </a:lnTo>
                <a:lnTo>
                  <a:pt x="14269" y="5991"/>
                </a:lnTo>
                <a:lnTo>
                  <a:pt x="14286" y="5993"/>
                </a:lnTo>
                <a:lnTo>
                  <a:pt x="14302" y="5987"/>
                </a:lnTo>
                <a:lnTo>
                  <a:pt x="14334" y="5982"/>
                </a:lnTo>
                <a:lnTo>
                  <a:pt x="14341" y="5970"/>
                </a:lnTo>
                <a:lnTo>
                  <a:pt x="14348" y="5955"/>
                </a:lnTo>
                <a:lnTo>
                  <a:pt x="14350" y="5939"/>
                </a:lnTo>
                <a:close/>
                <a:moveTo>
                  <a:pt x="14563" y="5894"/>
                </a:moveTo>
                <a:lnTo>
                  <a:pt x="14556" y="5901"/>
                </a:lnTo>
                <a:lnTo>
                  <a:pt x="14549" y="5902"/>
                </a:lnTo>
                <a:lnTo>
                  <a:pt x="14543" y="5902"/>
                </a:lnTo>
                <a:lnTo>
                  <a:pt x="14537" y="5899"/>
                </a:lnTo>
                <a:lnTo>
                  <a:pt x="14531" y="5896"/>
                </a:lnTo>
                <a:lnTo>
                  <a:pt x="14524" y="5896"/>
                </a:lnTo>
                <a:lnTo>
                  <a:pt x="14524" y="5897"/>
                </a:lnTo>
                <a:lnTo>
                  <a:pt x="14523" y="5897"/>
                </a:lnTo>
                <a:lnTo>
                  <a:pt x="14522" y="5898"/>
                </a:lnTo>
                <a:lnTo>
                  <a:pt x="14521" y="5901"/>
                </a:lnTo>
                <a:lnTo>
                  <a:pt x="14521" y="5911"/>
                </a:lnTo>
                <a:lnTo>
                  <a:pt x="14527" y="5918"/>
                </a:lnTo>
                <a:lnTo>
                  <a:pt x="14531" y="5919"/>
                </a:lnTo>
                <a:lnTo>
                  <a:pt x="14535" y="5920"/>
                </a:lnTo>
                <a:lnTo>
                  <a:pt x="14545" y="5928"/>
                </a:lnTo>
                <a:lnTo>
                  <a:pt x="14554" y="5932"/>
                </a:lnTo>
                <a:lnTo>
                  <a:pt x="14560" y="5928"/>
                </a:lnTo>
                <a:lnTo>
                  <a:pt x="14565" y="5923"/>
                </a:lnTo>
                <a:lnTo>
                  <a:pt x="14569" y="5915"/>
                </a:lnTo>
                <a:lnTo>
                  <a:pt x="14569" y="5907"/>
                </a:lnTo>
                <a:lnTo>
                  <a:pt x="14563" y="5894"/>
                </a:lnTo>
                <a:close/>
                <a:moveTo>
                  <a:pt x="14590" y="5962"/>
                </a:moveTo>
                <a:lnTo>
                  <a:pt x="14577" y="5966"/>
                </a:lnTo>
                <a:lnTo>
                  <a:pt x="14566" y="5971"/>
                </a:lnTo>
                <a:lnTo>
                  <a:pt x="14549" y="5975"/>
                </a:lnTo>
                <a:lnTo>
                  <a:pt x="14526" y="5980"/>
                </a:lnTo>
                <a:lnTo>
                  <a:pt x="14488" y="5986"/>
                </a:lnTo>
                <a:lnTo>
                  <a:pt x="14459" y="6010"/>
                </a:lnTo>
                <a:lnTo>
                  <a:pt x="14424" y="6038"/>
                </a:lnTo>
                <a:lnTo>
                  <a:pt x="14384" y="6053"/>
                </a:lnTo>
                <a:lnTo>
                  <a:pt x="14384" y="6054"/>
                </a:lnTo>
                <a:lnTo>
                  <a:pt x="14383" y="6055"/>
                </a:lnTo>
                <a:lnTo>
                  <a:pt x="14382" y="6056"/>
                </a:lnTo>
                <a:lnTo>
                  <a:pt x="14382" y="6057"/>
                </a:lnTo>
                <a:lnTo>
                  <a:pt x="14374" y="6082"/>
                </a:lnTo>
                <a:lnTo>
                  <a:pt x="14369" y="6107"/>
                </a:lnTo>
                <a:lnTo>
                  <a:pt x="14371" y="6118"/>
                </a:lnTo>
                <a:lnTo>
                  <a:pt x="14370" y="6130"/>
                </a:lnTo>
                <a:lnTo>
                  <a:pt x="14401" y="6122"/>
                </a:lnTo>
                <a:lnTo>
                  <a:pt x="14428" y="6103"/>
                </a:lnTo>
                <a:lnTo>
                  <a:pt x="14465" y="6053"/>
                </a:lnTo>
                <a:lnTo>
                  <a:pt x="14513" y="6016"/>
                </a:lnTo>
                <a:lnTo>
                  <a:pt x="14560" y="5993"/>
                </a:lnTo>
                <a:lnTo>
                  <a:pt x="14599" y="5967"/>
                </a:lnTo>
                <a:lnTo>
                  <a:pt x="14590" y="5962"/>
                </a:lnTo>
                <a:close/>
                <a:moveTo>
                  <a:pt x="14351" y="6151"/>
                </a:moveTo>
                <a:lnTo>
                  <a:pt x="14343" y="6158"/>
                </a:lnTo>
                <a:lnTo>
                  <a:pt x="14335" y="6163"/>
                </a:lnTo>
                <a:lnTo>
                  <a:pt x="14324" y="6167"/>
                </a:lnTo>
                <a:lnTo>
                  <a:pt x="14314" y="6168"/>
                </a:lnTo>
                <a:lnTo>
                  <a:pt x="14316" y="6172"/>
                </a:lnTo>
                <a:lnTo>
                  <a:pt x="14319" y="6175"/>
                </a:lnTo>
                <a:lnTo>
                  <a:pt x="14323" y="6176"/>
                </a:lnTo>
                <a:lnTo>
                  <a:pt x="14329" y="6178"/>
                </a:lnTo>
                <a:lnTo>
                  <a:pt x="14335" y="6174"/>
                </a:lnTo>
                <a:lnTo>
                  <a:pt x="14340" y="6170"/>
                </a:lnTo>
                <a:lnTo>
                  <a:pt x="14348" y="6165"/>
                </a:lnTo>
                <a:lnTo>
                  <a:pt x="14354" y="6158"/>
                </a:lnTo>
                <a:lnTo>
                  <a:pt x="14351" y="6151"/>
                </a:lnTo>
                <a:close/>
                <a:moveTo>
                  <a:pt x="14471" y="5948"/>
                </a:moveTo>
                <a:lnTo>
                  <a:pt x="14460" y="5947"/>
                </a:lnTo>
                <a:lnTo>
                  <a:pt x="14449" y="5945"/>
                </a:lnTo>
                <a:lnTo>
                  <a:pt x="14448" y="5947"/>
                </a:lnTo>
                <a:lnTo>
                  <a:pt x="14447" y="5948"/>
                </a:lnTo>
                <a:lnTo>
                  <a:pt x="14447" y="5949"/>
                </a:lnTo>
                <a:lnTo>
                  <a:pt x="14447" y="5950"/>
                </a:lnTo>
                <a:lnTo>
                  <a:pt x="14445" y="5953"/>
                </a:lnTo>
                <a:lnTo>
                  <a:pt x="14444" y="5956"/>
                </a:lnTo>
                <a:lnTo>
                  <a:pt x="14444" y="5958"/>
                </a:lnTo>
                <a:lnTo>
                  <a:pt x="14444" y="5959"/>
                </a:lnTo>
                <a:lnTo>
                  <a:pt x="14445" y="5959"/>
                </a:lnTo>
                <a:lnTo>
                  <a:pt x="14449" y="5960"/>
                </a:lnTo>
                <a:lnTo>
                  <a:pt x="14452" y="5960"/>
                </a:lnTo>
                <a:lnTo>
                  <a:pt x="14457" y="5959"/>
                </a:lnTo>
                <a:lnTo>
                  <a:pt x="14460" y="5958"/>
                </a:lnTo>
                <a:lnTo>
                  <a:pt x="14464" y="5958"/>
                </a:lnTo>
                <a:lnTo>
                  <a:pt x="14468" y="5957"/>
                </a:lnTo>
                <a:lnTo>
                  <a:pt x="14471" y="5948"/>
                </a:lnTo>
                <a:close/>
                <a:moveTo>
                  <a:pt x="15152" y="5431"/>
                </a:moveTo>
                <a:lnTo>
                  <a:pt x="15144" y="5425"/>
                </a:lnTo>
                <a:lnTo>
                  <a:pt x="15133" y="5423"/>
                </a:lnTo>
                <a:lnTo>
                  <a:pt x="15128" y="5424"/>
                </a:lnTo>
                <a:lnTo>
                  <a:pt x="15124" y="5425"/>
                </a:lnTo>
                <a:lnTo>
                  <a:pt x="15119" y="5427"/>
                </a:lnTo>
                <a:lnTo>
                  <a:pt x="15114" y="5431"/>
                </a:lnTo>
                <a:lnTo>
                  <a:pt x="15126" y="5436"/>
                </a:lnTo>
                <a:lnTo>
                  <a:pt x="15135" y="5441"/>
                </a:lnTo>
                <a:lnTo>
                  <a:pt x="15141" y="5442"/>
                </a:lnTo>
                <a:lnTo>
                  <a:pt x="15148" y="5441"/>
                </a:lnTo>
                <a:lnTo>
                  <a:pt x="15151" y="5440"/>
                </a:lnTo>
                <a:lnTo>
                  <a:pt x="15156" y="5440"/>
                </a:lnTo>
                <a:lnTo>
                  <a:pt x="15161" y="5438"/>
                </a:lnTo>
                <a:lnTo>
                  <a:pt x="15165" y="5437"/>
                </a:lnTo>
                <a:lnTo>
                  <a:pt x="15152" y="5431"/>
                </a:lnTo>
                <a:close/>
                <a:moveTo>
                  <a:pt x="15149" y="5388"/>
                </a:moveTo>
                <a:lnTo>
                  <a:pt x="15154" y="5385"/>
                </a:lnTo>
                <a:lnTo>
                  <a:pt x="15157" y="5381"/>
                </a:lnTo>
                <a:lnTo>
                  <a:pt x="15158" y="5379"/>
                </a:lnTo>
                <a:lnTo>
                  <a:pt x="15158" y="5376"/>
                </a:lnTo>
                <a:lnTo>
                  <a:pt x="15157" y="5373"/>
                </a:lnTo>
                <a:lnTo>
                  <a:pt x="15155" y="5369"/>
                </a:lnTo>
                <a:lnTo>
                  <a:pt x="15152" y="5364"/>
                </a:lnTo>
                <a:lnTo>
                  <a:pt x="15149" y="5361"/>
                </a:lnTo>
                <a:lnTo>
                  <a:pt x="15148" y="5356"/>
                </a:lnTo>
                <a:lnTo>
                  <a:pt x="15145" y="5351"/>
                </a:lnTo>
                <a:lnTo>
                  <a:pt x="15142" y="5347"/>
                </a:lnTo>
                <a:lnTo>
                  <a:pt x="15136" y="5345"/>
                </a:lnTo>
                <a:lnTo>
                  <a:pt x="15134" y="5347"/>
                </a:lnTo>
                <a:lnTo>
                  <a:pt x="15133" y="5350"/>
                </a:lnTo>
                <a:lnTo>
                  <a:pt x="15133" y="5357"/>
                </a:lnTo>
                <a:lnTo>
                  <a:pt x="15134" y="5362"/>
                </a:lnTo>
                <a:lnTo>
                  <a:pt x="15135" y="5368"/>
                </a:lnTo>
                <a:lnTo>
                  <a:pt x="15136" y="5374"/>
                </a:lnTo>
                <a:lnTo>
                  <a:pt x="15136" y="5380"/>
                </a:lnTo>
                <a:lnTo>
                  <a:pt x="15136" y="5390"/>
                </a:lnTo>
                <a:lnTo>
                  <a:pt x="15143" y="5394"/>
                </a:lnTo>
                <a:lnTo>
                  <a:pt x="15149" y="5388"/>
                </a:lnTo>
                <a:close/>
                <a:moveTo>
                  <a:pt x="15116" y="5329"/>
                </a:moveTo>
                <a:lnTo>
                  <a:pt x="15110" y="5329"/>
                </a:lnTo>
                <a:lnTo>
                  <a:pt x="15105" y="5329"/>
                </a:lnTo>
                <a:lnTo>
                  <a:pt x="15102" y="5333"/>
                </a:lnTo>
                <a:lnTo>
                  <a:pt x="15102" y="5338"/>
                </a:lnTo>
                <a:lnTo>
                  <a:pt x="15102" y="5339"/>
                </a:lnTo>
                <a:lnTo>
                  <a:pt x="15103" y="5341"/>
                </a:lnTo>
                <a:lnTo>
                  <a:pt x="15104" y="5342"/>
                </a:lnTo>
                <a:lnTo>
                  <a:pt x="15105" y="5345"/>
                </a:lnTo>
                <a:lnTo>
                  <a:pt x="15106" y="5346"/>
                </a:lnTo>
                <a:lnTo>
                  <a:pt x="15106" y="5347"/>
                </a:lnTo>
                <a:lnTo>
                  <a:pt x="15107" y="5348"/>
                </a:lnTo>
                <a:lnTo>
                  <a:pt x="15108" y="5350"/>
                </a:lnTo>
                <a:lnTo>
                  <a:pt x="15111" y="5350"/>
                </a:lnTo>
                <a:lnTo>
                  <a:pt x="15113" y="5350"/>
                </a:lnTo>
                <a:lnTo>
                  <a:pt x="15115" y="5348"/>
                </a:lnTo>
                <a:lnTo>
                  <a:pt x="15118" y="5346"/>
                </a:lnTo>
                <a:lnTo>
                  <a:pt x="15120" y="5345"/>
                </a:lnTo>
                <a:lnTo>
                  <a:pt x="15120" y="5342"/>
                </a:lnTo>
                <a:lnTo>
                  <a:pt x="15116" y="5329"/>
                </a:lnTo>
                <a:close/>
                <a:moveTo>
                  <a:pt x="14847" y="5304"/>
                </a:moveTo>
                <a:lnTo>
                  <a:pt x="14851" y="5300"/>
                </a:lnTo>
                <a:lnTo>
                  <a:pt x="14855" y="5297"/>
                </a:lnTo>
                <a:lnTo>
                  <a:pt x="14856" y="5297"/>
                </a:lnTo>
                <a:lnTo>
                  <a:pt x="14857" y="5296"/>
                </a:lnTo>
                <a:lnTo>
                  <a:pt x="14861" y="5292"/>
                </a:lnTo>
                <a:lnTo>
                  <a:pt x="14861" y="5287"/>
                </a:lnTo>
                <a:lnTo>
                  <a:pt x="14854" y="5280"/>
                </a:lnTo>
                <a:lnTo>
                  <a:pt x="14845" y="5275"/>
                </a:lnTo>
                <a:lnTo>
                  <a:pt x="14838" y="5274"/>
                </a:lnTo>
                <a:lnTo>
                  <a:pt x="14832" y="5272"/>
                </a:lnTo>
                <a:lnTo>
                  <a:pt x="14828" y="5270"/>
                </a:lnTo>
                <a:lnTo>
                  <a:pt x="14823" y="5269"/>
                </a:lnTo>
                <a:lnTo>
                  <a:pt x="14821" y="5273"/>
                </a:lnTo>
                <a:lnTo>
                  <a:pt x="14820" y="5277"/>
                </a:lnTo>
                <a:lnTo>
                  <a:pt x="14819" y="5282"/>
                </a:lnTo>
                <a:lnTo>
                  <a:pt x="14820" y="5285"/>
                </a:lnTo>
                <a:lnTo>
                  <a:pt x="14822" y="5291"/>
                </a:lnTo>
                <a:lnTo>
                  <a:pt x="14821" y="5298"/>
                </a:lnTo>
                <a:lnTo>
                  <a:pt x="14821" y="5305"/>
                </a:lnTo>
                <a:lnTo>
                  <a:pt x="14824" y="5310"/>
                </a:lnTo>
                <a:lnTo>
                  <a:pt x="14828" y="5314"/>
                </a:lnTo>
                <a:lnTo>
                  <a:pt x="14834" y="5316"/>
                </a:lnTo>
                <a:lnTo>
                  <a:pt x="14847" y="5304"/>
                </a:lnTo>
                <a:close/>
                <a:moveTo>
                  <a:pt x="14811" y="5448"/>
                </a:moveTo>
                <a:lnTo>
                  <a:pt x="14811" y="5443"/>
                </a:lnTo>
                <a:lnTo>
                  <a:pt x="14810" y="5437"/>
                </a:lnTo>
                <a:lnTo>
                  <a:pt x="14809" y="5434"/>
                </a:lnTo>
                <a:lnTo>
                  <a:pt x="14807" y="5431"/>
                </a:lnTo>
                <a:lnTo>
                  <a:pt x="14800" y="5428"/>
                </a:lnTo>
                <a:lnTo>
                  <a:pt x="14789" y="5428"/>
                </a:lnTo>
                <a:lnTo>
                  <a:pt x="14786" y="5432"/>
                </a:lnTo>
                <a:lnTo>
                  <a:pt x="14783" y="5436"/>
                </a:lnTo>
                <a:lnTo>
                  <a:pt x="14779" y="5439"/>
                </a:lnTo>
                <a:lnTo>
                  <a:pt x="14776" y="5442"/>
                </a:lnTo>
                <a:lnTo>
                  <a:pt x="14774" y="5444"/>
                </a:lnTo>
                <a:lnTo>
                  <a:pt x="14776" y="5445"/>
                </a:lnTo>
                <a:lnTo>
                  <a:pt x="14779" y="5447"/>
                </a:lnTo>
                <a:lnTo>
                  <a:pt x="14782" y="5448"/>
                </a:lnTo>
                <a:lnTo>
                  <a:pt x="14786" y="5453"/>
                </a:lnTo>
                <a:lnTo>
                  <a:pt x="14792" y="5455"/>
                </a:lnTo>
                <a:lnTo>
                  <a:pt x="14800" y="5456"/>
                </a:lnTo>
                <a:lnTo>
                  <a:pt x="14807" y="5455"/>
                </a:lnTo>
                <a:lnTo>
                  <a:pt x="14811" y="5448"/>
                </a:lnTo>
                <a:close/>
                <a:moveTo>
                  <a:pt x="14805" y="5530"/>
                </a:moveTo>
                <a:lnTo>
                  <a:pt x="14787" y="5527"/>
                </a:lnTo>
                <a:lnTo>
                  <a:pt x="14771" y="5528"/>
                </a:lnTo>
                <a:lnTo>
                  <a:pt x="14748" y="5532"/>
                </a:lnTo>
                <a:lnTo>
                  <a:pt x="14724" y="5527"/>
                </a:lnTo>
                <a:lnTo>
                  <a:pt x="14714" y="5527"/>
                </a:lnTo>
                <a:lnTo>
                  <a:pt x="14704" y="5529"/>
                </a:lnTo>
                <a:lnTo>
                  <a:pt x="14696" y="5535"/>
                </a:lnTo>
                <a:lnTo>
                  <a:pt x="14690" y="5540"/>
                </a:lnTo>
                <a:lnTo>
                  <a:pt x="14688" y="5541"/>
                </a:lnTo>
                <a:lnTo>
                  <a:pt x="14687" y="5542"/>
                </a:lnTo>
                <a:lnTo>
                  <a:pt x="14683" y="5552"/>
                </a:lnTo>
                <a:lnTo>
                  <a:pt x="14678" y="5564"/>
                </a:lnTo>
                <a:lnTo>
                  <a:pt x="14678" y="5573"/>
                </a:lnTo>
                <a:lnTo>
                  <a:pt x="14684" y="5571"/>
                </a:lnTo>
                <a:lnTo>
                  <a:pt x="14693" y="5559"/>
                </a:lnTo>
                <a:lnTo>
                  <a:pt x="14704" y="5556"/>
                </a:lnTo>
                <a:lnTo>
                  <a:pt x="14707" y="5567"/>
                </a:lnTo>
                <a:lnTo>
                  <a:pt x="14706" y="5580"/>
                </a:lnTo>
                <a:lnTo>
                  <a:pt x="14702" y="5585"/>
                </a:lnTo>
                <a:lnTo>
                  <a:pt x="14695" y="5589"/>
                </a:lnTo>
                <a:lnTo>
                  <a:pt x="14694" y="5592"/>
                </a:lnTo>
                <a:lnTo>
                  <a:pt x="14694" y="5595"/>
                </a:lnTo>
                <a:lnTo>
                  <a:pt x="14716" y="5585"/>
                </a:lnTo>
                <a:lnTo>
                  <a:pt x="14735" y="5564"/>
                </a:lnTo>
                <a:lnTo>
                  <a:pt x="14750" y="5562"/>
                </a:lnTo>
                <a:lnTo>
                  <a:pt x="14767" y="5564"/>
                </a:lnTo>
                <a:lnTo>
                  <a:pt x="14795" y="5570"/>
                </a:lnTo>
                <a:lnTo>
                  <a:pt x="14819" y="5588"/>
                </a:lnTo>
                <a:lnTo>
                  <a:pt x="14828" y="5588"/>
                </a:lnTo>
                <a:lnTo>
                  <a:pt x="14828" y="5576"/>
                </a:lnTo>
                <a:lnTo>
                  <a:pt x="14821" y="5560"/>
                </a:lnTo>
                <a:lnTo>
                  <a:pt x="14815" y="5542"/>
                </a:lnTo>
                <a:lnTo>
                  <a:pt x="14805" y="5530"/>
                </a:lnTo>
                <a:close/>
                <a:moveTo>
                  <a:pt x="14623" y="5550"/>
                </a:moveTo>
                <a:lnTo>
                  <a:pt x="14621" y="5551"/>
                </a:lnTo>
                <a:lnTo>
                  <a:pt x="14621" y="5552"/>
                </a:lnTo>
                <a:lnTo>
                  <a:pt x="14612" y="5556"/>
                </a:lnTo>
                <a:lnTo>
                  <a:pt x="14601" y="5562"/>
                </a:lnTo>
                <a:lnTo>
                  <a:pt x="14593" y="5562"/>
                </a:lnTo>
                <a:lnTo>
                  <a:pt x="14585" y="5559"/>
                </a:lnTo>
                <a:lnTo>
                  <a:pt x="14573" y="5563"/>
                </a:lnTo>
                <a:lnTo>
                  <a:pt x="14572" y="5576"/>
                </a:lnTo>
                <a:lnTo>
                  <a:pt x="14589" y="5591"/>
                </a:lnTo>
                <a:lnTo>
                  <a:pt x="14615" y="5592"/>
                </a:lnTo>
                <a:lnTo>
                  <a:pt x="14627" y="5592"/>
                </a:lnTo>
                <a:lnTo>
                  <a:pt x="14633" y="5585"/>
                </a:lnTo>
                <a:lnTo>
                  <a:pt x="14634" y="5572"/>
                </a:lnTo>
                <a:lnTo>
                  <a:pt x="14631" y="5560"/>
                </a:lnTo>
                <a:lnTo>
                  <a:pt x="14623" y="5550"/>
                </a:lnTo>
                <a:close/>
                <a:moveTo>
                  <a:pt x="14687" y="5423"/>
                </a:moveTo>
                <a:lnTo>
                  <a:pt x="14682" y="5423"/>
                </a:lnTo>
                <a:lnTo>
                  <a:pt x="14676" y="5424"/>
                </a:lnTo>
                <a:lnTo>
                  <a:pt x="14673" y="5425"/>
                </a:lnTo>
                <a:lnTo>
                  <a:pt x="14670" y="5426"/>
                </a:lnTo>
                <a:lnTo>
                  <a:pt x="14667" y="5427"/>
                </a:lnTo>
                <a:lnTo>
                  <a:pt x="14666" y="5430"/>
                </a:lnTo>
                <a:lnTo>
                  <a:pt x="14665" y="5435"/>
                </a:lnTo>
                <a:lnTo>
                  <a:pt x="14667" y="5439"/>
                </a:lnTo>
                <a:lnTo>
                  <a:pt x="14672" y="5441"/>
                </a:lnTo>
                <a:lnTo>
                  <a:pt x="14675" y="5442"/>
                </a:lnTo>
                <a:lnTo>
                  <a:pt x="14680" y="5445"/>
                </a:lnTo>
                <a:lnTo>
                  <a:pt x="14686" y="5446"/>
                </a:lnTo>
                <a:lnTo>
                  <a:pt x="14694" y="5443"/>
                </a:lnTo>
                <a:lnTo>
                  <a:pt x="14696" y="5434"/>
                </a:lnTo>
                <a:lnTo>
                  <a:pt x="14687" y="5423"/>
                </a:lnTo>
                <a:close/>
                <a:moveTo>
                  <a:pt x="14686" y="5327"/>
                </a:moveTo>
                <a:lnTo>
                  <a:pt x="14679" y="5287"/>
                </a:lnTo>
                <a:lnTo>
                  <a:pt x="14679" y="5246"/>
                </a:lnTo>
                <a:lnTo>
                  <a:pt x="14682" y="5224"/>
                </a:lnTo>
                <a:lnTo>
                  <a:pt x="14681" y="5202"/>
                </a:lnTo>
                <a:lnTo>
                  <a:pt x="14673" y="5191"/>
                </a:lnTo>
                <a:lnTo>
                  <a:pt x="14665" y="5178"/>
                </a:lnTo>
                <a:lnTo>
                  <a:pt x="14669" y="5124"/>
                </a:lnTo>
                <a:lnTo>
                  <a:pt x="14692" y="5079"/>
                </a:lnTo>
                <a:lnTo>
                  <a:pt x="14695" y="5107"/>
                </a:lnTo>
                <a:lnTo>
                  <a:pt x="14696" y="5135"/>
                </a:lnTo>
                <a:lnTo>
                  <a:pt x="14686" y="5170"/>
                </a:lnTo>
                <a:lnTo>
                  <a:pt x="14693" y="5178"/>
                </a:lnTo>
                <a:lnTo>
                  <a:pt x="14705" y="5167"/>
                </a:lnTo>
                <a:lnTo>
                  <a:pt x="14714" y="5150"/>
                </a:lnTo>
                <a:lnTo>
                  <a:pt x="14720" y="5135"/>
                </a:lnTo>
                <a:lnTo>
                  <a:pt x="14736" y="5127"/>
                </a:lnTo>
                <a:lnTo>
                  <a:pt x="14731" y="5159"/>
                </a:lnTo>
                <a:lnTo>
                  <a:pt x="14721" y="5187"/>
                </a:lnTo>
                <a:lnTo>
                  <a:pt x="14727" y="5211"/>
                </a:lnTo>
                <a:lnTo>
                  <a:pt x="14739" y="5239"/>
                </a:lnTo>
                <a:lnTo>
                  <a:pt x="14714" y="5228"/>
                </a:lnTo>
                <a:lnTo>
                  <a:pt x="14695" y="5236"/>
                </a:lnTo>
                <a:lnTo>
                  <a:pt x="14693" y="5281"/>
                </a:lnTo>
                <a:lnTo>
                  <a:pt x="14699" y="5324"/>
                </a:lnTo>
                <a:lnTo>
                  <a:pt x="14704" y="5342"/>
                </a:lnTo>
                <a:lnTo>
                  <a:pt x="14706" y="5363"/>
                </a:lnTo>
                <a:lnTo>
                  <a:pt x="14696" y="5367"/>
                </a:lnTo>
                <a:lnTo>
                  <a:pt x="14685" y="5345"/>
                </a:lnTo>
                <a:lnTo>
                  <a:pt x="14686" y="5327"/>
                </a:lnTo>
                <a:close/>
                <a:moveTo>
                  <a:pt x="14672" y="5349"/>
                </a:moveTo>
                <a:lnTo>
                  <a:pt x="14672" y="5342"/>
                </a:lnTo>
                <a:lnTo>
                  <a:pt x="14670" y="5336"/>
                </a:lnTo>
                <a:lnTo>
                  <a:pt x="14669" y="5332"/>
                </a:lnTo>
                <a:lnTo>
                  <a:pt x="14667" y="5329"/>
                </a:lnTo>
                <a:lnTo>
                  <a:pt x="14666" y="5328"/>
                </a:lnTo>
                <a:lnTo>
                  <a:pt x="14663" y="5328"/>
                </a:lnTo>
                <a:lnTo>
                  <a:pt x="14658" y="5331"/>
                </a:lnTo>
                <a:lnTo>
                  <a:pt x="14656" y="5336"/>
                </a:lnTo>
                <a:lnTo>
                  <a:pt x="14657" y="5340"/>
                </a:lnTo>
                <a:lnTo>
                  <a:pt x="14658" y="5342"/>
                </a:lnTo>
                <a:lnTo>
                  <a:pt x="14659" y="5347"/>
                </a:lnTo>
                <a:lnTo>
                  <a:pt x="14661" y="5351"/>
                </a:lnTo>
                <a:lnTo>
                  <a:pt x="14663" y="5355"/>
                </a:lnTo>
                <a:lnTo>
                  <a:pt x="14667" y="5359"/>
                </a:lnTo>
                <a:lnTo>
                  <a:pt x="14669" y="5362"/>
                </a:lnTo>
                <a:lnTo>
                  <a:pt x="14670" y="5364"/>
                </a:lnTo>
                <a:lnTo>
                  <a:pt x="14672" y="5367"/>
                </a:lnTo>
                <a:lnTo>
                  <a:pt x="14673" y="5369"/>
                </a:lnTo>
                <a:lnTo>
                  <a:pt x="14677" y="5367"/>
                </a:lnTo>
                <a:lnTo>
                  <a:pt x="14678" y="5361"/>
                </a:lnTo>
                <a:lnTo>
                  <a:pt x="14672" y="5349"/>
                </a:lnTo>
                <a:close/>
                <a:moveTo>
                  <a:pt x="14727" y="5074"/>
                </a:moveTo>
                <a:lnTo>
                  <a:pt x="14730" y="5068"/>
                </a:lnTo>
                <a:lnTo>
                  <a:pt x="14729" y="5060"/>
                </a:lnTo>
                <a:lnTo>
                  <a:pt x="14728" y="5055"/>
                </a:lnTo>
                <a:lnTo>
                  <a:pt x="14725" y="5051"/>
                </a:lnTo>
                <a:lnTo>
                  <a:pt x="14725" y="5050"/>
                </a:lnTo>
                <a:lnTo>
                  <a:pt x="14720" y="5050"/>
                </a:lnTo>
                <a:lnTo>
                  <a:pt x="14714" y="5053"/>
                </a:lnTo>
                <a:lnTo>
                  <a:pt x="14709" y="5063"/>
                </a:lnTo>
                <a:lnTo>
                  <a:pt x="14710" y="5076"/>
                </a:lnTo>
                <a:lnTo>
                  <a:pt x="14712" y="5082"/>
                </a:lnTo>
                <a:lnTo>
                  <a:pt x="14714" y="5088"/>
                </a:lnTo>
                <a:lnTo>
                  <a:pt x="14718" y="5092"/>
                </a:lnTo>
                <a:lnTo>
                  <a:pt x="14724" y="5086"/>
                </a:lnTo>
                <a:lnTo>
                  <a:pt x="14727" y="5074"/>
                </a:lnTo>
                <a:close/>
                <a:moveTo>
                  <a:pt x="14571" y="5434"/>
                </a:moveTo>
                <a:lnTo>
                  <a:pt x="14563" y="5433"/>
                </a:lnTo>
                <a:lnTo>
                  <a:pt x="14555" y="5433"/>
                </a:lnTo>
                <a:lnTo>
                  <a:pt x="14552" y="5434"/>
                </a:lnTo>
                <a:lnTo>
                  <a:pt x="14549" y="5435"/>
                </a:lnTo>
                <a:lnTo>
                  <a:pt x="14546" y="5437"/>
                </a:lnTo>
                <a:lnTo>
                  <a:pt x="14542" y="5441"/>
                </a:lnTo>
                <a:lnTo>
                  <a:pt x="14541" y="5443"/>
                </a:lnTo>
                <a:lnTo>
                  <a:pt x="14540" y="5446"/>
                </a:lnTo>
                <a:lnTo>
                  <a:pt x="14542" y="5447"/>
                </a:lnTo>
                <a:lnTo>
                  <a:pt x="14544" y="5448"/>
                </a:lnTo>
                <a:lnTo>
                  <a:pt x="14549" y="5448"/>
                </a:lnTo>
                <a:lnTo>
                  <a:pt x="14554" y="5447"/>
                </a:lnTo>
                <a:lnTo>
                  <a:pt x="14562" y="5445"/>
                </a:lnTo>
                <a:lnTo>
                  <a:pt x="14569" y="5446"/>
                </a:lnTo>
                <a:lnTo>
                  <a:pt x="14573" y="5446"/>
                </a:lnTo>
                <a:lnTo>
                  <a:pt x="14577" y="5445"/>
                </a:lnTo>
                <a:lnTo>
                  <a:pt x="14580" y="5442"/>
                </a:lnTo>
                <a:lnTo>
                  <a:pt x="14583" y="5438"/>
                </a:lnTo>
                <a:lnTo>
                  <a:pt x="14571" y="5434"/>
                </a:lnTo>
                <a:close/>
                <a:moveTo>
                  <a:pt x="14509" y="5432"/>
                </a:moveTo>
                <a:lnTo>
                  <a:pt x="14500" y="5433"/>
                </a:lnTo>
                <a:lnTo>
                  <a:pt x="14491" y="5434"/>
                </a:lnTo>
                <a:lnTo>
                  <a:pt x="14485" y="5442"/>
                </a:lnTo>
                <a:lnTo>
                  <a:pt x="14485" y="5454"/>
                </a:lnTo>
                <a:lnTo>
                  <a:pt x="14487" y="5455"/>
                </a:lnTo>
                <a:lnTo>
                  <a:pt x="14490" y="5455"/>
                </a:lnTo>
                <a:lnTo>
                  <a:pt x="14493" y="5453"/>
                </a:lnTo>
                <a:lnTo>
                  <a:pt x="14498" y="5450"/>
                </a:lnTo>
                <a:lnTo>
                  <a:pt x="14507" y="5449"/>
                </a:lnTo>
                <a:lnTo>
                  <a:pt x="14516" y="5449"/>
                </a:lnTo>
                <a:lnTo>
                  <a:pt x="14522" y="5447"/>
                </a:lnTo>
                <a:lnTo>
                  <a:pt x="14525" y="5444"/>
                </a:lnTo>
                <a:lnTo>
                  <a:pt x="14525" y="5438"/>
                </a:lnTo>
                <a:lnTo>
                  <a:pt x="14520" y="5434"/>
                </a:lnTo>
                <a:lnTo>
                  <a:pt x="14509" y="5432"/>
                </a:lnTo>
                <a:close/>
                <a:moveTo>
                  <a:pt x="14395" y="5714"/>
                </a:moveTo>
                <a:lnTo>
                  <a:pt x="14398" y="5702"/>
                </a:lnTo>
                <a:lnTo>
                  <a:pt x="14399" y="5692"/>
                </a:lnTo>
                <a:lnTo>
                  <a:pt x="14400" y="5677"/>
                </a:lnTo>
                <a:lnTo>
                  <a:pt x="14404" y="5666"/>
                </a:lnTo>
                <a:lnTo>
                  <a:pt x="14408" y="5654"/>
                </a:lnTo>
                <a:lnTo>
                  <a:pt x="14406" y="5640"/>
                </a:lnTo>
                <a:lnTo>
                  <a:pt x="14393" y="5666"/>
                </a:lnTo>
                <a:lnTo>
                  <a:pt x="14386" y="5697"/>
                </a:lnTo>
                <a:lnTo>
                  <a:pt x="14384" y="5702"/>
                </a:lnTo>
                <a:lnTo>
                  <a:pt x="14382" y="5708"/>
                </a:lnTo>
                <a:lnTo>
                  <a:pt x="14374" y="5724"/>
                </a:lnTo>
                <a:lnTo>
                  <a:pt x="14386" y="5726"/>
                </a:lnTo>
                <a:lnTo>
                  <a:pt x="14395" y="5714"/>
                </a:lnTo>
                <a:close/>
                <a:moveTo>
                  <a:pt x="14369" y="5696"/>
                </a:moveTo>
                <a:lnTo>
                  <a:pt x="14373" y="5677"/>
                </a:lnTo>
                <a:lnTo>
                  <a:pt x="14376" y="5657"/>
                </a:lnTo>
                <a:lnTo>
                  <a:pt x="14371" y="5660"/>
                </a:lnTo>
                <a:lnTo>
                  <a:pt x="14365" y="5666"/>
                </a:lnTo>
                <a:lnTo>
                  <a:pt x="14361" y="5671"/>
                </a:lnTo>
                <a:lnTo>
                  <a:pt x="14359" y="5677"/>
                </a:lnTo>
                <a:lnTo>
                  <a:pt x="14357" y="5684"/>
                </a:lnTo>
                <a:lnTo>
                  <a:pt x="14355" y="5692"/>
                </a:lnTo>
                <a:lnTo>
                  <a:pt x="14352" y="5701"/>
                </a:lnTo>
                <a:lnTo>
                  <a:pt x="14350" y="5712"/>
                </a:lnTo>
                <a:lnTo>
                  <a:pt x="14356" y="5711"/>
                </a:lnTo>
                <a:lnTo>
                  <a:pt x="14360" y="5708"/>
                </a:lnTo>
                <a:lnTo>
                  <a:pt x="14369" y="5696"/>
                </a:lnTo>
                <a:close/>
                <a:moveTo>
                  <a:pt x="14247" y="5297"/>
                </a:moveTo>
                <a:lnTo>
                  <a:pt x="14272" y="5383"/>
                </a:lnTo>
                <a:lnTo>
                  <a:pt x="14320" y="5385"/>
                </a:lnTo>
                <a:lnTo>
                  <a:pt x="14339" y="5368"/>
                </a:lnTo>
                <a:lnTo>
                  <a:pt x="14364" y="5362"/>
                </a:lnTo>
                <a:lnTo>
                  <a:pt x="14394" y="5359"/>
                </a:lnTo>
                <a:lnTo>
                  <a:pt x="14404" y="5335"/>
                </a:lnTo>
                <a:lnTo>
                  <a:pt x="14414" y="5338"/>
                </a:lnTo>
                <a:lnTo>
                  <a:pt x="14427" y="5340"/>
                </a:lnTo>
                <a:lnTo>
                  <a:pt x="14413" y="5370"/>
                </a:lnTo>
                <a:lnTo>
                  <a:pt x="14390" y="5380"/>
                </a:lnTo>
                <a:lnTo>
                  <a:pt x="14356" y="5413"/>
                </a:lnTo>
                <a:lnTo>
                  <a:pt x="14328" y="5439"/>
                </a:lnTo>
                <a:lnTo>
                  <a:pt x="14321" y="5439"/>
                </a:lnTo>
                <a:lnTo>
                  <a:pt x="14315" y="5438"/>
                </a:lnTo>
                <a:lnTo>
                  <a:pt x="14328" y="5473"/>
                </a:lnTo>
                <a:lnTo>
                  <a:pt x="14351" y="5501"/>
                </a:lnTo>
                <a:lnTo>
                  <a:pt x="14363" y="5532"/>
                </a:lnTo>
                <a:lnTo>
                  <a:pt x="14358" y="5563"/>
                </a:lnTo>
                <a:lnTo>
                  <a:pt x="14366" y="5581"/>
                </a:lnTo>
                <a:lnTo>
                  <a:pt x="14376" y="5602"/>
                </a:lnTo>
                <a:lnTo>
                  <a:pt x="14387" y="5619"/>
                </a:lnTo>
                <a:lnTo>
                  <a:pt x="14374" y="5634"/>
                </a:lnTo>
                <a:lnTo>
                  <a:pt x="14354" y="5638"/>
                </a:lnTo>
                <a:lnTo>
                  <a:pt x="14333" y="5644"/>
                </a:lnTo>
                <a:lnTo>
                  <a:pt x="14334" y="5668"/>
                </a:lnTo>
                <a:lnTo>
                  <a:pt x="14300" y="5632"/>
                </a:lnTo>
                <a:lnTo>
                  <a:pt x="14303" y="5594"/>
                </a:lnTo>
                <a:lnTo>
                  <a:pt x="14290" y="5583"/>
                </a:lnTo>
                <a:lnTo>
                  <a:pt x="14280" y="5569"/>
                </a:lnTo>
                <a:lnTo>
                  <a:pt x="14289" y="5549"/>
                </a:lnTo>
                <a:lnTo>
                  <a:pt x="14295" y="5529"/>
                </a:lnTo>
                <a:lnTo>
                  <a:pt x="14286" y="5507"/>
                </a:lnTo>
                <a:lnTo>
                  <a:pt x="14263" y="5507"/>
                </a:lnTo>
                <a:lnTo>
                  <a:pt x="14248" y="5521"/>
                </a:lnTo>
                <a:lnTo>
                  <a:pt x="14242" y="5534"/>
                </a:lnTo>
                <a:lnTo>
                  <a:pt x="14246" y="5539"/>
                </a:lnTo>
                <a:lnTo>
                  <a:pt x="14252" y="5542"/>
                </a:lnTo>
                <a:lnTo>
                  <a:pt x="14248" y="5578"/>
                </a:lnTo>
                <a:lnTo>
                  <a:pt x="14244" y="5614"/>
                </a:lnTo>
                <a:lnTo>
                  <a:pt x="14233" y="5655"/>
                </a:lnTo>
                <a:lnTo>
                  <a:pt x="14221" y="5693"/>
                </a:lnTo>
                <a:lnTo>
                  <a:pt x="14222" y="5717"/>
                </a:lnTo>
                <a:lnTo>
                  <a:pt x="14204" y="5727"/>
                </a:lnTo>
                <a:lnTo>
                  <a:pt x="14181" y="5716"/>
                </a:lnTo>
                <a:lnTo>
                  <a:pt x="14179" y="5685"/>
                </a:lnTo>
                <a:lnTo>
                  <a:pt x="14185" y="5645"/>
                </a:lnTo>
                <a:lnTo>
                  <a:pt x="14198" y="5605"/>
                </a:lnTo>
                <a:lnTo>
                  <a:pt x="14196" y="5584"/>
                </a:lnTo>
                <a:lnTo>
                  <a:pt x="14192" y="5562"/>
                </a:lnTo>
                <a:lnTo>
                  <a:pt x="14191" y="5561"/>
                </a:lnTo>
                <a:lnTo>
                  <a:pt x="14190" y="5560"/>
                </a:lnTo>
                <a:lnTo>
                  <a:pt x="14168" y="5558"/>
                </a:lnTo>
                <a:lnTo>
                  <a:pt x="14168" y="5530"/>
                </a:lnTo>
                <a:lnTo>
                  <a:pt x="14167" y="5506"/>
                </a:lnTo>
                <a:lnTo>
                  <a:pt x="14181" y="5490"/>
                </a:lnTo>
                <a:lnTo>
                  <a:pt x="14184" y="5476"/>
                </a:lnTo>
                <a:lnTo>
                  <a:pt x="14183" y="5458"/>
                </a:lnTo>
                <a:lnTo>
                  <a:pt x="14189" y="5437"/>
                </a:lnTo>
                <a:lnTo>
                  <a:pt x="14195" y="5412"/>
                </a:lnTo>
                <a:lnTo>
                  <a:pt x="14204" y="5376"/>
                </a:lnTo>
                <a:lnTo>
                  <a:pt x="14230" y="5359"/>
                </a:lnTo>
                <a:lnTo>
                  <a:pt x="14226" y="5334"/>
                </a:lnTo>
                <a:lnTo>
                  <a:pt x="14222" y="5309"/>
                </a:lnTo>
                <a:lnTo>
                  <a:pt x="14234" y="5247"/>
                </a:lnTo>
                <a:lnTo>
                  <a:pt x="14256" y="5202"/>
                </a:lnTo>
                <a:lnTo>
                  <a:pt x="14279" y="5195"/>
                </a:lnTo>
                <a:lnTo>
                  <a:pt x="14283" y="5166"/>
                </a:lnTo>
                <a:lnTo>
                  <a:pt x="14302" y="5157"/>
                </a:lnTo>
                <a:lnTo>
                  <a:pt x="14331" y="5154"/>
                </a:lnTo>
                <a:lnTo>
                  <a:pt x="14330" y="5171"/>
                </a:lnTo>
                <a:lnTo>
                  <a:pt x="14346" y="5179"/>
                </a:lnTo>
                <a:lnTo>
                  <a:pt x="14386" y="5186"/>
                </a:lnTo>
                <a:lnTo>
                  <a:pt x="14427" y="5190"/>
                </a:lnTo>
                <a:lnTo>
                  <a:pt x="14479" y="5170"/>
                </a:lnTo>
                <a:lnTo>
                  <a:pt x="14512" y="5123"/>
                </a:lnTo>
                <a:lnTo>
                  <a:pt x="14523" y="5132"/>
                </a:lnTo>
                <a:lnTo>
                  <a:pt x="14523" y="5153"/>
                </a:lnTo>
                <a:lnTo>
                  <a:pt x="14506" y="5191"/>
                </a:lnTo>
                <a:lnTo>
                  <a:pt x="14487" y="5229"/>
                </a:lnTo>
                <a:lnTo>
                  <a:pt x="14457" y="5238"/>
                </a:lnTo>
                <a:lnTo>
                  <a:pt x="14422" y="5235"/>
                </a:lnTo>
                <a:lnTo>
                  <a:pt x="14372" y="5227"/>
                </a:lnTo>
                <a:lnTo>
                  <a:pt x="14326" y="5229"/>
                </a:lnTo>
                <a:lnTo>
                  <a:pt x="14301" y="5238"/>
                </a:lnTo>
                <a:lnTo>
                  <a:pt x="14272" y="5234"/>
                </a:lnTo>
                <a:lnTo>
                  <a:pt x="14254" y="5253"/>
                </a:lnTo>
                <a:lnTo>
                  <a:pt x="14247" y="5282"/>
                </a:lnTo>
                <a:lnTo>
                  <a:pt x="14247" y="5297"/>
                </a:lnTo>
                <a:close/>
                <a:moveTo>
                  <a:pt x="14434" y="5403"/>
                </a:moveTo>
                <a:lnTo>
                  <a:pt x="14430" y="5401"/>
                </a:lnTo>
                <a:lnTo>
                  <a:pt x="14427" y="5399"/>
                </a:lnTo>
                <a:lnTo>
                  <a:pt x="14424" y="5398"/>
                </a:lnTo>
                <a:lnTo>
                  <a:pt x="14422" y="5396"/>
                </a:lnTo>
                <a:lnTo>
                  <a:pt x="14416" y="5396"/>
                </a:lnTo>
                <a:lnTo>
                  <a:pt x="14410" y="5397"/>
                </a:lnTo>
                <a:lnTo>
                  <a:pt x="14403" y="5401"/>
                </a:lnTo>
                <a:lnTo>
                  <a:pt x="14400" y="5410"/>
                </a:lnTo>
                <a:lnTo>
                  <a:pt x="14401" y="5412"/>
                </a:lnTo>
                <a:lnTo>
                  <a:pt x="14403" y="5413"/>
                </a:lnTo>
                <a:lnTo>
                  <a:pt x="14407" y="5414"/>
                </a:lnTo>
                <a:lnTo>
                  <a:pt x="14413" y="5415"/>
                </a:lnTo>
                <a:lnTo>
                  <a:pt x="14421" y="5414"/>
                </a:lnTo>
                <a:lnTo>
                  <a:pt x="14430" y="5411"/>
                </a:lnTo>
                <a:lnTo>
                  <a:pt x="14434" y="5403"/>
                </a:lnTo>
                <a:close/>
                <a:moveTo>
                  <a:pt x="14032" y="5465"/>
                </a:moveTo>
                <a:lnTo>
                  <a:pt x="14042" y="5422"/>
                </a:lnTo>
                <a:lnTo>
                  <a:pt x="14059" y="5388"/>
                </a:lnTo>
                <a:lnTo>
                  <a:pt x="14084" y="5378"/>
                </a:lnTo>
                <a:lnTo>
                  <a:pt x="14101" y="5342"/>
                </a:lnTo>
                <a:lnTo>
                  <a:pt x="14105" y="5313"/>
                </a:lnTo>
                <a:lnTo>
                  <a:pt x="14103" y="5281"/>
                </a:lnTo>
                <a:lnTo>
                  <a:pt x="14105" y="5253"/>
                </a:lnTo>
                <a:lnTo>
                  <a:pt x="14108" y="5227"/>
                </a:lnTo>
                <a:lnTo>
                  <a:pt x="14117" y="5204"/>
                </a:lnTo>
                <a:lnTo>
                  <a:pt x="14125" y="5178"/>
                </a:lnTo>
                <a:lnTo>
                  <a:pt x="14149" y="5189"/>
                </a:lnTo>
                <a:lnTo>
                  <a:pt x="14174" y="5191"/>
                </a:lnTo>
                <a:lnTo>
                  <a:pt x="14168" y="5171"/>
                </a:lnTo>
                <a:lnTo>
                  <a:pt x="14158" y="5155"/>
                </a:lnTo>
                <a:lnTo>
                  <a:pt x="14149" y="5137"/>
                </a:lnTo>
                <a:lnTo>
                  <a:pt x="14139" y="5116"/>
                </a:lnTo>
                <a:lnTo>
                  <a:pt x="14124" y="5107"/>
                </a:lnTo>
                <a:lnTo>
                  <a:pt x="14113" y="5090"/>
                </a:lnTo>
                <a:lnTo>
                  <a:pt x="14124" y="5074"/>
                </a:lnTo>
                <a:lnTo>
                  <a:pt x="14115" y="5052"/>
                </a:lnTo>
                <a:lnTo>
                  <a:pt x="14105" y="5040"/>
                </a:lnTo>
                <a:lnTo>
                  <a:pt x="14093" y="5033"/>
                </a:lnTo>
                <a:lnTo>
                  <a:pt x="14093" y="5022"/>
                </a:lnTo>
                <a:lnTo>
                  <a:pt x="14092" y="5013"/>
                </a:lnTo>
                <a:lnTo>
                  <a:pt x="14081" y="5013"/>
                </a:lnTo>
                <a:lnTo>
                  <a:pt x="14079" y="4991"/>
                </a:lnTo>
                <a:lnTo>
                  <a:pt x="14080" y="4969"/>
                </a:lnTo>
                <a:lnTo>
                  <a:pt x="14087" y="4954"/>
                </a:lnTo>
                <a:lnTo>
                  <a:pt x="14079" y="4936"/>
                </a:lnTo>
                <a:lnTo>
                  <a:pt x="14084" y="4922"/>
                </a:lnTo>
                <a:lnTo>
                  <a:pt x="14095" y="4909"/>
                </a:lnTo>
                <a:lnTo>
                  <a:pt x="14112" y="4917"/>
                </a:lnTo>
                <a:lnTo>
                  <a:pt x="14126" y="4922"/>
                </a:lnTo>
                <a:lnTo>
                  <a:pt x="14131" y="4909"/>
                </a:lnTo>
                <a:lnTo>
                  <a:pt x="14121" y="4898"/>
                </a:lnTo>
                <a:lnTo>
                  <a:pt x="14146" y="4880"/>
                </a:lnTo>
                <a:lnTo>
                  <a:pt x="14161" y="4844"/>
                </a:lnTo>
                <a:lnTo>
                  <a:pt x="14148" y="4836"/>
                </a:lnTo>
                <a:lnTo>
                  <a:pt x="14140" y="4824"/>
                </a:lnTo>
                <a:lnTo>
                  <a:pt x="14123" y="4823"/>
                </a:lnTo>
                <a:lnTo>
                  <a:pt x="14105" y="4822"/>
                </a:lnTo>
                <a:lnTo>
                  <a:pt x="14109" y="4806"/>
                </a:lnTo>
                <a:lnTo>
                  <a:pt x="14097" y="4800"/>
                </a:lnTo>
                <a:lnTo>
                  <a:pt x="14081" y="4795"/>
                </a:lnTo>
                <a:lnTo>
                  <a:pt x="14075" y="4778"/>
                </a:lnTo>
                <a:lnTo>
                  <a:pt x="14067" y="4739"/>
                </a:lnTo>
                <a:lnTo>
                  <a:pt x="14048" y="4711"/>
                </a:lnTo>
                <a:lnTo>
                  <a:pt x="14026" y="4723"/>
                </a:lnTo>
                <a:lnTo>
                  <a:pt x="14001" y="4738"/>
                </a:lnTo>
                <a:lnTo>
                  <a:pt x="13988" y="4797"/>
                </a:lnTo>
                <a:lnTo>
                  <a:pt x="13968" y="4857"/>
                </a:lnTo>
                <a:lnTo>
                  <a:pt x="13943" y="4908"/>
                </a:lnTo>
                <a:lnTo>
                  <a:pt x="13891" y="4919"/>
                </a:lnTo>
                <a:lnTo>
                  <a:pt x="13888" y="4913"/>
                </a:lnTo>
                <a:lnTo>
                  <a:pt x="13884" y="4907"/>
                </a:lnTo>
                <a:lnTo>
                  <a:pt x="13864" y="4928"/>
                </a:lnTo>
                <a:lnTo>
                  <a:pt x="13852" y="4961"/>
                </a:lnTo>
                <a:lnTo>
                  <a:pt x="13832" y="5004"/>
                </a:lnTo>
                <a:lnTo>
                  <a:pt x="13793" y="5026"/>
                </a:lnTo>
                <a:lnTo>
                  <a:pt x="13760" y="5045"/>
                </a:lnTo>
                <a:lnTo>
                  <a:pt x="13757" y="5075"/>
                </a:lnTo>
                <a:lnTo>
                  <a:pt x="13749" y="5084"/>
                </a:lnTo>
                <a:lnTo>
                  <a:pt x="13727" y="5088"/>
                </a:lnTo>
                <a:lnTo>
                  <a:pt x="13727" y="5116"/>
                </a:lnTo>
                <a:lnTo>
                  <a:pt x="13753" y="5138"/>
                </a:lnTo>
                <a:lnTo>
                  <a:pt x="13720" y="5142"/>
                </a:lnTo>
                <a:lnTo>
                  <a:pt x="13692" y="5126"/>
                </a:lnTo>
                <a:lnTo>
                  <a:pt x="13659" y="5115"/>
                </a:lnTo>
                <a:lnTo>
                  <a:pt x="13630" y="5111"/>
                </a:lnTo>
                <a:lnTo>
                  <a:pt x="13605" y="5177"/>
                </a:lnTo>
                <a:lnTo>
                  <a:pt x="13613" y="5245"/>
                </a:lnTo>
                <a:lnTo>
                  <a:pt x="13609" y="5286"/>
                </a:lnTo>
                <a:lnTo>
                  <a:pt x="13630" y="5331"/>
                </a:lnTo>
                <a:lnTo>
                  <a:pt x="13629" y="5345"/>
                </a:lnTo>
                <a:lnTo>
                  <a:pt x="13637" y="5362"/>
                </a:lnTo>
                <a:lnTo>
                  <a:pt x="13631" y="5371"/>
                </a:lnTo>
                <a:lnTo>
                  <a:pt x="13628" y="5380"/>
                </a:lnTo>
                <a:lnTo>
                  <a:pt x="13641" y="5383"/>
                </a:lnTo>
                <a:lnTo>
                  <a:pt x="13657" y="5383"/>
                </a:lnTo>
                <a:lnTo>
                  <a:pt x="13667" y="5395"/>
                </a:lnTo>
                <a:lnTo>
                  <a:pt x="13663" y="5409"/>
                </a:lnTo>
                <a:lnTo>
                  <a:pt x="13653" y="5418"/>
                </a:lnTo>
                <a:lnTo>
                  <a:pt x="13646" y="5428"/>
                </a:lnTo>
                <a:lnTo>
                  <a:pt x="13653" y="5441"/>
                </a:lnTo>
                <a:lnTo>
                  <a:pt x="13666" y="5464"/>
                </a:lnTo>
                <a:lnTo>
                  <a:pt x="13669" y="5484"/>
                </a:lnTo>
                <a:lnTo>
                  <a:pt x="13672" y="5502"/>
                </a:lnTo>
                <a:lnTo>
                  <a:pt x="13675" y="5517"/>
                </a:lnTo>
                <a:lnTo>
                  <a:pt x="13688" y="5514"/>
                </a:lnTo>
                <a:lnTo>
                  <a:pt x="13706" y="5516"/>
                </a:lnTo>
                <a:lnTo>
                  <a:pt x="13729" y="5521"/>
                </a:lnTo>
                <a:lnTo>
                  <a:pt x="13752" y="5516"/>
                </a:lnTo>
                <a:lnTo>
                  <a:pt x="13773" y="5510"/>
                </a:lnTo>
                <a:lnTo>
                  <a:pt x="13771" y="5533"/>
                </a:lnTo>
                <a:lnTo>
                  <a:pt x="13771" y="5558"/>
                </a:lnTo>
                <a:lnTo>
                  <a:pt x="13773" y="5570"/>
                </a:lnTo>
                <a:lnTo>
                  <a:pt x="13788" y="5563"/>
                </a:lnTo>
                <a:lnTo>
                  <a:pt x="13803" y="5561"/>
                </a:lnTo>
                <a:lnTo>
                  <a:pt x="13818" y="5559"/>
                </a:lnTo>
                <a:lnTo>
                  <a:pt x="13827" y="5545"/>
                </a:lnTo>
                <a:lnTo>
                  <a:pt x="13840" y="5534"/>
                </a:lnTo>
                <a:lnTo>
                  <a:pt x="13844" y="5541"/>
                </a:lnTo>
                <a:lnTo>
                  <a:pt x="13849" y="5547"/>
                </a:lnTo>
                <a:lnTo>
                  <a:pt x="13860" y="5545"/>
                </a:lnTo>
                <a:lnTo>
                  <a:pt x="13867" y="5547"/>
                </a:lnTo>
                <a:lnTo>
                  <a:pt x="13874" y="5551"/>
                </a:lnTo>
                <a:lnTo>
                  <a:pt x="13882" y="5552"/>
                </a:lnTo>
                <a:lnTo>
                  <a:pt x="13890" y="5551"/>
                </a:lnTo>
                <a:lnTo>
                  <a:pt x="13899" y="5551"/>
                </a:lnTo>
                <a:lnTo>
                  <a:pt x="13899" y="5552"/>
                </a:lnTo>
                <a:lnTo>
                  <a:pt x="13912" y="5568"/>
                </a:lnTo>
                <a:lnTo>
                  <a:pt x="13921" y="5586"/>
                </a:lnTo>
                <a:lnTo>
                  <a:pt x="13921" y="5602"/>
                </a:lnTo>
                <a:lnTo>
                  <a:pt x="13921" y="5616"/>
                </a:lnTo>
                <a:lnTo>
                  <a:pt x="13963" y="5601"/>
                </a:lnTo>
                <a:lnTo>
                  <a:pt x="13997" y="5570"/>
                </a:lnTo>
                <a:lnTo>
                  <a:pt x="14003" y="5559"/>
                </a:lnTo>
                <a:lnTo>
                  <a:pt x="14009" y="5546"/>
                </a:lnTo>
                <a:lnTo>
                  <a:pt x="14006" y="5531"/>
                </a:lnTo>
                <a:lnTo>
                  <a:pt x="14013" y="5516"/>
                </a:lnTo>
                <a:lnTo>
                  <a:pt x="14023" y="5501"/>
                </a:lnTo>
                <a:lnTo>
                  <a:pt x="14027" y="5482"/>
                </a:lnTo>
                <a:lnTo>
                  <a:pt x="14032" y="5465"/>
                </a:lnTo>
                <a:close/>
                <a:moveTo>
                  <a:pt x="14121" y="4437"/>
                </a:moveTo>
                <a:lnTo>
                  <a:pt x="14125" y="4407"/>
                </a:lnTo>
                <a:lnTo>
                  <a:pt x="14120" y="4374"/>
                </a:lnTo>
                <a:lnTo>
                  <a:pt x="14118" y="4374"/>
                </a:lnTo>
                <a:lnTo>
                  <a:pt x="14114" y="4407"/>
                </a:lnTo>
                <a:lnTo>
                  <a:pt x="14105" y="4435"/>
                </a:lnTo>
                <a:lnTo>
                  <a:pt x="14094" y="4450"/>
                </a:lnTo>
                <a:lnTo>
                  <a:pt x="14091" y="4469"/>
                </a:lnTo>
                <a:lnTo>
                  <a:pt x="14080" y="4498"/>
                </a:lnTo>
                <a:lnTo>
                  <a:pt x="14066" y="4525"/>
                </a:lnTo>
                <a:lnTo>
                  <a:pt x="14060" y="4539"/>
                </a:lnTo>
                <a:lnTo>
                  <a:pt x="14055" y="4554"/>
                </a:lnTo>
                <a:lnTo>
                  <a:pt x="14049" y="4566"/>
                </a:lnTo>
                <a:lnTo>
                  <a:pt x="14044" y="4578"/>
                </a:lnTo>
                <a:lnTo>
                  <a:pt x="14038" y="4594"/>
                </a:lnTo>
                <a:lnTo>
                  <a:pt x="14048" y="4598"/>
                </a:lnTo>
                <a:lnTo>
                  <a:pt x="14071" y="4564"/>
                </a:lnTo>
                <a:lnTo>
                  <a:pt x="14087" y="4525"/>
                </a:lnTo>
                <a:lnTo>
                  <a:pt x="14099" y="4487"/>
                </a:lnTo>
                <a:lnTo>
                  <a:pt x="14117" y="4454"/>
                </a:lnTo>
                <a:lnTo>
                  <a:pt x="14121" y="4437"/>
                </a:lnTo>
                <a:close/>
                <a:moveTo>
                  <a:pt x="14533" y="4552"/>
                </a:moveTo>
                <a:lnTo>
                  <a:pt x="14514" y="4509"/>
                </a:lnTo>
                <a:lnTo>
                  <a:pt x="14480" y="4480"/>
                </a:lnTo>
                <a:lnTo>
                  <a:pt x="14476" y="4501"/>
                </a:lnTo>
                <a:lnTo>
                  <a:pt x="14480" y="4540"/>
                </a:lnTo>
                <a:lnTo>
                  <a:pt x="14472" y="4549"/>
                </a:lnTo>
                <a:lnTo>
                  <a:pt x="14461" y="4552"/>
                </a:lnTo>
                <a:lnTo>
                  <a:pt x="14456" y="4566"/>
                </a:lnTo>
                <a:lnTo>
                  <a:pt x="14451" y="4589"/>
                </a:lnTo>
                <a:lnTo>
                  <a:pt x="14439" y="4584"/>
                </a:lnTo>
                <a:lnTo>
                  <a:pt x="14433" y="4583"/>
                </a:lnTo>
                <a:lnTo>
                  <a:pt x="14418" y="4605"/>
                </a:lnTo>
                <a:lnTo>
                  <a:pt x="14403" y="4615"/>
                </a:lnTo>
                <a:lnTo>
                  <a:pt x="14403" y="4601"/>
                </a:lnTo>
                <a:lnTo>
                  <a:pt x="14400" y="4586"/>
                </a:lnTo>
                <a:lnTo>
                  <a:pt x="14390" y="4573"/>
                </a:lnTo>
                <a:lnTo>
                  <a:pt x="14382" y="4562"/>
                </a:lnTo>
                <a:lnTo>
                  <a:pt x="14365" y="4594"/>
                </a:lnTo>
                <a:lnTo>
                  <a:pt x="14336" y="4619"/>
                </a:lnTo>
                <a:lnTo>
                  <a:pt x="14326" y="4648"/>
                </a:lnTo>
                <a:lnTo>
                  <a:pt x="14322" y="4682"/>
                </a:lnTo>
                <a:lnTo>
                  <a:pt x="14328" y="4706"/>
                </a:lnTo>
                <a:lnTo>
                  <a:pt x="14340" y="4683"/>
                </a:lnTo>
                <a:lnTo>
                  <a:pt x="14346" y="4666"/>
                </a:lnTo>
                <a:lnTo>
                  <a:pt x="14354" y="4649"/>
                </a:lnTo>
                <a:lnTo>
                  <a:pt x="14359" y="4646"/>
                </a:lnTo>
                <a:lnTo>
                  <a:pt x="14363" y="4657"/>
                </a:lnTo>
                <a:lnTo>
                  <a:pt x="14383" y="4669"/>
                </a:lnTo>
                <a:lnTo>
                  <a:pt x="14392" y="4654"/>
                </a:lnTo>
                <a:lnTo>
                  <a:pt x="14405" y="4644"/>
                </a:lnTo>
                <a:lnTo>
                  <a:pt x="14428" y="4655"/>
                </a:lnTo>
                <a:lnTo>
                  <a:pt x="14431" y="4672"/>
                </a:lnTo>
                <a:lnTo>
                  <a:pt x="14422" y="4693"/>
                </a:lnTo>
                <a:lnTo>
                  <a:pt x="14425" y="4707"/>
                </a:lnTo>
                <a:lnTo>
                  <a:pt x="14436" y="4716"/>
                </a:lnTo>
                <a:lnTo>
                  <a:pt x="14448" y="4755"/>
                </a:lnTo>
                <a:lnTo>
                  <a:pt x="14468" y="4791"/>
                </a:lnTo>
                <a:lnTo>
                  <a:pt x="14480" y="4795"/>
                </a:lnTo>
                <a:lnTo>
                  <a:pt x="14491" y="4784"/>
                </a:lnTo>
                <a:lnTo>
                  <a:pt x="14505" y="4800"/>
                </a:lnTo>
                <a:lnTo>
                  <a:pt x="14516" y="4802"/>
                </a:lnTo>
                <a:lnTo>
                  <a:pt x="14519" y="4764"/>
                </a:lnTo>
                <a:lnTo>
                  <a:pt x="14507" y="4732"/>
                </a:lnTo>
                <a:lnTo>
                  <a:pt x="14503" y="4705"/>
                </a:lnTo>
                <a:lnTo>
                  <a:pt x="14508" y="4675"/>
                </a:lnTo>
                <a:lnTo>
                  <a:pt x="14516" y="4660"/>
                </a:lnTo>
                <a:lnTo>
                  <a:pt x="14523" y="4678"/>
                </a:lnTo>
                <a:lnTo>
                  <a:pt x="14533" y="4717"/>
                </a:lnTo>
                <a:lnTo>
                  <a:pt x="14547" y="4756"/>
                </a:lnTo>
                <a:lnTo>
                  <a:pt x="14558" y="4772"/>
                </a:lnTo>
                <a:lnTo>
                  <a:pt x="14559" y="4741"/>
                </a:lnTo>
                <a:lnTo>
                  <a:pt x="14560" y="4690"/>
                </a:lnTo>
                <a:lnTo>
                  <a:pt x="14557" y="4640"/>
                </a:lnTo>
                <a:lnTo>
                  <a:pt x="14550" y="4616"/>
                </a:lnTo>
                <a:lnTo>
                  <a:pt x="14546" y="4591"/>
                </a:lnTo>
                <a:lnTo>
                  <a:pt x="14540" y="4575"/>
                </a:lnTo>
                <a:lnTo>
                  <a:pt x="14533" y="4566"/>
                </a:lnTo>
                <a:lnTo>
                  <a:pt x="14533" y="4552"/>
                </a:lnTo>
                <a:close/>
                <a:moveTo>
                  <a:pt x="14342" y="4451"/>
                </a:moveTo>
                <a:lnTo>
                  <a:pt x="14341" y="4429"/>
                </a:lnTo>
                <a:lnTo>
                  <a:pt x="14339" y="4407"/>
                </a:lnTo>
                <a:lnTo>
                  <a:pt x="14340" y="4389"/>
                </a:lnTo>
                <a:lnTo>
                  <a:pt x="14341" y="4371"/>
                </a:lnTo>
                <a:lnTo>
                  <a:pt x="14332" y="4378"/>
                </a:lnTo>
                <a:lnTo>
                  <a:pt x="14328" y="4390"/>
                </a:lnTo>
                <a:lnTo>
                  <a:pt x="14323" y="4396"/>
                </a:lnTo>
                <a:lnTo>
                  <a:pt x="14318" y="4401"/>
                </a:lnTo>
                <a:lnTo>
                  <a:pt x="14321" y="4414"/>
                </a:lnTo>
                <a:lnTo>
                  <a:pt x="14327" y="4429"/>
                </a:lnTo>
                <a:lnTo>
                  <a:pt x="14326" y="4439"/>
                </a:lnTo>
                <a:lnTo>
                  <a:pt x="14318" y="4447"/>
                </a:lnTo>
                <a:lnTo>
                  <a:pt x="14307" y="4460"/>
                </a:lnTo>
                <a:lnTo>
                  <a:pt x="14302" y="4480"/>
                </a:lnTo>
                <a:lnTo>
                  <a:pt x="14312" y="4494"/>
                </a:lnTo>
                <a:lnTo>
                  <a:pt x="14326" y="4501"/>
                </a:lnTo>
                <a:lnTo>
                  <a:pt x="14338" y="4518"/>
                </a:lnTo>
                <a:lnTo>
                  <a:pt x="14352" y="4529"/>
                </a:lnTo>
                <a:lnTo>
                  <a:pt x="14355" y="4502"/>
                </a:lnTo>
                <a:lnTo>
                  <a:pt x="14346" y="4471"/>
                </a:lnTo>
                <a:lnTo>
                  <a:pt x="14342" y="4451"/>
                </a:lnTo>
                <a:close/>
                <a:moveTo>
                  <a:pt x="14421" y="4445"/>
                </a:moveTo>
                <a:lnTo>
                  <a:pt x="14408" y="4449"/>
                </a:lnTo>
                <a:lnTo>
                  <a:pt x="14395" y="4449"/>
                </a:lnTo>
                <a:lnTo>
                  <a:pt x="14388" y="4456"/>
                </a:lnTo>
                <a:lnTo>
                  <a:pt x="14392" y="4466"/>
                </a:lnTo>
                <a:lnTo>
                  <a:pt x="14398" y="4478"/>
                </a:lnTo>
                <a:lnTo>
                  <a:pt x="14407" y="4487"/>
                </a:lnTo>
                <a:lnTo>
                  <a:pt x="14415" y="4486"/>
                </a:lnTo>
                <a:lnTo>
                  <a:pt x="14421" y="4483"/>
                </a:lnTo>
                <a:lnTo>
                  <a:pt x="14426" y="4473"/>
                </a:lnTo>
                <a:lnTo>
                  <a:pt x="14425" y="4461"/>
                </a:lnTo>
                <a:lnTo>
                  <a:pt x="14421" y="4445"/>
                </a:lnTo>
                <a:close/>
                <a:moveTo>
                  <a:pt x="14419" y="4350"/>
                </a:moveTo>
                <a:lnTo>
                  <a:pt x="14408" y="4340"/>
                </a:lnTo>
                <a:lnTo>
                  <a:pt x="14400" y="4327"/>
                </a:lnTo>
                <a:lnTo>
                  <a:pt x="14393" y="4325"/>
                </a:lnTo>
                <a:lnTo>
                  <a:pt x="14393" y="4337"/>
                </a:lnTo>
                <a:lnTo>
                  <a:pt x="14394" y="4350"/>
                </a:lnTo>
                <a:lnTo>
                  <a:pt x="14395" y="4363"/>
                </a:lnTo>
                <a:lnTo>
                  <a:pt x="14403" y="4369"/>
                </a:lnTo>
                <a:lnTo>
                  <a:pt x="14413" y="4376"/>
                </a:lnTo>
                <a:lnTo>
                  <a:pt x="14420" y="4389"/>
                </a:lnTo>
                <a:lnTo>
                  <a:pt x="14424" y="4402"/>
                </a:lnTo>
                <a:lnTo>
                  <a:pt x="14426" y="4409"/>
                </a:lnTo>
                <a:lnTo>
                  <a:pt x="14426" y="4415"/>
                </a:lnTo>
                <a:lnTo>
                  <a:pt x="14430" y="4423"/>
                </a:lnTo>
                <a:lnTo>
                  <a:pt x="14436" y="4430"/>
                </a:lnTo>
                <a:lnTo>
                  <a:pt x="14442" y="4421"/>
                </a:lnTo>
                <a:lnTo>
                  <a:pt x="14442" y="4406"/>
                </a:lnTo>
                <a:lnTo>
                  <a:pt x="14439" y="4390"/>
                </a:lnTo>
                <a:lnTo>
                  <a:pt x="14434" y="4375"/>
                </a:lnTo>
                <a:lnTo>
                  <a:pt x="14419" y="4350"/>
                </a:lnTo>
                <a:close/>
                <a:moveTo>
                  <a:pt x="14457" y="4319"/>
                </a:moveTo>
                <a:lnTo>
                  <a:pt x="14446" y="4306"/>
                </a:lnTo>
                <a:lnTo>
                  <a:pt x="14440" y="4290"/>
                </a:lnTo>
                <a:lnTo>
                  <a:pt x="14437" y="4281"/>
                </a:lnTo>
                <a:lnTo>
                  <a:pt x="14436" y="4270"/>
                </a:lnTo>
                <a:lnTo>
                  <a:pt x="14435" y="4257"/>
                </a:lnTo>
                <a:lnTo>
                  <a:pt x="14425" y="4249"/>
                </a:lnTo>
                <a:lnTo>
                  <a:pt x="14416" y="4239"/>
                </a:lnTo>
                <a:lnTo>
                  <a:pt x="14407" y="4228"/>
                </a:lnTo>
                <a:lnTo>
                  <a:pt x="14398" y="4234"/>
                </a:lnTo>
                <a:lnTo>
                  <a:pt x="14386" y="4237"/>
                </a:lnTo>
                <a:lnTo>
                  <a:pt x="14379" y="4255"/>
                </a:lnTo>
                <a:lnTo>
                  <a:pt x="14387" y="4277"/>
                </a:lnTo>
                <a:lnTo>
                  <a:pt x="14401" y="4285"/>
                </a:lnTo>
                <a:lnTo>
                  <a:pt x="14413" y="4295"/>
                </a:lnTo>
                <a:lnTo>
                  <a:pt x="14415" y="4307"/>
                </a:lnTo>
                <a:lnTo>
                  <a:pt x="14417" y="4318"/>
                </a:lnTo>
                <a:lnTo>
                  <a:pt x="14428" y="4329"/>
                </a:lnTo>
                <a:lnTo>
                  <a:pt x="14442" y="4337"/>
                </a:lnTo>
                <a:lnTo>
                  <a:pt x="14456" y="4349"/>
                </a:lnTo>
                <a:lnTo>
                  <a:pt x="14462" y="4336"/>
                </a:lnTo>
                <a:lnTo>
                  <a:pt x="14457" y="4319"/>
                </a:lnTo>
                <a:close/>
                <a:moveTo>
                  <a:pt x="14338" y="4265"/>
                </a:moveTo>
                <a:lnTo>
                  <a:pt x="14333" y="4259"/>
                </a:lnTo>
                <a:lnTo>
                  <a:pt x="14328" y="4255"/>
                </a:lnTo>
                <a:lnTo>
                  <a:pt x="14324" y="4250"/>
                </a:lnTo>
                <a:lnTo>
                  <a:pt x="14321" y="4247"/>
                </a:lnTo>
                <a:lnTo>
                  <a:pt x="14319" y="4247"/>
                </a:lnTo>
                <a:lnTo>
                  <a:pt x="14319" y="4246"/>
                </a:lnTo>
                <a:lnTo>
                  <a:pt x="14318" y="4246"/>
                </a:lnTo>
                <a:lnTo>
                  <a:pt x="14318" y="4247"/>
                </a:lnTo>
                <a:lnTo>
                  <a:pt x="14318" y="4269"/>
                </a:lnTo>
                <a:lnTo>
                  <a:pt x="14318" y="4278"/>
                </a:lnTo>
                <a:lnTo>
                  <a:pt x="14320" y="4285"/>
                </a:lnTo>
                <a:lnTo>
                  <a:pt x="14330" y="4286"/>
                </a:lnTo>
                <a:lnTo>
                  <a:pt x="14340" y="4288"/>
                </a:lnTo>
                <a:lnTo>
                  <a:pt x="14346" y="4291"/>
                </a:lnTo>
                <a:lnTo>
                  <a:pt x="14352" y="4293"/>
                </a:lnTo>
                <a:lnTo>
                  <a:pt x="14358" y="4292"/>
                </a:lnTo>
                <a:lnTo>
                  <a:pt x="14363" y="4291"/>
                </a:lnTo>
                <a:lnTo>
                  <a:pt x="14363" y="4287"/>
                </a:lnTo>
                <a:lnTo>
                  <a:pt x="14360" y="4285"/>
                </a:lnTo>
                <a:lnTo>
                  <a:pt x="14355" y="4280"/>
                </a:lnTo>
                <a:lnTo>
                  <a:pt x="14352" y="4273"/>
                </a:lnTo>
                <a:lnTo>
                  <a:pt x="14338" y="4265"/>
                </a:lnTo>
                <a:close/>
                <a:moveTo>
                  <a:pt x="14308" y="4315"/>
                </a:moveTo>
                <a:lnTo>
                  <a:pt x="14287" y="4319"/>
                </a:lnTo>
                <a:lnTo>
                  <a:pt x="14273" y="4303"/>
                </a:lnTo>
                <a:lnTo>
                  <a:pt x="14260" y="4302"/>
                </a:lnTo>
                <a:lnTo>
                  <a:pt x="14245" y="4306"/>
                </a:lnTo>
                <a:lnTo>
                  <a:pt x="14250" y="4311"/>
                </a:lnTo>
                <a:lnTo>
                  <a:pt x="14255" y="4316"/>
                </a:lnTo>
                <a:lnTo>
                  <a:pt x="14260" y="4337"/>
                </a:lnTo>
                <a:lnTo>
                  <a:pt x="14263" y="4359"/>
                </a:lnTo>
                <a:lnTo>
                  <a:pt x="14265" y="4394"/>
                </a:lnTo>
                <a:lnTo>
                  <a:pt x="14288" y="4394"/>
                </a:lnTo>
                <a:lnTo>
                  <a:pt x="14296" y="4386"/>
                </a:lnTo>
                <a:lnTo>
                  <a:pt x="14305" y="4376"/>
                </a:lnTo>
                <a:lnTo>
                  <a:pt x="14315" y="4366"/>
                </a:lnTo>
                <a:lnTo>
                  <a:pt x="14324" y="4356"/>
                </a:lnTo>
                <a:lnTo>
                  <a:pt x="14326" y="4340"/>
                </a:lnTo>
                <a:lnTo>
                  <a:pt x="14316" y="4328"/>
                </a:lnTo>
                <a:lnTo>
                  <a:pt x="14308" y="4315"/>
                </a:lnTo>
                <a:close/>
                <a:moveTo>
                  <a:pt x="14199" y="4226"/>
                </a:moveTo>
                <a:lnTo>
                  <a:pt x="14199" y="4215"/>
                </a:lnTo>
                <a:lnTo>
                  <a:pt x="14195" y="4205"/>
                </a:lnTo>
                <a:lnTo>
                  <a:pt x="14188" y="4197"/>
                </a:lnTo>
                <a:lnTo>
                  <a:pt x="14179" y="4192"/>
                </a:lnTo>
                <a:lnTo>
                  <a:pt x="14167" y="4185"/>
                </a:lnTo>
                <a:lnTo>
                  <a:pt x="14158" y="4177"/>
                </a:lnTo>
                <a:lnTo>
                  <a:pt x="14157" y="4176"/>
                </a:lnTo>
                <a:lnTo>
                  <a:pt x="14157" y="4175"/>
                </a:lnTo>
                <a:lnTo>
                  <a:pt x="14155" y="4175"/>
                </a:lnTo>
                <a:lnTo>
                  <a:pt x="14151" y="4175"/>
                </a:lnTo>
                <a:lnTo>
                  <a:pt x="14137" y="4182"/>
                </a:lnTo>
                <a:lnTo>
                  <a:pt x="14128" y="4191"/>
                </a:lnTo>
                <a:lnTo>
                  <a:pt x="14140" y="4198"/>
                </a:lnTo>
                <a:lnTo>
                  <a:pt x="14151" y="4204"/>
                </a:lnTo>
                <a:lnTo>
                  <a:pt x="14163" y="4216"/>
                </a:lnTo>
                <a:lnTo>
                  <a:pt x="14172" y="4229"/>
                </a:lnTo>
                <a:lnTo>
                  <a:pt x="14179" y="4241"/>
                </a:lnTo>
                <a:lnTo>
                  <a:pt x="14184" y="4251"/>
                </a:lnTo>
                <a:lnTo>
                  <a:pt x="14189" y="4257"/>
                </a:lnTo>
                <a:lnTo>
                  <a:pt x="14194" y="4262"/>
                </a:lnTo>
                <a:lnTo>
                  <a:pt x="14198" y="4262"/>
                </a:lnTo>
                <a:lnTo>
                  <a:pt x="14201" y="4263"/>
                </a:lnTo>
                <a:lnTo>
                  <a:pt x="14202" y="4263"/>
                </a:lnTo>
                <a:lnTo>
                  <a:pt x="14202" y="4249"/>
                </a:lnTo>
                <a:lnTo>
                  <a:pt x="14199" y="4226"/>
                </a:lnTo>
                <a:close/>
                <a:moveTo>
                  <a:pt x="14174" y="3902"/>
                </a:moveTo>
                <a:lnTo>
                  <a:pt x="14176" y="3926"/>
                </a:lnTo>
                <a:lnTo>
                  <a:pt x="14179" y="3950"/>
                </a:lnTo>
                <a:lnTo>
                  <a:pt x="14177" y="3961"/>
                </a:lnTo>
                <a:lnTo>
                  <a:pt x="14165" y="3964"/>
                </a:lnTo>
                <a:lnTo>
                  <a:pt x="14162" y="3990"/>
                </a:lnTo>
                <a:lnTo>
                  <a:pt x="14165" y="4020"/>
                </a:lnTo>
                <a:lnTo>
                  <a:pt x="14176" y="4081"/>
                </a:lnTo>
                <a:lnTo>
                  <a:pt x="14208" y="4133"/>
                </a:lnTo>
                <a:lnTo>
                  <a:pt x="14238" y="4122"/>
                </a:lnTo>
                <a:lnTo>
                  <a:pt x="14265" y="4116"/>
                </a:lnTo>
                <a:lnTo>
                  <a:pt x="14280" y="4135"/>
                </a:lnTo>
                <a:lnTo>
                  <a:pt x="14299" y="4136"/>
                </a:lnTo>
                <a:lnTo>
                  <a:pt x="14313" y="4143"/>
                </a:lnTo>
                <a:lnTo>
                  <a:pt x="14305" y="4158"/>
                </a:lnTo>
                <a:lnTo>
                  <a:pt x="14314" y="4176"/>
                </a:lnTo>
                <a:lnTo>
                  <a:pt x="14326" y="4194"/>
                </a:lnTo>
                <a:lnTo>
                  <a:pt x="14336" y="4206"/>
                </a:lnTo>
                <a:lnTo>
                  <a:pt x="14349" y="4217"/>
                </a:lnTo>
                <a:lnTo>
                  <a:pt x="14329" y="4212"/>
                </a:lnTo>
                <a:lnTo>
                  <a:pt x="14294" y="4194"/>
                </a:lnTo>
                <a:lnTo>
                  <a:pt x="14268" y="4171"/>
                </a:lnTo>
                <a:lnTo>
                  <a:pt x="14247" y="4144"/>
                </a:lnTo>
                <a:lnTo>
                  <a:pt x="14246" y="4143"/>
                </a:lnTo>
                <a:lnTo>
                  <a:pt x="14245" y="4143"/>
                </a:lnTo>
                <a:lnTo>
                  <a:pt x="14249" y="4171"/>
                </a:lnTo>
                <a:lnTo>
                  <a:pt x="14235" y="4179"/>
                </a:lnTo>
                <a:lnTo>
                  <a:pt x="14219" y="4159"/>
                </a:lnTo>
                <a:lnTo>
                  <a:pt x="14198" y="4145"/>
                </a:lnTo>
                <a:lnTo>
                  <a:pt x="14186" y="4155"/>
                </a:lnTo>
                <a:lnTo>
                  <a:pt x="14170" y="4157"/>
                </a:lnTo>
                <a:lnTo>
                  <a:pt x="14142" y="4130"/>
                </a:lnTo>
                <a:lnTo>
                  <a:pt x="14134" y="4093"/>
                </a:lnTo>
                <a:lnTo>
                  <a:pt x="14110" y="4065"/>
                </a:lnTo>
                <a:lnTo>
                  <a:pt x="14074" y="4035"/>
                </a:lnTo>
                <a:lnTo>
                  <a:pt x="14053" y="3989"/>
                </a:lnTo>
                <a:lnTo>
                  <a:pt x="14043" y="3943"/>
                </a:lnTo>
                <a:lnTo>
                  <a:pt x="14069" y="3960"/>
                </a:lnTo>
                <a:lnTo>
                  <a:pt x="14093" y="3966"/>
                </a:lnTo>
                <a:lnTo>
                  <a:pt x="14079" y="3936"/>
                </a:lnTo>
                <a:lnTo>
                  <a:pt x="14072" y="3895"/>
                </a:lnTo>
                <a:lnTo>
                  <a:pt x="14073" y="3873"/>
                </a:lnTo>
                <a:lnTo>
                  <a:pt x="14066" y="3852"/>
                </a:lnTo>
                <a:lnTo>
                  <a:pt x="14049" y="3801"/>
                </a:lnTo>
                <a:lnTo>
                  <a:pt x="14045" y="3749"/>
                </a:lnTo>
                <a:lnTo>
                  <a:pt x="14061" y="3759"/>
                </a:lnTo>
                <a:lnTo>
                  <a:pt x="14078" y="3773"/>
                </a:lnTo>
                <a:lnTo>
                  <a:pt x="14100" y="3787"/>
                </a:lnTo>
                <a:lnTo>
                  <a:pt x="14121" y="3800"/>
                </a:lnTo>
                <a:lnTo>
                  <a:pt x="14137" y="3794"/>
                </a:lnTo>
                <a:lnTo>
                  <a:pt x="14151" y="3785"/>
                </a:lnTo>
                <a:lnTo>
                  <a:pt x="14149" y="3812"/>
                </a:lnTo>
                <a:lnTo>
                  <a:pt x="14156" y="3839"/>
                </a:lnTo>
                <a:lnTo>
                  <a:pt x="14162" y="3849"/>
                </a:lnTo>
                <a:lnTo>
                  <a:pt x="14169" y="3856"/>
                </a:lnTo>
                <a:lnTo>
                  <a:pt x="14173" y="3870"/>
                </a:lnTo>
                <a:lnTo>
                  <a:pt x="14171" y="3885"/>
                </a:lnTo>
                <a:lnTo>
                  <a:pt x="14174" y="3902"/>
                </a:lnTo>
                <a:close/>
                <a:moveTo>
                  <a:pt x="13444" y="3668"/>
                </a:moveTo>
                <a:lnTo>
                  <a:pt x="13437" y="3669"/>
                </a:lnTo>
                <a:lnTo>
                  <a:pt x="13431" y="3671"/>
                </a:lnTo>
                <a:lnTo>
                  <a:pt x="13429" y="3675"/>
                </a:lnTo>
                <a:lnTo>
                  <a:pt x="13427" y="3681"/>
                </a:lnTo>
                <a:lnTo>
                  <a:pt x="13425" y="3681"/>
                </a:lnTo>
                <a:lnTo>
                  <a:pt x="13397" y="3682"/>
                </a:lnTo>
                <a:lnTo>
                  <a:pt x="13376" y="3696"/>
                </a:lnTo>
                <a:lnTo>
                  <a:pt x="13379" y="3701"/>
                </a:lnTo>
                <a:lnTo>
                  <a:pt x="13381" y="3708"/>
                </a:lnTo>
                <a:lnTo>
                  <a:pt x="13360" y="3730"/>
                </a:lnTo>
                <a:lnTo>
                  <a:pt x="13360" y="3765"/>
                </a:lnTo>
                <a:lnTo>
                  <a:pt x="13363" y="3777"/>
                </a:lnTo>
                <a:lnTo>
                  <a:pt x="13369" y="3789"/>
                </a:lnTo>
                <a:lnTo>
                  <a:pt x="13390" y="3801"/>
                </a:lnTo>
                <a:lnTo>
                  <a:pt x="13414" y="3808"/>
                </a:lnTo>
                <a:lnTo>
                  <a:pt x="13434" y="3803"/>
                </a:lnTo>
                <a:lnTo>
                  <a:pt x="13453" y="3797"/>
                </a:lnTo>
                <a:lnTo>
                  <a:pt x="13464" y="3787"/>
                </a:lnTo>
                <a:lnTo>
                  <a:pt x="13468" y="3772"/>
                </a:lnTo>
                <a:lnTo>
                  <a:pt x="13460" y="3748"/>
                </a:lnTo>
                <a:lnTo>
                  <a:pt x="13456" y="3723"/>
                </a:lnTo>
                <a:lnTo>
                  <a:pt x="13462" y="3700"/>
                </a:lnTo>
                <a:lnTo>
                  <a:pt x="13459" y="3675"/>
                </a:lnTo>
                <a:lnTo>
                  <a:pt x="13444" y="3668"/>
                </a:lnTo>
                <a:close/>
                <a:moveTo>
                  <a:pt x="13949" y="3352"/>
                </a:moveTo>
                <a:lnTo>
                  <a:pt x="13935" y="3319"/>
                </a:lnTo>
                <a:lnTo>
                  <a:pt x="13927" y="3284"/>
                </a:lnTo>
                <a:lnTo>
                  <a:pt x="13916" y="3246"/>
                </a:lnTo>
                <a:lnTo>
                  <a:pt x="13885" y="3243"/>
                </a:lnTo>
                <a:lnTo>
                  <a:pt x="13866" y="3271"/>
                </a:lnTo>
                <a:lnTo>
                  <a:pt x="13871" y="3307"/>
                </a:lnTo>
                <a:lnTo>
                  <a:pt x="13870" y="3337"/>
                </a:lnTo>
                <a:lnTo>
                  <a:pt x="13867" y="3362"/>
                </a:lnTo>
                <a:lnTo>
                  <a:pt x="13872" y="3382"/>
                </a:lnTo>
                <a:lnTo>
                  <a:pt x="13880" y="3402"/>
                </a:lnTo>
                <a:lnTo>
                  <a:pt x="13920" y="3447"/>
                </a:lnTo>
                <a:lnTo>
                  <a:pt x="13963" y="3486"/>
                </a:lnTo>
                <a:lnTo>
                  <a:pt x="13958" y="3470"/>
                </a:lnTo>
                <a:lnTo>
                  <a:pt x="13954" y="3454"/>
                </a:lnTo>
                <a:lnTo>
                  <a:pt x="13952" y="3372"/>
                </a:lnTo>
                <a:lnTo>
                  <a:pt x="13949" y="3352"/>
                </a:lnTo>
                <a:close/>
                <a:moveTo>
                  <a:pt x="13826" y="2594"/>
                </a:moveTo>
                <a:lnTo>
                  <a:pt x="13822" y="2595"/>
                </a:lnTo>
                <a:lnTo>
                  <a:pt x="13819" y="2596"/>
                </a:lnTo>
                <a:lnTo>
                  <a:pt x="13817" y="2597"/>
                </a:lnTo>
                <a:lnTo>
                  <a:pt x="13815" y="2598"/>
                </a:lnTo>
                <a:lnTo>
                  <a:pt x="13814" y="2598"/>
                </a:lnTo>
                <a:lnTo>
                  <a:pt x="13813" y="2599"/>
                </a:lnTo>
                <a:lnTo>
                  <a:pt x="13812" y="2600"/>
                </a:lnTo>
                <a:lnTo>
                  <a:pt x="13809" y="2601"/>
                </a:lnTo>
                <a:lnTo>
                  <a:pt x="13807" y="2605"/>
                </a:lnTo>
                <a:lnTo>
                  <a:pt x="13806" y="2610"/>
                </a:lnTo>
                <a:lnTo>
                  <a:pt x="13806" y="2613"/>
                </a:lnTo>
                <a:lnTo>
                  <a:pt x="13809" y="2614"/>
                </a:lnTo>
                <a:lnTo>
                  <a:pt x="13815" y="2615"/>
                </a:lnTo>
                <a:lnTo>
                  <a:pt x="13821" y="2613"/>
                </a:lnTo>
                <a:lnTo>
                  <a:pt x="13822" y="2613"/>
                </a:lnTo>
                <a:lnTo>
                  <a:pt x="13823" y="2612"/>
                </a:lnTo>
                <a:lnTo>
                  <a:pt x="13824" y="2611"/>
                </a:lnTo>
                <a:lnTo>
                  <a:pt x="13825" y="2611"/>
                </a:lnTo>
                <a:lnTo>
                  <a:pt x="13827" y="2608"/>
                </a:lnTo>
                <a:lnTo>
                  <a:pt x="13829" y="2604"/>
                </a:lnTo>
                <a:lnTo>
                  <a:pt x="13830" y="2602"/>
                </a:lnTo>
                <a:lnTo>
                  <a:pt x="13832" y="2599"/>
                </a:lnTo>
                <a:lnTo>
                  <a:pt x="13826" y="2594"/>
                </a:lnTo>
                <a:close/>
                <a:moveTo>
                  <a:pt x="14089" y="2598"/>
                </a:moveTo>
                <a:lnTo>
                  <a:pt x="14079" y="2584"/>
                </a:lnTo>
                <a:lnTo>
                  <a:pt x="14064" y="2582"/>
                </a:lnTo>
                <a:lnTo>
                  <a:pt x="14056" y="2572"/>
                </a:lnTo>
                <a:lnTo>
                  <a:pt x="14046" y="2562"/>
                </a:lnTo>
                <a:lnTo>
                  <a:pt x="14023" y="2561"/>
                </a:lnTo>
                <a:lnTo>
                  <a:pt x="14001" y="2560"/>
                </a:lnTo>
                <a:lnTo>
                  <a:pt x="13991" y="2573"/>
                </a:lnTo>
                <a:lnTo>
                  <a:pt x="13979" y="2589"/>
                </a:lnTo>
                <a:lnTo>
                  <a:pt x="13978" y="2600"/>
                </a:lnTo>
                <a:lnTo>
                  <a:pt x="13988" y="2610"/>
                </a:lnTo>
                <a:lnTo>
                  <a:pt x="13989" y="2618"/>
                </a:lnTo>
                <a:lnTo>
                  <a:pt x="13988" y="2625"/>
                </a:lnTo>
                <a:lnTo>
                  <a:pt x="13997" y="2636"/>
                </a:lnTo>
                <a:lnTo>
                  <a:pt x="14008" y="2647"/>
                </a:lnTo>
                <a:lnTo>
                  <a:pt x="14015" y="2655"/>
                </a:lnTo>
                <a:lnTo>
                  <a:pt x="14029" y="2654"/>
                </a:lnTo>
                <a:lnTo>
                  <a:pt x="14022" y="2641"/>
                </a:lnTo>
                <a:lnTo>
                  <a:pt x="14014" y="2630"/>
                </a:lnTo>
                <a:lnTo>
                  <a:pt x="14014" y="2616"/>
                </a:lnTo>
                <a:lnTo>
                  <a:pt x="14017" y="2604"/>
                </a:lnTo>
                <a:lnTo>
                  <a:pt x="14034" y="2622"/>
                </a:lnTo>
                <a:lnTo>
                  <a:pt x="14054" y="2643"/>
                </a:lnTo>
                <a:lnTo>
                  <a:pt x="14069" y="2670"/>
                </a:lnTo>
                <a:lnTo>
                  <a:pt x="14071" y="2702"/>
                </a:lnTo>
                <a:lnTo>
                  <a:pt x="14082" y="2717"/>
                </a:lnTo>
                <a:lnTo>
                  <a:pt x="14104" y="2709"/>
                </a:lnTo>
                <a:lnTo>
                  <a:pt x="14104" y="2710"/>
                </a:lnTo>
                <a:lnTo>
                  <a:pt x="14113" y="2725"/>
                </a:lnTo>
                <a:lnTo>
                  <a:pt x="14121" y="2745"/>
                </a:lnTo>
                <a:lnTo>
                  <a:pt x="14136" y="2759"/>
                </a:lnTo>
                <a:lnTo>
                  <a:pt x="14140" y="2754"/>
                </a:lnTo>
                <a:lnTo>
                  <a:pt x="14136" y="2738"/>
                </a:lnTo>
                <a:lnTo>
                  <a:pt x="14139" y="2722"/>
                </a:lnTo>
                <a:lnTo>
                  <a:pt x="14128" y="2696"/>
                </a:lnTo>
                <a:lnTo>
                  <a:pt x="14117" y="2667"/>
                </a:lnTo>
                <a:lnTo>
                  <a:pt x="14112" y="2641"/>
                </a:lnTo>
                <a:lnTo>
                  <a:pt x="14103" y="2619"/>
                </a:lnTo>
                <a:lnTo>
                  <a:pt x="14103" y="2617"/>
                </a:lnTo>
                <a:lnTo>
                  <a:pt x="14101" y="2616"/>
                </a:lnTo>
                <a:lnTo>
                  <a:pt x="14089" y="2598"/>
                </a:lnTo>
                <a:close/>
                <a:moveTo>
                  <a:pt x="14180" y="2532"/>
                </a:moveTo>
                <a:lnTo>
                  <a:pt x="14171" y="2525"/>
                </a:lnTo>
                <a:lnTo>
                  <a:pt x="14162" y="2518"/>
                </a:lnTo>
                <a:lnTo>
                  <a:pt x="14150" y="2512"/>
                </a:lnTo>
                <a:lnTo>
                  <a:pt x="14139" y="2504"/>
                </a:lnTo>
                <a:lnTo>
                  <a:pt x="14128" y="2499"/>
                </a:lnTo>
                <a:lnTo>
                  <a:pt x="14118" y="2503"/>
                </a:lnTo>
                <a:lnTo>
                  <a:pt x="14117" y="2512"/>
                </a:lnTo>
                <a:lnTo>
                  <a:pt x="14121" y="2523"/>
                </a:lnTo>
                <a:lnTo>
                  <a:pt x="14105" y="2527"/>
                </a:lnTo>
                <a:lnTo>
                  <a:pt x="14081" y="2513"/>
                </a:lnTo>
                <a:lnTo>
                  <a:pt x="14083" y="2524"/>
                </a:lnTo>
                <a:lnTo>
                  <a:pt x="14086" y="2533"/>
                </a:lnTo>
                <a:lnTo>
                  <a:pt x="14087" y="2552"/>
                </a:lnTo>
                <a:lnTo>
                  <a:pt x="14091" y="2567"/>
                </a:lnTo>
                <a:lnTo>
                  <a:pt x="14102" y="2567"/>
                </a:lnTo>
                <a:lnTo>
                  <a:pt x="14108" y="2575"/>
                </a:lnTo>
                <a:lnTo>
                  <a:pt x="14107" y="2592"/>
                </a:lnTo>
                <a:lnTo>
                  <a:pt x="14119" y="2601"/>
                </a:lnTo>
                <a:lnTo>
                  <a:pt x="14134" y="2614"/>
                </a:lnTo>
                <a:lnTo>
                  <a:pt x="14148" y="2620"/>
                </a:lnTo>
                <a:lnTo>
                  <a:pt x="14149" y="2612"/>
                </a:lnTo>
                <a:lnTo>
                  <a:pt x="14149" y="2602"/>
                </a:lnTo>
                <a:lnTo>
                  <a:pt x="14149" y="2592"/>
                </a:lnTo>
                <a:lnTo>
                  <a:pt x="14153" y="2583"/>
                </a:lnTo>
                <a:lnTo>
                  <a:pt x="14161" y="2585"/>
                </a:lnTo>
                <a:lnTo>
                  <a:pt x="14169" y="2585"/>
                </a:lnTo>
                <a:lnTo>
                  <a:pt x="14179" y="2572"/>
                </a:lnTo>
                <a:lnTo>
                  <a:pt x="14186" y="2555"/>
                </a:lnTo>
                <a:lnTo>
                  <a:pt x="14180" y="2532"/>
                </a:lnTo>
                <a:close/>
                <a:moveTo>
                  <a:pt x="14310" y="2284"/>
                </a:moveTo>
                <a:lnTo>
                  <a:pt x="14326" y="2318"/>
                </a:lnTo>
                <a:lnTo>
                  <a:pt x="14350" y="2347"/>
                </a:lnTo>
                <a:lnTo>
                  <a:pt x="14360" y="2368"/>
                </a:lnTo>
                <a:lnTo>
                  <a:pt x="14364" y="2389"/>
                </a:lnTo>
                <a:lnTo>
                  <a:pt x="14349" y="2419"/>
                </a:lnTo>
                <a:lnTo>
                  <a:pt x="14338" y="2444"/>
                </a:lnTo>
                <a:lnTo>
                  <a:pt x="14342" y="2453"/>
                </a:lnTo>
                <a:lnTo>
                  <a:pt x="14349" y="2463"/>
                </a:lnTo>
                <a:lnTo>
                  <a:pt x="14345" y="2467"/>
                </a:lnTo>
                <a:lnTo>
                  <a:pt x="14334" y="2462"/>
                </a:lnTo>
                <a:lnTo>
                  <a:pt x="14324" y="2452"/>
                </a:lnTo>
                <a:lnTo>
                  <a:pt x="14317" y="2443"/>
                </a:lnTo>
                <a:lnTo>
                  <a:pt x="14310" y="2429"/>
                </a:lnTo>
                <a:lnTo>
                  <a:pt x="14295" y="2428"/>
                </a:lnTo>
                <a:lnTo>
                  <a:pt x="14306" y="2446"/>
                </a:lnTo>
                <a:lnTo>
                  <a:pt x="14312" y="2467"/>
                </a:lnTo>
                <a:lnTo>
                  <a:pt x="14298" y="2475"/>
                </a:lnTo>
                <a:lnTo>
                  <a:pt x="14273" y="2478"/>
                </a:lnTo>
                <a:lnTo>
                  <a:pt x="14273" y="2466"/>
                </a:lnTo>
                <a:lnTo>
                  <a:pt x="14260" y="2451"/>
                </a:lnTo>
                <a:lnTo>
                  <a:pt x="14249" y="2454"/>
                </a:lnTo>
                <a:lnTo>
                  <a:pt x="14242" y="2463"/>
                </a:lnTo>
                <a:lnTo>
                  <a:pt x="14233" y="2453"/>
                </a:lnTo>
                <a:lnTo>
                  <a:pt x="14229" y="2435"/>
                </a:lnTo>
                <a:lnTo>
                  <a:pt x="14222" y="2433"/>
                </a:lnTo>
                <a:lnTo>
                  <a:pt x="14216" y="2442"/>
                </a:lnTo>
                <a:lnTo>
                  <a:pt x="14225" y="2468"/>
                </a:lnTo>
                <a:lnTo>
                  <a:pt x="14247" y="2485"/>
                </a:lnTo>
                <a:lnTo>
                  <a:pt x="14248" y="2511"/>
                </a:lnTo>
                <a:lnTo>
                  <a:pt x="14258" y="2552"/>
                </a:lnTo>
                <a:lnTo>
                  <a:pt x="14210" y="2531"/>
                </a:lnTo>
                <a:lnTo>
                  <a:pt x="14180" y="2488"/>
                </a:lnTo>
                <a:lnTo>
                  <a:pt x="14137" y="2468"/>
                </a:lnTo>
                <a:lnTo>
                  <a:pt x="14088" y="2485"/>
                </a:lnTo>
                <a:lnTo>
                  <a:pt x="14062" y="2503"/>
                </a:lnTo>
                <a:lnTo>
                  <a:pt x="14052" y="2530"/>
                </a:lnTo>
                <a:lnTo>
                  <a:pt x="14044" y="2542"/>
                </a:lnTo>
                <a:lnTo>
                  <a:pt x="14027" y="2544"/>
                </a:lnTo>
                <a:lnTo>
                  <a:pt x="14007" y="2544"/>
                </a:lnTo>
                <a:lnTo>
                  <a:pt x="13994" y="2534"/>
                </a:lnTo>
                <a:lnTo>
                  <a:pt x="13979" y="2518"/>
                </a:lnTo>
                <a:lnTo>
                  <a:pt x="13982" y="2504"/>
                </a:lnTo>
                <a:lnTo>
                  <a:pt x="13995" y="2486"/>
                </a:lnTo>
                <a:lnTo>
                  <a:pt x="14001" y="2464"/>
                </a:lnTo>
                <a:lnTo>
                  <a:pt x="14008" y="2430"/>
                </a:lnTo>
                <a:lnTo>
                  <a:pt x="14038" y="2424"/>
                </a:lnTo>
                <a:lnTo>
                  <a:pt x="14083" y="2409"/>
                </a:lnTo>
                <a:lnTo>
                  <a:pt x="14117" y="2394"/>
                </a:lnTo>
                <a:lnTo>
                  <a:pt x="14129" y="2410"/>
                </a:lnTo>
                <a:lnTo>
                  <a:pt x="14147" y="2403"/>
                </a:lnTo>
                <a:lnTo>
                  <a:pt x="14153" y="2383"/>
                </a:lnTo>
                <a:lnTo>
                  <a:pt x="14141" y="2362"/>
                </a:lnTo>
                <a:lnTo>
                  <a:pt x="14124" y="2321"/>
                </a:lnTo>
                <a:lnTo>
                  <a:pt x="14107" y="2288"/>
                </a:lnTo>
                <a:lnTo>
                  <a:pt x="14153" y="2312"/>
                </a:lnTo>
                <a:lnTo>
                  <a:pt x="14176" y="2264"/>
                </a:lnTo>
                <a:lnTo>
                  <a:pt x="14166" y="2198"/>
                </a:lnTo>
                <a:lnTo>
                  <a:pt x="14140" y="2136"/>
                </a:lnTo>
                <a:lnTo>
                  <a:pt x="14125" y="2117"/>
                </a:lnTo>
                <a:lnTo>
                  <a:pt x="14108" y="2099"/>
                </a:lnTo>
                <a:lnTo>
                  <a:pt x="14098" y="2079"/>
                </a:lnTo>
                <a:lnTo>
                  <a:pt x="14085" y="2065"/>
                </a:lnTo>
                <a:lnTo>
                  <a:pt x="14060" y="2048"/>
                </a:lnTo>
                <a:lnTo>
                  <a:pt x="14036" y="2013"/>
                </a:lnTo>
                <a:lnTo>
                  <a:pt x="14027" y="1997"/>
                </a:lnTo>
                <a:lnTo>
                  <a:pt x="14017" y="1982"/>
                </a:lnTo>
                <a:lnTo>
                  <a:pt x="14031" y="1978"/>
                </a:lnTo>
                <a:lnTo>
                  <a:pt x="14058" y="1967"/>
                </a:lnTo>
                <a:lnTo>
                  <a:pt x="14080" y="1961"/>
                </a:lnTo>
                <a:lnTo>
                  <a:pt x="14107" y="2009"/>
                </a:lnTo>
                <a:lnTo>
                  <a:pt x="14114" y="2001"/>
                </a:lnTo>
                <a:lnTo>
                  <a:pt x="14130" y="2002"/>
                </a:lnTo>
                <a:lnTo>
                  <a:pt x="14201" y="2078"/>
                </a:lnTo>
                <a:lnTo>
                  <a:pt x="14262" y="2161"/>
                </a:lnTo>
                <a:lnTo>
                  <a:pt x="14272" y="2175"/>
                </a:lnTo>
                <a:lnTo>
                  <a:pt x="14266" y="2182"/>
                </a:lnTo>
                <a:lnTo>
                  <a:pt x="14265" y="2213"/>
                </a:lnTo>
                <a:lnTo>
                  <a:pt x="14307" y="2271"/>
                </a:lnTo>
                <a:lnTo>
                  <a:pt x="14310" y="2284"/>
                </a:lnTo>
                <a:close/>
                <a:moveTo>
                  <a:pt x="14023" y="1870"/>
                </a:moveTo>
                <a:lnTo>
                  <a:pt x="14007" y="1861"/>
                </a:lnTo>
                <a:lnTo>
                  <a:pt x="13993" y="1851"/>
                </a:lnTo>
                <a:lnTo>
                  <a:pt x="13991" y="1860"/>
                </a:lnTo>
                <a:lnTo>
                  <a:pt x="13989" y="1872"/>
                </a:lnTo>
                <a:lnTo>
                  <a:pt x="13989" y="1873"/>
                </a:lnTo>
                <a:lnTo>
                  <a:pt x="13988" y="1873"/>
                </a:lnTo>
                <a:lnTo>
                  <a:pt x="13976" y="1870"/>
                </a:lnTo>
                <a:lnTo>
                  <a:pt x="13966" y="1866"/>
                </a:lnTo>
                <a:lnTo>
                  <a:pt x="13964" y="1866"/>
                </a:lnTo>
                <a:lnTo>
                  <a:pt x="13960" y="1866"/>
                </a:lnTo>
                <a:lnTo>
                  <a:pt x="13971" y="1893"/>
                </a:lnTo>
                <a:lnTo>
                  <a:pt x="14003" y="1909"/>
                </a:lnTo>
                <a:lnTo>
                  <a:pt x="14019" y="1924"/>
                </a:lnTo>
                <a:lnTo>
                  <a:pt x="14009" y="1951"/>
                </a:lnTo>
                <a:lnTo>
                  <a:pt x="14006" y="1952"/>
                </a:lnTo>
                <a:lnTo>
                  <a:pt x="14003" y="1954"/>
                </a:lnTo>
                <a:lnTo>
                  <a:pt x="14000" y="1956"/>
                </a:lnTo>
                <a:lnTo>
                  <a:pt x="13998" y="1958"/>
                </a:lnTo>
                <a:lnTo>
                  <a:pt x="13982" y="1943"/>
                </a:lnTo>
                <a:lnTo>
                  <a:pt x="13971" y="1925"/>
                </a:lnTo>
                <a:lnTo>
                  <a:pt x="13951" y="1909"/>
                </a:lnTo>
                <a:lnTo>
                  <a:pt x="13929" y="1893"/>
                </a:lnTo>
                <a:lnTo>
                  <a:pt x="13922" y="1868"/>
                </a:lnTo>
                <a:lnTo>
                  <a:pt x="13927" y="1845"/>
                </a:lnTo>
                <a:lnTo>
                  <a:pt x="13901" y="1831"/>
                </a:lnTo>
                <a:lnTo>
                  <a:pt x="13924" y="1825"/>
                </a:lnTo>
                <a:lnTo>
                  <a:pt x="13945" y="1811"/>
                </a:lnTo>
                <a:lnTo>
                  <a:pt x="13912" y="1795"/>
                </a:lnTo>
                <a:lnTo>
                  <a:pt x="13910" y="1791"/>
                </a:lnTo>
                <a:lnTo>
                  <a:pt x="13909" y="1789"/>
                </a:lnTo>
                <a:lnTo>
                  <a:pt x="13909" y="1775"/>
                </a:lnTo>
                <a:lnTo>
                  <a:pt x="13908" y="1760"/>
                </a:lnTo>
                <a:lnTo>
                  <a:pt x="13907" y="1760"/>
                </a:lnTo>
                <a:lnTo>
                  <a:pt x="13907" y="1759"/>
                </a:lnTo>
                <a:lnTo>
                  <a:pt x="13879" y="1735"/>
                </a:lnTo>
                <a:lnTo>
                  <a:pt x="13866" y="1714"/>
                </a:lnTo>
                <a:lnTo>
                  <a:pt x="13858" y="1700"/>
                </a:lnTo>
                <a:lnTo>
                  <a:pt x="13843" y="1693"/>
                </a:lnTo>
                <a:lnTo>
                  <a:pt x="13842" y="1692"/>
                </a:lnTo>
                <a:lnTo>
                  <a:pt x="13841" y="1690"/>
                </a:lnTo>
                <a:lnTo>
                  <a:pt x="13828" y="1677"/>
                </a:lnTo>
                <a:lnTo>
                  <a:pt x="13821" y="1660"/>
                </a:lnTo>
                <a:lnTo>
                  <a:pt x="13822" y="1659"/>
                </a:lnTo>
                <a:lnTo>
                  <a:pt x="13844" y="1671"/>
                </a:lnTo>
                <a:lnTo>
                  <a:pt x="13865" y="1686"/>
                </a:lnTo>
                <a:lnTo>
                  <a:pt x="13959" y="1729"/>
                </a:lnTo>
                <a:lnTo>
                  <a:pt x="13998" y="1743"/>
                </a:lnTo>
                <a:lnTo>
                  <a:pt x="14037" y="1757"/>
                </a:lnTo>
                <a:lnTo>
                  <a:pt x="14059" y="1750"/>
                </a:lnTo>
                <a:lnTo>
                  <a:pt x="14070" y="1748"/>
                </a:lnTo>
                <a:lnTo>
                  <a:pt x="14083" y="1772"/>
                </a:lnTo>
                <a:lnTo>
                  <a:pt x="14105" y="1785"/>
                </a:lnTo>
                <a:lnTo>
                  <a:pt x="14125" y="1802"/>
                </a:lnTo>
                <a:lnTo>
                  <a:pt x="14118" y="1819"/>
                </a:lnTo>
                <a:lnTo>
                  <a:pt x="14106" y="1826"/>
                </a:lnTo>
                <a:lnTo>
                  <a:pt x="14091" y="1835"/>
                </a:lnTo>
                <a:lnTo>
                  <a:pt x="14096" y="1862"/>
                </a:lnTo>
                <a:lnTo>
                  <a:pt x="14107" y="1890"/>
                </a:lnTo>
                <a:lnTo>
                  <a:pt x="14082" y="1892"/>
                </a:lnTo>
                <a:lnTo>
                  <a:pt x="14046" y="1879"/>
                </a:lnTo>
                <a:lnTo>
                  <a:pt x="14023" y="1870"/>
                </a:lnTo>
                <a:close/>
                <a:moveTo>
                  <a:pt x="14112" y="1671"/>
                </a:moveTo>
                <a:lnTo>
                  <a:pt x="14113" y="1651"/>
                </a:lnTo>
                <a:lnTo>
                  <a:pt x="14113" y="1631"/>
                </a:lnTo>
                <a:lnTo>
                  <a:pt x="14112" y="1622"/>
                </a:lnTo>
                <a:lnTo>
                  <a:pt x="14110" y="1620"/>
                </a:lnTo>
                <a:lnTo>
                  <a:pt x="14109" y="1628"/>
                </a:lnTo>
                <a:lnTo>
                  <a:pt x="14106" y="1634"/>
                </a:lnTo>
                <a:lnTo>
                  <a:pt x="14096" y="1631"/>
                </a:lnTo>
                <a:lnTo>
                  <a:pt x="14085" y="1627"/>
                </a:lnTo>
                <a:lnTo>
                  <a:pt x="14089" y="1647"/>
                </a:lnTo>
                <a:lnTo>
                  <a:pt x="14097" y="1665"/>
                </a:lnTo>
                <a:lnTo>
                  <a:pt x="14099" y="1674"/>
                </a:lnTo>
                <a:lnTo>
                  <a:pt x="14101" y="1683"/>
                </a:lnTo>
                <a:lnTo>
                  <a:pt x="14101" y="1687"/>
                </a:lnTo>
                <a:lnTo>
                  <a:pt x="14102" y="1692"/>
                </a:lnTo>
                <a:lnTo>
                  <a:pt x="14105" y="1692"/>
                </a:lnTo>
                <a:lnTo>
                  <a:pt x="14108" y="1686"/>
                </a:lnTo>
                <a:lnTo>
                  <a:pt x="14112" y="1671"/>
                </a:lnTo>
                <a:close/>
                <a:moveTo>
                  <a:pt x="14130" y="1584"/>
                </a:moveTo>
                <a:lnTo>
                  <a:pt x="14130" y="1576"/>
                </a:lnTo>
                <a:lnTo>
                  <a:pt x="14130" y="1568"/>
                </a:lnTo>
                <a:lnTo>
                  <a:pt x="14130" y="1560"/>
                </a:lnTo>
                <a:lnTo>
                  <a:pt x="14126" y="1551"/>
                </a:lnTo>
                <a:lnTo>
                  <a:pt x="14121" y="1557"/>
                </a:lnTo>
                <a:lnTo>
                  <a:pt x="14119" y="1571"/>
                </a:lnTo>
                <a:lnTo>
                  <a:pt x="14120" y="1579"/>
                </a:lnTo>
                <a:lnTo>
                  <a:pt x="14120" y="1589"/>
                </a:lnTo>
                <a:lnTo>
                  <a:pt x="14121" y="1595"/>
                </a:lnTo>
                <a:lnTo>
                  <a:pt x="14125" y="1600"/>
                </a:lnTo>
                <a:lnTo>
                  <a:pt x="14130" y="1584"/>
                </a:lnTo>
                <a:close/>
                <a:moveTo>
                  <a:pt x="13592" y="1347"/>
                </a:moveTo>
                <a:lnTo>
                  <a:pt x="13555" y="1314"/>
                </a:lnTo>
                <a:lnTo>
                  <a:pt x="13513" y="1288"/>
                </a:lnTo>
                <a:lnTo>
                  <a:pt x="13476" y="1265"/>
                </a:lnTo>
                <a:lnTo>
                  <a:pt x="13438" y="1245"/>
                </a:lnTo>
                <a:lnTo>
                  <a:pt x="13416" y="1229"/>
                </a:lnTo>
                <a:lnTo>
                  <a:pt x="13397" y="1210"/>
                </a:lnTo>
                <a:lnTo>
                  <a:pt x="13381" y="1195"/>
                </a:lnTo>
                <a:lnTo>
                  <a:pt x="13365" y="1182"/>
                </a:lnTo>
                <a:lnTo>
                  <a:pt x="13337" y="1161"/>
                </a:lnTo>
                <a:lnTo>
                  <a:pt x="13314" y="1142"/>
                </a:lnTo>
                <a:lnTo>
                  <a:pt x="13308" y="1128"/>
                </a:lnTo>
                <a:lnTo>
                  <a:pt x="13273" y="1108"/>
                </a:lnTo>
                <a:lnTo>
                  <a:pt x="13243" y="1084"/>
                </a:lnTo>
                <a:lnTo>
                  <a:pt x="13208" y="1072"/>
                </a:lnTo>
                <a:lnTo>
                  <a:pt x="13229" y="1094"/>
                </a:lnTo>
                <a:lnTo>
                  <a:pt x="13254" y="1113"/>
                </a:lnTo>
                <a:lnTo>
                  <a:pt x="13272" y="1126"/>
                </a:lnTo>
                <a:lnTo>
                  <a:pt x="13274" y="1140"/>
                </a:lnTo>
                <a:lnTo>
                  <a:pt x="13286" y="1163"/>
                </a:lnTo>
                <a:lnTo>
                  <a:pt x="13325" y="1187"/>
                </a:lnTo>
                <a:lnTo>
                  <a:pt x="13350" y="1212"/>
                </a:lnTo>
                <a:lnTo>
                  <a:pt x="13374" y="1240"/>
                </a:lnTo>
                <a:lnTo>
                  <a:pt x="13412" y="1259"/>
                </a:lnTo>
                <a:lnTo>
                  <a:pt x="13448" y="1288"/>
                </a:lnTo>
                <a:lnTo>
                  <a:pt x="13456" y="1307"/>
                </a:lnTo>
                <a:lnTo>
                  <a:pt x="13471" y="1322"/>
                </a:lnTo>
                <a:lnTo>
                  <a:pt x="13520" y="1350"/>
                </a:lnTo>
                <a:lnTo>
                  <a:pt x="13544" y="1380"/>
                </a:lnTo>
                <a:lnTo>
                  <a:pt x="13573" y="1406"/>
                </a:lnTo>
                <a:lnTo>
                  <a:pt x="13591" y="1432"/>
                </a:lnTo>
                <a:lnTo>
                  <a:pt x="13610" y="1453"/>
                </a:lnTo>
                <a:lnTo>
                  <a:pt x="13659" y="1473"/>
                </a:lnTo>
                <a:lnTo>
                  <a:pt x="13687" y="1519"/>
                </a:lnTo>
                <a:lnTo>
                  <a:pt x="13712" y="1550"/>
                </a:lnTo>
                <a:lnTo>
                  <a:pt x="13741" y="1577"/>
                </a:lnTo>
                <a:lnTo>
                  <a:pt x="13755" y="1597"/>
                </a:lnTo>
                <a:lnTo>
                  <a:pt x="13771" y="1612"/>
                </a:lnTo>
                <a:lnTo>
                  <a:pt x="13785" y="1617"/>
                </a:lnTo>
                <a:lnTo>
                  <a:pt x="13777" y="1606"/>
                </a:lnTo>
                <a:lnTo>
                  <a:pt x="13763" y="1576"/>
                </a:lnTo>
                <a:lnTo>
                  <a:pt x="13789" y="1567"/>
                </a:lnTo>
                <a:lnTo>
                  <a:pt x="13812" y="1583"/>
                </a:lnTo>
                <a:lnTo>
                  <a:pt x="13835" y="1598"/>
                </a:lnTo>
                <a:lnTo>
                  <a:pt x="13821" y="1577"/>
                </a:lnTo>
                <a:lnTo>
                  <a:pt x="13804" y="1560"/>
                </a:lnTo>
                <a:lnTo>
                  <a:pt x="13763" y="1539"/>
                </a:lnTo>
                <a:lnTo>
                  <a:pt x="13725" y="1514"/>
                </a:lnTo>
                <a:lnTo>
                  <a:pt x="13672" y="1475"/>
                </a:lnTo>
                <a:lnTo>
                  <a:pt x="13627" y="1425"/>
                </a:lnTo>
                <a:lnTo>
                  <a:pt x="13626" y="1402"/>
                </a:lnTo>
                <a:lnTo>
                  <a:pt x="13656" y="1411"/>
                </a:lnTo>
                <a:lnTo>
                  <a:pt x="13682" y="1424"/>
                </a:lnTo>
                <a:lnTo>
                  <a:pt x="13712" y="1430"/>
                </a:lnTo>
                <a:lnTo>
                  <a:pt x="13690" y="1413"/>
                </a:lnTo>
                <a:lnTo>
                  <a:pt x="13666" y="1397"/>
                </a:lnTo>
                <a:lnTo>
                  <a:pt x="13634" y="1383"/>
                </a:lnTo>
                <a:lnTo>
                  <a:pt x="13607" y="1362"/>
                </a:lnTo>
                <a:lnTo>
                  <a:pt x="13592" y="1347"/>
                </a:lnTo>
                <a:close/>
                <a:moveTo>
                  <a:pt x="12985" y="1052"/>
                </a:moveTo>
                <a:lnTo>
                  <a:pt x="12981" y="1047"/>
                </a:lnTo>
                <a:lnTo>
                  <a:pt x="12974" y="1042"/>
                </a:lnTo>
                <a:lnTo>
                  <a:pt x="12970" y="1039"/>
                </a:lnTo>
                <a:lnTo>
                  <a:pt x="12966" y="1038"/>
                </a:lnTo>
                <a:lnTo>
                  <a:pt x="12965" y="1038"/>
                </a:lnTo>
                <a:lnTo>
                  <a:pt x="12964" y="1039"/>
                </a:lnTo>
                <a:lnTo>
                  <a:pt x="12965" y="1047"/>
                </a:lnTo>
                <a:lnTo>
                  <a:pt x="12970" y="1054"/>
                </a:lnTo>
                <a:lnTo>
                  <a:pt x="12971" y="1057"/>
                </a:lnTo>
                <a:lnTo>
                  <a:pt x="12973" y="1059"/>
                </a:lnTo>
                <a:lnTo>
                  <a:pt x="12977" y="1063"/>
                </a:lnTo>
                <a:lnTo>
                  <a:pt x="12980" y="1067"/>
                </a:lnTo>
                <a:lnTo>
                  <a:pt x="12983" y="1073"/>
                </a:lnTo>
                <a:lnTo>
                  <a:pt x="12987" y="1071"/>
                </a:lnTo>
                <a:lnTo>
                  <a:pt x="12985" y="1052"/>
                </a:lnTo>
                <a:close/>
                <a:moveTo>
                  <a:pt x="14054" y="919"/>
                </a:moveTo>
                <a:lnTo>
                  <a:pt x="14046" y="920"/>
                </a:lnTo>
                <a:lnTo>
                  <a:pt x="14039" y="917"/>
                </a:lnTo>
                <a:lnTo>
                  <a:pt x="14030" y="913"/>
                </a:lnTo>
                <a:lnTo>
                  <a:pt x="14020" y="908"/>
                </a:lnTo>
                <a:lnTo>
                  <a:pt x="14017" y="905"/>
                </a:lnTo>
                <a:lnTo>
                  <a:pt x="14012" y="904"/>
                </a:lnTo>
                <a:lnTo>
                  <a:pt x="14010" y="904"/>
                </a:lnTo>
                <a:lnTo>
                  <a:pt x="14008" y="904"/>
                </a:lnTo>
                <a:lnTo>
                  <a:pt x="14006" y="906"/>
                </a:lnTo>
                <a:lnTo>
                  <a:pt x="14005" y="907"/>
                </a:lnTo>
                <a:lnTo>
                  <a:pt x="14005" y="909"/>
                </a:lnTo>
                <a:lnTo>
                  <a:pt x="14005" y="911"/>
                </a:lnTo>
                <a:lnTo>
                  <a:pt x="14011" y="913"/>
                </a:lnTo>
                <a:lnTo>
                  <a:pt x="14017" y="917"/>
                </a:lnTo>
                <a:lnTo>
                  <a:pt x="14021" y="919"/>
                </a:lnTo>
                <a:lnTo>
                  <a:pt x="14027" y="921"/>
                </a:lnTo>
                <a:lnTo>
                  <a:pt x="14044" y="931"/>
                </a:lnTo>
                <a:lnTo>
                  <a:pt x="14058" y="926"/>
                </a:lnTo>
                <a:lnTo>
                  <a:pt x="14054" y="919"/>
                </a:lnTo>
                <a:close/>
                <a:moveTo>
                  <a:pt x="7650" y="5000"/>
                </a:moveTo>
                <a:lnTo>
                  <a:pt x="7652" y="4996"/>
                </a:lnTo>
                <a:lnTo>
                  <a:pt x="7654" y="4991"/>
                </a:lnTo>
                <a:lnTo>
                  <a:pt x="7656" y="4986"/>
                </a:lnTo>
                <a:lnTo>
                  <a:pt x="7657" y="4979"/>
                </a:lnTo>
                <a:lnTo>
                  <a:pt x="7658" y="4976"/>
                </a:lnTo>
                <a:lnTo>
                  <a:pt x="7658" y="4974"/>
                </a:lnTo>
                <a:lnTo>
                  <a:pt x="7658" y="4970"/>
                </a:lnTo>
                <a:lnTo>
                  <a:pt x="7658" y="4968"/>
                </a:lnTo>
                <a:lnTo>
                  <a:pt x="7657" y="4967"/>
                </a:lnTo>
                <a:lnTo>
                  <a:pt x="7656" y="4966"/>
                </a:lnTo>
                <a:lnTo>
                  <a:pt x="7652" y="4968"/>
                </a:lnTo>
                <a:lnTo>
                  <a:pt x="7648" y="4972"/>
                </a:lnTo>
                <a:lnTo>
                  <a:pt x="7643" y="4976"/>
                </a:lnTo>
                <a:lnTo>
                  <a:pt x="7639" y="4982"/>
                </a:lnTo>
                <a:lnTo>
                  <a:pt x="7637" y="4983"/>
                </a:lnTo>
                <a:lnTo>
                  <a:pt x="7635" y="4984"/>
                </a:lnTo>
                <a:lnTo>
                  <a:pt x="7634" y="4986"/>
                </a:lnTo>
                <a:lnTo>
                  <a:pt x="7633" y="4989"/>
                </a:lnTo>
                <a:lnTo>
                  <a:pt x="7632" y="5000"/>
                </a:lnTo>
                <a:lnTo>
                  <a:pt x="7640" y="5006"/>
                </a:lnTo>
                <a:lnTo>
                  <a:pt x="7650" y="5000"/>
                </a:lnTo>
                <a:close/>
                <a:moveTo>
                  <a:pt x="6356" y="3134"/>
                </a:moveTo>
                <a:lnTo>
                  <a:pt x="6358" y="3126"/>
                </a:lnTo>
                <a:lnTo>
                  <a:pt x="6358" y="3118"/>
                </a:lnTo>
                <a:lnTo>
                  <a:pt x="6358" y="3115"/>
                </a:lnTo>
                <a:lnTo>
                  <a:pt x="6358" y="3112"/>
                </a:lnTo>
                <a:lnTo>
                  <a:pt x="6358" y="3108"/>
                </a:lnTo>
                <a:lnTo>
                  <a:pt x="6357" y="3104"/>
                </a:lnTo>
                <a:lnTo>
                  <a:pt x="6356" y="3104"/>
                </a:lnTo>
                <a:lnTo>
                  <a:pt x="6351" y="3104"/>
                </a:lnTo>
                <a:lnTo>
                  <a:pt x="6348" y="3111"/>
                </a:lnTo>
                <a:lnTo>
                  <a:pt x="6343" y="3122"/>
                </a:lnTo>
                <a:lnTo>
                  <a:pt x="6335" y="3131"/>
                </a:lnTo>
                <a:lnTo>
                  <a:pt x="6332" y="3136"/>
                </a:lnTo>
                <a:lnTo>
                  <a:pt x="6331" y="3143"/>
                </a:lnTo>
                <a:lnTo>
                  <a:pt x="6337" y="3147"/>
                </a:lnTo>
                <a:lnTo>
                  <a:pt x="6347" y="3144"/>
                </a:lnTo>
                <a:lnTo>
                  <a:pt x="6356" y="3134"/>
                </a:lnTo>
                <a:close/>
                <a:moveTo>
                  <a:pt x="6268" y="3139"/>
                </a:moveTo>
                <a:lnTo>
                  <a:pt x="6266" y="3140"/>
                </a:lnTo>
                <a:lnTo>
                  <a:pt x="6263" y="3142"/>
                </a:lnTo>
                <a:lnTo>
                  <a:pt x="6261" y="3143"/>
                </a:lnTo>
                <a:lnTo>
                  <a:pt x="6259" y="3144"/>
                </a:lnTo>
                <a:lnTo>
                  <a:pt x="6253" y="3151"/>
                </a:lnTo>
                <a:lnTo>
                  <a:pt x="6250" y="3158"/>
                </a:lnTo>
                <a:lnTo>
                  <a:pt x="6250" y="3164"/>
                </a:lnTo>
                <a:lnTo>
                  <a:pt x="6255" y="3166"/>
                </a:lnTo>
                <a:lnTo>
                  <a:pt x="6258" y="3165"/>
                </a:lnTo>
                <a:lnTo>
                  <a:pt x="6262" y="3161"/>
                </a:lnTo>
                <a:lnTo>
                  <a:pt x="6264" y="3158"/>
                </a:lnTo>
                <a:lnTo>
                  <a:pt x="6266" y="3155"/>
                </a:lnTo>
                <a:lnTo>
                  <a:pt x="6268" y="3139"/>
                </a:lnTo>
                <a:close/>
                <a:moveTo>
                  <a:pt x="6219" y="3122"/>
                </a:moveTo>
                <a:lnTo>
                  <a:pt x="6215" y="3122"/>
                </a:lnTo>
                <a:lnTo>
                  <a:pt x="6212" y="3123"/>
                </a:lnTo>
                <a:lnTo>
                  <a:pt x="6207" y="3126"/>
                </a:lnTo>
                <a:lnTo>
                  <a:pt x="6204" y="3131"/>
                </a:lnTo>
                <a:lnTo>
                  <a:pt x="6204" y="3134"/>
                </a:lnTo>
                <a:lnTo>
                  <a:pt x="6203" y="3137"/>
                </a:lnTo>
                <a:lnTo>
                  <a:pt x="6203" y="3139"/>
                </a:lnTo>
                <a:lnTo>
                  <a:pt x="6203" y="3142"/>
                </a:lnTo>
                <a:lnTo>
                  <a:pt x="6207" y="3145"/>
                </a:lnTo>
                <a:lnTo>
                  <a:pt x="6212" y="3145"/>
                </a:lnTo>
                <a:lnTo>
                  <a:pt x="6218" y="3143"/>
                </a:lnTo>
                <a:lnTo>
                  <a:pt x="6221" y="3138"/>
                </a:lnTo>
                <a:lnTo>
                  <a:pt x="6219" y="3122"/>
                </a:lnTo>
                <a:close/>
                <a:moveTo>
                  <a:pt x="8929" y="2618"/>
                </a:moveTo>
                <a:lnTo>
                  <a:pt x="8946" y="2617"/>
                </a:lnTo>
                <a:lnTo>
                  <a:pt x="8961" y="2611"/>
                </a:lnTo>
                <a:lnTo>
                  <a:pt x="8967" y="2606"/>
                </a:lnTo>
                <a:lnTo>
                  <a:pt x="8974" y="2601"/>
                </a:lnTo>
                <a:lnTo>
                  <a:pt x="8979" y="2596"/>
                </a:lnTo>
                <a:lnTo>
                  <a:pt x="8984" y="2592"/>
                </a:lnTo>
                <a:lnTo>
                  <a:pt x="8981" y="2604"/>
                </a:lnTo>
                <a:lnTo>
                  <a:pt x="8976" y="2616"/>
                </a:lnTo>
                <a:lnTo>
                  <a:pt x="8970" y="2626"/>
                </a:lnTo>
                <a:lnTo>
                  <a:pt x="8964" y="2636"/>
                </a:lnTo>
                <a:lnTo>
                  <a:pt x="8953" y="2653"/>
                </a:lnTo>
                <a:lnTo>
                  <a:pt x="8939" y="2667"/>
                </a:lnTo>
                <a:lnTo>
                  <a:pt x="8934" y="2667"/>
                </a:lnTo>
                <a:lnTo>
                  <a:pt x="8928" y="2668"/>
                </a:lnTo>
                <a:lnTo>
                  <a:pt x="8915" y="2674"/>
                </a:lnTo>
                <a:lnTo>
                  <a:pt x="8901" y="2672"/>
                </a:lnTo>
                <a:lnTo>
                  <a:pt x="8885" y="2658"/>
                </a:lnTo>
                <a:lnTo>
                  <a:pt x="8880" y="2642"/>
                </a:lnTo>
                <a:lnTo>
                  <a:pt x="8890" y="2639"/>
                </a:lnTo>
                <a:lnTo>
                  <a:pt x="8899" y="2635"/>
                </a:lnTo>
                <a:lnTo>
                  <a:pt x="8901" y="2630"/>
                </a:lnTo>
                <a:lnTo>
                  <a:pt x="8905" y="2624"/>
                </a:lnTo>
                <a:lnTo>
                  <a:pt x="8912" y="2621"/>
                </a:lnTo>
                <a:lnTo>
                  <a:pt x="8919" y="2620"/>
                </a:lnTo>
                <a:lnTo>
                  <a:pt x="8929" y="2618"/>
                </a:lnTo>
                <a:close/>
                <a:moveTo>
                  <a:pt x="8630" y="2590"/>
                </a:moveTo>
                <a:lnTo>
                  <a:pt x="8635" y="2584"/>
                </a:lnTo>
                <a:lnTo>
                  <a:pt x="8639" y="2579"/>
                </a:lnTo>
                <a:lnTo>
                  <a:pt x="8646" y="2569"/>
                </a:lnTo>
                <a:lnTo>
                  <a:pt x="8649" y="2556"/>
                </a:lnTo>
                <a:lnTo>
                  <a:pt x="8642" y="2557"/>
                </a:lnTo>
                <a:lnTo>
                  <a:pt x="8635" y="2559"/>
                </a:lnTo>
                <a:lnTo>
                  <a:pt x="8623" y="2559"/>
                </a:lnTo>
                <a:lnTo>
                  <a:pt x="8618" y="2567"/>
                </a:lnTo>
                <a:lnTo>
                  <a:pt x="8618" y="2568"/>
                </a:lnTo>
                <a:lnTo>
                  <a:pt x="8619" y="2570"/>
                </a:lnTo>
                <a:lnTo>
                  <a:pt x="8621" y="2573"/>
                </a:lnTo>
                <a:lnTo>
                  <a:pt x="8621" y="2577"/>
                </a:lnTo>
                <a:lnTo>
                  <a:pt x="8623" y="2583"/>
                </a:lnTo>
                <a:lnTo>
                  <a:pt x="8624" y="2590"/>
                </a:lnTo>
                <a:lnTo>
                  <a:pt x="8630" y="2590"/>
                </a:lnTo>
                <a:close/>
                <a:moveTo>
                  <a:pt x="8432" y="2601"/>
                </a:moveTo>
                <a:lnTo>
                  <a:pt x="8441" y="2606"/>
                </a:lnTo>
                <a:lnTo>
                  <a:pt x="8443" y="2614"/>
                </a:lnTo>
                <a:lnTo>
                  <a:pt x="8455" y="2615"/>
                </a:lnTo>
                <a:lnTo>
                  <a:pt x="8472" y="2615"/>
                </a:lnTo>
                <a:lnTo>
                  <a:pt x="8514" y="2629"/>
                </a:lnTo>
                <a:lnTo>
                  <a:pt x="8558" y="2634"/>
                </a:lnTo>
                <a:lnTo>
                  <a:pt x="8543" y="2643"/>
                </a:lnTo>
                <a:lnTo>
                  <a:pt x="8521" y="2643"/>
                </a:lnTo>
                <a:lnTo>
                  <a:pt x="8504" y="2651"/>
                </a:lnTo>
                <a:lnTo>
                  <a:pt x="8484" y="2654"/>
                </a:lnTo>
                <a:lnTo>
                  <a:pt x="8475" y="2645"/>
                </a:lnTo>
                <a:lnTo>
                  <a:pt x="8464" y="2636"/>
                </a:lnTo>
                <a:lnTo>
                  <a:pt x="8444" y="2633"/>
                </a:lnTo>
                <a:lnTo>
                  <a:pt x="8425" y="2626"/>
                </a:lnTo>
                <a:lnTo>
                  <a:pt x="8415" y="2622"/>
                </a:lnTo>
                <a:lnTo>
                  <a:pt x="8407" y="2617"/>
                </a:lnTo>
                <a:lnTo>
                  <a:pt x="8408" y="2606"/>
                </a:lnTo>
                <a:lnTo>
                  <a:pt x="8420" y="2601"/>
                </a:lnTo>
                <a:lnTo>
                  <a:pt x="8432" y="2601"/>
                </a:lnTo>
                <a:close/>
                <a:moveTo>
                  <a:pt x="8410" y="2396"/>
                </a:moveTo>
                <a:lnTo>
                  <a:pt x="8399" y="2388"/>
                </a:lnTo>
                <a:lnTo>
                  <a:pt x="8387" y="2382"/>
                </a:lnTo>
                <a:lnTo>
                  <a:pt x="8378" y="2377"/>
                </a:lnTo>
                <a:lnTo>
                  <a:pt x="8367" y="2375"/>
                </a:lnTo>
                <a:lnTo>
                  <a:pt x="8381" y="2395"/>
                </a:lnTo>
                <a:lnTo>
                  <a:pt x="8404" y="2411"/>
                </a:lnTo>
                <a:lnTo>
                  <a:pt x="8411" y="2418"/>
                </a:lnTo>
                <a:lnTo>
                  <a:pt x="8418" y="2424"/>
                </a:lnTo>
                <a:lnTo>
                  <a:pt x="8423" y="2430"/>
                </a:lnTo>
                <a:lnTo>
                  <a:pt x="8430" y="2433"/>
                </a:lnTo>
                <a:lnTo>
                  <a:pt x="8429" y="2420"/>
                </a:lnTo>
                <a:lnTo>
                  <a:pt x="8420" y="2408"/>
                </a:lnTo>
                <a:lnTo>
                  <a:pt x="8410" y="2396"/>
                </a:lnTo>
                <a:close/>
                <a:moveTo>
                  <a:pt x="8517" y="2357"/>
                </a:moveTo>
                <a:lnTo>
                  <a:pt x="8511" y="2358"/>
                </a:lnTo>
                <a:lnTo>
                  <a:pt x="8504" y="2358"/>
                </a:lnTo>
                <a:lnTo>
                  <a:pt x="8498" y="2358"/>
                </a:lnTo>
                <a:lnTo>
                  <a:pt x="8493" y="2359"/>
                </a:lnTo>
                <a:lnTo>
                  <a:pt x="8494" y="2361"/>
                </a:lnTo>
                <a:lnTo>
                  <a:pt x="8495" y="2364"/>
                </a:lnTo>
                <a:lnTo>
                  <a:pt x="8497" y="2366"/>
                </a:lnTo>
                <a:lnTo>
                  <a:pt x="8498" y="2369"/>
                </a:lnTo>
                <a:lnTo>
                  <a:pt x="8500" y="2369"/>
                </a:lnTo>
                <a:lnTo>
                  <a:pt x="8503" y="2370"/>
                </a:lnTo>
                <a:lnTo>
                  <a:pt x="8507" y="2371"/>
                </a:lnTo>
                <a:lnTo>
                  <a:pt x="8511" y="2371"/>
                </a:lnTo>
                <a:lnTo>
                  <a:pt x="8518" y="2368"/>
                </a:lnTo>
                <a:lnTo>
                  <a:pt x="8523" y="2363"/>
                </a:lnTo>
                <a:lnTo>
                  <a:pt x="8517" y="2357"/>
                </a:lnTo>
                <a:close/>
                <a:moveTo>
                  <a:pt x="7940" y="2426"/>
                </a:moveTo>
                <a:lnTo>
                  <a:pt x="7927" y="2438"/>
                </a:lnTo>
                <a:lnTo>
                  <a:pt x="7907" y="2431"/>
                </a:lnTo>
                <a:lnTo>
                  <a:pt x="7878" y="2437"/>
                </a:lnTo>
                <a:lnTo>
                  <a:pt x="7848" y="2433"/>
                </a:lnTo>
                <a:lnTo>
                  <a:pt x="7821" y="2432"/>
                </a:lnTo>
                <a:lnTo>
                  <a:pt x="7799" y="2444"/>
                </a:lnTo>
                <a:lnTo>
                  <a:pt x="7805" y="2455"/>
                </a:lnTo>
                <a:lnTo>
                  <a:pt x="7812" y="2470"/>
                </a:lnTo>
                <a:lnTo>
                  <a:pt x="7846" y="2484"/>
                </a:lnTo>
                <a:lnTo>
                  <a:pt x="7879" y="2495"/>
                </a:lnTo>
                <a:lnTo>
                  <a:pt x="7890" y="2501"/>
                </a:lnTo>
                <a:lnTo>
                  <a:pt x="7898" y="2508"/>
                </a:lnTo>
                <a:lnTo>
                  <a:pt x="7909" y="2523"/>
                </a:lnTo>
                <a:lnTo>
                  <a:pt x="7923" y="2530"/>
                </a:lnTo>
                <a:lnTo>
                  <a:pt x="7945" y="2507"/>
                </a:lnTo>
                <a:lnTo>
                  <a:pt x="7939" y="2472"/>
                </a:lnTo>
                <a:lnTo>
                  <a:pt x="7949" y="2444"/>
                </a:lnTo>
                <a:lnTo>
                  <a:pt x="7949" y="2420"/>
                </a:lnTo>
                <a:lnTo>
                  <a:pt x="7940" y="2426"/>
                </a:lnTo>
                <a:close/>
                <a:moveTo>
                  <a:pt x="7607" y="2205"/>
                </a:moveTo>
                <a:lnTo>
                  <a:pt x="7597" y="2217"/>
                </a:lnTo>
                <a:lnTo>
                  <a:pt x="7591" y="2230"/>
                </a:lnTo>
                <a:lnTo>
                  <a:pt x="7589" y="2235"/>
                </a:lnTo>
                <a:lnTo>
                  <a:pt x="7586" y="2238"/>
                </a:lnTo>
                <a:lnTo>
                  <a:pt x="7583" y="2240"/>
                </a:lnTo>
                <a:lnTo>
                  <a:pt x="7580" y="2242"/>
                </a:lnTo>
                <a:lnTo>
                  <a:pt x="7579" y="2242"/>
                </a:lnTo>
                <a:lnTo>
                  <a:pt x="7578" y="2242"/>
                </a:lnTo>
                <a:lnTo>
                  <a:pt x="7566" y="2247"/>
                </a:lnTo>
                <a:lnTo>
                  <a:pt x="7550" y="2250"/>
                </a:lnTo>
                <a:lnTo>
                  <a:pt x="7550" y="2251"/>
                </a:lnTo>
                <a:lnTo>
                  <a:pt x="7552" y="2257"/>
                </a:lnTo>
                <a:lnTo>
                  <a:pt x="7557" y="2266"/>
                </a:lnTo>
                <a:lnTo>
                  <a:pt x="7562" y="2295"/>
                </a:lnTo>
                <a:lnTo>
                  <a:pt x="7562" y="2325"/>
                </a:lnTo>
                <a:lnTo>
                  <a:pt x="7565" y="2355"/>
                </a:lnTo>
                <a:lnTo>
                  <a:pt x="7573" y="2378"/>
                </a:lnTo>
                <a:lnTo>
                  <a:pt x="7580" y="2381"/>
                </a:lnTo>
                <a:lnTo>
                  <a:pt x="7588" y="2377"/>
                </a:lnTo>
                <a:lnTo>
                  <a:pt x="7591" y="2363"/>
                </a:lnTo>
                <a:lnTo>
                  <a:pt x="7599" y="2353"/>
                </a:lnTo>
                <a:lnTo>
                  <a:pt x="7612" y="2355"/>
                </a:lnTo>
                <a:lnTo>
                  <a:pt x="7625" y="2358"/>
                </a:lnTo>
                <a:lnTo>
                  <a:pt x="7632" y="2327"/>
                </a:lnTo>
                <a:lnTo>
                  <a:pt x="7632" y="2299"/>
                </a:lnTo>
                <a:lnTo>
                  <a:pt x="7622" y="2270"/>
                </a:lnTo>
                <a:lnTo>
                  <a:pt x="7618" y="2236"/>
                </a:lnTo>
                <a:lnTo>
                  <a:pt x="7618" y="2233"/>
                </a:lnTo>
                <a:lnTo>
                  <a:pt x="7618" y="2230"/>
                </a:lnTo>
                <a:lnTo>
                  <a:pt x="7615" y="2221"/>
                </a:lnTo>
                <a:lnTo>
                  <a:pt x="7613" y="2212"/>
                </a:lnTo>
                <a:lnTo>
                  <a:pt x="7607" y="2205"/>
                </a:lnTo>
                <a:close/>
                <a:moveTo>
                  <a:pt x="7589" y="2103"/>
                </a:moveTo>
                <a:lnTo>
                  <a:pt x="7587" y="2114"/>
                </a:lnTo>
                <a:lnTo>
                  <a:pt x="7585" y="2126"/>
                </a:lnTo>
                <a:lnTo>
                  <a:pt x="7584" y="2127"/>
                </a:lnTo>
                <a:lnTo>
                  <a:pt x="7583" y="2128"/>
                </a:lnTo>
                <a:lnTo>
                  <a:pt x="7576" y="2130"/>
                </a:lnTo>
                <a:lnTo>
                  <a:pt x="7570" y="2132"/>
                </a:lnTo>
                <a:lnTo>
                  <a:pt x="7568" y="2134"/>
                </a:lnTo>
                <a:lnTo>
                  <a:pt x="7565" y="2138"/>
                </a:lnTo>
                <a:lnTo>
                  <a:pt x="7563" y="2148"/>
                </a:lnTo>
                <a:lnTo>
                  <a:pt x="7564" y="2159"/>
                </a:lnTo>
                <a:lnTo>
                  <a:pt x="7566" y="2164"/>
                </a:lnTo>
                <a:lnTo>
                  <a:pt x="7569" y="2168"/>
                </a:lnTo>
                <a:lnTo>
                  <a:pt x="7570" y="2170"/>
                </a:lnTo>
                <a:lnTo>
                  <a:pt x="7571" y="2171"/>
                </a:lnTo>
                <a:lnTo>
                  <a:pt x="7571" y="2172"/>
                </a:lnTo>
                <a:lnTo>
                  <a:pt x="7571" y="2176"/>
                </a:lnTo>
                <a:lnTo>
                  <a:pt x="7571" y="2181"/>
                </a:lnTo>
                <a:lnTo>
                  <a:pt x="7574" y="2185"/>
                </a:lnTo>
                <a:lnTo>
                  <a:pt x="7576" y="2189"/>
                </a:lnTo>
                <a:lnTo>
                  <a:pt x="7577" y="2189"/>
                </a:lnTo>
                <a:lnTo>
                  <a:pt x="7578" y="2190"/>
                </a:lnTo>
                <a:lnTo>
                  <a:pt x="7583" y="2192"/>
                </a:lnTo>
                <a:lnTo>
                  <a:pt x="7588" y="2195"/>
                </a:lnTo>
                <a:lnTo>
                  <a:pt x="7589" y="2195"/>
                </a:lnTo>
                <a:lnTo>
                  <a:pt x="7591" y="2196"/>
                </a:lnTo>
                <a:lnTo>
                  <a:pt x="7593" y="2196"/>
                </a:lnTo>
                <a:lnTo>
                  <a:pt x="7596" y="2197"/>
                </a:lnTo>
                <a:lnTo>
                  <a:pt x="7598" y="2197"/>
                </a:lnTo>
                <a:lnTo>
                  <a:pt x="7600" y="2197"/>
                </a:lnTo>
                <a:lnTo>
                  <a:pt x="7601" y="2196"/>
                </a:lnTo>
                <a:lnTo>
                  <a:pt x="7601" y="2195"/>
                </a:lnTo>
                <a:lnTo>
                  <a:pt x="7602" y="2195"/>
                </a:lnTo>
                <a:lnTo>
                  <a:pt x="7602" y="2194"/>
                </a:lnTo>
                <a:lnTo>
                  <a:pt x="7604" y="2181"/>
                </a:lnTo>
                <a:lnTo>
                  <a:pt x="7604" y="2165"/>
                </a:lnTo>
                <a:lnTo>
                  <a:pt x="7602" y="2163"/>
                </a:lnTo>
                <a:lnTo>
                  <a:pt x="7601" y="2162"/>
                </a:lnTo>
                <a:lnTo>
                  <a:pt x="7601" y="2153"/>
                </a:lnTo>
                <a:lnTo>
                  <a:pt x="7601" y="2145"/>
                </a:lnTo>
                <a:lnTo>
                  <a:pt x="7601" y="2135"/>
                </a:lnTo>
                <a:lnTo>
                  <a:pt x="7600" y="2128"/>
                </a:lnTo>
                <a:lnTo>
                  <a:pt x="7599" y="2125"/>
                </a:lnTo>
                <a:lnTo>
                  <a:pt x="7599" y="2122"/>
                </a:lnTo>
                <a:lnTo>
                  <a:pt x="7598" y="2121"/>
                </a:lnTo>
                <a:lnTo>
                  <a:pt x="7596" y="2119"/>
                </a:lnTo>
                <a:lnTo>
                  <a:pt x="7596" y="2111"/>
                </a:lnTo>
                <a:lnTo>
                  <a:pt x="7594" y="2105"/>
                </a:lnTo>
                <a:lnTo>
                  <a:pt x="7589" y="2103"/>
                </a:lnTo>
                <a:close/>
                <a:moveTo>
                  <a:pt x="7294" y="2332"/>
                </a:moveTo>
                <a:lnTo>
                  <a:pt x="7287" y="2323"/>
                </a:lnTo>
                <a:lnTo>
                  <a:pt x="7279" y="2317"/>
                </a:lnTo>
                <a:lnTo>
                  <a:pt x="7277" y="2318"/>
                </a:lnTo>
                <a:lnTo>
                  <a:pt x="7274" y="2320"/>
                </a:lnTo>
                <a:lnTo>
                  <a:pt x="7268" y="2322"/>
                </a:lnTo>
                <a:lnTo>
                  <a:pt x="7261" y="2324"/>
                </a:lnTo>
                <a:lnTo>
                  <a:pt x="7257" y="2333"/>
                </a:lnTo>
                <a:lnTo>
                  <a:pt x="7268" y="2341"/>
                </a:lnTo>
                <a:lnTo>
                  <a:pt x="7270" y="2346"/>
                </a:lnTo>
                <a:lnTo>
                  <a:pt x="7274" y="2351"/>
                </a:lnTo>
                <a:lnTo>
                  <a:pt x="7283" y="2346"/>
                </a:lnTo>
                <a:lnTo>
                  <a:pt x="7293" y="2340"/>
                </a:lnTo>
                <a:lnTo>
                  <a:pt x="7294" y="2332"/>
                </a:lnTo>
                <a:close/>
                <a:moveTo>
                  <a:pt x="7215" y="2369"/>
                </a:moveTo>
                <a:lnTo>
                  <a:pt x="7205" y="2375"/>
                </a:lnTo>
                <a:lnTo>
                  <a:pt x="7198" y="2383"/>
                </a:lnTo>
                <a:lnTo>
                  <a:pt x="7197" y="2388"/>
                </a:lnTo>
                <a:lnTo>
                  <a:pt x="7202" y="2391"/>
                </a:lnTo>
                <a:lnTo>
                  <a:pt x="7210" y="2387"/>
                </a:lnTo>
                <a:lnTo>
                  <a:pt x="7216" y="2380"/>
                </a:lnTo>
                <a:lnTo>
                  <a:pt x="7215" y="2369"/>
                </a:lnTo>
                <a:close/>
                <a:moveTo>
                  <a:pt x="6881" y="1332"/>
                </a:moveTo>
                <a:lnTo>
                  <a:pt x="6864" y="1333"/>
                </a:lnTo>
                <a:lnTo>
                  <a:pt x="6847" y="1330"/>
                </a:lnTo>
                <a:lnTo>
                  <a:pt x="6837" y="1319"/>
                </a:lnTo>
                <a:lnTo>
                  <a:pt x="6824" y="1327"/>
                </a:lnTo>
                <a:lnTo>
                  <a:pt x="6801" y="1333"/>
                </a:lnTo>
                <a:lnTo>
                  <a:pt x="6779" y="1347"/>
                </a:lnTo>
                <a:lnTo>
                  <a:pt x="6780" y="1359"/>
                </a:lnTo>
                <a:lnTo>
                  <a:pt x="6782" y="1373"/>
                </a:lnTo>
                <a:lnTo>
                  <a:pt x="6754" y="1383"/>
                </a:lnTo>
                <a:lnTo>
                  <a:pt x="6720" y="1381"/>
                </a:lnTo>
                <a:lnTo>
                  <a:pt x="6712" y="1387"/>
                </a:lnTo>
                <a:lnTo>
                  <a:pt x="6718" y="1399"/>
                </a:lnTo>
                <a:lnTo>
                  <a:pt x="6714" y="1409"/>
                </a:lnTo>
                <a:lnTo>
                  <a:pt x="6706" y="1418"/>
                </a:lnTo>
                <a:lnTo>
                  <a:pt x="6702" y="1425"/>
                </a:lnTo>
                <a:lnTo>
                  <a:pt x="6709" y="1433"/>
                </a:lnTo>
                <a:lnTo>
                  <a:pt x="6734" y="1429"/>
                </a:lnTo>
                <a:lnTo>
                  <a:pt x="6740" y="1439"/>
                </a:lnTo>
                <a:lnTo>
                  <a:pt x="6729" y="1450"/>
                </a:lnTo>
                <a:lnTo>
                  <a:pt x="6717" y="1463"/>
                </a:lnTo>
                <a:lnTo>
                  <a:pt x="6712" y="1481"/>
                </a:lnTo>
                <a:lnTo>
                  <a:pt x="6698" y="1501"/>
                </a:lnTo>
                <a:lnTo>
                  <a:pt x="6681" y="1520"/>
                </a:lnTo>
                <a:lnTo>
                  <a:pt x="6670" y="1539"/>
                </a:lnTo>
                <a:lnTo>
                  <a:pt x="6693" y="1535"/>
                </a:lnTo>
                <a:lnTo>
                  <a:pt x="6711" y="1536"/>
                </a:lnTo>
                <a:lnTo>
                  <a:pt x="6707" y="1550"/>
                </a:lnTo>
                <a:lnTo>
                  <a:pt x="6711" y="1560"/>
                </a:lnTo>
                <a:lnTo>
                  <a:pt x="6751" y="1548"/>
                </a:lnTo>
                <a:lnTo>
                  <a:pt x="6792" y="1530"/>
                </a:lnTo>
                <a:lnTo>
                  <a:pt x="6805" y="1519"/>
                </a:lnTo>
                <a:lnTo>
                  <a:pt x="6814" y="1510"/>
                </a:lnTo>
                <a:lnTo>
                  <a:pt x="6873" y="1473"/>
                </a:lnTo>
                <a:lnTo>
                  <a:pt x="6880" y="1397"/>
                </a:lnTo>
                <a:lnTo>
                  <a:pt x="6901" y="1384"/>
                </a:lnTo>
                <a:lnTo>
                  <a:pt x="6914" y="1364"/>
                </a:lnTo>
                <a:lnTo>
                  <a:pt x="6900" y="1361"/>
                </a:lnTo>
                <a:lnTo>
                  <a:pt x="6894" y="1348"/>
                </a:lnTo>
                <a:lnTo>
                  <a:pt x="6881" y="1332"/>
                </a:lnTo>
                <a:close/>
                <a:moveTo>
                  <a:pt x="7127" y="1373"/>
                </a:moveTo>
                <a:lnTo>
                  <a:pt x="7098" y="1359"/>
                </a:lnTo>
                <a:lnTo>
                  <a:pt x="7082" y="1335"/>
                </a:lnTo>
                <a:lnTo>
                  <a:pt x="7072" y="1299"/>
                </a:lnTo>
                <a:lnTo>
                  <a:pt x="7043" y="1286"/>
                </a:lnTo>
                <a:lnTo>
                  <a:pt x="7017" y="1289"/>
                </a:lnTo>
                <a:lnTo>
                  <a:pt x="7008" y="1272"/>
                </a:lnTo>
                <a:lnTo>
                  <a:pt x="7034" y="1263"/>
                </a:lnTo>
                <a:lnTo>
                  <a:pt x="7044" y="1238"/>
                </a:lnTo>
                <a:lnTo>
                  <a:pt x="7067" y="1213"/>
                </a:lnTo>
                <a:lnTo>
                  <a:pt x="7081" y="1187"/>
                </a:lnTo>
                <a:lnTo>
                  <a:pt x="7058" y="1183"/>
                </a:lnTo>
                <a:lnTo>
                  <a:pt x="7033" y="1181"/>
                </a:lnTo>
                <a:lnTo>
                  <a:pt x="7001" y="1187"/>
                </a:lnTo>
                <a:lnTo>
                  <a:pt x="6973" y="1190"/>
                </a:lnTo>
                <a:lnTo>
                  <a:pt x="7000" y="1151"/>
                </a:lnTo>
                <a:lnTo>
                  <a:pt x="7020" y="1118"/>
                </a:lnTo>
                <a:lnTo>
                  <a:pt x="6998" y="1127"/>
                </a:lnTo>
                <a:lnTo>
                  <a:pt x="6975" y="1127"/>
                </a:lnTo>
                <a:lnTo>
                  <a:pt x="6945" y="1126"/>
                </a:lnTo>
                <a:lnTo>
                  <a:pt x="6938" y="1157"/>
                </a:lnTo>
                <a:lnTo>
                  <a:pt x="6917" y="1166"/>
                </a:lnTo>
                <a:lnTo>
                  <a:pt x="6893" y="1159"/>
                </a:lnTo>
                <a:lnTo>
                  <a:pt x="6905" y="1182"/>
                </a:lnTo>
                <a:lnTo>
                  <a:pt x="6915" y="1206"/>
                </a:lnTo>
                <a:lnTo>
                  <a:pt x="6911" y="1225"/>
                </a:lnTo>
                <a:lnTo>
                  <a:pt x="6904" y="1246"/>
                </a:lnTo>
                <a:lnTo>
                  <a:pt x="6915" y="1247"/>
                </a:lnTo>
                <a:lnTo>
                  <a:pt x="6927" y="1254"/>
                </a:lnTo>
                <a:lnTo>
                  <a:pt x="6926" y="1269"/>
                </a:lnTo>
                <a:lnTo>
                  <a:pt x="6932" y="1280"/>
                </a:lnTo>
                <a:lnTo>
                  <a:pt x="6944" y="1296"/>
                </a:lnTo>
                <a:lnTo>
                  <a:pt x="6937" y="1317"/>
                </a:lnTo>
                <a:lnTo>
                  <a:pt x="6935" y="1335"/>
                </a:lnTo>
                <a:lnTo>
                  <a:pt x="6943" y="1353"/>
                </a:lnTo>
                <a:lnTo>
                  <a:pt x="6971" y="1352"/>
                </a:lnTo>
                <a:lnTo>
                  <a:pt x="6998" y="1349"/>
                </a:lnTo>
                <a:lnTo>
                  <a:pt x="6999" y="1361"/>
                </a:lnTo>
                <a:lnTo>
                  <a:pt x="6997" y="1376"/>
                </a:lnTo>
                <a:lnTo>
                  <a:pt x="7007" y="1387"/>
                </a:lnTo>
                <a:lnTo>
                  <a:pt x="7018" y="1379"/>
                </a:lnTo>
                <a:lnTo>
                  <a:pt x="7020" y="1394"/>
                </a:lnTo>
                <a:lnTo>
                  <a:pt x="7019" y="1411"/>
                </a:lnTo>
                <a:lnTo>
                  <a:pt x="7012" y="1430"/>
                </a:lnTo>
                <a:lnTo>
                  <a:pt x="6990" y="1438"/>
                </a:lnTo>
                <a:lnTo>
                  <a:pt x="6970" y="1450"/>
                </a:lnTo>
                <a:lnTo>
                  <a:pt x="6947" y="1456"/>
                </a:lnTo>
                <a:lnTo>
                  <a:pt x="6942" y="1465"/>
                </a:lnTo>
                <a:lnTo>
                  <a:pt x="6963" y="1464"/>
                </a:lnTo>
                <a:lnTo>
                  <a:pt x="6962" y="1493"/>
                </a:lnTo>
                <a:lnTo>
                  <a:pt x="6928" y="1526"/>
                </a:lnTo>
                <a:lnTo>
                  <a:pt x="6932" y="1550"/>
                </a:lnTo>
                <a:lnTo>
                  <a:pt x="6978" y="1554"/>
                </a:lnTo>
                <a:lnTo>
                  <a:pt x="7017" y="1550"/>
                </a:lnTo>
                <a:lnTo>
                  <a:pt x="7032" y="1555"/>
                </a:lnTo>
                <a:lnTo>
                  <a:pt x="7001" y="1564"/>
                </a:lnTo>
                <a:lnTo>
                  <a:pt x="6970" y="1570"/>
                </a:lnTo>
                <a:lnTo>
                  <a:pt x="6945" y="1586"/>
                </a:lnTo>
                <a:lnTo>
                  <a:pt x="6922" y="1601"/>
                </a:lnTo>
                <a:lnTo>
                  <a:pt x="6907" y="1611"/>
                </a:lnTo>
                <a:lnTo>
                  <a:pt x="6893" y="1622"/>
                </a:lnTo>
                <a:lnTo>
                  <a:pt x="6908" y="1627"/>
                </a:lnTo>
                <a:lnTo>
                  <a:pt x="6930" y="1617"/>
                </a:lnTo>
                <a:lnTo>
                  <a:pt x="6946" y="1612"/>
                </a:lnTo>
                <a:lnTo>
                  <a:pt x="6962" y="1616"/>
                </a:lnTo>
                <a:lnTo>
                  <a:pt x="6990" y="1606"/>
                </a:lnTo>
                <a:lnTo>
                  <a:pt x="7021" y="1595"/>
                </a:lnTo>
                <a:lnTo>
                  <a:pt x="7065" y="1592"/>
                </a:lnTo>
                <a:lnTo>
                  <a:pt x="7106" y="1592"/>
                </a:lnTo>
                <a:lnTo>
                  <a:pt x="7152" y="1594"/>
                </a:lnTo>
                <a:lnTo>
                  <a:pt x="7192" y="1571"/>
                </a:lnTo>
                <a:lnTo>
                  <a:pt x="7155" y="1561"/>
                </a:lnTo>
                <a:lnTo>
                  <a:pt x="7141" y="1558"/>
                </a:lnTo>
                <a:lnTo>
                  <a:pt x="7154" y="1553"/>
                </a:lnTo>
                <a:lnTo>
                  <a:pt x="7193" y="1512"/>
                </a:lnTo>
                <a:lnTo>
                  <a:pt x="7182" y="1476"/>
                </a:lnTo>
                <a:lnTo>
                  <a:pt x="7156" y="1468"/>
                </a:lnTo>
                <a:lnTo>
                  <a:pt x="7154" y="1442"/>
                </a:lnTo>
                <a:lnTo>
                  <a:pt x="7150" y="1412"/>
                </a:lnTo>
                <a:lnTo>
                  <a:pt x="7140" y="1381"/>
                </a:lnTo>
                <a:lnTo>
                  <a:pt x="7127" y="1373"/>
                </a:lnTo>
                <a:close/>
                <a:moveTo>
                  <a:pt x="6889" y="927"/>
                </a:moveTo>
                <a:lnTo>
                  <a:pt x="6887" y="924"/>
                </a:lnTo>
                <a:lnTo>
                  <a:pt x="6886" y="922"/>
                </a:lnTo>
                <a:lnTo>
                  <a:pt x="6885" y="919"/>
                </a:lnTo>
                <a:lnTo>
                  <a:pt x="6884" y="915"/>
                </a:lnTo>
                <a:lnTo>
                  <a:pt x="6882" y="914"/>
                </a:lnTo>
                <a:lnTo>
                  <a:pt x="6881" y="912"/>
                </a:lnTo>
                <a:lnTo>
                  <a:pt x="6877" y="909"/>
                </a:lnTo>
                <a:lnTo>
                  <a:pt x="6872" y="909"/>
                </a:lnTo>
                <a:lnTo>
                  <a:pt x="6871" y="910"/>
                </a:lnTo>
                <a:lnTo>
                  <a:pt x="6870" y="911"/>
                </a:lnTo>
                <a:lnTo>
                  <a:pt x="6869" y="914"/>
                </a:lnTo>
                <a:lnTo>
                  <a:pt x="6869" y="916"/>
                </a:lnTo>
                <a:lnTo>
                  <a:pt x="6870" y="920"/>
                </a:lnTo>
                <a:lnTo>
                  <a:pt x="6871" y="922"/>
                </a:lnTo>
                <a:lnTo>
                  <a:pt x="6873" y="927"/>
                </a:lnTo>
                <a:lnTo>
                  <a:pt x="6874" y="932"/>
                </a:lnTo>
                <a:lnTo>
                  <a:pt x="6877" y="938"/>
                </a:lnTo>
                <a:lnTo>
                  <a:pt x="6881" y="944"/>
                </a:lnTo>
                <a:lnTo>
                  <a:pt x="6889" y="927"/>
                </a:lnTo>
                <a:close/>
                <a:moveTo>
                  <a:pt x="6420" y="724"/>
                </a:moveTo>
                <a:lnTo>
                  <a:pt x="6402" y="732"/>
                </a:lnTo>
                <a:lnTo>
                  <a:pt x="6378" y="739"/>
                </a:lnTo>
                <a:lnTo>
                  <a:pt x="6347" y="756"/>
                </a:lnTo>
                <a:lnTo>
                  <a:pt x="6316" y="751"/>
                </a:lnTo>
                <a:lnTo>
                  <a:pt x="6307" y="721"/>
                </a:lnTo>
                <a:lnTo>
                  <a:pt x="6280" y="706"/>
                </a:lnTo>
                <a:lnTo>
                  <a:pt x="6264" y="729"/>
                </a:lnTo>
                <a:lnTo>
                  <a:pt x="6237" y="734"/>
                </a:lnTo>
                <a:lnTo>
                  <a:pt x="6226" y="750"/>
                </a:lnTo>
                <a:lnTo>
                  <a:pt x="6255" y="751"/>
                </a:lnTo>
                <a:lnTo>
                  <a:pt x="6273" y="755"/>
                </a:lnTo>
                <a:lnTo>
                  <a:pt x="6280" y="770"/>
                </a:lnTo>
                <a:lnTo>
                  <a:pt x="6258" y="772"/>
                </a:lnTo>
                <a:lnTo>
                  <a:pt x="6229" y="776"/>
                </a:lnTo>
                <a:lnTo>
                  <a:pt x="6218" y="781"/>
                </a:lnTo>
                <a:lnTo>
                  <a:pt x="6216" y="789"/>
                </a:lnTo>
                <a:lnTo>
                  <a:pt x="6231" y="798"/>
                </a:lnTo>
                <a:lnTo>
                  <a:pt x="6243" y="805"/>
                </a:lnTo>
                <a:lnTo>
                  <a:pt x="6263" y="846"/>
                </a:lnTo>
                <a:lnTo>
                  <a:pt x="6318" y="843"/>
                </a:lnTo>
                <a:lnTo>
                  <a:pt x="6357" y="856"/>
                </a:lnTo>
                <a:lnTo>
                  <a:pt x="6398" y="862"/>
                </a:lnTo>
                <a:lnTo>
                  <a:pt x="6445" y="850"/>
                </a:lnTo>
                <a:lnTo>
                  <a:pt x="6491" y="835"/>
                </a:lnTo>
                <a:lnTo>
                  <a:pt x="6514" y="822"/>
                </a:lnTo>
                <a:lnTo>
                  <a:pt x="6537" y="812"/>
                </a:lnTo>
                <a:lnTo>
                  <a:pt x="6573" y="803"/>
                </a:lnTo>
                <a:lnTo>
                  <a:pt x="6607" y="785"/>
                </a:lnTo>
                <a:lnTo>
                  <a:pt x="6611" y="770"/>
                </a:lnTo>
                <a:lnTo>
                  <a:pt x="6595" y="755"/>
                </a:lnTo>
                <a:lnTo>
                  <a:pt x="6588" y="736"/>
                </a:lnTo>
                <a:lnTo>
                  <a:pt x="6584" y="715"/>
                </a:lnTo>
                <a:lnTo>
                  <a:pt x="6570" y="717"/>
                </a:lnTo>
                <a:lnTo>
                  <a:pt x="6550" y="719"/>
                </a:lnTo>
                <a:lnTo>
                  <a:pt x="6494" y="721"/>
                </a:lnTo>
                <a:lnTo>
                  <a:pt x="6472" y="737"/>
                </a:lnTo>
                <a:lnTo>
                  <a:pt x="6443" y="736"/>
                </a:lnTo>
                <a:lnTo>
                  <a:pt x="6420" y="724"/>
                </a:lnTo>
                <a:close/>
                <a:moveTo>
                  <a:pt x="7692" y="203"/>
                </a:moveTo>
                <a:lnTo>
                  <a:pt x="7669" y="189"/>
                </a:lnTo>
                <a:lnTo>
                  <a:pt x="7645" y="181"/>
                </a:lnTo>
                <a:lnTo>
                  <a:pt x="7639" y="207"/>
                </a:lnTo>
                <a:lnTo>
                  <a:pt x="7634" y="222"/>
                </a:lnTo>
                <a:lnTo>
                  <a:pt x="7616" y="205"/>
                </a:lnTo>
                <a:lnTo>
                  <a:pt x="7593" y="209"/>
                </a:lnTo>
                <a:lnTo>
                  <a:pt x="7571" y="211"/>
                </a:lnTo>
                <a:lnTo>
                  <a:pt x="7553" y="199"/>
                </a:lnTo>
                <a:lnTo>
                  <a:pt x="7530" y="195"/>
                </a:lnTo>
                <a:lnTo>
                  <a:pt x="7507" y="198"/>
                </a:lnTo>
                <a:lnTo>
                  <a:pt x="7498" y="200"/>
                </a:lnTo>
                <a:lnTo>
                  <a:pt x="7489" y="205"/>
                </a:lnTo>
                <a:lnTo>
                  <a:pt x="7494" y="211"/>
                </a:lnTo>
                <a:lnTo>
                  <a:pt x="7505" y="217"/>
                </a:lnTo>
                <a:lnTo>
                  <a:pt x="7545" y="247"/>
                </a:lnTo>
                <a:lnTo>
                  <a:pt x="7590" y="250"/>
                </a:lnTo>
                <a:lnTo>
                  <a:pt x="7601" y="238"/>
                </a:lnTo>
                <a:lnTo>
                  <a:pt x="7616" y="236"/>
                </a:lnTo>
                <a:lnTo>
                  <a:pt x="7649" y="235"/>
                </a:lnTo>
                <a:lnTo>
                  <a:pt x="7673" y="247"/>
                </a:lnTo>
                <a:lnTo>
                  <a:pt x="7649" y="253"/>
                </a:lnTo>
                <a:lnTo>
                  <a:pt x="7618" y="254"/>
                </a:lnTo>
                <a:lnTo>
                  <a:pt x="7612" y="262"/>
                </a:lnTo>
                <a:lnTo>
                  <a:pt x="7617" y="269"/>
                </a:lnTo>
                <a:lnTo>
                  <a:pt x="7673" y="265"/>
                </a:lnTo>
                <a:lnTo>
                  <a:pt x="7706" y="273"/>
                </a:lnTo>
                <a:lnTo>
                  <a:pt x="7688" y="277"/>
                </a:lnTo>
                <a:lnTo>
                  <a:pt x="7685" y="283"/>
                </a:lnTo>
                <a:lnTo>
                  <a:pt x="7690" y="291"/>
                </a:lnTo>
                <a:lnTo>
                  <a:pt x="7675" y="291"/>
                </a:lnTo>
                <a:lnTo>
                  <a:pt x="7663" y="287"/>
                </a:lnTo>
                <a:lnTo>
                  <a:pt x="7651" y="286"/>
                </a:lnTo>
                <a:lnTo>
                  <a:pt x="7645" y="301"/>
                </a:lnTo>
                <a:lnTo>
                  <a:pt x="7692" y="317"/>
                </a:lnTo>
                <a:lnTo>
                  <a:pt x="7711" y="306"/>
                </a:lnTo>
                <a:lnTo>
                  <a:pt x="7730" y="288"/>
                </a:lnTo>
                <a:lnTo>
                  <a:pt x="7745" y="268"/>
                </a:lnTo>
                <a:lnTo>
                  <a:pt x="7746" y="242"/>
                </a:lnTo>
                <a:lnTo>
                  <a:pt x="7786" y="241"/>
                </a:lnTo>
                <a:lnTo>
                  <a:pt x="7818" y="227"/>
                </a:lnTo>
                <a:lnTo>
                  <a:pt x="7785" y="230"/>
                </a:lnTo>
                <a:lnTo>
                  <a:pt x="7756" y="227"/>
                </a:lnTo>
                <a:lnTo>
                  <a:pt x="7735" y="217"/>
                </a:lnTo>
                <a:lnTo>
                  <a:pt x="7707" y="215"/>
                </a:lnTo>
                <a:lnTo>
                  <a:pt x="7692" y="203"/>
                </a:lnTo>
                <a:close/>
                <a:moveTo>
                  <a:pt x="7880" y="245"/>
                </a:moveTo>
                <a:lnTo>
                  <a:pt x="7859" y="249"/>
                </a:lnTo>
                <a:lnTo>
                  <a:pt x="7839" y="252"/>
                </a:lnTo>
                <a:lnTo>
                  <a:pt x="7827" y="253"/>
                </a:lnTo>
                <a:lnTo>
                  <a:pt x="7815" y="258"/>
                </a:lnTo>
                <a:lnTo>
                  <a:pt x="7818" y="263"/>
                </a:lnTo>
                <a:lnTo>
                  <a:pt x="7824" y="266"/>
                </a:lnTo>
                <a:lnTo>
                  <a:pt x="7825" y="267"/>
                </a:lnTo>
                <a:lnTo>
                  <a:pt x="7825" y="268"/>
                </a:lnTo>
                <a:lnTo>
                  <a:pt x="7822" y="275"/>
                </a:lnTo>
                <a:lnTo>
                  <a:pt x="7823" y="283"/>
                </a:lnTo>
                <a:lnTo>
                  <a:pt x="7841" y="288"/>
                </a:lnTo>
                <a:lnTo>
                  <a:pt x="7861" y="283"/>
                </a:lnTo>
                <a:lnTo>
                  <a:pt x="7878" y="287"/>
                </a:lnTo>
                <a:lnTo>
                  <a:pt x="7898" y="287"/>
                </a:lnTo>
                <a:lnTo>
                  <a:pt x="7920" y="277"/>
                </a:lnTo>
                <a:lnTo>
                  <a:pt x="7936" y="263"/>
                </a:lnTo>
                <a:lnTo>
                  <a:pt x="7935" y="262"/>
                </a:lnTo>
                <a:lnTo>
                  <a:pt x="7906" y="266"/>
                </a:lnTo>
                <a:lnTo>
                  <a:pt x="7885" y="251"/>
                </a:lnTo>
                <a:lnTo>
                  <a:pt x="7880" y="245"/>
                </a:lnTo>
                <a:close/>
                <a:moveTo>
                  <a:pt x="7893" y="176"/>
                </a:moveTo>
                <a:lnTo>
                  <a:pt x="7848" y="176"/>
                </a:lnTo>
                <a:lnTo>
                  <a:pt x="7802" y="168"/>
                </a:lnTo>
                <a:lnTo>
                  <a:pt x="7782" y="168"/>
                </a:lnTo>
                <a:lnTo>
                  <a:pt x="7763" y="172"/>
                </a:lnTo>
                <a:lnTo>
                  <a:pt x="7741" y="174"/>
                </a:lnTo>
                <a:lnTo>
                  <a:pt x="7723" y="178"/>
                </a:lnTo>
                <a:lnTo>
                  <a:pt x="7779" y="183"/>
                </a:lnTo>
                <a:lnTo>
                  <a:pt x="7826" y="189"/>
                </a:lnTo>
                <a:lnTo>
                  <a:pt x="7811" y="199"/>
                </a:lnTo>
                <a:lnTo>
                  <a:pt x="7795" y="205"/>
                </a:lnTo>
                <a:lnTo>
                  <a:pt x="7807" y="209"/>
                </a:lnTo>
                <a:lnTo>
                  <a:pt x="7827" y="208"/>
                </a:lnTo>
                <a:lnTo>
                  <a:pt x="7898" y="206"/>
                </a:lnTo>
                <a:lnTo>
                  <a:pt x="7941" y="198"/>
                </a:lnTo>
                <a:lnTo>
                  <a:pt x="7981" y="189"/>
                </a:lnTo>
                <a:lnTo>
                  <a:pt x="7997" y="183"/>
                </a:lnTo>
                <a:lnTo>
                  <a:pt x="7984" y="177"/>
                </a:lnTo>
                <a:lnTo>
                  <a:pt x="7955" y="178"/>
                </a:lnTo>
                <a:lnTo>
                  <a:pt x="7926" y="180"/>
                </a:lnTo>
                <a:lnTo>
                  <a:pt x="7893" y="176"/>
                </a:lnTo>
                <a:close/>
                <a:moveTo>
                  <a:pt x="7684" y="1293"/>
                </a:moveTo>
                <a:lnTo>
                  <a:pt x="7679" y="1282"/>
                </a:lnTo>
                <a:lnTo>
                  <a:pt x="7676" y="1269"/>
                </a:lnTo>
                <a:lnTo>
                  <a:pt x="7672" y="1247"/>
                </a:lnTo>
                <a:lnTo>
                  <a:pt x="7654" y="1243"/>
                </a:lnTo>
                <a:lnTo>
                  <a:pt x="7642" y="1256"/>
                </a:lnTo>
                <a:lnTo>
                  <a:pt x="7634" y="1271"/>
                </a:lnTo>
                <a:lnTo>
                  <a:pt x="7617" y="1291"/>
                </a:lnTo>
                <a:lnTo>
                  <a:pt x="7628" y="1311"/>
                </a:lnTo>
                <a:lnTo>
                  <a:pt x="7637" y="1322"/>
                </a:lnTo>
                <a:lnTo>
                  <a:pt x="7645" y="1335"/>
                </a:lnTo>
                <a:lnTo>
                  <a:pt x="7661" y="1329"/>
                </a:lnTo>
                <a:lnTo>
                  <a:pt x="7673" y="1312"/>
                </a:lnTo>
                <a:lnTo>
                  <a:pt x="7684" y="1293"/>
                </a:lnTo>
                <a:close/>
                <a:moveTo>
                  <a:pt x="7809" y="1329"/>
                </a:moveTo>
                <a:lnTo>
                  <a:pt x="7806" y="1325"/>
                </a:lnTo>
                <a:lnTo>
                  <a:pt x="7802" y="1321"/>
                </a:lnTo>
                <a:lnTo>
                  <a:pt x="7801" y="1321"/>
                </a:lnTo>
                <a:lnTo>
                  <a:pt x="7800" y="1320"/>
                </a:lnTo>
                <a:lnTo>
                  <a:pt x="7797" y="1319"/>
                </a:lnTo>
                <a:lnTo>
                  <a:pt x="7793" y="1319"/>
                </a:lnTo>
                <a:lnTo>
                  <a:pt x="7789" y="1322"/>
                </a:lnTo>
                <a:lnTo>
                  <a:pt x="7787" y="1328"/>
                </a:lnTo>
                <a:lnTo>
                  <a:pt x="7787" y="1331"/>
                </a:lnTo>
                <a:lnTo>
                  <a:pt x="7788" y="1334"/>
                </a:lnTo>
                <a:lnTo>
                  <a:pt x="7790" y="1336"/>
                </a:lnTo>
                <a:lnTo>
                  <a:pt x="7792" y="1337"/>
                </a:lnTo>
                <a:lnTo>
                  <a:pt x="7802" y="1343"/>
                </a:lnTo>
                <a:lnTo>
                  <a:pt x="7812" y="1341"/>
                </a:lnTo>
                <a:lnTo>
                  <a:pt x="7809" y="1329"/>
                </a:lnTo>
                <a:close/>
                <a:moveTo>
                  <a:pt x="7944" y="1199"/>
                </a:moveTo>
                <a:lnTo>
                  <a:pt x="7947" y="1185"/>
                </a:lnTo>
                <a:lnTo>
                  <a:pt x="7945" y="1170"/>
                </a:lnTo>
                <a:lnTo>
                  <a:pt x="7931" y="1169"/>
                </a:lnTo>
                <a:lnTo>
                  <a:pt x="7922" y="1188"/>
                </a:lnTo>
                <a:lnTo>
                  <a:pt x="7925" y="1199"/>
                </a:lnTo>
                <a:lnTo>
                  <a:pt x="7923" y="1210"/>
                </a:lnTo>
                <a:lnTo>
                  <a:pt x="7925" y="1216"/>
                </a:lnTo>
                <a:lnTo>
                  <a:pt x="7925" y="1222"/>
                </a:lnTo>
                <a:lnTo>
                  <a:pt x="7927" y="1223"/>
                </a:lnTo>
                <a:lnTo>
                  <a:pt x="7930" y="1224"/>
                </a:lnTo>
                <a:lnTo>
                  <a:pt x="7935" y="1222"/>
                </a:lnTo>
                <a:lnTo>
                  <a:pt x="7939" y="1218"/>
                </a:lnTo>
                <a:lnTo>
                  <a:pt x="7944" y="1199"/>
                </a:lnTo>
                <a:close/>
                <a:moveTo>
                  <a:pt x="8122" y="1107"/>
                </a:moveTo>
                <a:lnTo>
                  <a:pt x="8121" y="1109"/>
                </a:lnTo>
                <a:lnTo>
                  <a:pt x="8121" y="1112"/>
                </a:lnTo>
                <a:lnTo>
                  <a:pt x="8116" y="1114"/>
                </a:lnTo>
                <a:lnTo>
                  <a:pt x="8111" y="1115"/>
                </a:lnTo>
                <a:lnTo>
                  <a:pt x="8101" y="1117"/>
                </a:lnTo>
                <a:lnTo>
                  <a:pt x="8090" y="1117"/>
                </a:lnTo>
                <a:lnTo>
                  <a:pt x="8085" y="1117"/>
                </a:lnTo>
                <a:lnTo>
                  <a:pt x="8081" y="1121"/>
                </a:lnTo>
                <a:lnTo>
                  <a:pt x="8084" y="1133"/>
                </a:lnTo>
                <a:lnTo>
                  <a:pt x="8094" y="1139"/>
                </a:lnTo>
                <a:lnTo>
                  <a:pt x="8110" y="1136"/>
                </a:lnTo>
                <a:lnTo>
                  <a:pt x="8122" y="1123"/>
                </a:lnTo>
                <a:lnTo>
                  <a:pt x="8122" y="1107"/>
                </a:lnTo>
                <a:close/>
                <a:moveTo>
                  <a:pt x="8910" y="491"/>
                </a:moveTo>
                <a:lnTo>
                  <a:pt x="8894" y="492"/>
                </a:lnTo>
                <a:lnTo>
                  <a:pt x="8878" y="491"/>
                </a:lnTo>
                <a:lnTo>
                  <a:pt x="8876" y="498"/>
                </a:lnTo>
                <a:lnTo>
                  <a:pt x="8880" y="506"/>
                </a:lnTo>
                <a:lnTo>
                  <a:pt x="8883" y="514"/>
                </a:lnTo>
                <a:lnTo>
                  <a:pt x="8885" y="522"/>
                </a:lnTo>
                <a:lnTo>
                  <a:pt x="8905" y="529"/>
                </a:lnTo>
                <a:lnTo>
                  <a:pt x="8917" y="505"/>
                </a:lnTo>
                <a:lnTo>
                  <a:pt x="8910" y="491"/>
                </a:lnTo>
                <a:close/>
                <a:moveTo>
                  <a:pt x="9007" y="353"/>
                </a:moveTo>
                <a:lnTo>
                  <a:pt x="8987" y="355"/>
                </a:lnTo>
                <a:lnTo>
                  <a:pt x="8968" y="359"/>
                </a:lnTo>
                <a:lnTo>
                  <a:pt x="8953" y="366"/>
                </a:lnTo>
                <a:lnTo>
                  <a:pt x="8939" y="372"/>
                </a:lnTo>
                <a:lnTo>
                  <a:pt x="8945" y="376"/>
                </a:lnTo>
                <a:lnTo>
                  <a:pt x="8954" y="379"/>
                </a:lnTo>
                <a:lnTo>
                  <a:pt x="8946" y="390"/>
                </a:lnTo>
                <a:lnTo>
                  <a:pt x="8934" y="401"/>
                </a:lnTo>
                <a:lnTo>
                  <a:pt x="8937" y="418"/>
                </a:lnTo>
                <a:lnTo>
                  <a:pt x="8956" y="417"/>
                </a:lnTo>
                <a:lnTo>
                  <a:pt x="8992" y="418"/>
                </a:lnTo>
                <a:lnTo>
                  <a:pt x="9021" y="441"/>
                </a:lnTo>
                <a:lnTo>
                  <a:pt x="9046" y="449"/>
                </a:lnTo>
                <a:lnTo>
                  <a:pt x="9075" y="445"/>
                </a:lnTo>
                <a:lnTo>
                  <a:pt x="9095" y="448"/>
                </a:lnTo>
                <a:lnTo>
                  <a:pt x="9116" y="449"/>
                </a:lnTo>
                <a:lnTo>
                  <a:pt x="9125" y="436"/>
                </a:lnTo>
                <a:lnTo>
                  <a:pt x="9090" y="421"/>
                </a:lnTo>
                <a:lnTo>
                  <a:pt x="9065" y="403"/>
                </a:lnTo>
                <a:lnTo>
                  <a:pt x="9051" y="378"/>
                </a:lnTo>
                <a:lnTo>
                  <a:pt x="9033" y="370"/>
                </a:lnTo>
                <a:lnTo>
                  <a:pt x="9014" y="359"/>
                </a:lnTo>
                <a:lnTo>
                  <a:pt x="9007" y="353"/>
                </a:lnTo>
                <a:close/>
                <a:moveTo>
                  <a:pt x="9181" y="238"/>
                </a:moveTo>
                <a:lnTo>
                  <a:pt x="9095" y="262"/>
                </a:lnTo>
                <a:lnTo>
                  <a:pt x="9010" y="290"/>
                </a:lnTo>
                <a:lnTo>
                  <a:pt x="9023" y="309"/>
                </a:lnTo>
                <a:lnTo>
                  <a:pt x="9009" y="321"/>
                </a:lnTo>
                <a:lnTo>
                  <a:pt x="8983" y="330"/>
                </a:lnTo>
                <a:lnTo>
                  <a:pt x="8993" y="340"/>
                </a:lnTo>
                <a:lnTo>
                  <a:pt x="9025" y="343"/>
                </a:lnTo>
                <a:lnTo>
                  <a:pt x="9054" y="351"/>
                </a:lnTo>
                <a:lnTo>
                  <a:pt x="9075" y="349"/>
                </a:lnTo>
                <a:lnTo>
                  <a:pt x="9091" y="330"/>
                </a:lnTo>
                <a:lnTo>
                  <a:pt x="9213" y="265"/>
                </a:lnTo>
                <a:lnTo>
                  <a:pt x="9349" y="233"/>
                </a:lnTo>
                <a:lnTo>
                  <a:pt x="9372" y="224"/>
                </a:lnTo>
                <a:lnTo>
                  <a:pt x="9327" y="216"/>
                </a:lnTo>
                <a:lnTo>
                  <a:pt x="9298" y="221"/>
                </a:lnTo>
                <a:lnTo>
                  <a:pt x="9268" y="230"/>
                </a:lnTo>
                <a:lnTo>
                  <a:pt x="9237" y="235"/>
                </a:lnTo>
                <a:lnTo>
                  <a:pt x="9205" y="238"/>
                </a:lnTo>
                <a:lnTo>
                  <a:pt x="9181" y="238"/>
                </a:lnTo>
                <a:close/>
                <a:moveTo>
                  <a:pt x="9267" y="489"/>
                </a:moveTo>
                <a:lnTo>
                  <a:pt x="9255" y="484"/>
                </a:lnTo>
                <a:lnTo>
                  <a:pt x="9242" y="478"/>
                </a:lnTo>
                <a:lnTo>
                  <a:pt x="9229" y="475"/>
                </a:lnTo>
                <a:lnTo>
                  <a:pt x="9224" y="481"/>
                </a:lnTo>
                <a:lnTo>
                  <a:pt x="9232" y="487"/>
                </a:lnTo>
                <a:lnTo>
                  <a:pt x="9240" y="494"/>
                </a:lnTo>
                <a:lnTo>
                  <a:pt x="9244" y="498"/>
                </a:lnTo>
                <a:lnTo>
                  <a:pt x="9249" y="502"/>
                </a:lnTo>
                <a:lnTo>
                  <a:pt x="9259" y="506"/>
                </a:lnTo>
                <a:lnTo>
                  <a:pt x="9268" y="509"/>
                </a:lnTo>
                <a:lnTo>
                  <a:pt x="9278" y="510"/>
                </a:lnTo>
                <a:lnTo>
                  <a:pt x="9287" y="508"/>
                </a:lnTo>
                <a:lnTo>
                  <a:pt x="9286" y="499"/>
                </a:lnTo>
                <a:lnTo>
                  <a:pt x="9278" y="493"/>
                </a:lnTo>
                <a:lnTo>
                  <a:pt x="9267" y="489"/>
                </a:lnTo>
                <a:close/>
                <a:moveTo>
                  <a:pt x="10133" y="46"/>
                </a:moveTo>
                <a:lnTo>
                  <a:pt x="10102" y="48"/>
                </a:lnTo>
                <a:lnTo>
                  <a:pt x="10071" y="48"/>
                </a:lnTo>
                <a:lnTo>
                  <a:pt x="10052" y="56"/>
                </a:lnTo>
                <a:lnTo>
                  <a:pt x="10036" y="62"/>
                </a:lnTo>
                <a:lnTo>
                  <a:pt x="10032" y="65"/>
                </a:lnTo>
                <a:lnTo>
                  <a:pt x="10032" y="67"/>
                </a:lnTo>
                <a:lnTo>
                  <a:pt x="10063" y="67"/>
                </a:lnTo>
                <a:lnTo>
                  <a:pt x="10087" y="76"/>
                </a:lnTo>
                <a:lnTo>
                  <a:pt x="10083" y="83"/>
                </a:lnTo>
                <a:lnTo>
                  <a:pt x="10078" y="92"/>
                </a:lnTo>
                <a:lnTo>
                  <a:pt x="10118" y="101"/>
                </a:lnTo>
                <a:lnTo>
                  <a:pt x="10168" y="102"/>
                </a:lnTo>
                <a:lnTo>
                  <a:pt x="10216" y="99"/>
                </a:lnTo>
                <a:lnTo>
                  <a:pt x="10263" y="96"/>
                </a:lnTo>
                <a:lnTo>
                  <a:pt x="10254" y="91"/>
                </a:lnTo>
                <a:lnTo>
                  <a:pt x="10246" y="86"/>
                </a:lnTo>
                <a:lnTo>
                  <a:pt x="10249" y="80"/>
                </a:lnTo>
                <a:lnTo>
                  <a:pt x="10253" y="73"/>
                </a:lnTo>
                <a:lnTo>
                  <a:pt x="10248" y="59"/>
                </a:lnTo>
                <a:lnTo>
                  <a:pt x="10239" y="49"/>
                </a:lnTo>
                <a:lnTo>
                  <a:pt x="10222" y="58"/>
                </a:lnTo>
                <a:lnTo>
                  <a:pt x="10202" y="69"/>
                </a:lnTo>
                <a:lnTo>
                  <a:pt x="10195" y="61"/>
                </a:lnTo>
                <a:lnTo>
                  <a:pt x="10186" y="54"/>
                </a:lnTo>
                <a:lnTo>
                  <a:pt x="10170" y="49"/>
                </a:lnTo>
                <a:lnTo>
                  <a:pt x="10155" y="47"/>
                </a:lnTo>
                <a:lnTo>
                  <a:pt x="10133" y="46"/>
                </a:lnTo>
                <a:close/>
                <a:moveTo>
                  <a:pt x="10416" y="74"/>
                </a:moveTo>
                <a:lnTo>
                  <a:pt x="10399" y="77"/>
                </a:lnTo>
                <a:lnTo>
                  <a:pt x="10383" y="69"/>
                </a:lnTo>
                <a:lnTo>
                  <a:pt x="10357" y="68"/>
                </a:lnTo>
                <a:lnTo>
                  <a:pt x="10331" y="81"/>
                </a:lnTo>
                <a:lnTo>
                  <a:pt x="10319" y="100"/>
                </a:lnTo>
                <a:lnTo>
                  <a:pt x="10315" y="123"/>
                </a:lnTo>
                <a:lnTo>
                  <a:pt x="10353" y="130"/>
                </a:lnTo>
                <a:lnTo>
                  <a:pt x="10399" y="117"/>
                </a:lnTo>
                <a:lnTo>
                  <a:pt x="10418" y="114"/>
                </a:lnTo>
                <a:lnTo>
                  <a:pt x="10436" y="110"/>
                </a:lnTo>
                <a:lnTo>
                  <a:pt x="10453" y="106"/>
                </a:lnTo>
                <a:lnTo>
                  <a:pt x="10467" y="100"/>
                </a:lnTo>
                <a:lnTo>
                  <a:pt x="10449" y="89"/>
                </a:lnTo>
                <a:lnTo>
                  <a:pt x="10428" y="76"/>
                </a:lnTo>
                <a:lnTo>
                  <a:pt x="10416" y="74"/>
                </a:lnTo>
                <a:close/>
                <a:moveTo>
                  <a:pt x="11803" y="112"/>
                </a:moveTo>
                <a:lnTo>
                  <a:pt x="11780" y="110"/>
                </a:lnTo>
                <a:lnTo>
                  <a:pt x="11758" y="109"/>
                </a:lnTo>
                <a:lnTo>
                  <a:pt x="11749" y="113"/>
                </a:lnTo>
                <a:lnTo>
                  <a:pt x="11742" y="117"/>
                </a:lnTo>
                <a:lnTo>
                  <a:pt x="11739" y="122"/>
                </a:lnTo>
                <a:lnTo>
                  <a:pt x="11737" y="129"/>
                </a:lnTo>
                <a:lnTo>
                  <a:pt x="11748" y="132"/>
                </a:lnTo>
                <a:lnTo>
                  <a:pt x="11764" y="134"/>
                </a:lnTo>
                <a:lnTo>
                  <a:pt x="11785" y="133"/>
                </a:lnTo>
                <a:lnTo>
                  <a:pt x="11807" y="131"/>
                </a:lnTo>
                <a:lnTo>
                  <a:pt x="11817" y="131"/>
                </a:lnTo>
                <a:lnTo>
                  <a:pt x="11827" y="129"/>
                </a:lnTo>
                <a:lnTo>
                  <a:pt x="11826" y="121"/>
                </a:lnTo>
                <a:lnTo>
                  <a:pt x="11813" y="117"/>
                </a:lnTo>
                <a:lnTo>
                  <a:pt x="11803" y="112"/>
                </a:lnTo>
                <a:close/>
                <a:moveTo>
                  <a:pt x="11921" y="27"/>
                </a:moveTo>
                <a:lnTo>
                  <a:pt x="11899" y="30"/>
                </a:lnTo>
                <a:lnTo>
                  <a:pt x="11878" y="29"/>
                </a:lnTo>
                <a:lnTo>
                  <a:pt x="11859" y="31"/>
                </a:lnTo>
                <a:lnTo>
                  <a:pt x="11841" y="36"/>
                </a:lnTo>
                <a:lnTo>
                  <a:pt x="11856" y="43"/>
                </a:lnTo>
                <a:lnTo>
                  <a:pt x="11874" y="47"/>
                </a:lnTo>
                <a:lnTo>
                  <a:pt x="11895" y="52"/>
                </a:lnTo>
                <a:lnTo>
                  <a:pt x="11917" y="55"/>
                </a:lnTo>
                <a:lnTo>
                  <a:pt x="11929" y="54"/>
                </a:lnTo>
                <a:lnTo>
                  <a:pt x="11939" y="51"/>
                </a:lnTo>
                <a:lnTo>
                  <a:pt x="11947" y="51"/>
                </a:lnTo>
                <a:lnTo>
                  <a:pt x="11956" y="50"/>
                </a:lnTo>
                <a:lnTo>
                  <a:pt x="11950" y="34"/>
                </a:lnTo>
                <a:lnTo>
                  <a:pt x="11934" y="26"/>
                </a:lnTo>
                <a:lnTo>
                  <a:pt x="11921" y="27"/>
                </a:lnTo>
                <a:close/>
                <a:moveTo>
                  <a:pt x="11711" y="30"/>
                </a:moveTo>
                <a:lnTo>
                  <a:pt x="11689" y="42"/>
                </a:lnTo>
                <a:lnTo>
                  <a:pt x="11665" y="38"/>
                </a:lnTo>
                <a:lnTo>
                  <a:pt x="11642" y="28"/>
                </a:lnTo>
                <a:lnTo>
                  <a:pt x="11620" y="22"/>
                </a:lnTo>
                <a:lnTo>
                  <a:pt x="11624" y="43"/>
                </a:lnTo>
                <a:lnTo>
                  <a:pt x="11609" y="54"/>
                </a:lnTo>
                <a:lnTo>
                  <a:pt x="11591" y="56"/>
                </a:lnTo>
                <a:lnTo>
                  <a:pt x="11579" y="52"/>
                </a:lnTo>
                <a:lnTo>
                  <a:pt x="11570" y="42"/>
                </a:lnTo>
                <a:lnTo>
                  <a:pt x="11555" y="44"/>
                </a:lnTo>
                <a:lnTo>
                  <a:pt x="11538" y="47"/>
                </a:lnTo>
                <a:lnTo>
                  <a:pt x="11535" y="58"/>
                </a:lnTo>
                <a:lnTo>
                  <a:pt x="11566" y="86"/>
                </a:lnTo>
                <a:lnTo>
                  <a:pt x="11597" y="106"/>
                </a:lnTo>
                <a:lnTo>
                  <a:pt x="11613" y="100"/>
                </a:lnTo>
                <a:lnTo>
                  <a:pt x="11630" y="93"/>
                </a:lnTo>
                <a:lnTo>
                  <a:pt x="11660" y="87"/>
                </a:lnTo>
                <a:lnTo>
                  <a:pt x="11690" y="83"/>
                </a:lnTo>
                <a:lnTo>
                  <a:pt x="11709" y="82"/>
                </a:lnTo>
                <a:lnTo>
                  <a:pt x="11728" y="77"/>
                </a:lnTo>
                <a:lnTo>
                  <a:pt x="11731" y="71"/>
                </a:lnTo>
                <a:lnTo>
                  <a:pt x="11728" y="65"/>
                </a:lnTo>
                <a:lnTo>
                  <a:pt x="11744" y="64"/>
                </a:lnTo>
                <a:lnTo>
                  <a:pt x="11764" y="53"/>
                </a:lnTo>
                <a:lnTo>
                  <a:pt x="11757" y="36"/>
                </a:lnTo>
                <a:lnTo>
                  <a:pt x="11734" y="30"/>
                </a:lnTo>
                <a:lnTo>
                  <a:pt x="11711" y="30"/>
                </a:lnTo>
                <a:close/>
                <a:moveTo>
                  <a:pt x="12992" y="0"/>
                </a:moveTo>
                <a:lnTo>
                  <a:pt x="12979" y="0"/>
                </a:lnTo>
                <a:lnTo>
                  <a:pt x="12965" y="0"/>
                </a:lnTo>
                <a:lnTo>
                  <a:pt x="12954" y="2"/>
                </a:lnTo>
                <a:lnTo>
                  <a:pt x="12946" y="9"/>
                </a:lnTo>
                <a:lnTo>
                  <a:pt x="12942" y="11"/>
                </a:lnTo>
                <a:lnTo>
                  <a:pt x="12937" y="13"/>
                </a:lnTo>
                <a:lnTo>
                  <a:pt x="12929" y="19"/>
                </a:lnTo>
                <a:lnTo>
                  <a:pt x="12932" y="28"/>
                </a:lnTo>
                <a:lnTo>
                  <a:pt x="12939" y="36"/>
                </a:lnTo>
                <a:lnTo>
                  <a:pt x="12946" y="43"/>
                </a:lnTo>
                <a:lnTo>
                  <a:pt x="12963" y="42"/>
                </a:lnTo>
                <a:lnTo>
                  <a:pt x="12980" y="36"/>
                </a:lnTo>
                <a:lnTo>
                  <a:pt x="12995" y="28"/>
                </a:lnTo>
                <a:lnTo>
                  <a:pt x="13006" y="12"/>
                </a:lnTo>
                <a:lnTo>
                  <a:pt x="12992" y="0"/>
                </a:lnTo>
                <a:close/>
                <a:moveTo>
                  <a:pt x="4400" y="9056"/>
                </a:moveTo>
                <a:lnTo>
                  <a:pt x="4403" y="9047"/>
                </a:lnTo>
                <a:lnTo>
                  <a:pt x="4406" y="9036"/>
                </a:lnTo>
                <a:lnTo>
                  <a:pt x="4408" y="9026"/>
                </a:lnTo>
                <a:lnTo>
                  <a:pt x="4410" y="9015"/>
                </a:lnTo>
                <a:lnTo>
                  <a:pt x="4410" y="9014"/>
                </a:lnTo>
                <a:lnTo>
                  <a:pt x="4399" y="9016"/>
                </a:lnTo>
                <a:lnTo>
                  <a:pt x="4387" y="9019"/>
                </a:lnTo>
                <a:lnTo>
                  <a:pt x="4378" y="9020"/>
                </a:lnTo>
                <a:lnTo>
                  <a:pt x="4368" y="9022"/>
                </a:lnTo>
                <a:lnTo>
                  <a:pt x="4369" y="9031"/>
                </a:lnTo>
                <a:lnTo>
                  <a:pt x="4373" y="9040"/>
                </a:lnTo>
                <a:lnTo>
                  <a:pt x="4373" y="9048"/>
                </a:lnTo>
                <a:lnTo>
                  <a:pt x="4369" y="9054"/>
                </a:lnTo>
                <a:lnTo>
                  <a:pt x="4363" y="9062"/>
                </a:lnTo>
                <a:lnTo>
                  <a:pt x="4361" y="9072"/>
                </a:lnTo>
                <a:lnTo>
                  <a:pt x="4372" y="9074"/>
                </a:lnTo>
                <a:lnTo>
                  <a:pt x="4386" y="9066"/>
                </a:lnTo>
                <a:lnTo>
                  <a:pt x="4400" y="9056"/>
                </a:lnTo>
                <a:close/>
                <a:moveTo>
                  <a:pt x="4460" y="9061"/>
                </a:moveTo>
                <a:lnTo>
                  <a:pt x="4460" y="9054"/>
                </a:lnTo>
                <a:lnTo>
                  <a:pt x="4461" y="9046"/>
                </a:lnTo>
                <a:lnTo>
                  <a:pt x="4472" y="9041"/>
                </a:lnTo>
                <a:lnTo>
                  <a:pt x="4483" y="9035"/>
                </a:lnTo>
                <a:lnTo>
                  <a:pt x="4483" y="9022"/>
                </a:lnTo>
                <a:lnTo>
                  <a:pt x="4480" y="9007"/>
                </a:lnTo>
                <a:lnTo>
                  <a:pt x="4473" y="9012"/>
                </a:lnTo>
                <a:lnTo>
                  <a:pt x="4467" y="9019"/>
                </a:lnTo>
                <a:lnTo>
                  <a:pt x="4461" y="9018"/>
                </a:lnTo>
                <a:lnTo>
                  <a:pt x="4459" y="9011"/>
                </a:lnTo>
                <a:lnTo>
                  <a:pt x="4454" y="9005"/>
                </a:lnTo>
                <a:lnTo>
                  <a:pt x="4448" y="9005"/>
                </a:lnTo>
                <a:lnTo>
                  <a:pt x="4438" y="9010"/>
                </a:lnTo>
                <a:lnTo>
                  <a:pt x="4437" y="9022"/>
                </a:lnTo>
                <a:lnTo>
                  <a:pt x="4429" y="9041"/>
                </a:lnTo>
                <a:lnTo>
                  <a:pt x="4424" y="9058"/>
                </a:lnTo>
                <a:lnTo>
                  <a:pt x="4429" y="9063"/>
                </a:lnTo>
                <a:lnTo>
                  <a:pt x="4432" y="9071"/>
                </a:lnTo>
                <a:lnTo>
                  <a:pt x="4441" y="9075"/>
                </a:lnTo>
                <a:lnTo>
                  <a:pt x="4451" y="9068"/>
                </a:lnTo>
                <a:lnTo>
                  <a:pt x="4460" y="9061"/>
                </a:lnTo>
                <a:close/>
                <a:moveTo>
                  <a:pt x="5510" y="9164"/>
                </a:moveTo>
                <a:lnTo>
                  <a:pt x="5487" y="9162"/>
                </a:lnTo>
                <a:lnTo>
                  <a:pt x="5468" y="9151"/>
                </a:lnTo>
                <a:lnTo>
                  <a:pt x="5447" y="9144"/>
                </a:lnTo>
                <a:lnTo>
                  <a:pt x="5425" y="9142"/>
                </a:lnTo>
                <a:lnTo>
                  <a:pt x="5431" y="9147"/>
                </a:lnTo>
                <a:lnTo>
                  <a:pt x="5440" y="9150"/>
                </a:lnTo>
                <a:lnTo>
                  <a:pt x="5454" y="9158"/>
                </a:lnTo>
                <a:lnTo>
                  <a:pt x="5469" y="9167"/>
                </a:lnTo>
                <a:lnTo>
                  <a:pt x="5485" y="9177"/>
                </a:lnTo>
                <a:lnTo>
                  <a:pt x="5501" y="9186"/>
                </a:lnTo>
                <a:lnTo>
                  <a:pt x="5509" y="9190"/>
                </a:lnTo>
                <a:lnTo>
                  <a:pt x="5516" y="9193"/>
                </a:lnTo>
                <a:lnTo>
                  <a:pt x="5523" y="9187"/>
                </a:lnTo>
                <a:lnTo>
                  <a:pt x="5516" y="9178"/>
                </a:lnTo>
                <a:lnTo>
                  <a:pt x="5510" y="9164"/>
                </a:lnTo>
                <a:close/>
                <a:moveTo>
                  <a:pt x="4117" y="9168"/>
                </a:moveTo>
                <a:lnTo>
                  <a:pt x="4090" y="9165"/>
                </a:lnTo>
                <a:lnTo>
                  <a:pt x="4065" y="9158"/>
                </a:lnTo>
                <a:lnTo>
                  <a:pt x="4059" y="9135"/>
                </a:lnTo>
                <a:lnTo>
                  <a:pt x="4055" y="9115"/>
                </a:lnTo>
                <a:lnTo>
                  <a:pt x="4055" y="9113"/>
                </a:lnTo>
                <a:lnTo>
                  <a:pt x="4004" y="9112"/>
                </a:lnTo>
                <a:lnTo>
                  <a:pt x="3982" y="9151"/>
                </a:lnTo>
                <a:lnTo>
                  <a:pt x="3999" y="9153"/>
                </a:lnTo>
                <a:lnTo>
                  <a:pt x="4017" y="9154"/>
                </a:lnTo>
                <a:lnTo>
                  <a:pt x="4026" y="9169"/>
                </a:lnTo>
                <a:lnTo>
                  <a:pt x="4036" y="9191"/>
                </a:lnTo>
                <a:lnTo>
                  <a:pt x="4052" y="9205"/>
                </a:lnTo>
                <a:lnTo>
                  <a:pt x="4063" y="9221"/>
                </a:lnTo>
                <a:lnTo>
                  <a:pt x="4051" y="9216"/>
                </a:lnTo>
                <a:lnTo>
                  <a:pt x="4037" y="9211"/>
                </a:lnTo>
                <a:lnTo>
                  <a:pt x="4017" y="9221"/>
                </a:lnTo>
                <a:lnTo>
                  <a:pt x="3991" y="9228"/>
                </a:lnTo>
                <a:lnTo>
                  <a:pt x="3979" y="9230"/>
                </a:lnTo>
                <a:lnTo>
                  <a:pt x="3972" y="9238"/>
                </a:lnTo>
                <a:lnTo>
                  <a:pt x="3996" y="9241"/>
                </a:lnTo>
                <a:lnTo>
                  <a:pt x="4025" y="9239"/>
                </a:lnTo>
                <a:lnTo>
                  <a:pt x="4030" y="9248"/>
                </a:lnTo>
                <a:lnTo>
                  <a:pt x="4036" y="9261"/>
                </a:lnTo>
                <a:lnTo>
                  <a:pt x="4063" y="9247"/>
                </a:lnTo>
                <a:lnTo>
                  <a:pt x="4098" y="9234"/>
                </a:lnTo>
                <a:lnTo>
                  <a:pt x="4147" y="9228"/>
                </a:lnTo>
                <a:lnTo>
                  <a:pt x="4195" y="9239"/>
                </a:lnTo>
                <a:lnTo>
                  <a:pt x="4214" y="9245"/>
                </a:lnTo>
                <a:lnTo>
                  <a:pt x="4235" y="9238"/>
                </a:lnTo>
                <a:lnTo>
                  <a:pt x="4255" y="9232"/>
                </a:lnTo>
                <a:lnTo>
                  <a:pt x="4264" y="9215"/>
                </a:lnTo>
                <a:lnTo>
                  <a:pt x="4228" y="9221"/>
                </a:lnTo>
                <a:lnTo>
                  <a:pt x="4195" y="9203"/>
                </a:lnTo>
                <a:lnTo>
                  <a:pt x="4182" y="9203"/>
                </a:lnTo>
                <a:lnTo>
                  <a:pt x="4164" y="9206"/>
                </a:lnTo>
                <a:lnTo>
                  <a:pt x="4142" y="9194"/>
                </a:lnTo>
                <a:lnTo>
                  <a:pt x="4123" y="9175"/>
                </a:lnTo>
                <a:lnTo>
                  <a:pt x="4117" y="9168"/>
                </a:lnTo>
                <a:close/>
                <a:moveTo>
                  <a:pt x="4142" y="9273"/>
                </a:moveTo>
                <a:lnTo>
                  <a:pt x="4139" y="9266"/>
                </a:lnTo>
                <a:lnTo>
                  <a:pt x="4137" y="9258"/>
                </a:lnTo>
                <a:lnTo>
                  <a:pt x="4136" y="9253"/>
                </a:lnTo>
                <a:lnTo>
                  <a:pt x="4134" y="9249"/>
                </a:lnTo>
                <a:lnTo>
                  <a:pt x="4133" y="9246"/>
                </a:lnTo>
                <a:lnTo>
                  <a:pt x="4132" y="9243"/>
                </a:lnTo>
                <a:lnTo>
                  <a:pt x="4122" y="9244"/>
                </a:lnTo>
                <a:lnTo>
                  <a:pt x="4112" y="9247"/>
                </a:lnTo>
                <a:lnTo>
                  <a:pt x="4103" y="9249"/>
                </a:lnTo>
                <a:lnTo>
                  <a:pt x="4094" y="9250"/>
                </a:lnTo>
                <a:lnTo>
                  <a:pt x="4096" y="9260"/>
                </a:lnTo>
                <a:lnTo>
                  <a:pt x="4095" y="9268"/>
                </a:lnTo>
                <a:lnTo>
                  <a:pt x="4095" y="9276"/>
                </a:lnTo>
                <a:lnTo>
                  <a:pt x="4099" y="9282"/>
                </a:lnTo>
                <a:lnTo>
                  <a:pt x="4111" y="9287"/>
                </a:lnTo>
                <a:lnTo>
                  <a:pt x="4124" y="9290"/>
                </a:lnTo>
                <a:lnTo>
                  <a:pt x="4130" y="9291"/>
                </a:lnTo>
                <a:lnTo>
                  <a:pt x="4137" y="9291"/>
                </a:lnTo>
                <a:lnTo>
                  <a:pt x="4140" y="9291"/>
                </a:lnTo>
                <a:lnTo>
                  <a:pt x="4143" y="9290"/>
                </a:lnTo>
                <a:lnTo>
                  <a:pt x="4146" y="9289"/>
                </a:lnTo>
                <a:lnTo>
                  <a:pt x="4148" y="9288"/>
                </a:lnTo>
                <a:lnTo>
                  <a:pt x="4148" y="9286"/>
                </a:lnTo>
                <a:lnTo>
                  <a:pt x="4142" y="9273"/>
                </a:lnTo>
                <a:close/>
                <a:moveTo>
                  <a:pt x="4188" y="9249"/>
                </a:moveTo>
                <a:lnTo>
                  <a:pt x="4180" y="9249"/>
                </a:lnTo>
                <a:lnTo>
                  <a:pt x="4172" y="9248"/>
                </a:lnTo>
                <a:lnTo>
                  <a:pt x="4169" y="9247"/>
                </a:lnTo>
                <a:lnTo>
                  <a:pt x="4165" y="9246"/>
                </a:lnTo>
                <a:lnTo>
                  <a:pt x="4159" y="9247"/>
                </a:lnTo>
                <a:lnTo>
                  <a:pt x="4152" y="9249"/>
                </a:lnTo>
                <a:lnTo>
                  <a:pt x="4150" y="9253"/>
                </a:lnTo>
                <a:lnTo>
                  <a:pt x="4152" y="9259"/>
                </a:lnTo>
                <a:lnTo>
                  <a:pt x="4159" y="9265"/>
                </a:lnTo>
                <a:lnTo>
                  <a:pt x="4167" y="9268"/>
                </a:lnTo>
                <a:lnTo>
                  <a:pt x="4181" y="9268"/>
                </a:lnTo>
                <a:lnTo>
                  <a:pt x="4189" y="9261"/>
                </a:lnTo>
                <a:lnTo>
                  <a:pt x="4188" y="9249"/>
                </a:lnTo>
                <a:close/>
                <a:moveTo>
                  <a:pt x="3970" y="9201"/>
                </a:moveTo>
                <a:lnTo>
                  <a:pt x="3953" y="9201"/>
                </a:lnTo>
                <a:lnTo>
                  <a:pt x="3935" y="9199"/>
                </a:lnTo>
                <a:lnTo>
                  <a:pt x="3934" y="9201"/>
                </a:lnTo>
                <a:lnTo>
                  <a:pt x="3934" y="9204"/>
                </a:lnTo>
                <a:lnTo>
                  <a:pt x="3939" y="9209"/>
                </a:lnTo>
                <a:lnTo>
                  <a:pt x="3947" y="9213"/>
                </a:lnTo>
                <a:lnTo>
                  <a:pt x="3958" y="9216"/>
                </a:lnTo>
                <a:lnTo>
                  <a:pt x="3969" y="9213"/>
                </a:lnTo>
                <a:lnTo>
                  <a:pt x="3976" y="9212"/>
                </a:lnTo>
                <a:lnTo>
                  <a:pt x="3983" y="9211"/>
                </a:lnTo>
                <a:lnTo>
                  <a:pt x="3989" y="9209"/>
                </a:lnTo>
                <a:lnTo>
                  <a:pt x="3989" y="9204"/>
                </a:lnTo>
                <a:lnTo>
                  <a:pt x="3970" y="9201"/>
                </a:lnTo>
                <a:close/>
                <a:moveTo>
                  <a:pt x="3903" y="9182"/>
                </a:moveTo>
                <a:lnTo>
                  <a:pt x="3895" y="9181"/>
                </a:lnTo>
                <a:lnTo>
                  <a:pt x="3888" y="9178"/>
                </a:lnTo>
                <a:lnTo>
                  <a:pt x="3881" y="9176"/>
                </a:lnTo>
                <a:lnTo>
                  <a:pt x="3873" y="9177"/>
                </a:lnTo>
                <a:lnTo>
                  <a:pt x="3868" y="9178"/>
                </a:lnTo>
                <a:lnTo>
                  <a:pt x="3862" y="9178"/>
                </a:lnTo>
                <a:lnTo>
                  <a:pt x="3854" y="9180"/>
                </a:lnTo>
                <a:lnTo>
                  <a:pt x="3846" y="9182"/>
                </a:lnTo>
                <a:lnTo>
                  <a:pt x="3851" y="9186"/>
                </a:lnTo>
                <a:lnTo>
                  <a:pt x="3859" y="9191"/>
                </a:lnTo>
                <a:lnTo>
                  <a:pt x="3866" y="9203"/>
                </a:lnTo>
                <a:lnTo>
                  <a:pt x="3879" y="9208"/>
                </a:lnTo>
                <a:lnTo>
                  <a:pt x="3884" y="9208"/>
                </a:lnTo>
                <a:lnTo>
                  <a:pt x="3890" y="9206"/>
                </a:lnTo>
                <a:lnTo>
                  <a:pt x="3897" y="9200"/>
                </a:lnTo>
                <a:lnTo>
                  <a:pt x="3905" y="9193"/>
                </a:lnTo>
                <a:lnTo>
                  <a:pt x="3903" y="9182"/>
                </a:lnTo>
                <a:close/>
                <a:moveTo>
                  <a:pt x="3661" y="8919"/>
                </a:moveTo>
                <a:lnTo>
                  <a:pt x="3652" y="8902"/>
                </a:lnTo>
                <a:lnTo>
                  <a:pt x="3639" y="8887"/>
                </a:lnTo>
                <a:lnTo>
                  <a:pt x="3630" y="8873"/>
                </a:lnTo>
                <a:lnTo>
                  <a:pt x="3615" y="8865"/>
                </a:lnTo>
                <a:lnTo>
                  <a:pt x="3614" y="8865"/>
                </a:lnTo>
                <a:lnTo>
                  <a:pt x="3619" y="8880"/>
                </a:lnTo>
                <a:lnTo>
                  <a:pt x="3617" y="8894"/>
                </a:lnTo>
                <a:lnTo>
                  <a:pt x="3615" y="8915"/>
                </a:lnTo>
                <a:lnTo>
                  <a:pt x="3636" y="8929"/>
                </a:lnTo>
                <a:lnTo>
                  <a:pt x="3646" y="8932"/>
                </a:lnTo>
                <a:lnTo>
                  <a:pt x="3652" y="8939"/>
                </a:lnTo>
                <a:lnTo>
                  <a:pt x="3655" y="8943"/>
                </a:lnTo>
                <a:lnTo>
                  <a:pt x="3658" y="8946"/>
                </a:lnTo>
                <a:lnTo>
                  <a:pt x="3662" y="8950"/>
                </a:lnTo>
                <a:lnTo>
                  <a:pt x="3667" y="8952"/>
                </a:lnTo>
                <a:lnTo>
                  <a:pt x="3671" y="8942"/>
                </a:lnTo>
                <a:lnTo>
                  <a:pt x="3667" y="8929"/>
                </a:lnTo>
                <a:lnTo>
                  <a:pt x="3661" y="8919"/>
                </a:lnTo>
                <a:close/>
                <a:moveTo>
                  <a:pt x="3725" y="9014"/>
                </a:moveTo>
                <a:lnTo>
                  <a:pt x="3721" y="9009"/>
                </a:lnTo>
                <a:lnTo>
                  <a:pt x="3717" y="9004"/>
                </a:lnTo>
                <a:lnTo>
                  <a:pt x="3713" y="8998"/>
                </a:lnTo>
                <a:lnTo>
                  <a:pt x="3706" y="8998"/>
                </a:lnTo>
                <a:lnTo>
                  <a:pt x="3704" y="9003"/>
                </a:lnTo>
                <a:lnTo>
                  <a:pt x="3705" y="9008"/>
                </a:lnTo>
                <a:lnTo>
                  <a:pt x="3709" y="9011"/>
                </a:lnTo>
                <a:lnTo>
                  <a:pt x="3712" y="9013"/>
                </a:lnTo>
                <a:lnTo>
                  <a:pt x="3715" y="9019"/>
                </a:lnTo>
                <a:lnTo>
                  <a:pt x="3717" y="9026"/>
                </a:lnTo>
                <a:lnTo>
                  <a:pt x="3718" y="9027"/>
                </a:lnTo>
                <a:lnTo>
                  <a:pt x="3719" y="9028"/>
                </a:lnTo>
                <a:lnTo>
                  <a:pt x="3724" y="9031"/>
                </a:lnTo>
                <a:lnTo>
                  <a:pt x="3730" y="9028"/>
                </a:lnTo>
                <a:lnTo>
                  <a:pt x="3725" y="9014"/>
                </a:lnTo>
                <a:close/>
                <a:moveTo>
                  <a:pt x="3468" y="8488"/>
                </a:moveTo>
                <a:lnTo>
                  <a:pt x="3463" y="8477"/>
                </a:lnTo>
                <a:lnTo>
                  <a:pt x="3459" y="8466"/>
                </a:lnTo>
                <a:lnTo>
                  <a:pt x="3451" y="8435"/>
                </a:lnTo>
                <a:lnTo>
                  <a:pt x="3444" y="8404"/>
                </a:lnTo>
                <a:lnTo>
                  <a:pt x="3424" y="8404"/>
                </a:lnTo>
                <a:lnTo>
                  <a:pt x="3415" y="8404"/>
                </a:lnTo>
                <a:lnTo>
                  <a:pt x="3410" y="8408"/>
                </a:lnTo>
                <a:lnTo>
                  <a:pt x="3412" y="8417"/>
                </a:lnTo>
                <a:lnTo>
                  <a:pt x="3415" y="8427"/>
                </a:lnTo>
                <a:lnTo>
                  <a:pt x="3420" y="8433"/>
                </a:lnTo>
                <a:lnTo>
                  <a:pt x="3423" y="8439"/>
                </a:lnTo>
                <a:lnTo>
                  <a:pt x="3426" y="8463"/>
                </a:lnTo>
                <a:lnTo>
                  <a:pt x="3435" y="8483"/>
                </a:lnTo>
                <a:lnTo>
                  <a:pt x="3444" y="8490"/>
                </a:lnTo>
                <a:lnTo>
                  <a:pt x="3449" y="8500"/>
                </a:lnTo>
                <a:lnTo>
                  <a:pt x="3456" y="8510"/>
                </a:lnTo>
                <a:lnTo>
                  <a:pt x="3466" y="8502"/>
                </a:lnTo>
                <a:lnTo>
                  <a:pt x="3468" y="8488"/>
                </a:lnTo>
                <a:close/>
                <a:moveTo>
                  <a:pt x="3562" y="8589"/>
                </a:moveTo>
                <a:lnTo>
                  <a:pt x="3554" y="8585"/>
                </a:lnTo>
                <a:lnTo>
                  <a:pt x="3547" y="8584"/>
                </a:lnTo>
                <a:lnTo>
                  <a:pt x="3546" y="8585"/>
                </a:lnTo>
                <a:lnTo>
                  <a:pt x="3544" y="8586"/>
                </a:lnTo>
                <a:lnTo>
                  <a:pt x="3542" y="8588"/>
                </a:lnTo>
                <a:lnTo>
                  <a:pt x="3541" y="8591"/>
                </a:lnTo>
                <a:lnTo>
                  <a:pt x="3541" y="8595"/>
                </a:lnTo>
                <a:lnTo>
                  <a:pt x="3541" y="8598"/>
                </a:lnTo>
                <a:lnTo>
                  <a:pt x="3541" y="8603"/>
                </a:lnTo>
                <a:lnTo>
                  <a:pt x="3544" y="8606"/>
                </a:lnTo>
                <a:lnTo>
                  <a:pt x="3551" y="8609"/>
                </a:lnTo>
                <a:lnTo>
                  <a:pt x="3558" y="8607"/>
                </a:lnTo>
                <a:lnTo>
                  <a:pt x="3562" y="8589"/>
                </a:lnTo>
                <a:close/>
                <a:moveTo>
                  <a:pt x="1714" y="5333"/>
                </a:moveTo>
                <a:lnTo>
                  <a:pt x="1714" y="5315"/>
                </a:lnTo>
                <a:lnTo>
                  <a:pt x="1712" y="5298"/>
                </a:lnTo>
                <a:lnTo>
                  <a:pt x="1702" y="5274"/>
                </a:lnTo>
                <a:lnTo>
                  <a:pt x="1691" y="5251"/>
                </a:lnTo>
                <a:lnTo>
                  <a:pt x="1690" y="5245"/>
                </a:lnTo>
                <a:lnTo>
                  <a:pt x="1687" y="5239"/>
                </a:lnTo>
                <a:lnTo>
                  <a:pt x="1686" y="5235"/>
                </a:lnTo>
                <a:lnTo>
                  <a:pt x="1683" y="5236"/>
                </a:lnTo>
                <a:lnTo>
                  <a:pt x="1676" y="5243"/>
                </a:lnTo>
                <a:lnTo>
                  <a:pt x="1672" y="5249"/>
                </a:lnTo>
                <a:lnTo>
                  <a:pt x="1684" y="5266"/>
                </a:lnTo>
                <a:lnTo>
                  <a:pt x="1689" y="5286"/>
                </a:lnTo>
                <a:lnTo>
                  <a:pt x="1691" y="5297"/>
                </a:lnTo>
                <a:lnTo>
                  <a:pt x="1690" y="5309"/>
                </a:lnTo>
                <a:lnTo>
                  <a:pt x="1685" y="5315"/>
                </a:lnTo>
                <a:lnTo>
                  <a:pt x="1679" y="5320"/>
                </a:lnTo>
                <a:lnTo>
                  <a:pt x="1675" y="5330"/>
                </a:lnTo>
                <a:lnTo>
                  <a:pt x="1676" y="5341"/>
                </a:lnTo>
                <a:lnTo>
                  <a:pt x="1688" y="5350"/>
                </a:lnTo>
                <a:lnTo>
                  <a:pt x="1706" y="5340"/>
                </a:lnTo>
                <a:lnTo>
                  <a:pt x="1714" y="5333"/>
                </a:lnTo>
                <a:close/>
                <a:moveTo>
                  <a:pt x="1473" y="1462"/>
                </a:moveTo>
                <a:lnTo>
                  <a:pt x="1471" y="1422"/>
                </a:lnTo>
                <a:lnTo>
                  <a:pt x="1469" y="1381"/>
                </a:lnTo>
                <a:lnTo>
                  <a:pt x="1453" y="1365"/>
                </a:lnTo>
                <a:lnTo>
                  <a:pt x="1433" y="1353"/>
                </a:lnTo>
                <a:lnTo>
                  <a:pt x="1417" y="1341"/>
                </a:lnTo>
                <a:lnTo>
                  <a:pt x="1397" y="1335"/>
                </a:lnTo>
                <a:lnTo>
                  <a:pt x="1384" y="1342"/>
                </a:lnTo>
                <a:lnTo>
                  <a:pt x="1389" y="1358"/>
                </a:lnTo>
                <a:lnTo>
                  <a:pt x="1386" y="1364"/>
                </a:lnTo>
                <a:lnTo>
                  <a:pt x="1383" y="1373"/>
                </a:lnTo>
                <a:lnTo>
                  <a:pt x="1401" y="1400"/>
                </a:lnTo>
                <a:lnTo>
                  <a:pt x="1405" y="1427"/>
                </a:lnTo>
                <a:lnTo>
                  <a:pt x="1396" y="1432"/>
                </a:lnTo>
                <a:lnTo>
                  <a:pt x="1389" y="1439"/>
                </a:lnTo>
                <a:lnTo>
                  <a:pt x="1392" y="1446"/>
                </a:lnTo>
                <a:lnTo>
                  <a:pt x="1397" y="1454"/>
                </a:lnTo>
                <a:lnTo>
                  <a:pt x="1392" y="1461"/>
                </a:lnTo>
                <a:lnTo>
                  <a:pt x="1388" y="1470"/>
                </a:lnTo>
                <a:lnTo>
                  <a:pt x="1403" y="1499"/>
                </a:lnTo>
                <a:lnTo>
                  <a:pt x="1425" y="1523"/>
                </a:lnTo>
                <a:lnTo>
                  <a:pt x="1448" y="1518"/>
                </a:lnTo>
                <a:lnTo>
                  <a:pt x="1465" y="1483"/>
                </a:lnTo>
                <a:lnTo>
                  <a:pt x="1473" y="1462"/>
                </a:lnTo>
                <a:close/>
                <a:moveTo>
                  <a:pt x="1432" y="1157"/>
                </a:moveTo>
                <a:lnTo>
                  <a:pt x="1439" y="1151"/>
                </a:lnTo>
                <a:lnTo>
                  <a:pt x="1444" y="1146"/>
                </a:lnTo>
                <a:lnTo>
                  <a:pt x="1451" y="1140"/>
                </a:lnTo>
                <a:lnTo>
                  <a:pt x="1460" y="1134"/>
                </a:lnTo>
                <a:lnTo>
                  <a:pt x="1466" y="1125"/>
                </a:lnTo>
                <a:lnTo>
                  <a:pt x="1472" y="1117"/>
                </a:lnTo>
                <a:lnTo>
                  <a:pt x="1463" y="1119"/>
                </a:lnTo>
                <a:lnTo>
                  <a:pt x="1452" y="1119"/>
                </a:lnTo>
                <a:lnTo>
                  <a:pt x="1438" y="1111"/>
                </a:lnTo>
                <a:lnTo>
                  <a:pt x="1424" y="1112"/>
                </a:lnTo>
                <a:lnTo>
                  <a:pt x="1415" y="1122"/>
                </a:lnTo>
                <a:lnTo>
                  <a:pt x="1408" y="1133"/>
                </a:lnTo>
                <a:lnTo>
                  <a:pt x="1394" y="1146"/>
                </a:lnTo>
                <a:lnTo>
                  <a:pt x="1382" y="1161"/>
                </a:lnTo>
                <a:lnTo>
                  <a:pt x="1387" y="1165"/>
                </a:lnTo>
                <a:lnTo>
                  <a:pt x="1398" y="1166"/>
                </a:lnTo>
                <a:lnTo>
                  <a:pt x="1412" y="1167"/>
                </a:lnTo>
                <a:lnTo>
                  <a:pt x="1428" y="1163"/>
                </a:lnTo>
                <a:lnTo>
                  <a:pt x="1432" y="1157"/>
                </a:lnTo>
                <a:close/>
                <a:moveTo>
                  <a:pt x="1397" y="1178"/>
                </a:moveTo>
                <a:lnTo>
                  <a:pt x="1387" y="1180"/>
                </a:lnTo>
                <a:lnTo>
                  <a:pt x="1378" y="1180"/>
                </a:lnTo>
                <a:lnTo>
                  <a:pt x="1368" y="1180"/>
                </a:lnTo>
                <a:lnTo>
                  <a:pt x="1364" y="1189"/>
                </a:lnTo>
                <a:lnTo>
                  <a:pt x="1365" y="1198"/>
                </a:lnTo>
                <a:lnTo>
                  <a:pt x="1364" y="1207"/>
                </a:lnTo>
                <a:lnTo>
                  <a:pt x="1364" y="1214"/>
                </a:lnTo>
                <a:lnTo>
                  <a:pt x="1364" y="1222"/>
                </a:lnTo>
                <a:lnTo>
                  <a:pt x="1368" y="1230"/>
                </a:lnTo>
                <a:lnTo>
                  <a:pt x="1378" y="1225"/>
                </a:lnTo>
                <a:lnTo>
                  <a:pt x="1382" y="1219"/>
                </a:lnTo>
                <a:lnTo>
                  <a:pt x="1384" y="1211"/>
                </a:lnTo>
                <a:lnTo>
                  <a:pt x="1388" y="1201"/>
                </a:lnTo>
                <a:lnTo>
                  <a:pt x="1394" y="1192"/>
                </a:lnTo>
                <a:lnTo>
                  <a:pt x="1397" y="1178"/>
                </a:lnTo>
                <a:close/>
                <a:moveTo>
                  <a:pt x="1557" y="994"/>
                </a:moveTo>
                <a:lnTo>
                  <a:pt x="1546" y="1004"/>
                </a:lnTo>
                <a:lnTo>
                  <a:pt x="1537" y="1015"/>
                </a:lnTo>
                <a:lnTo>
                  <a:pt x="1526" y="1031"/>
                </a:lnTo>
                <a:lnTo>
                  <a:pt x="1509" y="1040"/>
                </a:lnTo>
                <a:lnTo>
                  <a:pt x="1501" y="1043"/>
                </a:lnTo>
                <a:lnTo>
                  <a:pt x="1506" y="1045"/>
                </a:lnTo>
                <a:lnTo>
                  <a:pt x="1513" y="1052"/>
                </a:lnTo>
                <a:lnTo>
                  <a:pt x="1511" y="1064"/>
                </a:lnTo>
                <a:lnTo>
                  <a:pt x="1517" y="1071"/>
                </a:lnTo>
                <a:lnTo>
                  <a:pt x="1533" y="1049"/>
                </a:lnTo>
                <a:lnTo>
                  <a:pt x="1538" y="1041"/>
                </a:lnTo>
                <a:lnTo>
                  <a:pt x="1545" y="1034"/>
                </a:lnTo>
                <a:lnTo>
                  <a:pt x="1552" y="1021"/>
                </a:lnTo>
                <a:lnTo>
                  <a:pt x="1559" y="1008"/>
                </a:lnTo>
                <a:lnTo>
                  <a:pt x="1557" y="994"/>
                </a:lnTo>
                <a:close/>
                <a:moveTo>
                  <a:pt x="1542" y="954"/>
                </a:moveTo>
                <a:lnTo>
                  <a:pt x="1557" y="937"/>
                </a:lnTo>
                <a:lnTo>
                  <a:pt x="1565" y="916"/>
                </a:lnTo>
                <a:lnTo>
                  <a:pt x="1557" y="921"/>
                </a:lnTo>
                <a:lnTo>
                  <a:pt x="1551" y="929"/>
                </a:lnTo>
                <a:lnTo>
                  <a:pt x="1541" y="937"/>
                </a:lnTo>
                <a:lnTo>
                  <a:pt x="1531" y="945"/>
                </a:lnTo>
                <a:lnTo>
                  <a:pt x="1522" y="955"/>
                </a:lnTo>
                <a:lnTo>
                  <a:pt x="1518" y="968"/>
                </a:lnTo>
                <a:lnTo>
                  <a:pt x="1526" y="969"/>
                </a:lnTo>
                <a:lnTo>
                  <a:pt x="1533" y="967"/>
                </a:lnTo>
                <a:lnTo>
                  <a:pt x="1542" y="954"/>
                </a:lnTo>
                <a:close/>
                <a:moveTo>
                  <a:pt x="1603" y="894"/>
                </a:moveTo>
                <a:lnTo>
                  <a:pt x="1615" y="880"/>
                </a:lnTo>
                <a:lnTo>
                  <a:pt x="1622" y="862"/>
                </a:lnTo>
                <a:lnTo>
                  <a:pt x="1608" y="865"/>
                </a:lnTo>
                <a:lnTo>
                  <a:pt x="1596" y="869"/>
                </a:lnTo>
                <a:lnTo>
                  <a:pt x="1586" y="871"/>
                </a:lnTo>
                <a:lnTo>
                  <a:pt x="1576" y="872"/>
                </a:lnTo>
                <a:lnTo>
                  <a:pt x="1564" y="877"/>
                </a:lnTo>
                <a:lnTo>
                  <a:pt x="1557" y="887"/>
                </a:lnTo>
                <a:lnTo>
                  <a:pt x="1555" y="894"/>
                </a:lnTo>
                <a:lnTo>
                  <a:pt x="1561" y="895"/>
                </a:lnTo>
                <a:lnTo>
                  <a:pt x="1576" y="894"/>
                </a:lnTo>
                <a:lnTo>
                  <a:pt x="1590" y="893"/>
                </a:lnTo>
                <a:lnTo>
                  <a:pt x="1603" y="894"/>
                </a:lnTo>
                <a:close/>
                <a:moveTo>
                  <a:pt x="1615" y="916"/>
                </a:moveTo>
                <a:lnTo>
                  <a:pt x="1623" y="908"/>
                </a:lnTo>
                <a:lnTo>
                  <a:pt x="1629" y="900"/>
                </a:lnTo>
                <a:lnTo>
                  <a:pt x="1640" y="895"/>
                </a:lnTo>
                <a:lnTo>
                  <a:pt x="1648" y="889"/>
                </a:lnTo>
                <a:lnTo>
                  <a:pt x="1649" y="878"/>
                </a:lnTo>
                <a:lnTo>
                  <a:pt x="1644" y="873"/>
                </a:lnTo>
                <a:lnTo>
                  <a:pt x="1640" y="878"/>
                </a:lnTo>
                <a:lnTo>
                  <a:pt x="1636" y="882"/>
                </a:lnTo>
                <a:lnTo>
                  <a:pt x="1633" y="885"/>
                </a:lnTo>
                <a:lnTo>
                  <a:pt x="1629" y="887"/>
                </a:lnTo>
                <a:lnTo>
                  <a:pt x="1625" y="892"/>
                </a:lnTo>
                <a:lnTo>
                  <a:pt x="1621" y="899"/>
                </a:lnTo>
                <a:lnTo>
                  <a:pt x="1614" y="905"/>
                </a:lnTo>
                <a:lnTo>
                  <a:pt x="1607" y="911"/>
                </a:lnTo>
                <a:lnTo>
                  <a:pt x="1603" y="916"/>
                </a:lnTo>
                <a:lnTo>
                  <a:pt x="1601" y="922"/>
                </a:lnTo>
                <a:lnTo>
                  <a:pt x="1605" y="926"/>
                </a:lnTo>
                <a:lnTo>
                  <a:pt x="1612" y="924"/>
                </a:lnTo>
                <a:lnTo>
                  <a:pt x="1615" y="916"/>
                </a:lnTo>
                <a:close/>
                <a:moveTo>
                  <a:pt x="1003" y="774"/>
                </a:moveTo>
                <a:lnTo>
                  <a:pt x="993" y="777"/>
                </a:lnTo>
                <a:lnTo>
                  <a:pt x="982" y="779"/>
                </a:lnTo>
                <a:lnTo>
                  <a:pt x="976" y="783"/>
                </a:lnTo>
                <a:lnTo>
                  <a:pt x="973" y="791"/>
                </a:lnTo>
                <a:lnTo>
                  <a:pt x="982" y="797"/>
                </a:lnTo>
                <a:lnTo>
                  <a:pt x="995" y="796"/>
                </a:lnTo>
                <a:lnTo>
                  <a:pt x="1000" y="793"/>
                </a:lnTo>
                <a:lnTo>
                  <a:pt x="1004" y="789"/>
                </a:lnTo>
                <a:lnTo>
                  <a:pt x="1007" y="784"/>
                </a:lnTo>
                <a:lnTo>
                  <a:pt x="1004" y="778"/>
                </a:lnTo>
                <a:lnTo>
                  <a:pt x="1003" y="774"/>
                </a:lnTo>
                <a:close/>
                <a:moveTo>
                  <a:pt x="948" y="804"/>
                </a:moveTo>
                <a:lnTo>
                  <a:pt x="942" y="806"/>
                </a:lnTo>
                <a:lnTo>
                  <a:pt x="938" y="810"/>
                </a:lnTo>
                <a:lnTo>
                  <a:pt x="927" y="817"/>
                </a:lnTo>
                <a:lnTo>
                  <a:pt x="914" y="818"/>
                </a:lnTo>
                <a:lnTo>
                  <a:pt x="894" y="813"/>
                </a:lnTo>
                <a:lnTo>
                  <a:pt x="876" y="822"/>
                </a:lnTo>
                <a:lnTo>
                  <a:pt x="868" y="836"/>
                </a:lnTo>
                <a:lnTo>
                  <a:pt x="863" y="852"/>
                </a:lnTo>
                <a:lnTo>
                  <a:pt x="875" y="852"/>
                </a:lnTo>
                <a:lnTo>
                  <a:pt x="891" y="848"/>
                </a:lnTo>
                <a:lnTo>
                  <a:pt x="905" y="843"/>
                </a:lnTo>
                <a:lnTo>
                  <a:pt x="917" y="837"/>
                </a:lnTo>
                <a:lnTo>
                  <a:pt x="952" y="824"/>
                </a:lnTo>
                <a:lnTo>
                  <a:pt x="952" y="806"/>
                </a:lnTo>
                <a:lnTo>
                  <a:pt x="948" y="804"/>
                </a:lnTo>
                <a:close/>
                <a:moveTo>
                  <a:pt x="327" y="917"/>
                </a:moveTo>
                <a:lnTo>
                  <a:pt x="323" y="917"/>
                </a:lnTo>
                <a:lnTo>
                  <a:pt x="321" y="919"/>
                </a:lnTo>
                <a:lnTo>
                  <a:pt x="313" y="920"/>
                </a:lnTo>
                <a:lnTo>
                  <a:pt x="305" y="920"/>
                </a:lnTo>
                <a:lnTo>
                  <a:pt x="295" y="921"/>
                </a:lnTo>
                <a:lnTo>
                  <a:pt x="288" y="925"/>
                </a:lnTo>
                <a:lnTo>
                  <a:pt x="283" y="931"/>
                </a:lnTo>
                <a:lnTo>
                  <a:pt x="278" y="940"/>
                </a:lnTo>
                <a:lnTo>
                  <a:pt x="279" y="941"/>
                </a:lnTo>
                <a:lnTo>
                  <a:pt x="279" y="942"/>
                </a:lnTo>
                <a:lnTo>
                  <a:pt x="284" y="943"/>
                </a:lnTo>
                <a:lnTo>
                  <a:pt x="289" y="943"/>
                </a:lnTo>
                <a:lnTo>
                  <a:pt x="298" y="943"/>
                </a:lnTo>
                <a:lnTo>
                  <a:pt x="308" y="941"/>
                </a:lnTo>
                <a:lnTo>
                  <a:pt x="319" y="938"/>
                </a:lnTo>
                <a:lnTo>
                  <a:pt x="331" y="934"/>
                </a:lnTo>
                <a:lnTo>
                  <a:pt x="336" y="931"/>
                </a:lnTo>
                <a:lnTo>
                  <a:pt x="341" y="926"/>
                </a:lnTo>
                <a:lnTo>
                  <a:pt x="342" y="921"/>
                </a:lnTo>
                <a:lnTo>
                  <a:pt x="336" y="916"/>
                </a:lnTo>
                <a:lnTo>
                  <a:pt x="327" y="917"/>
                </a:lnTo>
                <a:close/>
                <a:moveTo>
                  <a:pt x="119" y="970"/>
                </a:moveTo>
                <a:lnTo>
                  <a:pt x="113" y="972"/>
                </a:lnTo>
                <a:lnTo>
                  <a:pt x="105" y="974"/>
                </a:lnTo>
                <a:lnTo>
                  <a:pt x="100" y="976"/>
                </a:lnTo>
                <a:lnTo>
                  <a:pt x="95" y="978"/>
                </a:lnTo>
                <a:lnTo>
                  <a:pt x="90" y="981"/>
                </a:lnTo>
                <a:lnTo>
                  <a:pt x="84" y="986"/>
                </a:lnTo>
                <a:lnTo>
                  <a:pt x="79" y="992"/>
                </a:lnTo>
                <a:lnTo>
                  <a:pt x="75" y="996"/>
                </a:lnTo>
                <a:lnTo>
                  <a:pt x="75" y="998"/>
                </a:lnTo>
                <a:lnTo>
                  <a:pt x="84" y="997"/>
                </a:lnTo>
                <a:lnTo>
                  <a:pt x="93" y="995"/>
                </a:lnTo>
                <a:lnTo>
                  <a:pt x="108" y="993"/>
                </a:lnTo>
                <a:lnTo>
                  <a:pt x="123" y="989"/>
                </a:lnTo>
                <a:lnTo>
                  <a:pt x="134" y="979"/>
                </a:lnTo>
                <a:lnTo>
                  <a:pt x="130" y="968"/>
                </a:lnTo>
                <a:lnTo>
                  <a:pt x="119" y="970"/>
                </a:lnTo>
                <a:close/>
                <a:moveTo>
                  <a:pt x="38" y="981"/>
                </a:moveTo>
                <a:lnTo>
                  <a:pt x="32" y="985"/>
                </a:lnTo>
                <a:lnTo>
                  <a:pt x="27" y="989"/>
                </a:lnTo>
                <a:lnTo>
                  <a:pt x="21" y="991"/>
                </a:lnTo>
                <a:lnTo>
                  <a:pt x="17" y="993"/>
                </a:lnTo>
                <a:lnTo>
                  <a:pt x="10" y="998"/>
                </a:lnTo>
                <a:lnTo>
                  <a:pt x="2" y="1004"/>
                </a:lnTo>
                <a:lnTo>
                  <a:pt x="0" y="1010"/>
                </a:lnTo>
                <a:lnTo>
                  <a:pt x="1" y="1014"/>
                </a:lnTo>
                <a:lnTo>
                  <a:pt x="10" y="1013"/>
                </a:lnTo>
                <a:lnTo>
                  <a:pt x="17" y="1010"/>
                </a:lnTo>
                <a:lnTo>
                  <a:pt x="23" y="1008"/>
                </a:lnTo>
                <a:lnTo>
                  <a:pt x="30" y="1006"/>
                </a:lnTo>
                <a:lnTo>
                  <a:pt x="36" y="1004"/>
                </a:lnTo>
                <a:lnTo>
                  <a:pt x="41" y="999"/>
                </a:lnTo>
                <a:lnTo>
                  <a:pt x="48" y="993"/>
                </a:lnTo>
                <a:lnTo>
                  <a:pt x="50" y="985"/>
                </a:lnTo>
                <a:lnTo>
                  <a:pt x="38" y="981"/>
                </a:lnTo>
                <a:close/>
                <a:moveTo>
                  <a:pt x="735" y="579"/>
                </a:moveTo>
                <a:lnTo>
                  <a:pt x="730" y="583"/>
                </a:lnTo>
                <a:lnTo>
                  <a:pt x="728" y="585"/>
                </a:lnTo>
                <a:lnTo>
                  <a:pt x="721" y="587"/>
                </a:lnTo>
                <a:lnTo>
                  <a:pt x="712" y="587"/>
                </a:lnTo>
                <a:lnTo>
                  <a:pt x="702" y="585"/>
                </a:lnTo>
                <a:lnTo>
                  <a:pt x="693" y="587"/>
                </a:lnTo>
                <a:lnTo>
                  <a:pt x="700" y="593"/>
                </a:lnTo>
                <a:lnTo>
                  <a:pt x="703" y="601"/>
                </a:lnTo>
                <a:lnTo>
                  <a:pt x="705" y="609"/>
                </a:lnTo>
                <a:lnTo>
                  <a:pt x="711" y="618"/>
                </a:lnTo>
                <a:lnTo>
                  <a:pt x="720" y="618"/>
                </a:lnTo>
                <a:lnTo>
                  <a:pt x="727" y="613"/>
                </a:lnTo>
                <a:lnTo>
                  <a:pt x="736" y="604"/>
                </a:lnTo>
                <a:lnTo>
                  <a:pt x="745" y="596"/>
                </a:lnTo>
                <a:lnTo>
                  <a:pt x="750" y="594"/>
                </a:lnTo>
                <a:lnTo>
                  <a:pt x="753" y="591"/>
                </a:lnTo>
                <a:lnTo>
                  <a:pt x="751" y="582"/>
                </a:lnTo>
                <a:lnTo>
                  <a:pt x="742" y="579"/>
                </a:lnTo>
                <a:lnTo>
                  <a:pt x="735" y="579"/>
                </a:lnTo>
                <a:close/>
                <a:moveTo>
                  <a:pt x="885" y="411"/>
                </a:moveTo>
                <a:lnTo>
                  <a:pt x="880" y="398"/>
                </a:lnTo>
                <a:lnTo>
                  <a:pt x="877" y="387"/>
                </a:lnTo>
                <a:lnTo>
                  <a:pt x="863" y="389"/>
                </a:lnTo>
                <a:lnTo>
                  <a:pt x="848" y="386"/>
                </a:lnTo>
                <a:lnTo>
                  <a:pt x="847" y="386"/>
                </a:lnTo>
                <a:lnTo>
                  <a:pt x="846" y="386"/>
                </a:lnTo>
                <a:lnTo>
                  <a:pt x="846" y="387"/>
                </a:lnTo>
                <a:lnTo>
                  <a:pt x="845" y="387"/>
                </a:lnTo>
                <a:lnTo>
                  <a:pt x="841" y="402"/>
                </a:lnTo>
                <a:lnTo>
                  <a:pt x="844" y="412"/>
                </a:lnTo>
                <a:lnTo>
                  <a:pt x="856" y="412"/>
                </a:lnTo>
                <a:lnTo>
                  <a:pt x="856" y="422"/>
                </a:lnTo>
                <a:lnTo>
                  <a:pt x="862" y="439"/>
                </a:lnTo>
                <a:lnTo>
                  <a:pt x="880" y="437"/>
                </a:lnTo>
                <a:lnTo>
                  <a:pt x="889" y="434"/>
                </a:lnTo>
                <a:lnTo>
                  <a:pt x="897" y="433"/>
                </a:lnTo>
                <a:lnTo>
                  <a:pt x="903" y="430"/>
                </a:lnTo>
                <a:lnTo>
                  <a:pt x="904" y="424"/>
                </a:lnTo>
                <a:lnTo>
                  <a:pt x="899" y="419"/>
                </a:lnTo>
                <a:lnTo>
                  <a:pt x="893" y="417"/>
                </a:lnTo>
                <a:lnTo>
                  <a:pt x="885" y="411"/>
                </a:lnTo>
                <a:close/>
                <a:moveTo>
                  <a:pt x="3508" y="4445"/>
                </a:moveTo>
                <a:lnTo>
                  <a:pt x="3507" y="4439"/>
                </a:lnTo>
                <a:lnTo>
                  <a:pt x="3508" y="4433"/>
                </a:lnTo>
                <a:lnTo>
                  <a:pt x="3509" y="4427"/>
                </a:lnTo>
                <a:lnTo>
                  <a:pt x="3510" y="4419"/>
                </a:lnTo>
                <a:lnTo>
                  <a:pt x="3511" y="4410"/>
                </a:lnTo>
                <a:lnTo>
                  <a:pt x="3510" y="4400"/>
                </a:lnTo>
                <a:lnTo>
                  <a:pt x="3504" y="4406"/>
                </a:lnTo>
                <a:lnTo>
                  <a:pt x="3499" y="4412"/>
                </a:lnTo>
                <a:lnTo>
                  <a:pt x="3491" y="4412"/>
                </a:lnTo>
                <a:lnTo>
                  <a:pt x="3485" y="4415"/>
                </a:lnTo>
                <a:lnTo>
                  <a:pt x="3484" y="4418"/>
                </a:lnTo>
                <a:lnTo>
                  <a:pt x="3484" y="4422"/>
                </a:lnTo>
                <a:lnTo>
                  <a:pt x="3481" y="4430"/>
                </a:lnTo>
                <a:lnTo>
                  <a:pt x="3475" y="4435"/>
                </a:lnTo>
                <a:lnTo>
                  <a:pt x="3468" y="4440"/>
                </a:lnTo>
                <a:lnTo>
                  <a:pt x="3466" y="4448"/>
                </a:lnTo>
                <a:lnTo>
                  <a:pt x="3482" y="4450"/>
                </a:lnTo>
                <a:lnTo>
                  <a:pt x="3498" y="4448"/>
                </a:lnTo>
                <a:lnTo>
                  <a:pt x="3508" y="4445"/>
                </a:lnTo>
                <a:close/>
                <a:moveTo>
                  <a:pt x="3314" y="3837"/>
                </a:moveTo>
                <a:lnTo>
                  <a:pt x="3304" y="3831"/>
                </a:lnTo>
                <a:lnTo>
                  <a:pt x="3291" y="3828"/>
                </a:lnTo>
                <a:lnTo>
                  <a:pt x="3271" y="3830"/>
                </a:lnTo>
                <a:lnTo>
                  <a:pt x="3250" y="3829"/>
                </a:lnTo>
                <a:lnTo>
                  <a:pt x="3243" y="3829"/>
                </a:lnTo>
                <a:lnTo>
                  <a:pt x="3240" y="3835"/>
                </a:lnTo>
                <a:lnTo>
                  <a:pt x="3235" y="3844"/>
                </a:lnTo>
                <a:lnTo>
                  <a:pt x="3232" y="3854"/>
                </a:lnTo>
                <a:lnTo>
                  <a:pt x="3238" y="3857"/>
                </a:lnTo>
                <a:lnTo>
                  <a:pt x="3242" y="3860"/>
                </a:lnTo>
                <a:lnTo>
                  <a:pt x="3251" y="3866"/>
                </a:lnTo>
                <a:lnTo>
                  <a:pt x="3262" y="3871"/>
                </a:lnTo>
                <a:lnTo>
                  <a:pt x="3272" y="3869"/>
                </a:lnTo>
                <a:lnTo>
                  <a:pt x="3282" y="3863"/>
                </a:lnTo>
                <a:lnTo>
                  <a:pt x="3305" y="3861"/>
                </a:lnTo>
                <a:lnTo>
                  <a:pt x="3324" y="3853"/>
                </a:lnTo>
                <a:lnTo>
                  <a:pt x="3314" y="3837"/>
                </a:lnTo>
                <a:close/>
                <a:moveTo>
                  <a:pt x="2909" y="3813"/>
                </a:moveTo>
                <a:lnTo>
                  <a:pt x="2931" y="3792"/>
                </a:lnTo>
                <a:lnTo>
                  <a:pt x="2948" y="3771"/>
                </a:lnTo>
                <a:lnTo>
                  <a:pt x="2937" y="3756"/>
                </a:lnTo>
                <a:lnTo>
                  <a:pt x="2921" y="3738"/>
                </a:lnTo>
                <a:lnTo>
                  <a:pt x="2903" y="3715"/>
                </a:lnTo>
                <a:lnTo>
                  <a:pt x="2954" y="3714"/>
                </a:lnTo>
                <a:lnTo>
                  <a:pt x="3005" y="3715"/>
                </a:lnTo>
                <a:lnTo>
                  <a:pt x="3049" y="3722"/>
                </a:lnTo>
                <a:lnTo>
                  <a:pt x="3087" y="3728"/>
                </a:lnTo>
                <a:lnTo>
                  <a:pt x="3111" y="3736"/>
                </a:lnTo>
                <a:lnTo>
                  <a:pt x="3119" y="3766"/>
                </a:lnTo>
                <a:lnTo>
                  <a:pt x="3146" y="3779"/>
                </a:lnTo>
                <a:lnTo>
                  <a:pt x="3171" y="3788"/>
                </a:lnTo>
                <a:lnTo>
                  <a:pt x="3176" y="3803"/>
                </a:lnTo>
                <a:lnTo>
                  <a:pt x="3163" y="3807"/>
                </a:lnTo>
                <a:lnTo>
                  <a:pt x="3161" y="3815"/>
                </a:lnTo>
                <a:lnTo>
                  <a:pt x="3121" y="3824"/>
                </a:lnTo>
                <a:lnTo>
                  <a:pt x="3058" y="3810"/>
                </a:lnTo>
                <a:lnTo>
                  <a:pt x="3041" y="3814"/>
                </a:lnTo>
                <a:lnTo>
                  <a:pt x="3024" y="3820"/>
                </a:lnTo>
                <a:lnTo>
                  <a:pt x="3016" y="3829"/>
                </a:lnTo>
                <a:lnTo>
                  <a:pt x="3014" y="3841"/>
                </a:lnTo>
                <a:lnTo>
                  <a:pt x="2991" y="3873"/>
                </a:lnTo>
                <a:lnTo>
                  <a:pt x="2983" y="3875"/>
                </a:lnTo>
                <a:lnTo>
                  <a:pt x="2976" y="3869"/>
                </a:lnTo>
                <a:lnTo>
                  <a:pt x="2978" y="3850"/>
                </a:lnTo>
                <a:lnTo>
                  <a:pt x="2968" y="3833"/>
                </a:lnTo>
                <a:lnTo>
                  <a:pt x="2943" y="3829"/>
                </a:lnTo>
                <a:lnTo>
                  <a:pt x="2917" y="3838"/>
                </a:lnTo>
                <a:lnTo>
                  <a:pt x="2892" y="3833"/>
                </a:lnTo>
                <a:lnTo>
                  <a:pt x="2867" y="3828"/>
                </a:lnTo>
                <a:lnTo>
                  <a:pt x="2847" y="3848"/>
                </a:lnTo>
                <a:lnTo>
                  <a:pt x="2832" y="3822"/>
                </a:lnTo>
                <a:lnTo>
                  <a:pt x="2861" y="3798"/>
                </a:lnTo>
                <a:lnTo>
                  <a:pt x="2901" y="3814"/>
                </a:lnTo>
                <a:lnTo>
                  <a:pt x="2909" y="3813"/>
                </a:lnTo>
                <a:close/>
                <a:moveTo>
                  <a:pt x="2962" y="3589"/>
                </a:moveTo>
                <a:lnTo>
                  <a:pt x="2955" y="3593"/>
                </a:lnTo>
                <a:lnTo>
                  <a:pt x="2948" y="3596"/>
                </a:lnTo>
                <a:lnTo>
                  <a:pt x="2938" y="3598"/>
                </a:lnTo>
                <a:lnTo>
                  <a:pt x="2927" y="3600"/>
                </a:lnTo>
                <a:lnTo>
                  <a:pt x="2918" y="3602"/>
                </a:lnTo>
                <a:lnTo>
                  <a:pt x="2912" y="3607"/>
                </a:lnTo>
                <a:lnTo>
                  <a:pt x="2911" y="3614"/>
                </a:lnTo>
                <a:lnTo>
                  <a:pt x="2910" y="3620"/>
                </a:lnTo>
                <a:lnTo>
                  <a:pt x="2919" y="3625"/>
                </a:lnTo>
                <a:lnTo>
                  <a:pt x="2930" y="3622"/>
                </a:lnTo>
                <a:lnTo>
                  <a:pt x="2945" y="3614"/>
                </a:lnTo>
                <a:lnTo>
                  <a:pt x="2958" y="3602"/>
                </a:lnTo>
                <a:lnTo>
                  <a:pt x="2962" y="3589"/>
                </a:lnTo>
                <a:close/>
                <a:moveTo>
                  <a:pt x="2911" y="3503"/>
                </a:moveTo>
                <a:lnTo>
                  <a:pt x="2903" y="3510"/>
                </a:lnTo>
                <a:lnTo>
                  <a:pt x="2897" y="3518"/>
                </a:lnTo>
                <a:lnTo>
                  <a:pt x="2890" y="3527"/>
                </a:lnTo>
                <a:lnTo>
                  <a:pt x="2888" y="3535"/>
                </a:lnTo>
                <a:lnTo>
                  <a:pt x="2892" y="3536"/>
                </a:lnTo>
                <a:lnTo>
                  <a:pt x="2897" y="3535"/>
                </a:lnTo>
                <a:lnTo>
                  <a:pt x="2904" y="3531"/>
                </a:lnTo>
                <a:lnTo>
                  <a:pt x="2912" y="3527"/>
                </a:lnTo>
                <a:lnTo>
                  <a:pt x="2919" y="3521"/>
                </a:lnTo>
                <a:lnTo>
                  <a:pt x="2922" y="3513"/>
                </a:lnTo>
                <a:lnTo>
                  <a:pt x="2911" y="3503"/>
                </a:lnTo>
                <a:close/>
                <a:moveTo>
                  <a:pt x="2844" y="3320"/>
                </a:moveTo>
                <a:lnTo>
                  <a:pt x="2847" y="3313"/>
                </a:lnTo>
                <a:lnTo>
                  <a:pt x="2848" y="3306"/>
                </a:lnTo>
                <a:lnTo>
                  <a:pt x="2847" y="3299"/>
                </a:lnTo>
                <a:lnTo>
                  <a:pt x="2845" y="3292"/>
                </a:lnTo>
                <a:lnTo>
                  <a:pt x="2840" y="3284"/>
                </a:lnTo>
                <a:lnTo>
                  <a:pt x="2838" y="3275"/>
                </a:lnTo>
                <a:lnTo>
                  <a:pt x="2837" y="3275"/>
                </a:lnTo>
                <a:lnTo>
                  <a:pt x="2834" y="3280"/>
                </a:lnTo>
                <a:lnTo>
                  <a:pt x="2834" y="3288"/>
                </a:lnTo>
                <a:lnTo>
                  <a:pt x="2831" y="3300"/>
                </a:lnTo>
                <a:lnTo>
                  <a:pt x="2826" y="3311"/>
                </a:lnTo>
                <a:lnTo>
                  <a:pt x="2824" y="3323"/>
                </a:lnTo>
                <a:lnTo>
                  <a:pt x="2826" y="3333"/>
                </a:lnTo>
                <a:lnTo>
                  <a:pt x="2832" y="3333"/>
                </a:lnTo>
                <a:lnTo>
                  <a:pt x="2837" y="3331"/>
                </a:lnTo>
                <a:lnTo>
                  <a:pt x="2844" y="3320"/>
                </a:lnTo>
                <a:close/>
                <a:moveTo>
                  <a:pt x="2708" y="3279"/>
                </a:moveTo>
                <a:lnTo>
                  <a:pt x="2713" y="3276"/>
                </a:lnTo>
                <a:lnTo>
                  <a:pt x="2715" y="3271"/>
                </a:lnTo>
                <a:lnTo>
                  <a:pt x="2716" y="3266"/>
                </a:lnTo>
                <a:lnTo>
                  <a:pt x="2714" y="3262"/>
                </a:lnTo>
                <a:lnTo>
                  <a:pt x="2714" y="3255"/>
                </a:lnTo>
                <a:lnTo>
                  <a:pt x="2713" y="3246"/>
                </a:lnTo>
                <a:lnTo>
                  <a:pt x="2712" y="3242"/>
                </a:lnTo>
                <a:lnTo>
                  <a:pt x="2711" y="3238"/>
                </a:lnTo>
                <a:lnTo>
                  <a:pt x="2710" y="3234"/>
                </a:lnTo>
                <a:lnTo>
                  <a:pt x="2710" y="3231"/>
                </a:lnTo>
                <a:lnTo>
                  <a:pt x="2709" y="3230"/>
                </a:lnTo>
                <a:lnTo>
                  <a:pt x="2704" y="3235"/>
                </a:lnTo>
                <a:lnTo>
                  <a:pt x="2700" y="3243"/>
                </a:lnTo>
                <a:lnTo>
                  <a:pt x="2694" y="3247"/>
                </a:lnTo>
                <a:lnTo>
                  <a:pt x="2690" y="3253"/>
                </a:lnTo>
                <a:lnTo>
                  <a:pt x="2687" y="3260"/>
                </a:lnTo>
                <a:lnTo>
                  <a:pt x="2688" y="3268"/>
                </a:lnTo>
                <a:lnTo>
                  <a:pt x="2690" y="3274"/>
                </a:lnTo>
                <a:lnTo>
                  <a:pt x="2691" y="3278"/>
                </a:lnTo>
                <a:lnTo>
                  <a:pt x="2695" y="3285"/>
                </a:lnTo>
                <a:lnTo>
                  <a:pt x="2704" y="3285"/>
                </a:lnTo>
                <a:lnTo>
                  <a:pt x="2708" y="3279"/>
                </a:lnTo>
                <a:close/>
                <a:moveTo>
                  <a:pt x="2775" y="3233"/>
                </a:moveTo>
                <a:lnTo>
                  <a:pt x="2769" y="3228"/>
                </a:lnTo>
                <a:lnTo>
                  <a:pt x="2760" y="3225"/>
                </a:lnTo>
                <a:lnTo>
                  <a:pt x="2754" y="3228"/>
                </a:lnTo>
                <a:lnTo>
                  <a:pt x="2751" y="3232"/>
                </a:lnTo>
                <a:lnTo>
                  <a:pt x="2749" y="3237"/>
                </a:lnTo>
                <a:lnTo>
                  <a:pt x="2749" y="3241"/>
                </a:lnTo>
                <a:lnTo>
                  <a:pt x="2753" y="3243"/>
                </a:lnTo>
                <a:lnTo>
                  <a:pt x="2758" y="3246"/>
                </a:lnTo>
                <a:lnTo>
                  <a:pt x="2760" y="3251"/>
                </a:lnTo>
                <a:lnTo>
                  <a:pt x="2763" y="3254"/>
                </a:lnTo>
                <a:lnTo>
                  <a:pt x="2771" y="3254"/>
                </a:lnTo>
                <a:lnTo>
                  <a:pt x="2776" y="3247"/>
                </a:lnTo>
                <a:lnTo>
                  <a:pt x="2775" y="3233"/>
                </a:lnTo>
                <a:close/>
                <a:moveTo>
                  <a:pt x="2825" y="3216"/>
                </a:moveTo>
                <a:lnTo>
                  <a:pt x="2826" y="3211"/>
                </a:lnTo>
                <a:lnTo>
                  <a:pt x="2827" y="3205"/>
                </a:lnTo>
                <a:lnTo>
                  <a:pt x="2827" y="3196"/>
                </a:lnTo>
                <a:lnTo>
                  <a:pt x="2825" y="3188"/>
                </a:lnTo>
                <a:lnTo>
                  <a:pt x="2823" y="3182"/>
                </a:lnTo>
                <a:lnTo>
                  <a:pt x="2819" y="3179"/>
                </a:lnTo>
                <a:lnTo>
                  <a:pt x="2817" y="3182"/>
                </a:lnTo>
                <a:lnTo>
                  <a:pt x="2814" y="3188"/>
                </a:lnTo>
                <a:lnTo>
                  <a:pt x="2813" y="3195"/>
                </a:lnTo>
                <a:lnTo>
                  <a:pt x="2814" y="3202"/>
                </a:lnTo>
                <a:lnTo>
                  <a:pt x="2814" y="3209"/>
                </a:lnTo>
                <a:lnTo>
                  <a:pt x="2814" y="3214"/>
                </a:lnTo>
                <a:lnTo>
                  <a:pt x="2814" y="3219"/>
                </a:lnTo>
                <a:lnTo>
                  <a:pt x="2818" y="3222"/>
                </a:lnTo>
                <a:lnTo>
                  <a:pt x="2825" y="3216"/>
                </a:lnTo>
                <a:close/>
                <a:moveTo>
                  <a:pt x="2666" y="3813"/>
                </a:moveTo>
                <a:lnTo>
                  <a:pt x="2648" y="3809"/>
                </a:lnTo>
                <a:lnTo>
                  <a:pt x="2630" y="3809"/>
                </a:lnTo>
                <a:lnTo>
                  <a:pt x="2621" y="3810"/>
                </a:lnTo>
                <a:lnTo>
                  <a:pt x="2612" y="3811"/>
                </a:lnTo>
                <a:lnTo>
                  <a:pt x="2603" y="3814"/>
                </a:lnTo>
                <a:lnTo>
                  <a:pt x="2595" y="3817"/>
                </a:lnTo>
                <a:lnTo>
                  <a:pt x="2607" y="3828"/>
                </a:lnTo>
                <a:lnTo>
                  <a:pt x="2619" y="3839"/>
                </a:lnTo>
                <a:lnTo>
                  <a:pt x="2622" y="3842"/>
                </a:lnTo>
                <a:lnTo>
                  <a:pt x="2627" y="3846"/>
                </a:lnTo>
                <a:lnTo>
                  <a:pt x="2640" y="3852"/>
                </a:lnTo>
                <a:lnTo>
                  <a:pt x="2653" y="3855"/>
                </a:lnTo>
                <a:lnTo>
                  <a:pt x="2675" y="3857"/>
                </a:lnTo>
                <a:lnTo>
                  <a:pt x="2696" y="3860"/>
                </a:lnTo>
                <a:lnTo>
                  <a:pt x="2703" y="3844"/>
                </a:lnTo>
                <a:lnTo>
                  <a:pt x="2687" y="3825"/>
                </a:lnTo>
                <a:lnTo>
                  <a:pt x="2666" y="3813"/>
                </a:lnTo>
                <a:close/>
                <a:moveTo>
                  <a:pt x="2410" y="3572"/>
                </a:moveTo>
                <a:lnTo>
                  <a:pt x="2410" y="3560"/>
                </a:lnTo>
                <a:lnTo>
                  <a:pt x="2407" y="3550"/>
                </a:lnTo>
                <a:lnTo>
                  <a:pt x="2403" y="3549"/>
                </a:lnTo>
                <a:lnTo>
                  <a:pt x="2398" y="3549"/>
                </a:lnTo>
                <a:lnTo>
                  <a:pt x="2395" y="3550"/>
                </a:lnTo>
                <a:lnTo>
                  <a:pt x="2393" y="3551"/>
                </a:lnTo>
                <a:lnTo>
                  <a:pt x="2391" y="3552"/>
                </a:lnTo>
                <a:lnTo>
                  <a:pt x="2389" y="3552"/>
                </a:lnTo>
                <a:lnTo>
                  <a:pt x="2388" y="3554"/>
                </a:lnTo>
                <a:lnTo>
                  <a:pt x="2387" y="3555"/>
                </a:lnTo>
                <a:lnTo>
                  <a:pt x="2386" y="3558"/>
                </a:lnTo>
                <a:lnTo>
                  <a:pt x="2386" y="3560"/>
                </a:lnTo>
                <a:lnTo>
                  <a:pt x="2386" y="3563"/>
                </a:lnTo>
                <a:lnTo>
                  <a:pt x="2385" y="3565"/>
                </a:lnTo>
                <a:lnTo>
                  <a:pt x="2385" y="3571"/>
                </a:lnTo>
                <a:lnTo>
                  <a:pt x="2385" y="3575"/>
                </a:lnTo>
                <a:lnTo>
                  <a:pt x="2391" y="3577"/>
                </a:lnTo>
                <a:lnTo>
                  <a:pt x="2398" y="3577"/>
                </a:lnTo>
                <a:lnTo>
                  <a:pt x="2410" y="3572"/>
                </a:lnTo>
                <a:close/>
                <a:moveTo>
                  <a:pt x="2685" y="3694"/>
                </a:moveTo>
                <a:lnTo>
                  <a:pt x="2675" y="3698"/>
                </a:lnTo>
                <a:lnTo>
                  <a:pt x="2665" y="3696"/>
                </a:lnTo>
                <a:lnTo>
                  <a:pt x="2681" y="3671"/>
                </a:lnTo>
                <a:lnTo>
                  <a:pt x="2694" y="3645"/>
                </a:lnTo>
                <a:lnTo>
                  <a:pt x="2680" y="3620"/>
                </a:lnTo>
                <a:lnTo>
                  <a:pt x="2651" y="3609"/>
                </a:lnTo>
                <a:lnTo>
                  <a:pt x="2650" y="3581"/>
                </a:lnTo>
                <a:lnTo>
                  <a:pt x="2645" y="3558"/>
                </a:lnTo>
                <a:lnTo>
                  <a:pt x="2643" y="3556"/>
                </a:lnTo>
                <a:lnTo>
                  <a:pt x="2641" y="3554"/>
                </a:lnTo>
                <a:lnTo>
                  <a:pt x="2614" y="3556"/>
                </a:lnTo>
                <a:lnTo>
                  <a:pt x="2588" y="3556"/>
                </a:lnTo>
                <a:lnTo>
                  <a:pt x="2564" y="3543"/>
                </a:lnTo>
                <a:lnTo>
                  <a:pt x="2547" y="3525"/>
                </a:lnTo>
                <a:lnTo>
                  <a:pt x="2503" y="3521"/>
                </a:lnTo>
                <a:lnTo>
                  <a:pt x="2466" y="3511"/>
                </a:lnTo>
                <a:lnTo>
                  <a:pt x="2472" y="3501"/>
                </a:lnTo>
                <a:lnTo>
                  <a:pt x="2479" y="3491"/>
                </a:lnTo>
                <a:lnTo>
                  <a:pt x="2478" y="3491"/>
                </a:lnTo>
                <a:lnTo>
                  <a:pt x="2478" y="3490"/>
                </a:lnTo>
                <a:lnTo>
                  <a:pt x="2477" y="3489"/>
                </a:lnTo>
                <a:lnTo>
                  <a:pt x="2439" y="3493"/>
                </a:lnTo>
                <a:lnTo>
                  <a:pt x="2405" y="3509"/>
                </a:lnTo>
                <a:lnTo>
                  <a:pt x="2362" y="3534"/>
                </a:lnTo>
                <a:lnTo>
                  <a:pt x="2317" y="3550"/>
                </a:lnTo>
                <a:lnTo>
                  <a:pt x="2317" y="3549"/>
                </a:lnTo>
                <a:lnTo>
                  <a:pt x="2318" y="3540"/>
                </a:lnTo>
                <a:lnTo>
                  <a:pt x="2321" y="3534"/>
                </a:lnTo>
                <a:lnTo>
                  <a:pt x="2323" y="3531"/>
                </a:lnTo>
                <a:lnTo>
                  <a:pt x="2326" y="3529"/>
                </a:lnTo>
                <a:lnTo>
                  <a:pt x="2328" y="3525"/>
                </a:lnTo>
                <a:lnTo>
                  <a:pt x="2330" y="3522"/>
                </a:lnTo>
                <a:lnTo>
                  <a:pt x="2331" y="3521"/>
                </a:lnTo>
                <a:lnTo>
                  <a:pt x="2331" y="3519"/>
                </a:lnTo>
                <a:lnTo>
                  <a:pt x="2334" y="3500"/>
                </a:lnTo>
                <a:lnTo>
                  <a:pt x="2354" y="3491"/>
                </a:lnTo>
                <a:lnTo>
                  <a:pt x="2391" y="3474"/>
                </a:lnTo>
                <a:lnTo>
                  <a:pt x="2430" y="3459"/>
                </a:lnTo>
                <a:lnTo>
                  <a:pt x="2473" y="3455"/>
                </a:lnTo>
                <a:lnTo>
                  <a:pt x="2516" y="3455"/>
                </a:lnTo>
                <a:lnTo>
                  <a:pt x="2545" y="3463"/>
                </a:lnTo>
                <a:lnTo>
                  <a:pt x="2575" y="3470"/>
                </a:lnTo>
                <a:lnTo>
                  <a:pt x="2586" y="3482"/>
                </a:lnTo>
                <a:lnTo>
                  <a:pt x="2598" y="3498"/>
                </a:lnTo>
                <a:lnTo>
                  <a:pt x="2627" y="3506"/>
                </a:lnTo>
                <a:lnTo>
                  <a:pt x="2659" y="3514"/>
                </a:lnTo>
                <a:lnTo>
                  <a:pt x="2678" y="3533"/>
                </a:lnTo>
                <a:lnTo>
                  <a:pt x="2699" y="3535"/>
                </a:lnTo>
                <a:lnTo>
                  <a:pt x="2694" y="3524"/>
                </a:lnTo>
                <a:lnTo>
                  <a:pt x="2688" y="3518"/>
                </a:lnTo>
                <a:lnTo>
                  <a:pt x="2680" y="3510"/>
                </a:lnTo>
                <a:lnTo>
                  <a:pt x="2673" y="3501"/>
                </a:lnTo>
                <a:lnTo>
                  <a:pt x="2670" y="3499"/>
                </a:lnTo>
                <a:lnTo>
                  <a:pt x="2667" y="3496"/>
                </a:lnTo>
                <a:lnTo>
                  <a:pt x="2661" y="3488"/>
                </a:lnTo>
                <a:lnTo>
                  <a:pt x="2659" y="3477"/>
                </a:lnTo>
                <a:lnTo>
                  <a:pt x="2680" y="3492"/>
                </a:lnTo>
                <a:lnTo>
                  <a:pt x="2692" y="3508"/>
                </a:lnTo>
                <a:lnTo>
                  <a:pt x="2693" y="3509"/>
                </a:lnTo>
                <a:lnTo>
                  <a:pt x="2695" y="3510"/>
                </a:lnTo>
                <a:lnTo>
                  <a:pt x="2705" y="3521"/>
                </a:lnTo>
                <a:lnTo>
                  <a:pt x="2716" y="3537"/>
                </a:lnTo>
                <a:lnTo>
                  <a:pt x="2728" y="3556"/>
                </a:lnTo>
                <a:lnTo>
                  <a:pt x="2738" y="3574"/>
                </a:lnTo>
                <a:lnTo>
                  <a:pt x="2744" y="3577"/>
                </a:lnTo>
                <a:lnTo>
                  <a:pt x="2747" y="3580"/>
                </a:lnTo>
                <a:lnTo>
                  <a:pt x="2766" y="3610"/>
                </a:lnTo>
                <a:lnTo>
                  <a:pt x="2780" y="3642"/>
                </a:lnTo>
                <a:lnTo>
                  <a:pt x="2822" y="3649"/>
                </a:lnTo>
                <a:lnTo>
                  <a:pt x="2858" y="3666"/>
                </a:lnTo>
                <a:lnTo>
                  <a:pt x="2860" y="3669"/>
                </a:lnTo>
                <a:lnTo>
                  <a:pt x="2861" y="3673"/>
                </a:lnTo>
                <a:lnTo>
                  <a:pt x="2825" y="3689"/>
                </a:lnTo>
                <a:lnTo>
                  <a:pt x="2790" y="3702"/>
                </a:lnTo>
                <a:lnTo>
                  <a:pt x="2771" y="3700"/>
                </a:lnTo>
                <a:lnTo>
                  <a:pt x="2753" y="3694"/>
                </a:lnTo>
                <a:lnTo>
                  <a:pt x="2728" y="3698"/>
                </a:lnTo>
                <a:lnTo>
                  <a:pt x="2703" y="3698"/>
                </a:lnTo>
                <a:lnTo>
                  <a:pt x="2685" y="3694"/>
                </a:lnTo>
                <a:close/>
                <a:moveTo>
                  <a:pt x="3487" y="2161"/>
                </a:moveTo>
                <a:lnTo>
                  <a:pt x="3448" y="2170"/>
                </a:lnTo>
                <a:lnTo>
                  <a:pt x="3409" y="2180"/>
                </a:lnTo>
                <a:lnTo>
                  <a:pt x="3399" y="2187"/>
                </a:lnTo>
                <a:lnTo>
                  <a:pt x="3406" y="2192"/>
                </a:lnTo>
                <a:lnTo>
                  <a:pt x="3430" y="2188"/>
                </a:lnTo>
                <a:lnTo>
                  <a:pt x="3454" y="2182"/>
                </a:lnTo>
                <a:lnTo>
                  <a:pt x="3477" y="2175"/>
                </a:lnTo>
                <a:lnTo>
                  <a:pt x="3497" y="2164"/>
                </a:lnTo>
                <a:lnTo>
                  <a:pt x="3487" y="2161"/>
                </a:lnTo>
                <a:close/>
                <a:moveTo>
                  <a:pt x="4213" y="1827"/>
                </a:moveTo>
                <a:lnTo>
                  <a:pt x="4219" y="1821"/>
                </a:lnTo>
                <a:lnTo>
                  <a:pt x="4225" y="1815"/>
                </a:lnTo>
                <a:lnTo>
                  <a:pt x="4226" y="1810"/>
                </a:lnTo>
                <a:lnTo>
                  <a:pt x="4228" y="1804"/>
                </a:lnTo>
                <a:lnTo>
                  <a:pt x="4229" y="1796"/>
                </a:lnTo>
                <a:lnTo>
                  <a:pt x="4227" y="1787"/>
                </a:lnTo>
                <a:lnTo>
                  <a:pt x="4218" y="1792"/>
                </a:lnTo>
                <a:lnTo>
                  <a:pt x="4211" y="1801"/>
                </a:lnTo>
                <a:lnTo>
                  <a:pt x="4179" y="1823"/>
                </a:lnTo>
                <a:lnTo>
                  <a:pt x="4167" y="1856"/>
                </a:lnTo>
                <a:lnTo>
                  <a:pt x="4169" y="1866"/>
                </a:lnTo>
                <a:lnTo>
                  <a:pt x="4174" y="1873"/>
                </a:lnTo>
                <a:lnTo>
                  <a:pt x="4208" y="1871"/>
                </a:lnTo>
                <a:lnTo>
                  <a:pt x="4238" y="1858"/>
                </a:lnTo>
                <a:lnTo>
                  <a:pt x="4240" y="1853"/>
                </a:lnTo>
                <a:lnTo>
                  <a:pt x="4243" y="1847"/>
                </a:lnTo>
                <a:lnTo>
                  <a:pt x="4245" y="1840"/>
                </a:lnTo>
                <a:lnTo>
                  <a:pt x="4246" y="1832"/>
                </a:lnTo>
                <a:lnTo>
                  <a:pt x="4226" y="1836"/>
                </a:lnTo>
                <a:lnTo>
                  <a:pt x="4210" y="1833"/>
                </a:lnTo>
                <a:lnTo>
                  <a:pt x="4213" y="1827"/>
                </a:lnTo>
                <a:close/>
                <a:moveTo>
                  <a:pt x="4143" y="1811"/>
                </a:moveTo>
                <a:lnTo>
                  <a:pt x="4141" y="1812"/>
                </a:lnTo>
                <a:lnTo>
                  <a:pt x="4140" y="1813"/>
                </a:lnTo>
                <a:lnTo>
                  <a:pt x="4121" y="1811"/>
                </a:lnTo>
                <a:lnTo>
                  <a:pt x="4104" y="1805"/>
                </a:lnTo>
                <a:lnTo>
                  <a:pt x="4096" y="1796"/>
                </a:lnTo>
                <a:lnTo>
                  <a:pt x="4083" y="1795"/>
                </a:lnTo>
                <a:lnTo>
                  <a:pt x="4075" y="1798"/>
                </a:lnTo>
                <a:lnTo>
                  <a:pt x="4065" y="1795"/>
                </a:lnTo>
                <a:lnTo>
                  <a:pt x="4059" y="1787"/>
                </a:lnTo>
                <a:lnTo>
                  <a:pt x="4052" y="1782"/>
                </a:lnTo>
                <a:lnTo>
                  <a:pt x="4052" y="1798"/>
                </a:lnTo>
                <a:lnTo>
                  <a:pt x="4064" y="1814"/>
                </a:lnTo>
                <a:lnTo>
                  <a:pt x="4073" y="1818"/>
                </a:lnTo>
                <a:lnTo>
                  <a:pt x="4081" y="1819"/>
                </a:lnTo>
                <a:lnTo>
                  <a:pt x="4091" y="1819"/>
                </a:lnTo>
                <a:lnTo>
                  <a:pt x="4096" y="1826"/>
                </a:lnTo>
                <a:lnTo>
                  <a:pt x="4099" y="1842"/>
                </a:lnTo>
                <a:lnTo>
                  <a:pt x="4116" y="1838"/>
                </a:lnTo>
                <a:lnTo>
                  <a:pt x="4122" y="1831"/>
                </a:lnTo>
                <a:lnTo>
                  <a:pt x="4129" y="1827"/>
                </a:lnTo>
                <a:lnTo>
                  <a:pt x="4138" y="1824"/>
                </a:lnTo>
                <a:lnTo>
                  <a:pt x="4144" y="1817"/>
                </a:lnTo>
                <a:lnTo>
                  <a:pt x="4143" y="1811"/>
                </a:lnTo>
                <a:close/>
                <a:moveTo>
                  <a:pt x="4212" y="1609"/>
                </a:moveTo>
                <a:lnTo>
                  <a:pt x="4195" y="1608"/>
                </a:lnTo>
                <a:lnTo>
                  <a:pt x="4179" y="1601"/>
                </a:lnTo>
                <a:lnTo>
                  <a:pt x="4167" y="1592"/>
                </a:lnTo>
                <a:lnTo>
                  <a:pt x="4155" y="1585"/>
                </a:lnTo>
                <a:lnTo>
                  <a:pt x="4154" y="1583"/>
                </a:lnTo>
                <a:lnTo>
                  <a:pt x="4152" y="1583"/>
                </a:lnTo>
                <a:lnTo>
                  <a:pt x="4143" y="1582"/>
                </a:lnTo>
                <a:lnTo>
                  <a:pt x="4133" y="1586"/>
                </a:lnTo>
                <a:lnTo>
                  <a:pt x="4146" y="1600"/>
                </a:lnTo>
                <a:lnTo>
                  <a:pt x="4163" y="1615"/>
                </a:lnTo>
                <a:lnTo>
                  <a:pt x="4186" y="1632"/>
                </a:lnTo>
                <a:lnTo>
                  <a:pt x="4211" y="1647"/>
                </a:lnTo>
                <a:lnTo>
                  <a:pt x="4225" y="1653"/>
                </a:lnTo>
                <a:lnTo>
                  <a:pt x="4238" y="1653"/>
                </a:lnTo>
                <a:lnTo>
                  <a:pt x="4240" y="1634"/>
                </a:lnTo>
                <a:lnTo>
                  <a:pt x="4225" y="1619"/>
                </a:lnTo>
                <a:lnTo>
                  <a:pt x="4212" y="1609"/>
                </a:lnTo>
                <a:close/>
                <a:moveTo>
                  <a:pt x="4585" y="1493"/>
                </a:moveTo>
                <a:lnTo>
                  <a:pt x="4549" y="1507"/>
                </a:lnTo>
                <a:lnTo>
                  <a:pt x="4522" y="1533"/>
                </a:lnTo>
                <a:lnTo>
                  <a:pt x="4498" y="1550"/>
                </a:lnTo>
                <a:lnTo>
                  <a:pt x="4479" y="1568"/>
                </a:lnTo>
                <a:lnTo>
                  <a:pt x="4466" y="1586"/>
                </a:lnTo>
                <a:lnTo>
                  <a:pt x="4452" y="1604"/>
                </a:lnTo>
                <a:lnTo>
                  <a:pt x="4442" y="1615"/>
                </a:lnTo>
                <a:lnTo>
                  <a:pt x="4427" y="1620"/>
                </a:lnTo>
                <a:lnTo>
                  <a:pt x="4422" y="1640"/>
                </a:lnTo>
                <a:lnTo>
                  <a:pt x="4408" y="1660"/>
                </a:lnTo>
                <a:lnTo>
                  <a:pt x="4385" y="1670"/>
                </a:lnTo>
                <a:lnTo>
                  <a:pt x="4361" y="1678"/>
                </a:lnTo>
                <a:lnTo>
                  <a:pt x="4361" y="1679"/>
                </a:lnTo>
                <a:lnTo>
                  <a:pt x="4372" y="1682"/>
                </a:lnTo>
                <a:lnTo>
                  <a:pt x="4378" y="1690"/>
                </a:lnTo>
                <a:lnTo>
                  <a:pt x="4377" y="1690"/>
                </a:lnTo>
                <a:lnTo>
                  <a:pt x="4357" y="1704"/>
                </a:lnTo>
                <a:lnTo>
                  <a:pt x="4333" y="1718"/>
                </a:lnTo>
                <a:lnTo>
                  <a:pt x="4347" y="1746"/>
                </a:lnTo>
                <a:lnTo>
                  <a:pt x="4412" y="1744"/>
                </a:lnTo>
                <a:lnTo>
                  <a:pt x="4437" y="1742"/>
                </a:lnTo>
                <a:lnTo>
                  <a:pt x="4461" y="1743"/>
                </a:lnTo>
                <a:lnTo>
                  <a:pt x="4472" y="1749"/>
                </a:lnTo>
                <a:lnTo>
                  <a:pt x="4485" y="1751"/>
                </a:lnTo>
                <a:lnTo>
                  <a:pt x="4513" y="1748"/>
                </a:lnTo>
                <a:lnTo>
                  <a:pt x="4506" y="1760"/>
                </a:lnTo>
                <a:lnTo>
                  <a:pt x="4483" y="1769"/>
                </a:lnTo>
                <a:lnTo>
                  <a:pt x="4465" y="1783"/>
                </a:lnTo>
                <a:lnTo>
                  <a:pt x="4488" y="1788"/>
                </a:lnTo>
                <a:lnTo>
                  <a:pt x="4516" y="1776"/>
                </a:lnTo>
                <a:lnTo>
                  <a:pt x="4538" y="1758"/>
                </a:lnTo>
                <a:lnTo>
                  <a:pt x="4565" y="1746"/>
                </a:lnTo>
                <a:lnTo>
                  <a:pt x="4564" y="1766"/>
                </a:lnTo>
                <a:lnTo>
                  <a:pt x="4552" y="1784"/>
                </a:lnTo>
                <a:lnTo>
                  <a:pt x="4546" y="1796"/>
                </a:lnTo>
                <a:lnTo>
                  <a:pt x="4550" y="1799"/>
                </a:lnTo>
                <a:lnTo>
                  <a:pt x="4559" y="1791"/>
                </a:lnTo>
                <a:lnTo>
                  <a:pt x="4571" y="1789"/>
                </a:lnTo>
                <a:lnTo>
                  <a:pt x="4568" y="1804"/>
                </a:lnTo>
                <a:lnTo>
                  <a:pt x="4572" y="1815"/>
                </a:lnTo>
                <a:lnTo>
                  <a:pt x="4602" y="1801"/>
                </a:lnTo>
                <a:lnTo>
                  <a:pt x="4621" y="1768"/>
                </a:lnTo>
                <a:lnTo>
                  <a:pt x="4626" y="1759"/>
                </a:lnTo>
                <a:lnTo>
                  <a:pt x="4619" y="1756"/>
                </a:lnTo>
                <a:lnTo>
                  <a:pt x="4620" y="1737"/>
                </a:lnTo>
                <a:lnTo>
                  <a:pt x="4620" y="1720"/>
                </a:lnTo>
                <a:lnTo>
                  <a:pt x="4597" y="1740"/>
                </a:lnTo>
                <a:lnTo>
                  <a:pt x="4580" y="1734"/>
                </a:lnTo>
                <a:lnTo>
                  <a:pt x="4575" y="1721"/>
                </a:lnTo>
                <a:lnTo>
                  <a:pt x="4592" y="1715"/>
                </a:lnTo>
                <a:lnTo>
                  <a:pt x="4608" y="1710"/>
                </a:lnTo>
                <a:lnTo>
                  <a:pt x="4619" y="1700"/>
                </a:lnTo>
                <a:lnTo>
                  <a:pt x="4596" y="1695"/>
                </a:lnTo>
                <a:lnTo>
                  <a:pt x="4597" y="1674"/>
                </a:lnTo>
                <a:lnTo>
                  <a:pt x="4622" y="1654"/>
                </a:lnTo>
                <a:lnTo>
                  <a:pt x="4604" y="1637"/>
                </a:lnTo>
                <a:lnTo>
                  <a:pt x="4570" y="1631"/>
                </a:lnTo>
                <a:lnTo>
                  <a:pt x="4538" y="1616"/>
                </a:lnTo>
                <a:lnTo>
                  <a:pt x="4553" y="1599"/>
                </a:lnTo>
                <a:lnTo>
                  <a:pt x="4545" y="1582"/>
                </a:lnTo>
                <a:lnTo>
                  <a:pt x="4528" y="1588"/>
                </a:lnTo>
                <a:lnTo>
                  <a:pt x="4513" y="1586"/>
                </a:lnTo>
                <a:lnTo>
                  <a:pt x="4532" y="1557"/>
                </a:lnTo>
                <a:lnTo>
                  <a:pt x="4565" y="1537"/>
                </a:lnTo>
                <a:lnTo>
                  <a:pt x="4574" y="1523"/>
                </a:lnTo>
                <a:lnTo>
                  <a:pt x="4586" y="1511"/>
                </a:lnTo>
                <a:lnTo>
                  <a:pt x="4599" y="1502"/>
                </a:lnTo>
                <a:lnTo>
                  <a:pt x="4601" y="1488"/>
                </a:lnTo>
                <a:lnTo>
                  <a:pt x="4585" y="1493"/>
                </a:lnTo>
                <a:close/>
                <a:moveTo>
                  <a:pt x="3547" y="1369"/>
                </a:moveTo>
                <a:lnTo>
                  <a:pt x="3544" y="1362"/>
                </a:lnTo>
                <a:lnTo>
                  <a:pt x="3541" y="1355"/>
                </a:lnTo>
                <a:lnTo>
                  <a:pt x="3540" y="1350"/>
                </a:lnTo>
                <a:lnTo>
                  <a:pt x="3538" y="1346"/>
                </a:lnTo>
                <a:lnTo>
                  <a:pt x="3538" y="1344"/>
                </a:lnTo>
                <a:lnTo>
                  <a:pt x="3533" y="1344"/>
                </a:lnTo>
                <a:lnTo>
                  <a:pt x="3529" y="1343"/>
                </a:lnTo>
                <a:lnTo>
                  <a:pt x="3510" y="1343"/>
                </a:lnTo>
                <a:lnTo>
                  <a:pt x="3491" y="1346"/>
                </a:lnTo>
                <a:lnTo>
                  <a:pt x="3502" y="1356"/>
                </a:lnTo>
                <a:lnTo>
                  <a:pt x="3518" y="1364"/>
                </a:lnTo>
                <a:lnTo>
                  <a:pt x="3522" y="1369"/>
                </a:lnTo>
                <a:lnTo>
                  <a:pt x="3525" y="1374"/>
                </a:lnTo>
                <a:lnTo>
                  <a:pt x="3533" y="1380"/>
                </a:lnTo>
                <a:lnTo>
                  <a:pt x="3543" y="1378"/>
                </a:lnTo>
                <a:lnTo>
                  <a:pt x="3547" y="1369"/>
                </a:lnTo>
                <a:close/>
                <a:moveTo>
                  <a:pt x="3725" y="1185"/>
                </a:moveTo>
                <a:lnTo>
                  <a:pt x="3733" y="1180"/>
                </a:lnTo>
                <a:lnTo>
                  <a:pt x="3739" y="1173"/>
                </a:lnTo>
                <a:lnTo>
                  <a:pt x="3744" y="1166"/>
                </a:lnTo>
                <a:lnTo>
                  <a:pt x="3749" y="1158"/>
                </a:lnTo>
                <a:lnTo>
                  <a:pt x="3744" y="1160"/>
                </a:lnTo>
                <a:lnTo>
                  <a:pt x="3738" y="1162"/>
                </a:lnTo>
                <a:lnTo>
                  <a:pt x="3729" y="1163"/>
                </a:lnTo>
                <a:lnTo>
                  <a:pt x="3719" y="1164"/>
                </a:lnTo>
                <a:lnTo>
                  <a:pt x="3713" y="1167"/>
                </a:lnTo>
                <a:lnTo>
                  <a:pt x="3712" y="1173"/>
                </a:lnTo>
                <a:lnTo>
                  <a:pt x="3713" y="1182"/>
                </a:lnTo>
                <a:lnTo>
                  <a:pt x="3712" y="1191"/>
                </a:lnTo>
                <a:lnTo>
                  <a:pt x="3710" y="1198"/>
                </a:lnTo>
                <a:lnTo>
                  <a:pt x="3710" y="1204"/>
                </a:lnTo>
                <a:lnTo>
                  <a:pt x="3715" y="1206"/>
                </a:lnTo>
                <a:lnTo>
                  <a:pt x="3721" y="1202"/>
                </a:lnTo>
                <a:lnTo>
                  <a:pt x="3725" y="1185"/>
                </a:lnTo>
                <a:close/>
                <a:moveTo>
                  <a:pt x="3984" y="824"/>
                </a:moveTo>
                <a:lnTo>
                  <a:pt x="3971" y="823"/>
                </a:lnTo>
                <a:lnTo>
                  <a:pt x="3958" y="826"/>
                </a:lnTo>
                <a:lnTo>
                  <a:pt x="3950" y="834"/>
                </a:lnTo>
                <a:lnTo>
                  <a:pt x="3946" y="843"/>
                </a:lnTo>
                <a:lnTo>
                  <a:pt x="3945" y="851"/>
                </a:lnTo>
                <a:lnTo>
                  <a:pt x="3950" y="858"/>
                </a:lnTo>
                <a:lnTo>
                  <a:pt x="3956" y="853"/>
                </a:lnTo>
                <a:lnTo>
                  <a:pt x="3961" y="847"/>
                </a:lnTo>
                <a:lnTo>
                  <a:pt x="3969" y="844"/>
                </a:lnTo>
                <a:lnTo>
                  <a:pt x="3977" y="844"/>
                </a:lnTo>
                <a:lnTo>
                  <a:pt x="3988" y="842"/>
                </a:lnTo>
                <a:lnTo>
                  <a:pt x="3994" y="833"/>
                </a:lnTo>
                <a:lnTo>
                  <a:pt x="3984" y="824"/>
                </a:lnTo>
                <a:close/>
                <a:moveTo>
                  <a:pt x="3904" y="786"/>
                </a:moveTo>
                <a:lnTo>
                  <a:pt x="3894" y="787"/>
                </a:lnTo>
                <a:lnTo>
                  <a:pt x="3886" y="785"/>
                </a:lnTo>
                <a:lnTo>
                  <a:pt x="3881" y="784"/>
                </a:lnTo>
                <a:lnTo>
                  <a:pt x="3874" y="784"/>
                </a:lnTo>
                <a:lnTo>
                  <a:pt x="3870" y="784"/>
                </a:lnTo>
                <a:lnTo>
                  <a:pt x="3867" y="785"/>
                </a:lnTo>
                <a:lnTo>
                  <a:pt x="3867" y="787"/>
                </a:lnTo>
                <a:lnTo>
                  <a:pt x="3867" y="788"/>
                </a:lnTo>
                <a:lnTo>
                  <a:pt x="3866" y="791"/>
                </a:lnTo>
                <a:lnTo>
                  <a:pt x="3865" y="793"/>
                </a:lnTo>
                <a:lnTo>
                  <a:pt x="3863" y="795"/>
                </a:lnTo>
                <a:lnTo>
                  <a:pt x="3861" y="798"/>
                </a:lnTo>
                <a:lnTo>
                  <a:pt x="3853" y="800"/>
                </a:lnTo>
                <a:lnTo>
                  <a:pt x="3845" y="803"/>
                </a:lnTo>
                <a:lnTo>
                  <a:pt x="3847" y="813"/>
                </a:lnTo>
                <a:lnTo>
                  <a:pt x="3856" y="819"/>
                </a:lnTo>
                <a:lnTo>
                  <a:pt x="3877" y="815"/>
                </a:lnTo>
                <a:lnTo>
                  <a:pt x="3898" y="806"/>
                </a:lnTo>
                <a:lnTo>
                  <a:pt x="3907" y="804"/>
                </a:lnTo>
                <a:lnTo>
                  <a:pt x="3915" y="803"/>
                </a:lnTo>
                <a:lnTo>
                  <a:pt x="3925" y="798"/>
                </a:lnTo>
                <a:lnTo>
                  <a:pt x="3919" y="789"/>
                </a:lnTo>
                <a:lnTo>
                  <a:pt x="3904" y="786"/>
                </a:lnTo>
                <a:close/>
                <a:moveTo>
                  <a:pt x="3910" y="637"/>
                </a:moveTo>
                <a:lnTo>
                  <a:pt x="3867" y="664"/>
                </a:lnTo>
                <a:lnTo>
                  <a:pt x="3831" y="696"/>
                </a:lnTo>
                <a:lnTo>
                  <a:pt x="3795" y="723"/>
                </a:lnTo>
                <a:lnTo>
                  <a:pt x="3761" y="737"/>
                </a:lnTo>
                <a:lnTo>
                  <a:pt x="3789" y="738"/>
                </a:lnTo>
                <a:lnTo>
                  <a:pt x="3818" y="741"/>
                </a:lnTo>
                <a:lnTo>
                  <a:pt x="3820" y="753"/>
                </a:lnTo>
                <a:lnTo>
                  <a:pt x="3824" y="765"/>
                </a:lnTo>
                <a:lnTo>
                  <a:pt x="3845" y="760"/>
                </a:lnTo>
                <a:lnTo>
                  <a:pt x="3862" y="750"/>
                </a:lnTo>
                <a:lnTo>
                  <a:pt x="3890" y="742"/>
                </a:lnTo>
                <a:lnTo>
                  <a:pt x="3915" y="729"/>
                </a:lnTo>
                <a:lnTo>
                  <a:pt x="3931" y="727"/>
                </a:lnTo>
                <a:lnTo>
                  <a:pt x="3945" y="736"/>
                </a:lnTo>
                <a:lnTo>
                  <a:pt x="3946" y="741"/>
                </a:lnTo>
                <a:lnTo>
                  <a:pt x="3940" y="748"/>
                </a:lnTo>
                <a:lnTo>
                  <a:pt x="3953" y="752"/>
                </a:lnTo>
                <a:lnTo>
                  <a:pt x="3970" y="756"/>
                </a:lnTo>
                <a:lnTo>
                  <a:pt x="3987" y="769"/>
                </a:lnTo>
                <a:lnTo>
                  <a:pt x="4005" y="769"/>
                </a:lnTo>
                <a:lnTo>
                  <a:pt x="4022" y="757"/>
                </a:lnTo>
                <a:lnTo>
                  <a:pt x="4021" y="735"/>
                </a:lnTo>
                <a:lnTo>
                  <a:pt x="3996" y="734"/>
                </a:lnTo>
                <a:lnTo>
                  <a:pt x="3988" y="722"/>
                </a:lnTo>
                <a:lnTo>
                  <a:pt x="3993" y="697"/>
                </a:lnTo>
                <a:lnTo>
                  <a:pt x="3961" y="687"/>
                </a:lnTo>
                <a:lnTo>
                  <a:pt x="3955" y="672"/>
                </a:lnTo>
                <a:lnTo>
                  <a:pt x="3941" y="665"/>
                </a:lnTo>
                <a:lnTo>
                  <a:pt x="3927" y="655"/>
                </a:lnTo>
                <a:lnTo>
                  <a:pt x="3918" y="638"/>
                </a:lnTo>
                <a:lnTo>
                  <a:pt x="3910" y="637"/>
                </a:lnTo>
                <a:close/>
                <a:moveTo>
                  <a:pt x="4106" y="762"/>
                </a:moveTo>
                <a:lnTo>
                  <a:pt x="4099" y="759"/>
                </a:lnTo>
                <a:lnTo>
                  <a:pt x="4089" y="757"/>
                </a:lnTo>
                <a:lnTo>
                  <a:pt x="4085" y="759"/>
                </a:lnTo>
                <a:lnTo>
                  <a:pt x="4084" y="765"/>
                </a:lnTo>
                <a:lnTo>
                  <a:pt x="4086" y="769"/>
                </a:lnTo>
                <a:lnTo>
                  <a:pt x="4088" y="773"/>
                </a:lnTo>
                <a:lnTo>
                  <a:pt x="4089" y="774"/>
                </a:lnTo>
                <a:lnTo>
                  <a:pt x="4090" y="775"/>
                </a:lnTo>
                <a:lnTo>
                  <a:pt x="4091" y="776"/>
                </a:lnTo>
                <a:lnTo>
                  <a:pt x="4091" y="777"/>
                </a:lnTo>
                <a:lnTo>
                  <a:pt x="4094" y="779"/>
                </a:lnTo>
                <a:lnTo>
                  <a:pt x="4096" y="780"/>
                </a:lnTo>
                <a:lnTo>
                  <a:pt x="4097" y="782"/>
                </a:lnTo>
                <a:lnTo>
                  <a:pt x="4097" y="783"/>
                </a:lnTo>
                <a:lnTo>
                  <a:pt x="4099" y="785"/>
                </a:lnTo>
                <a:lnTo>
                  <a:pt x="4102" y="786"/>
                </a:lnTo>
                <a:lnTo>
                  <a:pt x="4106" y="784"/>
                </a:lnTo>
                <a:lnTo>
                  <a:pt x="4109" y="780"/>
                </a:lnTo>
                <a:lnTo>
                  <a:pt x="4106" y="762"/>
                </a:lnTo>
                <a:close/>
                <a:moveTo>
                  <a:pt x="4515" y="805"/>
                </a:moveTo>
                <a:lnTo>
                  <a:pt x="4506" y="796"/>
                </a:lnTo>
                <a:lnTo>
                  <a:pt x="4502" y="784"/>
                </a:lnTo>
                <a:lnTo>
                  <a:pt x="4487" y="783"/>
                </a:lnTo>
                <a:lnTo>
                  <a:pt x="4471" y="785"/>
                </a:lnTo>
                <a:lnTo>
                  <a:pt x="4462" y="782"/>
                </a:lnTo>
                <a:lnTo>
                  <a:pt x="4454" y="780"/>
                </a:lnTo>
                <a:lnTo>
                  <a:pt x="4463" y="812"/>
                </a:lnTo>
                <a:lnTo>
                  <a:pt x="4487" y="837"/>
                </a:lnTo>
                <a:lnTo>
                  <a:pt x="4501" y="862"/>
                </a:lnTo>
                <a:lnTo>
                  <a:pt x="4484" y="869"/>
                </a:lnTo>
                <a:lnTo>
                  <a:pt x="4448" y="855"/>
                </a:lnTo>
                <a:lnTo>
                  <a:pt x="4415" y="839"/>
                </a:lnTo>
                <a:lnTo>
                  <a:pt x="4368" y="816"/>
                </a:lnTo>
                <a:lnTo>
                  <a:pt x="4342" y="782"/>
                </a:lnTo>
                <a:lnTo>
                  <a:pt x="4337" y="764"/>
                </a:lnTo>
                <a:lnTo>
                  <a:pt x="4310" y="759"/>
                </a:lnTo>
                <a:lnTo>
                  <a:pt x="4309" y="721"/>
                </a:lnTo>
                <a:lnTo>
                  <a:pt x="4295" y="717"/>
                </a:lnTo>
                <a:lnTo>
                  <a:pt x="4281" y="713"/>
                </a:lnTo>
                <a:lnTo>
                  <a:pt x="4279" y="716"/>
                </a:lnTo>
                <a:lnTo>
                  <a:pt x="4277" y="719"/>
                </a:lnTo>
                <a:lnTo>
                  <a:pt x="4249" y="719"/>
                </a:lnTo>
                <a:lnTo>
                  <a:pt x="4220" y="723"/>
                </a:lnTo>
                <a:lnTo>
                  <a:pt x="4186" y="724"/>
                </a:lnTo>
                <a:lnTo>
                  <a:pt x="4152" y="720"/>
                </a:lnTo>
                <a:lnTo>
                  <a:pt x="4170" y="686"/>
                </a:lnTo>
                <a:lnTo>
                  <a:pt x="4232" y="670"/>
                </a:lnTo>
                <a:lnTo>
                  <a:pt x="4256" y="681"/>
                </a:lnTo>
                <a:lnTo>
                  <a:pt x="4287" y="681"/>
                </a:lnTo>
                <a:lnTo>
                  <a:pt x="4315" y="680"/>
                </a:lnTo>
                <a:lnTo>
                  <a:pt x="4341" y="682"/>
                </a:lnTo>
                <a:lnTo>
                  <a:pt x="4342" y="665"/>
                </a:lnTo>
                <a:lnTo>
                  <a:pt x="4344" y="647"/>
                </a:lnTo>
                <a:lnTo>
                  <a:pt x="4363" y="634"/>
                </a:lnTo>
                <a:lnTo>
                  <a:pt x="4384" y="624"/>
                </a:lnTo>
                <a:lnTo>
                  <a:pt x="4438" y="590"/>
                </a:lnTo>
                <a:lnTo>
                  <a:pt x="4459" y="538"/>
                </a:lnTo>
                <a:lnTo>
                  <a:pt x="4429" y="514"/>
                </a:lnTo>
                <a:lnTo>
                  <a:pt x="4387" y="509"/>
                </a:lnTo>
                <a:lnTo>
                  <a:pt x="4393" y="500"/>
                </a:lnTo>
                <a:lnTo>
                  <a:pt x="4403" y="488"/>
                </a:lnTo>
                <a:lnTo>
                  <a:pt x="4393" y="446"/>
                </a:lnTo>
                <a:lnTo>
                  <a:pt x="4359" y="419"/>
                </a:lnTo>
                <a:lnTo>
                  <a:pt x="4353" y="437"/>
                </a:lnTo>
                <a:lnTo>
                  <a:pt x="4330" y="451"/>
                </a:lnTo>
                <a:lnTo>
                  <a:pt x="4295" y="440"/>
                </a:lnTo>
                <a:lnTo>
                  <a:pt x="4262" y="429"/>
                </a:lnTo>
                <a:lnTo>
                  <a:pt x="4257" y="449"/>
                </a:lnTo>
                <a:lnTo>
                  <a:pt x="4225" y="443"/>
                </a:lnTo>
                <a:lnTo>
                  <a:pt x="4173" y="433"/>
                </a:lnTo>
                <a:lnTo>
                  <a:pt x="4128" y="411"/>
                </a:lnTo>
                <a:lnTo>
                  <a:pt x="4078" y="407"/>
                </a:lnTo>
                <a:lnTo>
                  <a:pt x="4031" y="387"/>
                </a:lnTo>
                <a:lnTo>
                  <a:pt x="4077" y="393"/>
                </a:lnTo>
                <a:lnTo>
                  <a:pt x="4097" y="390"/>
                </a:lnTo>
                <a:lnTo>
                  <a:pt x="4099" y="378"/>
                </a:lnTo>
                <a:lnTo>
                  <a:pt x="4054" y="370"/>
                </a:lnTo>
                <a:lnTo>
                  <a:pt x="4022" y="358"/>
                </a:lnTo>
                <a:lnTo>
                  <a:pt x="4060" y="334"/>
                </a:lnTo>
                <a:lnTo>
                  <a:pt x="4101" y="314"/>
                </a:lnTo>
                <a:lnTo>
                  <a:pt x="4204" y="297"/>
                </a:lnTo>
                <a:lnTo>
                  <a:pt x="4236" y="299"/>
                </a:lnTo>
                <a:lnTo>
                  <a:pt x="4259" y="305"/>
                </a:lnTo>
                <a:lnTo>
                  <a:pt x="4234" y="320"/>
                </a:lnTo>
                <a:lnTo>
                  <a:pt x="4205" y="328"/>
                </a:lnTo>
                <a:lnTo>
                  <a:pt x="4175" y="352"/>
                </a:lnTo>
                <a:lnTo>
                  <a:pt x="4185" y="391"/>
                </a:lnTo>
                <a:lnTo>
                  <a:pt x="4200" y="361"/>
                </a:lnTo>
                <a:lnTo>
                  <a:pt x="4232" y="330"/>
                </a:lnTo>
                <a:lnTo>
                  <a:pt x="4269" y="325"/>
                </a:lnTo>
                <a:lnTo>
                  <a:pt x="4309" y="320"/>
                </a:lnTo>
                <a:lnTo>
                  <a:pt x="4353" y="320"/>
                </a:lnTo>
                <a:lnTo>
                  <a:pt x="4361" y="346"/>
                </a:lnTo>
                <a:lnTo>
                  <a:pt x="4364" y="366"/>
                </a:lnTo>
                <a:lnTo>
                  <a:pt x="4393" y="366"/>
                </a:lnTo>
                <a:lnTo>
                  <a:pt x="4444" y="370"/>
                </a:lnTo>
                <a:lnTo>
                  <a:pt x="4511" y="368"/>
                </a:lnTo>
                <a:lnTo>
                  <a:pt x="4548" y="393"/>
                </a:lnTo>
                <a:lnTo>
                  <a:pt x="4580" y="412"/>
                </a:lnTo>
                <a:lnTo>
                  <a:pt x="4632" y="427"/>
                </a:lnTo>
                <a:lnTo>
                  <a:pt x="4660" y="442"/>
                </a:lnTo>
                <a:lnTo>
                  <a:pt x="4675" y="442"/>
                </a:lnTo>
                <a:lnTo>
                  <a:pt x="4671" y="451"/>
                </a:lnTo>
                <a:lnTo>
                  <a:pt x="4659" y="466"/>
                </a:lnTo>
                <a:lnTo>
                  <a:pt x="4684" y="466"/>
                </a:lnTo>
                <a:lnTo>
                  <a:pt x="4710" y="459"/>
                </a:lnTo>
                <a:lnTo>
                  <a:pt x="4733" y="463"/>
                </a:lnTo>
                <a:lnTo>
                  <a:pt x="4721" y="482"/>
                </a:lnTo>
                <a:lnTo>
                  <a:pt x="4695" y="480"/>
                </a:lnTo>
                <a:lnTo>
                  <a:pt x="4668" y="480"/>
                </a:lnTo>
                <a:lnTo>
                  <a:pt x="4645" y="486"/>
                </a:lnTo>
                <a:lnTo>
                  <a:pt x="4666" y="488"/>
                </a:lnTo>
                <a:lnTo>
                  <a:pt x="4687" y="492"/>
                </a:lnTo>
                <a:lnTo>
                  <a:pt x="4725" y="505"/>
                </a:lnTo>
                <a:lnTo>
                  <a:pt x="4715" y="507"/>
                </a:lnTo>
                <a:lnTo>
                  <a:pt x="4702" y="507"/>
                </a:lnTo>
                <a:lnTo>
                  <a:pt x="4668" y="510"/>
                </a:lnTo>
                <a:lnTo>
                  <a:pt x="4652" y="534"/>
                </a:lnTo>
                <a:lnTo>
                  <a:pt x="4660" y="541"/>
                </a:lnTo>
                <a:lnTo>
                  <a:pt x="4672" y="548"/>
                </a:lnTo>
                <a:lnTo>
                  <a:pt x="4675" y="564"/>
                </a:lnTo>
                <a:lnTo>
                  <a:pt x="4694" y="574"/>
                </a:lnTo>
                <a:lnTo>
                  <a:pt x="4720" y="575"/>
                </a:lnTo>
                <a:lnTo>
                  <a:pt x="4745" y="579"/>
                </a:lnTo>
                <a:lnTo>
                  <a:pt x="4755" y="582"/>
                </a:lnTo>
                <a:lnTo>
                  <a:pt x="4762" y="589"/>
                </a:lnTo>
                <a:lnTo>
                  <a:pt x="4758" y="595"/>
                </a:lnTo>
                <a:lnTo>
                  <a:pt x="4763" y="600"/>
                </a:lnTo>
                <a:lnTo>
                  <a:pt x="4775" y="602"/>
                </a:lnTo>
                <a:lnTo>
                  <a:pt x="4774" y="610"/>
                </a:lnTo>
                <a:lnTo>
                  <a:pt x="4767" y="614"/>
                </a:lnTo>
                <a:lnTo>
                  <a:pt x="4760" y="618"/>
                </a:lnTo>
                <a:lnTo>
                  <a:pt x="4753" y="624"/>
                </a:lnTo>
                <a:lnTo>
                  <a:pt x="4757" y="629"/>
                </a:lnTo>
                <a:lnTo>
                  <a:pt x="4785" y="628"/>
                </a:lnTo>
                <a:lnTo>
                  <a:pt x="4805" y="624"/>
                </a:lnTo>
                <a:lnTo>
                  <a:pt x="4814" y="654"/>
                </a:lnTo>
                <a:lnTo>
                  <a:pt x="4802" y="668"/>
                </a:lnTo>
                <a:lnTo>
                  <a:pt x="4781" y="668"/>
                </a:lnTo>
                <a:lnTo>
                  <a:pt x="4759" y="679"/>
                </a:lnTo>
                <a:lnTo>
                  <a:pt x="4747" y="693"/>
                </a:lnTo>
                <a:lnTo>
                  <a:pt x="4729" y="688"/>
                </a:lnTo>
                <a:lnTo>
                  <a:pt x="4714" y="699"/>
                </a:lnTo>
                <a:lnTo>
                  <a:pt x="4693" y="723"/>
                </a:lnTo>
                <a:lnTo>
                  <a:pt x="4682" y="717"/>
                </a:lnTo>
                <a:lnTo>
                  <a:pt x="4678" y="702"/>
                </a:lnTo>
                <a:lnTo>
                  <a:pt x="4666" y="695"/>
                </a:lnTo>
                <a:lnTo>
                  <a:pt x="4654" y="689"/>
                </a:lnTo>
                <a:lnTo>
                  <a:pt x="4677" y="677"/>
                </a:lnTo>
                <a:lnTo>
                  <a:pt x="4702" y="657"/>
                </a:lnTo>
                <a:lnTo>
                  <a:pt x="4665" y="665"/>
                </a:lnTo>
                <a:lnTo>
                  <a:pt x="4629" y="662"/>
                </a:lnTo>
                <a:lnTo>
                  <a:pt x="4612" y="642"/>
                </a:lnTo>
                <a:lnTo>
                  <a:pt x="4595" y="647"/>
                </a:lnTo>
                <a:lnTo>
                  <a:pt x="4587" y="668"/>
                </a:lnTo>
                <a:lnTo>
                  <a:pt x="4570" y="673"/>
                </a:lnTo>
                <a:lnTo>
                  <a:pt x="4557" y="662"/>
                </a:lnTo>
                <a:lnTo>
                  <a:pt x="4549" y="666"/>
                </a:lnTo>
                <a:lnTo>
                  <a:pt x="4552" y="699"/>
                </a:lnTo>
                <a:lnTo>
                  <a:pt x="4573" y="724"/>
                </a:lnTo>
                <a:lnTo>
                  <a:pt x="4592" y="723"/>
                </a:lnTo>
                <a:lnTo>
                  <a:pt x="4605" y="727"/>
                </a:lnTo>
                <a:lnTo>
                  <a:pt x="4595" y="744"/>
                </a:lnTo>
                <a:lnTo>
                  <a:pt x="4603" y="759"/>
                </a:lnTo>
                <a:lnTo>
                  <a:pt x="4600" y="770"/>
                </a:lnTo>
                <a:lnTo>
                  <a:pt x="4588" y="780"/>
                </a:lnTo>
                <a:lnTo>
                  <a:pt x="4585" y="803"/>
                </a:lnTo>
                <a:lnTo>
                  <a:pt x="4571" y="825"/>
                </a:lnTo>
                <a:lnTo>
                  <a:pt x="4558" y="830"/>
                </a:lnTo>
                <a:lnTo>
                  <a:pt x="4548" y="824"/>
                </a:lnTo>
                <a:lnTo>
                  <a:pt x="4536" y="817"/>
                </a:lnTo>
                <a:lnTo>
                  <a:pt x="4522" y="815"/>
                </a:lnTo>
                <a:lnTo>
                  <a:pt x="4515" y="805"/>
                </a:lnTo>
                <a:close/>
                <a:moveTo>
                  <a:pt x="4372" y="541"/>
                </a:moveTo>
                <a:lnTo>
                  <a:pt x="4360" y="542"/>
                </a:lnTo>
                <a:lnTo>
                  <a:pt x="4348" y="540"/>
                </a:lnTo>
                <a:lnTo>
                  <a:pt x="4339" y="539"/>
                </a:lnTo>
                <a:lnTo>
                  <a:pt x="4332" y="541"/>
                </a:lnTo>
                <a:lnTo>
                  <a:pt x="4324" y="551"/>
                </a:lnTo>
                <a:lnTo>
                  <a:pt x="4314" y="562"/>
                </a:lnTo>
                <a:lnTo>
                  <a:pt x="4302" y="570"/>
                </a:lnTo>
                <a:lnTo>
                  <a:pt x="4294" y="580"/>
                </a:lnTo>
                <a:lnTo>
                  <a:pt x="4305" y="582"/>
                </a:lnTo>
                <a:lnTo>
                  <a:pt x="4317" y="585"/>
                </a:lnTo>
                <a:lnTo>
                  <a:pt x="4334" y="588"/>
                </a:lnTo>
                <a:lnTo>
                  <a:pt x="4350" y="582"/>
                </a:lnTo>
                <a:lnTo>
                  <a:pt x="4357" y="575"/>
                </a:lnTo>
                <a:lnTo>
                  <a:pt x="4362" y="570"/>
                </a:lnTo>
                <a:lnTo>
                  <a:pt x="4369" y="561"/>
                </a:lnTo>
                <a:lnTo>
                  <a:pt x="4376" y="550"/>
                </a:lnTo>
                <a:lnTo>
                  <a:pt x="4372" y="541"/>
                </a:lnTo>
                <a:close/>
                <a:moveTo>
                  <a:pt x="3147" y="138"/>
                </a:moveTo>
                <a:lnTo>
                  <a:pt x="3115" y="141"/>
                </a:lnTo>
                <a:lnTo>
                  <a:pt x="3085" y="135"/>
                </a:lnTo>
                <a:lnTo>
                  <a:pt x="3073" y="147"/>
                </a:lnTo>
                <a:lnTo>
                  <a:pt x="3059" y="163"/>
                </a:lnTo>
                <a:lnTo>
                  <a:pt x="3038" y="175"/>
                </a:lnTo>
                <a:lnTo>
                  <a:pt x="3016" y="181"/>
                </a:lnTo>
                <a:lnTo>
                  <a:pt x="2991" y="194"/>
                </a:lnTo>
                <a:lnTo>
                  <a:pt x="2965" y="209"/>
                </a:lnTo>
                <a:lnTo>
                  <a:pt x="2933" y="219"/>
                </a:lnTo>
                <a:lnTo>
                  <a:pt x="2901" y="221"/>
                </a:lnTo>
                <a:lnTo>
                  <a:pt x="2917" y="233"/>
                </a:lnTo>
                <a:lnTo>
                  <a:pt x="2934" y="256"/>
                </a:lnTo>
                <a:lnTo>
                  <a:pt x="2985" y="261"/>
                </a:lnTo>
                <a:lnTo>
                  <a:pt x="3050" y="245"/>
                </a:lnTo>
                <a:lnTo>
                  <a:pt x="3103" y="235"/>
                </a:lnTo>
                <a:lnTo>
                  <a:pt x="3156" y="219"/>
                </a:lnTo>
                <a:lnTo>
                  <a:pt x="3197" y="213"/>
                </a:lnTo>
                <a:lnTo>
                  <a:pt x="3239" y="207"/>
                </a:lnTo>
                <a:lnTo>
                  <a:pt x="3288" y="204"/>
                </a:lnTo>
                <a:lnTo>
                  <a:pt x="3284" y="189"/>
                </a:lnTo>
                <a:lnTo>
                  <a:pt x="3275" y="173"/>
                </a:lnTo>
                <a:lnTo>
                  <a:pt x="3251" y="171"/>
                </a:lnTo>
                <a:lnTo>
                  <a:pt x="3223" y="172"/>
                </a:lnTo>
                <a:lnTo>
                  <a:pt x="3195" y="163"/>
                </a:lnTo>
                <a:lnTo>
                  <a:pt x="3168" y="151"/>
                </a:lnTo>
                <a:lnTo>
                  <a:pt x="3147" y="138"/>
                </a:lnTo>
                <a:close/>
                <a:moveTo>
                  <a:pt x="3418" y="74"/>
                </a:moveTo>
                <a:lnTo>
                  <a:pt x="3365" y="75"/>
                </a:lnTo>
                <a:lnTo>
                  <a:pt x="3311" y="80"/>
                </a:lnTo>
                <a:lnTo>
                  <a:pt x="3288" y="82"/>
                </a:lnTo>
                <a:lnTo>
                  <a:pt x="3264" y="83"/>
                </a:lnTo>
                <a:lnTo>
                  <a:pt x="3242" y="89"/>
                </a:lnTo>
                <a:lnTo>
                  <a:pt x="3221" y="92"/>
                </a:lnTo>
                <a:lnTo>
                  <a:pt x="3221" y="93"/>
                </a:lnTo>
                <a:lnTo>
                  <a:pt x="3232" y="98"/>
                </a:lnTo>
                <a:lnTo>
                  <a:pt x="3247" y="103"/>
                </a:lnTo>
                <a:lnTo>
                  <a:pt x="3284" y="102"/>
                </a:lnTo>
                <a:lnTo>
                  <a:pt x="3319" y="100"/>
                </a:lnTo>
                <a:lnTo>
                  <a:pt x="3345" y="97"/>
                </a:lnTo>
                <a:lnTo>
                  <a:pt x="3368" y="94"/>
                </a:lnTo>
                <a:lnTo>
                  <a:pt x="3375" y="98"/>
                </a:lnTo>
                <a:lnTo>
                  <a:pt x="3388" y="102"/>
                </a:lnTo>
                <a:lnTo>
                  <a:pt x="3417" y="101"/>
                </a:lnTo>
                <a:lnTo>
                  <a:pt x="3444" y="95"/>
                </a:lnTo>
                <a:lnTo>
                  <a:pt x="3454" y="90"/>
                </a:lnTo>
                <a:lnTo>
                  <a:pt x="3460" y="83"/>
                </a:lnTo>
                <a:lnTo>
                  <a:pt x="3452" y="74"/>
                </a:lnTo>
                <a:lnTo>
                  <a:pt x="3436" y="71"/>
                </a:lnTo>
                <a:lnTo>
                  <a:pt x="3418" y="74"/>
                </a:lnTo>
                <a:close/>
                <a:moveTo>
                  <a:pt x="3505" y="132"/>
                </a:moveTo>
                <a:lnTo>
                  <a:pt x="3487" y="130"/>
                </a:lnTo>
                <a:lnTo>
                  <a:pt x="3470" y="125"/>
                </a:lnTo>
                <a:lnTo>
                  <a:pt x="3461" y="117"/>
                </a:lnTo>
                <a:lnTo>
                  <a:pt x="3449" y="112"/>
                </a:lnTo>
                <a:lnTo>
                  <a:pt x="3439" y="115"/>
                </a:lnTo>
                <a:lnTo>
                  <a:pt x="3426" y="118"/>
                </a:lnTo>
                <a:lnTo>
                  <a:pt x="3403" y="115"/>
                </a:lnTo>
                <a:lnTo>
                  <a:pt x="3384" y="124"/>
                </a:lnTo>
                <a:lnTo>
                  <a:pt x="3382" y="140"/>
                </a:lnTo>
                <a:lnTo>
                  <a:pt x="3380" y="151"/>
                </a:lnTo>
                <a:lnTo>
                  <a:pt x="3366" y="145"/>
                </a:lnTo>
                <a:lnTo>
                  <a:pt x="3352" y="137"/>
                </a:lnTo>
                <a:lnTo>
                  <a:pt x="3342" y="144"/>
                </a:lnTo>
                <a:lnTo>
                  <a:pt x="3350" y="161"/>
                </a:lnTo>
                <a:lnTo>
                  <a:pt x="3371" y="169"/>
                </a:lnTo>
                <a:lnTo>
                  <a:pt x="3395" y="160"/>
                </a:lnTo>
                <a:lnTo>
                  <a:pt x="3434" y="156"/>
                </a:lnTo>
                <a:lnTo>
                  <a:pt x="3470" y="163"/>
                </a:lnTo>
                <a:lnTo>
                  <a:pt x="3485" y="165"/>
                </a:lnTo>
                <a:lnTo>
                  <a:pt x="3489" y="168"/>
                </a:lnTo>
                <a:lnTo>
                  <a:pt x="3452" y="175"/>
                </a:lnTo>
                <a:lnTo>
                  <a:pt x="3413" y="176"/>
                </a:lnTo>
                <a:lnTo>
                  <a:pt x="3396" y="180"/>
                </a:lnTo>
                <a:lnTo>
                  <a:pt x="3422" y="186"/>
                </a:lnTo>
                <a:lnTo>
                  <a:pt x="3487" y="183"/>
                </a:lnTo>
                <a:lnTo>
                  <a:pt x="3547" y="186"/>
                </a:lnTo>
                <a:lnTo>
                  <a:pt x="3583" y="188"/>
                </a:lnTo>
                <a:lnTo>
                  <a:pt x="3612" y="193"/>
                </a:lnTo>
                <a:lnTo>
                  <a:pt x="3632" y="199"/>
                </a:lnTo>
                <a:lnTo>
                  <a:pt x="3654" y="192"/>
                </a:lnTo>
                <a:lnTo>
                  <a:pt x="3681" y="171"/>
                </a:lnTo>
                <a:lnTo>
                  <a:pt x="3653" y="166"/>
                </a:lnTo>
                <a:lnTo>
                  <a:pt x="3634" y="164"/>
                </a:lnTo>
                <a:lnTo>
                  <a:pt x="3617" y="158"/>
                </a:lnTo>
                <a:lnTo>
                  <a:pt x="3626" y="145"/>
                </a:lnTo>
                <a:lnTo>
                  <a:pt x="3636" y="135"/>
                </a:lnTo>
                <a:lnTo>
                  <a:pt x="3618" y="133"/>
                </a:lnTo>
                <a:lnTo>
                  <a:pt x="3602" y="131"/>
                </a:lnTo>
                <a:lnTo>
                  <a:pt x="3587" y="141"/>
                </a:lnTo>
                <a:lnTo>
                  <a:pt x="3567" y="155"/>
                </a:lnTo>
                <a:lnTo>
                  <a:pt x="3534" y="156"/>
                </a:lnTo>
                <a:lnTo>
                  <a:pt x="3509" y="141"/>
                </a:lnTo>
                <a:lnTo>
                  <a:pt x="3505" y="132"/>
                </a:lnTo>
                <a:close/>
                <a:moveTo>
                  <a:pt x="3634" y="81"/>
                </a:moveTo>
                <a:lnTo>
                  <a:pt x="3619" y="80"/>
                </a:lnTo>
                <a:lnTo>
                  <a:pt x="3606" y="78"/>
                </a:lnTo>
                <a:lnTo>
                  <a:pt x="3574" y="78"/>
                </a:lnTo>
                <a:lnTo>
                  <a:pt x="3563" y="82"/>
                </a:lnTo>
                <a:lnTo>
                  <a:pt x="3562" y="92"/>
                </a:lnTo>
                <a:lnTo>
                  <a:pt x="3573" y="101"/>
                </a:lnTo>
                <a:lnTo>
                  <a:pt x="3588" y="104"/>
                </a:lnTo>
                <a:lnTo>
                  <a:pt x="3598" y="107"/>
                </a:lnTo>
                <a:lnTo>
                  <a:pt x="3609" y="109"/>
                </a:lnTo>
                <a:lnTo>
                  <a:pt x="3623" y="107"/>
                </a:lnTo>
                <a:lnTo>
                  <a:pt x="3636" y="102"/>
                </a:lnTo>
                <a:lnTo>
                  <a:pt x="3652" y="100"/>
                </a:lnTo>
                <a:lnTo>
                  <a:pt x="3662" y="95"/>
                </a:lnTo>
                <a:lnTo>
                  <a:pt x="3634" y="81"/>
                </a:lnTo>
                <a:close/>
                <a:moveTo>
                  <a:pt x="3681" y="56"/>
                </a:moveTo>
                <a:lnTo>
                  <a:pt x="3666" y="55"/>
                </a:lnTo>
                <a:lnTo>
                  <a:pt x="3651" y="55"/>
                </a:lnTo>
                <a:lnTo>
                  <a:pt x="3633" y="50"/>
                </a:lnTo>
                <a:lnTo>
                  <a:pt x="3616" y="46"/>
                </a:lnTo>
                <a:lnTo>
                  <a:pt x="3597" y="47"/>
                </a:lnTo>
                <a:lnTo>
                  <a:pt x="3580" y="51"/>
                </a:lnTo>
                <a:lnTo>
                  <a:pt x="3612" y="64"/>
                </a:lnTo>
                <a:lnTo>
                  <a:pt x="3652" y="67"/>
                </a:lnTo>
                <a:lnTo>
                  <a:pt x="3676" y="74"/>
                </a:lnTo>
                <a:lnTo>
                  <a:pt x="3698" y="67"/>
                </a:lnTo>
                <a:lnTo>
                  <a:pt x="3681" y="56"/>
                </a:lnTo>
                <a:close/>
                <a:moveTo>
                  <a:pt x="3254" y="227"/>
                </a:moveTo>
                <a:lnTo>
                  <a:pt x="3191" y="228"/>
                </a:lnTo>
                <a:lnTo>
                  <a:pt x="3139" y="237"/>
                </a:lnTo>
                <a:lnTo>
                  <a:pt x="3133" y="272"/>
                </a:lnTo>
                <a:lnTo>
                  <a:pt x="3186" y="272"/>
                </a:lnTo>
                <a:lnTo>
                  <a:pt x="3178" y="279"/>
                </a:lnTo>
                <a:lnTo>
                  <a:pt x="3151" y="286"/>
                </a:lnTo>
                <a:lnTo>
                  <a:pt x="3127" y="285"/>
                </a:lnTo>
                <a:lnTo>
                  <a:pt x="3105" y="281"/>
                </a:lnTo>
                <a:lnTo>
                  <a:pt x="3105" y="286"/>
                </a:lnTo>
                <a:lnTo>
                  <a:pt x="3130" y="297"/>
                </a:lnTo>
                <a:lnTo>
                  <a:pt x="3223" y="313"/>
                </a:lnTo>
                <a:lnTo>
                  <a:pt x="3240" y="321"/>
                </a:lnTo>
                <a:lnTo>
                  <a:pt x="3254" y="332"/>
                </a:lnTo>
                <a:lnTo>
                  <a:pt x="3235" y="329"/>
                </a:lnTo>
                <a:lnTo>
                  <a:pt x="3209" y="323"/>
                </a:lnTo>
                <a:lnTo>
                  <a:pt x="3120" y="314"/>
                </a:lnTo>
                <a:lnTo>
                  <a:pt x="3067" y="357"/>
                </a:lnTo>
                <a:lnTo>
                  <a:pt x="3101" y="369"/>
                </a:lnTo>
                <a:lnTo>
                  <a:pt x="3143" y="376"/>
                </a:lnTo>
                <a:lnTo>
                  <a:pt x="3128" y="389"/>
                </a:lnTo>
                <a:lnTo>
                  <a:pt x="3112" y="412"/>
                </a:lnTo>
                <a:lnTo>
                  <a:pt x="3145" y="420"/>
                </a:lnTo>
                <a:lnTo>
                  <a:pt x="3186" y="420"/>
                </a:lnTo>
                <a:lnTo>
                  <a:pt x="3240" y="421"/>
                </a:lnTo>
                <a:lnTo>
                  <a:pt x="3293" y="414"/>
                </a:lnTo>
                <a:lnTo>
                  <a:pt x="3319" y="411"/>
                </a:lnTo>
                <a:lnTo>
                  <a:pt x="3346" y="409"/>
                </a:lnTo>
                <a:lnTo>
                  <a:pt x="3371" y="397"/>
                </a:lnTo>
                <a:lnTo>
                  <a:pt x="3384" y="402"/>
                </a:lnTo>
                <a:lnTo>
                  <a:pt x="3414" y="427"/>
                </a:lnTo>
                <a:lnTo>
                  <a:pt x="3455" y="439"/>
                </a:lnTo>
                <a:lnTo>
                  <a:pt x="3479" y="438"/>
                </a:lnTo>
                <a:lnTo>
                  <a:pt x="3501" y="433"/>
                </a:lnTo>
                <a:lnTo>
                  <a:pt x="3504" y="406"/>
                </a:lnTo>
                <a:lnTo>
                  <a:pt x="3518" y="395"/>
                </a:lnTo>
                <a:lnTo>
                  <a:pt x="3550" y="394"/>
                </a:lnTo>
                <a:lnTo>
                  <a:pt x="3585" y="390"/>
                </a:lnTo>
                <a:lnTo>
                  <a:pt x="3575" y="359"/>
                </a:lnTo>
                <a:lnTo>
                  <a:pt x="3556" y="306"/>
                </a:lnTo>
                <a:lnTo>
                  <a:pt x="3561" y="266"/>
                </a:lnTo>
                <a:lnTo>
                  <a:pt x="3533" y="241"/>
                </a:lnTo>
                <a:lnTo>
                  <a:pt x="3504" y="256"/>
                </a:lnTo>
                <a:lnTo>
                  <a:pt x="3482" y="280"/>
                </a:lnTo>
                <a:lnTo>
                  <a:pt x="3462" y="291"/>
                </a:lnTo>
                <a:lnTo>
                  <a:pt x="3448" y="248"/>
                </a:lnTo>
                <a:lnTo>
                  <a:pt x="3432" y="254"/>
                </a:lnTo>
                <a:lnTo>
                  <a:pt x="3409" y="266"/>
                </a:lnTo>
                <a:lnTo>
                  <a:pt x="3377" y="266"/>
                </a:lnTo>
                <a:lnTo>
                  <a:pt x="3353" y="264"/>
                </a:lnTo>
                <a:lnTo>
                  <a:pt x="3362" y="262"/>
                </a:lnTo>
                <a:lnTo>
                  <a:pt x="3372" y="250"/>
                </a:lnTo>
                <a:lnTo>
                  <a:pt x="3354" y="237"/>
                </a:lnTo>
                <a:lnTo>
                  <a:pt x="3318" y="247"/>
                </a:lnTo>
                <a:lnTo>
                  <a:pt x="3312" y="239"/>
                </a:lnTo>
                <a:lnTo>
                  <a:pt x="3320" y="225"/>
                </a:lnTo>
                <a:lnTo>
                  <a:pt x="3299" y="223"/>
                </a:lnTo>
                <a:lnTo>
                  <a:pt x="3277" y="226"/>
                </a:lnTo>
                <a:lnTo>
                  <a:pt x="3254" y="227"/>
                </a:lnTo>
                <a:close/>
                <a:moveTo>
                  <a:pt x="3686" y="472"/>
                </a:moveTo>
                <a:lnTo>
                  <a:pt x="3697" y="465"/>
                </a:lnTo>
                <a:lnTo>
                  <a:pt x="3706" y="459"/>
                </a:lnTo>
                <a:lnTo>
                  <a:pt x="3713" y="442"/>
                </a:lnTo>
                <a:lnTo>
                  <a:pt x="3710" y="420"/>
                </a:lnTo>
                <a:lnTo>
                  <a:pt x="3705" y="407"/>
                </a:lnTo>
                <a:lnTo>
                  <a:pt x="3692" y="403"/>
                </a:lnTo>
                <a:lnTo>
                  <a:pt x="3682" y="401"/>
                </a:lnTo>
                <a:lnTo>
                  <a:pt x="3676" y="407"/>
                </a:lnTo>
                <a:lnTo>
                  <a:pt x="3639" y="422"/>
                </a:lnTo>
                <a:lnTo>
                  <a:pt x="3601" y="428"/>
                </a:lnTo>
                <a:lnTo>
                  <a:pt x="3599" y="429"/>
                </a:lnTo>
                <a:lnTo>
                  <a:pt x="3598" y="437"/>
                </a:lnTo>
                <a:lnTo>
                  <a:pt x="3602" y="443"/>
                </a:lnTo>
                <a:lnTo>
                  <a:pt x="3622" y="451"/>
                </a:lnTo>
                <a:lnTo>
                  <a:pt x="3641" y="458"/>
                </a:lnTo>
                <a:lnTo>
                  <a:pt x="3649" y="460"/>
                </a:lnTo>
                <a:lnTo>
                  <a:pt x="3656" y="463"/>
                </a:lnTo>
                <a:lnTo>
                  <a:pt x="3662" y="468"/>
                </a:lnTo>
                <a:lnTo>
                  <a:pt x="3672" y="472"/>
                </a:lnTo>
                <a:lnTo>
                  <a:pt x="3686" y="472"/>
                </a:lnTo>
                <a:close/>
                <a:moveTo>
                  <a:pt x="3782" y="261"/>
                </a:moveTo>
                <a:lnTo>
                  <a:pt x="3769" y="254"/>
                </a:lnTo>
                <a:lnTo>
                  <a:pt x="3757" y="250"/>
                </a:lnTo>
                <a:lnTo>
                  <a:pt x="3745" y="270"/>
                </a:lnTo>
                <a:lnTo>
                  <a:pt x="3729" y="284"/>
                </a:lnTo>
                <a:lnTo>
                  <a:pt x="3712" y="283"/>
                </a:lnTo>
                <a:lnTo>
                  <a:pt x="3696" y="275"/>
                </a:lnTo>
                <a:lnTo>
                  <a:pt x="3682" y="273"/>
                </a:lnTo>
                <a:lnTo>
                  <a:pt x="3670" y="280"/>
                </a:lnTo>
                <a:lnTo>
                  <a:pt x="3677" y="291"/>
                </a:lnTo>
                <a:lnTo>
                  <a:pt x="3690" y="302"/>
                </a:lnTo>
                <a:lnTo>
                  <a:pt x="3702" y="324"/>
                </a:lnTo>
                <a:lnTo>
                  <a:pt x="3716" y="344"/>
                </a:lnTo>
                <a:lnTo>
                  <a:pt x="3737" y="343"/>
                </a:lnTo>
                <a:lnTo>
                  <a:pt x="3757" y="340"/>
                </a:lnTo>
                <a:lnTo>
                  <a:pt x="3794" y="337"/>
                </a:lnTo>
                <a:lnTo>
                  <a:pt x="3830" y="323"/>
                </a:lnTo>
                <a:lnTo>
                  <a:pt x="3830" y="303"/>
                </a:lnTo>
                <a:lnTo>
                  <a:pt x="3805" y="282"/>
                </a:lnTo>
                <a:lnTo>
                  <a:pt x="3819" y="280"/>
                </a:lnTo>
                <a:lnTo>
                  <a:pt x="3833" y="280"/>
                </a:lnTo>
                <a:lnTo>
                  <a:pt x="3844" y="275"/>
                </a:lnTo>
                <a:lnTo>
                  <a:pt x="3852" y="271"/>
                </a:lnTo>
                <a:lnTo>
                  <a:pt x="3844" y="270"/>
                </a:lnTo>
                <a:lnTo>
                  <a:pt x="3833" y="271"/>
                </a:lnTo>
                <a:lnTo>
                  <a:pt x="3816" y="270"/>
                </a:lnTo>
                <a:lnTo>
                  <a:pt x="3798" y="266"/>
                </a:lnTo>
                <a:lnTo>
                  <a:pt x="3782" y="261"/>
                </a:lnTo>
                <a:close/>
                <a:moveTo>
                  <a:pt x="4094" y="291"/>
                </a:moveTo>
                <a:lnTo>
                  <a:pt x="4087" y="279"/>
                </a:lnTo>
                <a:lnTo>
                  <a:pt x="4077" y="270"/>
                </a:lnTo>
                <a:lnTo>
                  <a:pt x="4052" y="270"/>
                </a:lnTo>
                <a:lnTo>
                  <a:pt x="4025" y="268"/>
                </a:lnTo>
                <a:lnTo>
                  <a:pt x="4016" y="265"/>
                </a:lnTo>
                <a:lnTo>
                  <a:pt x="4007" y="261"/>
                </a:lnTo>
                <a:lnTo>
                  <a:pt x="3968" y="263"/>
                </a:lnTo>
                <a:lnTo>
                  <a:pt x="3930" y="269"/>
                </a:lnTo>
                <a:lnTo>
                  <a:pt x="3911" y="284"/>
                </a:lnTo>
                <a:lnTo>
                  <a:pt x="3897" y="308"/>
                </a:lnTo>
                <a:lnTo>
                  <a:pt x="3894" y="325"/>
                </a:lnTo>
                <a:lnTo>
                  <a:pt x="3913" y="328"/>
                </a:lnTo>
                <a:lnTo>
                  <a:pt x="3923" y="329"/>
                </a:lnTo>
                <a:lnTo>
                  <a:pt x="3931" y="325"/>
                </a:lnTo>
                <a:lnTo>
                  <a:pt x="3960" y="312"/>
                </a:lnTo>
                <a:lnTo>
                  <a:pt x="3995" y="320"/>
                </a:lnTo>
                <a:lnTo>
                  <a:pt x="4015" y="315"/>
                </a:lnTo>
                <a:lnTo>
                  <a:pt x="4034" y="307"/>
                </a:lnTo>
                <a:lnTo>
                  <a:pt x="4055" y="303"/>
                </a:lnTo>
                <a:lnTo>
                  <a:pt x="4077" y="299"/>
                </a:lnTo>
                <a:lnTo>
                  <a:pt x="4094" y="291"/>
                </a:lnTo>
                <a:close/>
                <a:moveTo>
                  <a:pt x="3927" y="167"/>
                </a:moveTo>
                <a:lnTo>
                  <a:pt x="3916" y="169"/>
                </a:lnTo>
                <a:lnTo>
                  <a:pt x="3907" y="169"/>
                </a:lnTo>
                <a:lnTo>
                  <a:pt x="3893" y="164"/>
                </a:lnTo>
                <a:lnTo>
                  <a:pt x="3882" y="166"/>
                </a:lnTo>
                <a:lnTo>
                  <a:pt x="3864" y="177"/>
                </a:lnTo>
                <a:lnTo>
                  <a:pt x="3845" y="166"/>
                </a:lnTo>
                <a:lnTo>
                  <a:pt x="3839" y="166"/>
                </a:lnTo>
                <a:lnTo>
                  <a:pt x="3832" y="171"/>
                </a:lnTo>
                <a:lnTo>
                  <a:pt x="3818" y="174"/>
                </a:lnTo>
                <a:lnTo>
                  <a:pt x="3804" y="177"/>
                </a:lnTo>
                <a:lnTo>
                  <a:pt x="3816" y="180"/>
                </a:lnTo>
                <a:lnTo>
                  <a:pt x="3830" y="183"/>
                </a:lnTo>
                <a:lnTo>
                  <a:pt x="3838" y="186"/>
                </a:lnTo>
                <a:lnTo>
                  <a:pt x="3842" y="193"/>
                </a:lnTo>
                <a:lnTo>
                  <a:pt x="3831" y="201"/>
                </a:lnTo>
                <a:lnTo>
                  <a:pt x="3837" y="213"/>
                </a:lnTo>
                <a:lnTo>
                  <a:pt x="3853" y="217"/>
                </a:lnTo>
                <a:lnTo>
                  <a:pt x="3870" y="219"/>
                </a:lnTo>
                <a:lnTo>
                  <a:pt x="3882" y="216"/>
                </a:lnTo>
                <a:lnTo>
                  <a:pt x="3892" y="211"/>
                </a:lnTo>
                <a:lnTo>
                  <a:pt x="3907" y="206"/>
                </a:lnTo>
                <a:lnTo>
                  <a:pt x="3922" y="202"/>
                </a:lnTo>
                <a:lnTo>
                  <a:pt x="3934" y="189"/>
                </a:lnTo>
                <a:lnTo>
                  <a:pt x="3934" y="173"/>
                </a:lnTo>
                <a:lnTo>
                  <a:pt x="3927" y="167"/>
                </a:lnTo>
                <a:close/>
                <a:moveTo>
                  <a:pt x="4030" y="207"/>
                </a:moveTo>
                <a:lnTo>
                  <a:pt x="4018" y="209"/>
                </a:lnTo>
                <a:lnTo>
                  <a:pt x="4007" y="213"/>
                </a:lnTo>
                <a:lnTo>
                  <a:pt x="3994" y="215"/>
                </a:lnTo>
                <a:lnTo>
                  <a:pt x="3981" y="216"/>
                </a:lnTo>
                <a:lnTo>
                  <a:pt x="3973" y="217"/>
                </a:lnTo>
                <a:lnTo>
                  <a:pt x="3965" y="217"/>
                </a:lnTo>
                <a:lnTo>
                  <a:pt x="3958" y="219"/>
                </a:lnTo>
                <a:lnTo>
                  <a:pt x="3951" y="221"/>
                </a:lnTo>
                <a:lnTo>
                  <a:pt x="3972" y="232"/>
                </a:lnTo>
                <a:lnTo>
                  <a:pt x="3997" y="242"/>
                </a:lnTo>
                <a:lnTo>
                  <a:pt x="4010" y="241"/>
                </a:lnTo>
                <a:lnTo>
                  <a:pt x="4022" y="238"/>
                </a:lnTo>
                <a:lnTo>
                  <a:pt x="4031" y="229"/>
                </a:lnTo>
                <a:lnTo>
                  <a:pt x="4035" y="217"/>
                </a:lnTo>
                <a:lnTo>
                  <a:pt x="4030" y="207"/>
                </a:lnTo>
                <a:close/>
                <a:moveTo>
                  <a:pt x="3957" y="100"/>
                </a:moveTo>
                <a:lnTo>
                  <a:pt x="3951" y="91"/>
                </a:lnTo>
                <a:lnTo>
                  <a:pt x="3941" y="85"/>
                </a:lnTo>
                <a:lnTo>
                  <a:pt x="3926" y="83"/>
                </a:lnTo>
                <a:lnTo>
                  <a:pt x="3915" y="73"/>
                </a:lnTo>
                <a:lnTo>
                  <a:pt x="3892" y="57"/>
                </a:lnTo>
                <a:lnTo>
                  <a:pt x="3862" y="53"/>
                </a:lnTo>
                <a:lnTo>
                  <a:pt x="3850" y="51"/>
                </a:lnTo>
                <a:lnTo>
                  <a:pt x="3839" y="52"/>
                </a:lnTo>
                <a:lnTo>
                  <a:pt x="3837" y="58"/>
                </a:lnTo>
                <a:lnTo>
                  <a:pt x="3844" y="65"/>
                </a:lnTo>
                <a:lnTo>
                  <a:pt x="3843" y="72"/>
                </a:lnTo>
                <a:lnTo>
                  <a:pt x="3836" y="78"/>
                </a:lnTo>
                <a:lnTo>
                  <a:pt x="3848" y="90"/>
                </a:lnTo>
                <a:lnTo>
                  <a:pt x="3870" y="94"/>
                </a:lnTo>
                <a:lnTo>
                  <a:pt x="3886" y="99"/>
                </a:lnTo>
                <a:lnTo>
                  <a:pt x="3902" y="106"/>
                </a:lnTo>
                <a:lnTo>
                  <a:pt x="3910" y="112"/>
                </a:lnTo>
                <a:lnTo>
                  <a:pt x="3918" y="117"/>
                </a:lnTo>
                <a:lnTo>
                  <a:pt x="3957" y="125"/>
                </a:lnTo>
                <a:lnTo>
                  <a:pt x="3973" y="111"/>
                </a:lnTo>
                <a:lnTo>
                  <a:pt x="3957" y="100"/>
                </a:lnTo>
                <a:close/>
                <a:moveTo>
                  <a:pt x="4111" y="113"/>
                </a:moveTo>
                <a:lnTo>
                  <a:pt x="4084" y="109"/>
                </a:lnTo>
                <a:lnTo>
                  <a:pt x="4060" y="98"/>
                </a:lnTo>
                <a:lnTo>
                  <a:pt x="4053" y="95"/>
                </a:lnTo>
                <a:lnTo>
                  <a:pt x="4044" y="94"/>
                </a:lnTo>
                <a:lnTo>
                  <a:pt x="4040" y="95"/>
                </a:lnTo>
                <a:lnTo>
                  <a:pt x="4039" y="99"/>
                </a:lnTo>
                <a:lnTo>
                  <a:pt x="4037" y="104"/>
                </a:lnTo>
                <a:lnTo>
                  <a:pt x="4034" y="109"/>
                </a:lnTo>
                <a:lnTo>
                  <a:pt x="4027" y="118"/>
                </a:lnTo>
                <a:lnTo>
                  <a:pt x="4036" y="123"/>
                </a:lnTo>
                <a:lnTo>
                  <a:pt x="4055" y="128"/>
                </a:lnTo>
                <a:lnTo>
                  <a:pt x="4074" y="131"/>
                </a:lnTo>
                <a:lnTo>
                  <a:pt x="4079" y="133"/>
                </a:lnTo>
                <a:lnTo>
                  <a:pt x="4085" y="135"/>
                </a:lnTo>
                <a:lnTo>
                  <a:pt x="4097" y="133"/>
                </a:lnTo>
                <a:lnTo>
                  <a:pt x="4107" y="126"/>
                </a:lnTo>
                <a:lnTo>
                  <a:pt x="4111" y="113"/>
                </a:lnTo>
                <a:close/>
                <a:moveTo>
                  <a:pt x="4233" y="235"/>
                </a:moveTo>
                <a:lnTo>
                  <a:pt x="4198" y="222"/>
                </a:lnTo>
                <a:lnTo>
                  <a:pt x="4166" y="209"/>
                </a:lnTo>
                <a:lnTo>
                  <a:pt x="4166" y="207"/>
                </a:lnTo>
                <a:lnTo>
                  <a:pt x="4182" y="208"/>
                </a:lnTo>
                <a:lnTo>
                  <a:pt x="4195" y="207"/>
                </a:lnTo>
                <a:lnTo>
                  <a:pt x="4188" y="189"/>
                </a:lnTo>
                <a:lnTo>
                  <a:pt x="4162" y="184"/>
                </a:lnTo>
                <a:lnTo>
                  <a:pt x="4077" y="165"/>
                </a:lnTo>
                <a:lnTo>
                  <a:pt x="4002" y="168"/>
                </a:lnTo>
                <a:lnTo>
                  <a:pt x="4053" y="184"/>
                </a:lnTo>
                <a:lnTo>
                  <a:pt x="4103" y="195"/>
                </a:lnTo>
                <a:lnTo>
                  <a:pt x="4103" y="196"/>
                </a:lnTo>
                <a:lnTo>
                  <a:pt x="4090" y="219"/>
                </a:lnTo>
                <a:lnTo>
                  <a:pt x="4110" y="246"/>
                </a:lnTo>
                <a:lnTo>
                  <a:pt x="4151" y="257"/>
                </a:lnTo>
                <a:lnTo>
                  <a:pt x="4191" y="261"/>
                </a:lnTo>
                <a:lnTo>
                  <a:pt x="4319" y="284"/>
                </a:lnTo>
                <a:lnTo>
                  <a:pt x="4449" y="278"/>
                </a:lnTo>
                <a:lnTo>
                  <a:pt x="4470" y="273"/>
                </a:lnTo>
                <a:lnTo>
                  <a:pt x="4483" y="260"/>
                </a:lnTo>
                <a:lnTo>
                  <a:pt x="4389" y="236"/>
                </a:lnTo>
                <a:lnTo>
                  <a:pt x="4274" y="240"/>
                </a:lnTo>
                <a:lnTo>
                  <a:pt x="4233" y="235"/>
                </a:lnTo>
                <a:close/>
                <a:moveTo>
                  <a:pt x="4524" y="333"/>
                </a:moveTo>
                <a:lnTo>
                  <a:pt x="4515" y="330"/>
                </a:lnTo>
                <a:lnTo>
                  <a:pt x="4507" y="326"/>
                </a:lnTo>
                <a:lnTo>
                  <a:pt x="4493" y="321"/>
                </a:lnTo>
                <a:lnTo>
                  <a:pt x="4479" y="317"/>
                </a:lnTo>
                <a:lnTo>
                  <a:pt x="4454" y="321"/>
                </a:lnTo>
                <a:lnTo>
                  <a:pt x="4432" y="320"/>
                </a:lnTo>
                <a:lnTo>
                  <a:pt x="4419" y="310"/>
                </a:lnTo>
                <a:lnTo>
                  <a:pt x="4411" y="317"/>
                </a:lnTo>
                <a:lnTo>
                  <a:pt x="4407" y="333"/>
                </a:lnTo>
                <a:lnTo>
                  <a:pt x="4420" y="342"/>
                </a:lnTo>
                <a:lnTo>
                  <a:pt x="4454" y="344"/>
                </a:lnTo>
                <a:lnTo>
                  <a:pt x="4489" y="348"/>
                </a:lnTo>
                <a:lnTo>
                  <a:pt x="4512" y="356"/>
                </a:lnTo>
                <a:lnTo>
                  <a:pt x="4533" y="349"/>
                </a:lnTo>
                <a:lnTo>
                  <a:pt x="4524" y="333"/>
                </a:lnTo>
                <a:close/>
                <a:moveTo>
                  <a:pt x="4385" y="66"/>
                </a:moveTo>
                <a:lnTo>
                  <a:pt x="4361" y="57"/>
                </a:lnTo>
                <a:lnTo>
                  <a:pt x="4336" y="49"/>
                </a:lnTo>
                <a:lnTo>
                  <a:pt x="4293" y="37"/>
                </a:lnTo>
                <a:lnTo>
                  <a:pt x="4249" y="33"/>
                </a:lnTo>
                <a:lnTo>
                  <a:pt x="4213" y="43"/>
                </a:lnTo>
                <a:lnTo>
                  <a:pt x="4182" y="55"/>
                </a:lnTo>
                <a:lnTo>
                  <a:pt x="4205" y="59"/>
                </a:lnTo>
                <a:lnTo>
                  <a:pt x="4218" y="71"/>
                </a:lnTo>
                <a:lnTo>
                  <a:pt x="4200" y="81"/>
                </a:lnTo>
                <a:lnTo>
                  <a:pt x="4190" y="98"/>
                </a:lnTo>
                <a:lnTo>
                  <a:pt x="4224" y="123"/>
                </a:lnTo>
                <a:lnTo>
                  <a:pt x="4266" y="138"/>
                </a:lnTo>
                <a:lnTo>
                  <a:pt x="4325" y="137"/>
                </a:lnTo>
                <a:lnTo>
                  <a:pt x="4381" y="120"/>
                </a:lnTo>
                <a:lnTo>
                  <a:pt x="4431" y="106"/>
                </a:lnTo>
                <a:lnTo>
                  <a:pt x="4408" y="72"/>
                </a:lnTo>
                <a:lnTo>
                  <a:pt x="4385" y="66"/>
                </a:lnTo>
                <a:close/>
                <a:moveTo>
                  <a:pt x="5123" y="79"/>
                </a:moveTo>
                <a:lnTo>
                  <a:pt x="4904" y="72"/>
                </a:lnTo>
                <a:lnTo>
                  <a:pt x="4814" y="75"/>
                </a:lnTo>
                <a:lnTo>
                  <a:pt x="4729" y="57"/>
                </a:lnTo>
                <a:lnTo>
                  <a:pt x="4699" y="45"/>
                </a:lnTo>
                <a:lnTo>
                  <a:pt x="4681" y="64"/>
                </a:lnTo>
                <a:lnTo>
                  <a:pt x="4663" y="67"/>
                </a:lnTo>
                <a:lnTo>
                  <a:pt x="4645" y="64"/>
                </a:lnTo>
                <a:lnTo>
                  <a:pt x="4562" y="53"/>
                </a:lnTo>
                <a:lnTo>
                  <a:pt x="4480" y="48"/>
                </a:lnTo>
                <a:lnTo>
                  <a:pt x="4412" y="40"/>
                </a:lnTo>
                <a:lnTo>
                  <a:pt x="4347" y="33"/>
                </a:lnTo>
                <a:lnTo>
                  <a:pt x="4398" y="60"/>
                </a:lnTo>
                <a:lnTo>
                  <a:pt x="4458" y="72"/>
                </a:lnTo>
                <a:lnTo>
                  <a:pt x="4497" y="76"/>
                </a:lnTo>
                <a:lnTo>
                  <a:pt x="4537" y="78"/>
                </a:lnTo>
                <a:lnTo>
                  <a:pt x="4553" y="81"/>
                </a:lnTo>
                <a:lnTo>
                  <a:pt x="4535" y="89"/>
                </a:lnTo>
                <a:lnTo>
                  <a:pt x="4495" y="87"/>
                </a:lnTo>
                <a:lnTo>
                  <a:pt x="4485" y="97"/>
                </a:lnTo>
                <a:lnTo>
                  <a:pt x="4490" y="109"/>
                </a:lnTo>
                <a:lnTo>
                  <a:pt x="4493" y="117"/>
                </a:lnTo>
                <a:lnTo>
                  <a:pt x="4512" y="126"/>
                </a:lnTo>
                <a:lnTo>
                  <a:pt x="4527" y="134"/>
                </a:lnTo>
                <a:lnTo>
                  <a:pt x="4484" y="131"/>
                </a:lnTo>
                <a:lnTo>
                  <a:pt x="4441" y="126"/>
                </a:lnTo>
                <a:lnTo>
                  <a:pt x="4415" y="126"/>
                </a:lnTo>
                <a:lnTo>
                  <a:pt x="4391" y="133"/>
                </a:lnTo>
                <a:lnTo>
                  <a:pt x="4389" y="144"/>
                </a:lnTo>
                <a:lnTo>
                  <a:pt x="4415" y="153"/>
                </a:lnTo>
                <a:lnTo>
                  <a:pt x="4414" y="176"/>
                </a:lnTo>
                <a:lnTo>
                  <a:pt x="4390" y="178"/>
                </a:lnTo>
                <a:lnTo>
                  <a:pt x="4365" y="164"/>
                </a:lnTo>
                <a:lnTo>
                  <a:pt x="4334" y="168"/>
                </a:lnTo>
                <a:lnTo>
                  <a:pt x="4344" y="176"/>
                </a:lnTo>
                <a:lnTo>
                  <a:pt x="4355" y="187"/>
                </a:lnTo>
                <a:lnTo>
                  <a:pt x="4343" y="188"/>
                </a:lnTo>
                <a:lnTo>
                  <a:pt x="4330" y="186"/>
                </a:lnTo>
                <a:lnTo>
                  <a:pt x="4303" y="183"/>
                </a:lnTo>
                <a:lnTo>
                  <a:pt x="4278" y="180"/>
                </a:lnTo>
                <a:lnTo>
                  <a:pt x="4260" y="175"/>
                </a:lnTo>
                <a:lnTo>
                  <a:pt x="4254" y="186"/>
                </a:lnTo>
                <a:lnTo>
                  <a:pt x="4292" y="206"/>
                </a:lnTo>
                <a:lnTo>
                  <a:pt x="4345" y="217"/>
                </a:lnTo>
                <a:lnTo>
                  <a:pt x="4368" y="216"/>
                </a:lnTo>
                <a:lnTo>
                  <a:pt x="4395" y="215"/>
                </a:lnTo>
                <a:lnTo>
                  <a:pt x="4419" y="217"/>
                </a:lnTo>
                <a:lnTo>
                  <a:pt x="4442" y="215"/>
                </a:lnTo>
                <a:lnTo>
                  <a:pt x="4516" y="227"/>
                </a:lnTo>
                <a:lnTo>
                  <a:pt x="4591" y="220"/>
                </a:lnTo>
                <a:lnTo>
                  <a:pt x="4570" y="208"/>
                </a:lnTo>
                <a:lnTo>
                  <a:pt x="4545" y="200"/>
                </a:lnTo>
                <a:lnTo>
                  <a:pt x="4497" y="189"/>
                </a:lnTo>
                <a:lnTo>
                  <a:pt x="4538" y="187"/>
                </a:lnTo>
                <a:lnTo>
                  <a:pt x="4598" y="187"/>
                </a:lnTo>
                <a:lnTo>
                  <a:pt x="4658" y="180"/>
                </a:lnTo>
                <a:lnTo>
                  <a:pt x="4697" y="185"/>
                </a:lnTo>
                <a:lnTo>
                  <a:pt x="4738" y="182"/>
                </a:lnTo>
                <a:lnTo>
                  <a:pt x="4738" y="180"/>
                </a:lnTo>
                <a:lnTo>
                  <a:pt x="4726" y="157"/>
                </a:lnTo>
                <a:lnTo>
                  <a:pt x="4762" y="141"/>
                </a:lnTo>
                <a:lnTo>
                  <a:pt x="4784" y="142"/>
                </a:lnTo>
                <a:lnTo>
                  <a:pt x="4804" y="138"/>
                </a:lnTo>
                <a:lnTo>
                  <a:pt x="4807" y="128"/>
                </a:lnTo>
                <a:lnTo>
                  <a:pt x="4811" y="120"/>
                </a:lnTo>
                <a:lnTo>
                  <a:pt x="4839" y="124"/>
                </a:lnTo>
                <a:lnTo>
                  <a:pt x="4872" y="125"/>
                </a:lnTo>
                <a:lnTo>
                  <a:pt x="4924" y="117"/>
                </a:lnTo>
                <a:lnTo>
                  <a:pt x="4977" y="120"/>
                </a:lnTo>
                <a:lnTo>
                  <a:pt x="5029" y="115"/>
                </a:lnTo>
                <a:lnTo>
                  <a:pt x="5085" y="107"/>
                </a:lnTo>
                <a:lnTo>
                  <a:pt x="5113" y="103"/>
                </a:lnTo>
                <a:lnTo>
                  <a:pt x="5142" y="95"/>
                </a:lnTo>
                <a:lnTo>
                  <a:pt x="5172" y="93"/>
                </a:lnTo>
                <a:lnTo>
                  <a:pt x="5202" y="97"/>
                </a:lnTo>
                <a:lnTo>
                  <a:pt x="5232" y="100"/>
                </a:lnTo>
                <a:lnTo>
                  <a:pt x="5257" y="95"/>
                </a:lnTo>
                <a:lnTo>
                  <a:pt x="5237" y="89"/>
                </a:lnTo>
                <a:lnTo>
                  <a:pt x="5215" y="86"/>
                </a:lnTo>
                <a:lnTo>
                  <a:pt x="5186" y="82"/>
                </a:lnTo>
                <a:lnTo>
                  <a:pt x="5156" y="81"/>
                </a:lnTo>
                <a:lnTo>
                  <a:pt x="5123" y="79"/>
                </a:lnTo>
                <a:close/>
                <a:moveTo>
                  <a:pt x="6558" y="189"/>
                </a:moveTo>
                <a:lnTo>
                  <a:pt x="6496" y="220"/>
                </a:lnTo>
                <a:lnTo>
                  <a:pt x="6439" y="259"/>
                </a:lnTo>
                <a:lnTo>
                  <a:pt x="6464" y="263"/>
                </a:lnTo>
                <a:lnTo>
                  <a:pt x="6505" y="262"/>
                </a:lnTo>
                <a:lnTo>
                  <a:pt x="6499" y="271"/>
                </a:lnTo>
                <a:lnTo>
                  <a:pt x="6476" y="273"/>
                </a:lnTo>
                <a:lnTo>
                  <a:pt x="6478" y="284"/>
                </a:lnTo>
                <a:lnTo>
                  <a:pt x="6509" y="286"/>
                </a:lnTo>
                <a:lnTo>
                  <a:pt x="6534" y="287"/>
                </a:lnTo>
                <a:lnTo>
                  <a:pt x="6558" y="287"/>
                </a:lnTo>
                <a:lnTo>
                  <a:pt x="6528" y="300"/>
                </a:lnTo>
                <a:lnTo>
                  <a:pt x="6489" y="293"/>
                </a:lnTo>
                <a:lnTo>
                  <a:pt x="6444" y="289"/>
                </a:lnTo>
                <a:lnTo>
                  <a:pt x="6428" y="308"/>
                </a:lnTo>
                <a:lnTo>
                  <a:pt x="6451" y="314"/>
                </a:lnTo>
                <a:lnTo>
                  <a:pt x="6477" y="314"/>
                </a:lnTo>
                <a:lnTo>
                  <a:pt x="6484" y="332"/>
                </a:lnTo>
                <a:lnTo>
                  <a:pt x="6464" y="353"/>
                </a:lnTo>
                <a:lnTo>
                  <a:pt x="6448" y="353"/>
                </a:lnTo>
                <a:lnTo>
                  <a:pt x="6438" y="363"/>
                </a:lnTo>
                <a:lnTo>
                  <a:pt x="6450" y="379"/>
                </a:lnTo>
                <a:lnTo>
                  <a:pt x="6465" y="387"/>
                </a:lnTo>
                <a:lnTo>
                  <a:pt x="6442" y="388"/>
                </a:lnTo>
                <a:lnTo>
                  <a:pt x="6419" y="380"/>
                </a:lnTo>
                <a:lnTo>
                  <a:pt x="6391" y="375"/>
                </a:lnTo>
                <a:lnTo>
                  <a:pt x="6398" y="395"/>
                </a:lnTo>
                <a:lnTo>
                  <a:pt x="6414" y="401"/>
                </a:lnTo>
                <a:lnTo>
                  <a:pt x="6432" y="406"/>
                </a:lnTo>
                <a:lnTo>
                  <a:pt x="6417" y="413"/>
                </a:lnTo>
                <a:lnTo>
                  <a:pt x="6396" y="413"/>
                </a:lnTo>
                <a:lnTo>
                  <a:pt x="6303" y="406"/>
                </a:lnTo>
                <a:lnTo>
                  <a:pt x="6241" y="431"/>
                </a:lnTo>
                <a:lnTo>
                  <a:pt x="6241" y="432"/>
                </a:lnTo>
                <a:lnTo>
                  <a:pt x="6242" y="432"/>
                </a:lnTo>
                <a:lnTo>
                  <a:pt x="6231" y="437"/>
                </a:lnTo>
                <a:lnTo>
                  <a:pt x="6223" y="442"/>
                </a:lnTo>
                <a:lnTo>
                  <a:pt x="6278" y="456"/>
                </a:lnTo>
                <a:lnTo>
                  <a:pt x="6333" y="475"/>
                </a:lnTo>
                <a:lnTo>
                  <a:pt x="6350" y="501"/>
                </a:lnTo>
                <a:lnTo>
                  <a:pt x="6294" y="504"/>
                </a:lnTo>
                <a:lnTo>
                  <a:pt x="6259" y="495"/>
                </a:lnTo>
                <a:lnTo>
                  <a:pt x="6229" y="474"/>
                </a:lnTo>
                <a:lnTo>
                  <a:pt x="6203" y="467"/>
                </a:lnTo>
                <a:lnTo>
                  <a:pt x="6176" y="464"/>
                </a:lnTo>
                <a:lnTo>
                  <a:pt x="6166" y="455"/>
                </a:lnTo>
                <a:lnTo>
                  <a:pt x="6159" y="446"/>
                </a:lnTo>
                <a:lnTo>
                  <a:pt x="6151" y="457"/>
                </a:lnTo>
                <a:lnTo>
                  <a:pt x="6155" y="470"/>
                </a:lnTo>
                <a:lnTo>
                  <a:pt x="6172" y="478"/>
                </a:lnTo>
                <a:lnTo>
                  <a:pt x="6184" y="481"/>
                </a:lnTo>
                <a:lnTo>
                  <a:pt x="6159" y="484"/>
                </a:lnTo>
                <a:lnTo>
                  <a:pt x="6133" y="484"/>
                </a:lnTo>
                <a:lnTo>
                  <a:pt x="6111" y="498"/>
                </a:lnTo>
                <a:lnTo>
                  <a:pt x="6123" y="511"/>
                </a:lnTo>
                <a:lnTo>
                  <a:pt x="6118" y="517"/>
                </a:lnTo>
                <a:lnTo>
                  <a:pt x="6112" y="521"/>
                </a:lnTo>
                <a:lnTo>
                  <a:pt x="6136" y="525"/>
                </a:lnTo>
                <a:lnTo>
                  <a:pt x="6161" y="524"/>
                </a:lnTo>
                <a:lnTo>
                  <a:pt x="6184" y="526"/>
                </a:lnTo>
                <a:lnTo>
                  <a:pt x="6207" y="532"/>
                </a:lnTo>
                <a:lnTo>
                  <a:pt x="6225" y="528"/>
                </a:lnTo>
                <a:lnTo>
                  <a:pt x="6241" y="523"/>
                </a:lnTo>
                <a:lnTo>
                  <a:pt x="6259" y="529"/>
                </a:lnTo>
                <a:lnTo>
                  <a:pt x="6279" y="535"/>
                </a:lnTo>
                <a:lnTo>
                  <a:pt x="6313" y="526"/>
                </a:lnTo>
                <a:lnTo>
                  <a:pt x="6348" y="516"/>
                </a:lnTo>
                <a:lnTo>
                  <a:pt x="6284" y="555"/>
                </a:lnTo>
                <a:lnTo>
                  <a:pt x="6212" y="579"/>
                </a:lnTo>
                <a:lnTo>
                  <a:pt x="6183" y="596"/>
                </a:lnTo>
                <a:lnTo>
                  <a:pt x="6151" y="603"/>
                </a:lnTo>
                <a:lnTo>
                  <a:pt x="6111" y="604"/>
                </a:lnTo>
                <a:lnTo>
                  <a:pt x="6072" y="601"/>
                </a:lnTo>
                <a:lnTo>
                  <a:pt x="6057" y="618"/>
                </a:lnTo>
                <a:lnTo>
                  <a:pt x="6030" y="611"/>
                </a:lnTo>
                <a:lnTo>
                  <a:pt x="5996" y="611"/>
                </a:lnTo>
                <a:lnTo>
                  <a:pt x="5967" y="612"/>
                </a:lnTo>
                <a:lnTo>
                  <a:pt x="5954" y="598"/>
                </a:lnTo>
                <a:lnTo>
                  <a:pt x="5945" y="595"/>
                </a:lnTo>
                <a:lnTo>
                  <a:pt x="5950" y="618"/>
                </a:lnTo>
                <a:lnTo>
                  <a:pt x="5930" y="632"/>
                </a:lnTo>
                <a:lnTo>
                  <a:pt x="5898" y="645"/>
                </a:lnTo>
                <a:lnTo>
                  <a:pt x="5865" y="663"/>
                </a:lnTo>
                <a:lnTo>
                  <a:pt x="5834" y="687"/>
                </a:lnTo>
                <a:lnTo>
                  <a:pt x="5798" y="696"/>
                </a:lnTo>
                <a:lnTo>
                  <a:pt x="5776" y="703"/>
                </a:lnTo>
                <a:lnTo>
                  <a:pt x="5756" y="715"/>
                </a:lnTo>
                <a:lnTo>
                  <a:pt x="5728" y="717"/>
                </a:lnTo>
                <a:lnTo>
                  <a:pt x="5699" y="714"/>
                </a:lnTo>
                <a:lnTo>
                  <a:pt x="5709" y="695"/>
                </a:lnTo>
                <a:lnTo>
                  <a:pt x="5718" y="682"/>
                </a:lnTo>
                <a:lnTo>
                  <a:pt x="5706" y="681"/>
                </a:lnTo>
                <a:lnTo>
                  <a:pt x="5693" y="682"/>
                </a:lnTo>
                <a:lnTo>
                  <a:pt x="5646" y="727"/>
                </a:lnTo>
                <a:lnTo>
                  <a:pt x="5596" y="733"/>
                </a:lnTo>
                <a:lnTo>
                  <a:pt x="5584" y="752"/>
                </a:lnTo>
                <a:lnTo>
                  <a:pt x="5559" y="759"/>
                </a:lnTo>
                <a:lnTo>
                  <a:pt x="5536" y="785"/>
                </a:lnTo>
                <a:lnTo>
                  <a:pt x="5546" y="803"/>
                </a:lnTo>
                <a:lnTo>
                  <a:pt x="5527" y="822"/>
                </a:lnTo>
                <a:lnTo>
                  <a:pt x="5502" y="834"/>
                </a:lnTo>
                <a:lnTo>
                  <a:pt x="5498" y="837"/>
                </a:lnTo>
                <a:lnTo>
                  <a:pt x="5494" y="839"/>
                </a:lnTo>
                <a:lnTo>
                  <a:pt x="5479" y="859"/>
                </a:lnTo>
                <a:lnTo>
                  <a:pt x="5453" y="868"/>
                </a:lnTo>
                <a:lnTo>
                  <a:pt x="5432" y="879"/>
                </a:lnTo>
                <a:lnTo>
                  <a:pt x="5439" y="901"/>
                </a:lnTo>
                <a:lnTo>
                  <a:pt x="5403" y="945"/>
                </a:lnTo>
                <a:lnTo>
                  <a:pt x="5353" y="977"/>
                </a:lnTo>
                <a:lnTo>
                  <a:pt x="5345" y="993"/>
                </a:lnTo>
                <a:lnTo>
                  <a:pt x="5324" y="992"/>
                </a:lnTo>
                <a:lnTo>
                  <a:pt x="5305" y="990"/>
                </a:lnTo>
                <a:lnTo>
                  <a:pt x="5307" y="971"/>
                </a:lnTo>
                <a:lnTo>
                  <a:pt x="5288" y="967"/>
                </a:lnTo>
                <a:lnTo>
                  <a:pt x="5275" y="954"/>
                </a:lnTo>
                <a:lnTo>
                  <a:pt x="5266" y="944"/>
                </a:lnTo>
                <a:lnTo>
                  <a:pt x="5244" y="954"/>
                </a:lnTo>
                <a:lnTo>
                  <a:pt x="5197" y="944"/>
                </a:lnTo>
                <a:lnTo>
                  <a:pt x="5173" y="901"/>
                </a:lnTo>
                <a:lnTo>
                  <a:pt x="5156" y="876"/>
                </a:lnTo>
                <a:lnTo>
                  <a:pt x="5138" y="858"/>
                </a:lnTo>
                <a:lnTo>
                  <a:pt x="5139" y="837"/>
                </a:lnTo>
                <a:lnTo>
                  <a:pt x="5132" y="815"/>
                </a:lnTo>
                <a:lnTo>
                  <a:pt x="5147" y="795"/>
                </a:lnTo>
                <a:lnTo>
                  <a:pt x="5165" y="778"/>
                </a:lnTo>
                <a:lnTo>
                  <a:pt x="5182" y="766"/>
                </a:lnTo>
                <a:lnTo>
                  <a:pt x="5202" y="763"/>
                </a:lnTo>
                <a:lnTo>
                  <a:pt x="5202" y="750"/>
                </a:lnTo>
                <a:lnTo>
                  <a:pt x="5197" y="733"/>
                </a:lnTo>
                <a:lnTo>
                  <a:pt x="5197" y="724"/>
                </a:lnTo>
                <a:lnTo>
                  <a:pt x="5195" y="717"/>
                </a:lnTo>
                <a:lnTo>
                  <a:pt x="5175" y="746"/>
                </a:lnTo>
                <a:lnTo>
                  <a:pt x="5151" y="744"/>
                </a:lnTo>
                <a:lnTo>
                  <a:pt x="5160" y="722"/>
                </a:lnTo>
                <a:lnTo>
                  <a:pt x="5151" y="712"/>
                </a:lnTo>
                <a:lnTo>
                  <a:pt x="5143" y="703"/>
                </a:lnTo>
                <a:lnTo>
                  <a:pt x="5152" y="692"/>
                </a:lnTo>
                <a:lnTo>
                  <a:pt x="5136" y="684"/>
                </a:lnTo>
                <a:lnTo>
                  <a:pt x="5118" y="684"/>
                </a:lnTo>
                <a:lnTo>
                  <a:pt x="5124" y="673"/>
                </a:lnTo>
                <a:lnTo>
                  <a:pt x="5135" y="668"/>
                </a:lnTo>
                <a:lnTo>
                  <a:pt x="5149" y="659"/>
                </a:lnTo>
                <a:lnTo>
                  <a:pt x="5154" y="650"/>
                </a:lnTo>
                <a:lnTo>
                  <a:pt x="5133" y="647"/>
                </a:lnTo>
                <a:lnTo>
                  <a:pt x="5135" y="631"/>
                </a:lnTo>
                <a:lnTo>
                  <a:pt x="5188" y="620"/>
                </a:lnTo>
                <a:lnTo>
                  <a:pt x="5244" y="621"/>
                </a:lnTo>
                <a:lnTo>
                  <a:pt x="5244" y="614"/>
                </a:lnTo>
                <a:lnTo>
                  <a:pt x="5245" y="609"/>
                </a:lnTo>
                <a:lnTo>
                  <a:pt x="5201" y="609"/>
                </a:lnTo>
                <a:lnTo>
                  <a:pt x="5166" y="603"/>
                </a:lnTo>
                <a:lnTo>
                  <a:pt x="5167" y="603"/>
                </a:lnTo>
                <a:lnTo>
                  <a:pt x="5167" y="602"/>
                </a:lnTo>
                <a:lnTo>
                  <a:pt x="5209" y="593"/>
                </a:lnTo>
                <a:lnTo>
                  <a:pt x="5233" y="593"/>
                </a:lnTo>
                <a:lnTo>
                  <a:pt x="5257" y="590"/>
                </a:lnTo>
                <a:lnTo>
                  <a:pt x="5259" y="583"/>
                </a:lnTo>
                <a:lnTo>
                  <a:pt x="5251" y="580"/>
                </a:lnTo>
                <a:lnTo>
                  <a:pt x="5234" y="579"/>
                </a:lnTo>
                <a:lnTo>
                  <a:pt x="5218" y="577"/>
                </a:lnTo>
                <a:lnTo>
                  <a:pt x="5219" y="573"/>
                </a:lnTo>
                <a:lnTo>
                  <a:pt x="5219" y="570"/>
                </a:lnTo>
                <a:lnTo>
                  <a:pt x="5243" y="566"/>
                </a:lnTo>
                <a:lnTo>
                  <a:pt x="5266" y="562"/>
                </a:lnTo>
                <a:lnTo>
                  <a:pt x="5283" y="560"/>
                </a:lnTo>
                <a:lnTo>
                  <a:pt x="5294" y="548"/>
                </a:lnTo>
                <a:lnTo>
                  <a:pt x="5320" y="525"/>
                </a:lnTo>
                <a:lnTo>
                  <a:pt x="5331" y="500"/>
                </a:lnTo>
                <a:lnTo>
                  <a:pt x="5317" y="497"/>
                </a:lnTo>
                <a:lnTo>
                  <a:pt x="5301" y="496"/>
                </a:lnTo>
                <a:lnTo>
                  <a:pt x="5284" y="493"/>
                </a:lnTo>
                <a:lnTo>
                  <a:pt x="5268" y="487"/>
                </a:lnTo>
                <a:lnTo>
                  <a:pt x="5267" y="485"/>
                </a:lnTo>
                <a:lnTo>
                  <a:pt x="5265" y="484"/>
                </a:lnTo>
                <a:lnTo>
                  <a:pt x="5241" y="471"/>
                </a:lnTo>
                <a:lnTo>
                  <a:pt x="5218" y="459"/>
                </a:lnTo>
                <a:lnTo>
                  <a:pt x="5244" y="464"/>
                </a:lnTo>
                <a:lnTo>
                  <a:pt x="5275" y="472"/>
                </a:lnTo>
                <a:lnTo>
                  <a:pt x="5298" y="482"/>
                </a:lnTo>
                <a:lnTo>
                  <a:pt x="5324" y="483"/>
                </a:lnTo>
                <a:lnTo>
                  <a:pt x="5321" y="474"/>
                </a:lnTo>
                <a:lnTo>
                  <a:pt x="5318" y="464"/>
                </a:lnTo>
                <a:lnTo>
                  <a:pt x="5324" y="456"/>
                </a:lnTo>
                <a:lnTo>
                  <a:pt x="5328" y="448"/>
                </a:lnTo>
                <a:lnTo>
                  <a:pt x="5313" y="434"/>
                </a:lnTo>
                <a:lnTo>
                  <a:pt x="5289" y="431"/>
                </a:lnTo>
                <a:lnTo>
                  <a:pt x="5275" y="429"/>
                </a:lnTo>
                <a:lnTo>
                  <a:pt x="5262" y="425"/>
                </a:lnTo>
                <a:lnTo>
                  <a:pt x="5239" y="433"/>
                </a:lnTo>
                <a:lnTo>
                  <a:pt x="5218" y="432"/>
                </a:lnTo>
                <a:lnTo>
                  <a:pt x="5225" y="402"/>
                </a:lnTo>
                <a:lnTo>
                  <a:pt x="5235" y="378"/>
                </a:lnTo>
                <a:lnTo>
                  <a:pt x="5183" y="305"/>
                </a:lnTo>
                <a:lnTo>
                  <a:pt x="5094" y="269"/>
                </a:lnTo>
                <a:lnTo>
                  <a:pt x="5001" y="263"/>
                </a:lnTo>
                <a:lnTo>
                  <a:pt x="4917" y="274"/>
                </a:lnTo>
                <a:lnTo>
                  <a:pt x="4889" y="270"/>
                </a:lnTo>
                <a:lnTo>
                  <a:pt x="4859" y="257"/>
                </a:lnTo>
                <a:lnTo>
                  <a:pt x="4866" y="248"/>
                </a:lnTo>
                <a:lnTo>
                  <a:pt x="4888" y="248"/>
                </a:lnTo>
                <a:lnTo>
                  <a:pt x="4819" y="222"/>
                </a:lnTo>
                <a:lnTo>
                  <a:pt x="4961" y="225"/>
                </a:lnTo>
                <a:lnTo>
                  <a:pt x="4972" y="216"/>
                </a:lnTo>
                <a:lnTo>
                  <a:pt x="4972" y="207"/>
                </a:lnTo>
                <a:lnTo>
                  <a:pt x="4882" y="205"/>
                </a:lnTo>
                <a:lnTo>
                  <a:pt x="4796" y="181"/>
                </a:lnTo>
                <a:lnTo>
                  <a:pt x="4809" y="173"/>
                </a:lnTo>
                <a:lnTo>
                  <a:pt x="4828" y="167"/>
                </a:lnTo>
                <a:lnTo>
                  <a:pt x="4893" y="167"/>
                </a:lnTo>
                <a:lnTo>
                  <a:pt x="4934" y="160"/>
                </a:lnTo>
                <a:lnTo>
                  <a:pt x="4974" y="154"/>
                </a:lnTo>
                <a:lnTo>
                  <a:pt x="5024" y="154"/>
                </a:lnTo>
                <a:lnTo>
                  <a:pt x="5072" y="147"/>
                </a:lnTo>
                <a:lnTo>
                  <a:pt x="5079" y="134"/>
                </a:lnTo>
                <a:lnTo>
                  <a:pt x="5084" y="125"/>
                </a:lnTo>
                <a:lnTo>
                  <a:pt x="5389" y="114"/>
                </a:lnTo>
                <a:lnTo>
                  <a:pt x="5421" y="112"/>
                </a:lnTo>
                <a:lnTo>
                  <a:pt x="5451" y="110"/>
                </a:lnTo>
                <a:lnTo>
                  <a:pt x="5472" y="108"/>
                </a:lnTo>
                <a:lnTo>
                  <a:pt x="5493" y="108"/>
                </a:lnTo>
                <a:lnTo>
                  <a:pt x="5513" y="117"/>
                </a:lnTo>
                <a:lnTo>
                  <a:pt x="5533" y="125"/>
                </a:lnTo>
                <a:lnTo>
                  <a:pt x="5552" y="125"/>
                </a:lnTo>
                <a:lnTo>
                  <a:pt x="5567" y="116"/>
                </a:lnTo>
                <a:lnTo>
                  <a:pt x="5570" y="115"/>
                </a:lnTo>
                <a:lnTo>
                  <a:pt x="5572" y="115"/>
                </a:lnTo>
                <a:lnTo>
                  <a:pt x="6047" y="111"/>
                </a:lnTo>
                <a:lnTo>
                  <a:pt x="6165" y="107"/>
                </a:lnTo>
                <a:lnTo>
                  <a:pt x="6283" y="109"/>
                </a:lnTo>
                <a:lnTo>
                  <a:pt x="6314" y="123"/>
                </a:lnTo>
                <a:lnTo>
                  <a:pt x="6345" y="132"/>
                </a:lnTo>
                <a:lnTo>
                  <a:pt x="6381" y="128"/>
                </a:lnTo>
                <a:lnTo>
                  <a:pt x="6416" y="131"/>
                </a:lnTo>
                <a:lnTo>
                  <a:pt x="6412" y="139"/>
                </a:lnTo>
                <a:lnTo>
                  <a:pt x="6407" y="149"/>
                </a:lnTo>
                <a:lnTo>
                  <a:pt x="6488" y="153"/>
                </a:lnTo>
                <a:lnTo>
                  <a:pt x="6580" y="142"/>
                </a:lnTo>
                <a:lnTo>
                  <a:pt x="6602" y="151"/>
                </a:lnTo>
                <a:lnTo>
                  <a:pt x="6626" y="155"/>
                </a:lnTo>
                <a:lnTo>
                  <a:pt x="6658" y="152"/>
                </a:lnTo>
                <a:lnTo>
                  <a:pt x="6692" y="149"/>
                </a:lnTo>
                <a:lnTo>
                  <a:pt x="6723" y="149"/>
                </a:lnTo>
                <a:lnTo>
                  <a:pt x="6753" y="154"/>
                </a:lnTo>
                <a:lnTo>
                  <a:pt x="6709" y="163"/>
                </a:lnTo>
                <a:lnTo>
                  <a:pt x="6657" y="163"/>
                </a:lnTo>
                <a:lnTo>
                  <a:pt x="6636" y="165"/>
                </a:lnTo>
                <a:lnTo>
                  <a:pt x="6616" y="173"/>
                </a:lnTo>
                <a:lnTo>
                  <a:pt x="6595" y="180"/>
                </a:lnTo>
                <a:lnTo>
                  <a:pt x="6573" y="184"/>
                </a:lnTo>
                <a:lnTo>
                  <a:pt x="6558" y="189"/>
                </a:lnTo>
                <a:close/>
                <a:moveTo>
                  <a:pt x="5239" y="488"/>
                </a:moveTo>
                <a:lnTo>
                  <a:pt x="5228" y="487"/>
                </a:lnTo>
                <a:lnTo>
                  <a:pt x="5216" y="483"/>
                </a:lnTo>
                <a:lnTo>
                  <a:pt x="5208" y="482"/>
                </a:lnTo>
                <a:lnTo>
                  <a:pt x="5202" y="487"/>
                </a:lnTo>
                <a:lnTo>
                  <a:pt x="5196" y="493"/>
                </a:lnTo>
                <a:lnTo>
                  <a:pt x="5190" y="497"/>
                </a:lnTo>
                <a:lnTo>
                  <a:pt x="5186" y="505"/>
                </a:lnTo>
                <a:lnTo>
                  <a:pt x="5196" y="511"/>
                </a:lnTo>
                <a:lnTo>
                  <a:pt x="5195" y="520"/>
                </a:lnTo>
                <a:lnTo>
                  <a:pt x="5191" y="526"/>
                </a:lnTo>
                <a:lnTo>
                  <a:pt x="5200" y="528"/>
                </a:lnTo>
                <a:lnTo>
                  <a:pt x="5210" y="529"/>
                </a:lnTo>
                <a:lnTo>
                  <a:pt x="5225" y="530"/>
                </a:lnTo>
                <a:lnTo>
                  <a:pt x="5241" y="528"/>
                </a:lnTo>
                <a:lnTo>
                  <a:pt x="5247" y="527"/>
                </a:lnTo>
                <a:lnTo>
                  <a:pt x="5255" y="527"/>
                </a:lnTo>
                <a:lnTo>
                  <a:pt x="5261" y="526"/>
                </a:lnTo>
                <a:lnTo>
                  <a:pt x="5265" y="524"/>
                </a:lnTo>
                <a:lnTo>
                  <a:pt x="5265" y="518"/>
                </a:lnTo>
                <a:lnTo>
                  <a:pt x="5262" y="513"/>
                </a:lnTo>
                <a:lnTo>
                  <a:pt x="5254" y="506"/>
                </a:lnTo>
                <a:lnTo>
                  <a:pt x="5246" y="498"/>
                </a:lnTo>
                <a:lnTo>
                  <a:pt x="5239" y="488"/>
                </a:lnTo>
                <a:close/>
                <a:moveTo>
                  <a:pt x="6349" y="430"/>
                </a:moveTo>
                <a:lnTo>
                  <a:pt x="6339" y="430"/>
                </a:lnTo>
                <a:lnTo>
                  <a:pt x="6330" y="430"/>
                </a:lnTo>
                <a:lnTo>
                  <a:pt x="6320" y="430"/>
                </a:lnTo>
                <a:lnTo>
                  <a:pt x="6309" y="431"/>
                </a:lnTo>
                <a:lnTo>
                  <a:pt x="6305" y="432"/>
                </a:lnTo>
                <a:lnTo>
                  <a:pt x="6300" y="431"/>
                </a:lnTo>
                <a:lnTo>
                  <a:pt x="6295" y="432"/>
                </a:lnTo>
                <a:lnTo>
                  <a:pt x="6291" y="433"/>
                </a:lnTo>
                <a:lnTo>
                  <a:pt x="6292" y="436"/>
                </a:lnTo>
                <a:lnTo>
                  <a:pt x="6295" y="439"/>
                </a:lnTo>
                <a:lnTo>
                  <a:pt x="6302" y="445"/>
                </a:lnTo>
                <a:lnTo>
                  <a:pt x="6311" y="446"/>
                </a:lnTo>
                <a:lnTo>
                  <a:pt x="6337" y="446"/>
                </a:lnTo>
                <a:lnTo>
                  <a:pt x="6353" y="448"/>
                </a:lnTo>
                <a:lnTo>
                  <a:pt x="6363" y="439"/>
                </a:lnTo>
                <a:lnTo>
                  <a:pt x="6349" y="430"/>
                </a:lnTo>
                <a:close/>
                <a:moveTo>
                  <a:pt x="4145" y="5242"/>
                </a:moveTo>
                <a:lnTo>
                  <a:pt x="4139" y="5238"/>
                </a:lnTo>
                <a:lnTo>
                  <a:pt x="4132" y="5232"/>
                </a:lnTo>
                <a:lnTo>
                  <a:pt x="4125" y="5227"/>
                </a:lnTo>
                <a:lnTo>
                  <a:pt x="4116" y="5225"/>
                </a:lnTo>
                <a:lnTo>
                  <a:pt x="4107" y="5226"/>
                </a:lnTo>
                <a:lnTo>
                  <a:pt x="4101" y="5230"/>
                </a:lnTo>
                <a:lnTo>
                  <a:pt x="4100" y="5233"/>
                </a:lnTo>
                <a:lnTo>
                  <a:pt x="4100" y="5236"/>
                </a:lnTo>
                <a:lnTo>
                  <a:pt x="4103" y="5243"/>
                </a:lnTo>
                <a:lnTo>
                  <a:pt x="4109" y="5248"/>
                </a:lnTo>
                <a:lnTo>
                  <a:pt x="4117" y="5251"/>
                </a:lnTo>
                <a:lnTo>
                  <a:pt x="4122" y="5256"/>
                </a:lnTo>
                <a:lnTo>
                  <a:pt x="4124" y="5260"/>
                </a:lnTo>
                <a:lnTo>
                  <a:pt x="4128" y="5262"/>
                </a:lnTo>
                <a:lnTo>
                  <a:pt x="4136" y="5259"/>
                </a:lnTo>
                <a:lnTo>
                  <a:pt x="4141" y="5253"/>
                </a:lnTo>
                <a:lnTo>
                  <a:pt x="4145" y="5242"/>
                </a:lnTo>
                <a:close/>
                <a:moveTo>
                  <a:pt x="4102" y="5282"/>
                </a:moveTo>
                <a:lnTo>
                  <a:pt x="4102" y="5275"/>
                </a:lnTo>
                <a:lnTo>
                  <a:pt x="4101" y="5269"/>
                </a:lnTo>
                <a:lnTo>
                  <a:pt x="4096" y="5265"/>
                </a:lnTo>
                <a:lnTo>
                  <a:pt x="4088" y="5265"/>
                </a:lnTo>
                <a:lnTo>
                  <a:pt x="4077" y="5268"/>
                </a:lnTo>
                <a:lnTo>
                  <a:pt x="4072" y="5278"/>
                </a:lnTo>
                <a:lnTo>
                  <a:pt x="4074" y="5285"/>
                </a:lnTo>
                <a:lnTo>
                  <a:pt x="4077" y="5290"/>
                </a:lnTo>
                <a:lnTo>
                  <a:pt x="4078" y="5294"/>
                </a:lnTo>
                <a:lnTo>
                  <a:pt x="4080" y="5298"/>
                </a:lnTo>
                <a:lnTo>
                  <a:pt x="4086" y="5297"/>
                </a:lnTo>
                <a:lnTo>
                  <a:pt x="4091" y="5294"/>
                </a:lnTo>
                <a:lnTo>
                  <a:pt x="4102" y="5282"/>
                </a:lnTo>
                <a:close/>
                <a:moveTo>
                  <a:pt x="10334" y="4314"/>
                </a:moveTo>
                <a:lnTo>
                  <a:pt x="10345" y="4316"/>
                </a:lnTo>
                <a:lnTo>
                  <a:pt x="10353" y="4313"/>
                </a:lnTo>
                <a:lnTo>
                  <a:pt x="10359" y="4305"/>
                </a:lnTo>
                <a:lnTo>
                  <a:pt x="10358" y="4295"/>
                </a:lnTo>
                <a:lnTo>
                  <a:pt x="10353" y="4297"/>
                </a:lnTo>
                <a:lnTo>
                  <a:pt x="10346" y="4299"/>
                </a:lnTo>
                <a:lnTo>
                  <a:pt x="10342" y="4297"/>
                </a:lnTo>
                <a:lnTo>
                  <a:pt x="10340" y="4294"/>
                </a:lnTo>
                <a:lnTo>
                  <a:pt x="10328" y="4287"/>
                </a:lnTo>
                <a:lnTo>
                  <a:pt x="10314" y="4286"/>
                </a:lnTo>
                <a:lnTo>
                  <a:pt x="10309" y="4290"/>
                </a:lnTo>
                <a:lnTo>
                  <a:pt x="10308" y="4295"/>
                </a:lnTo>
                <a:lnTo>
                  <a:pt x="10314" y="4305"/>
                </a:lnTo>
                <a:lnTo>
                  <a:pt x="10325" y="4311"/>
                </a:lnTo>
                <a:lnTo>
                  <a:pt x="10334" y="4314"/>
                </a:lnTo>
                <a:close/>
                <a:moveTo>
                  <a:pt x="10357" y="8923"/>
                </a:moveTo>
                <a:lnTo>
                  <a:pt x="10373" y="8924"/>
                </a:lnTo>
                <a:lnTo>
                  <a:pt x="10389" y="8921"/>
                </a:lnTo>
                <a:lnTo>
                  <a:pt x="10397" y="8918"/>
                </a:lnTo>
                <a:lnTo>
                  <a:pt x="10405" y="8915"/>
                </a:lnTo>
                <a:lnTo>
                  <a:pt x="10412" y="8911"/>
                </a:lnTo>
                <a:lnTo>
                  <a:pt x="10418" y="8908"/>
                </a:lnTo>
                <a:lnTo>
                  <a:pt x="10405" y="8907"/>
                </a:lnTo>
                <a:lnTo>
                  <a:pt x="10393" y="8902"/>
                </a:lnTo>
                <a:lnTo>
                  <a:pt x="10388" y="8896"/>
                </a:lnTo>
                <a:lnTo>
                  <a:pt x="10382" y="8887"/>
                </a:lnTo>
                <a:lnTo>
                  <a:pt x="10372" y="8885"/>
                </a:lnTo>
                <a:lnTo>
                  <a:pt x="10362" y="8890"/>
                </a:lnTo>
                <a:lnTo>
                  <a:pt x="10360" y="8894"/>
                </a:lnTo>
                <a:lnTo>
                  <a:pt x="10358" y="8897"/>
                </a:lnTo>
                <a:lnTo>
                  <a:pt x="10356" y="8908"/>
                </a:lnTo>
                <a:lnTo>
                  <a:pt x="10351" y="8918"/>
                </a:lnTo>
                <a:lnTo>
                  <a:pt x="10357" y="8923"/>
                </a:lnTo>
                <a:close/>
              </a:path>
            </a:pathLst>
          </a:custGeom>
          <a:solidFill>
            <a:srgbClr val="D9D9D9"/>
          </a:solidFill>
          <a:ln w="9525" cap="flat" cmpd="sng">
            <a:solidFill>
              <a:srgbClr val="000000"/>
            </a:solidFill>
            <a:prstDash val="solid"/>
            <a:round/>
            <a:headEnd/>
            <a:tailEnd/>
          </a:ln>
        </xdr:spPr>
      </xdr:sp>
      <xdr:graphicFrame macro="">
        <xdr:nvGraphicFramePr>
          <xdr:cNvPr id="546" name="Chart"/>
          <xdr:cNvGraphicFramePr>
            <a:graphicFrameLocks/>
          </xdr:cNvGraphicFramePr>
        </xdr:nvGraphicFramePr>
        <xdr:xfrm>
          <a:off x="8237537" y="43117008"/>
          <a:ext cx="3963988" cy="2114550"/>
        </xdr:xfrm>
        <a:graphic>
          <a:graphicData uri="http://schemas.openxmlformats.org/drawingml/2006/chart">
            <c:chart xmlns:c="http://schemas.openxmlformats.org/drawingml/2006/chart" xmlns:r="http://schemas.openxmlformats.org/officeDocument/2006/relationships" r:id="rId26"/>
          </a:graphicData>
        </a:graphic>
      </xdr:graphicFrame>
      <xdr:sp macro="" textlink="'Widget Showcase Calcs'!D225">
        <xdr:nvSpPr>
          <xdr:cNvPr id="548" name="Up / Down Text"/>
          <xdr:cNvSpPr txBox="1"/>
        </xdr:nvSpPr>
        <xdr:spPr bwMode="auto">
          <a:xfrm>
            <a:off x="11080486" y="45115156"/>
            <a:ext cx="1055720" cy="9724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B518628-E66B-45C1-9F42-1037D471EA01}" type="TxLink">
              <a:rPr lang="en-US" sz="5500" b="0" i="0" u="none" strike="noStrike" cap="none" spc="0">
                <a:ln w="17780" cmpd="sng">
                  <a:solidFill>
                    <a:srgbClr val="FFFFFF"/>
                  </a:solidFill>
                  <a:prstDash val="solid"/>
                  <a:miter lim="800000"/>
                </a:ln>
                <a:solidFill>
                  <a:srgbClr val="000000"/>
                </a:solidFill>
                <a:effectLst>
                  <a:outerShdw blurRad="50800" algn="tl" rotWithShape="0">
                    <a:srgbClr val="000000"/>
                  </a:outerShdw>
                </a:effectLst>
                <a:latin typeface="Wingdings 3"/>
                <a:ea typeface="+mn-ea"/>
                <a:cs typeface="+mn-cs"/>
                <a:sym typeface="Wingdings 3"/>
              </a:rPr>
              <a:pPr algn="ctr"/>
              <a:t>q</a:t>
            </a:fld>
            <a:endParaRPr lang="en-US" sz="55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Wingdings 3" pitchFamily="18" charset="2"/>
              <a:cs typeface="Arial" pitchFamily="34" charset="0"/>
            </a:endParaRPr>
          </a:p>
        </xdr:txBody>
      </xdr:sp>
      <xdr:sp macro="" textlink="'Widget Showcase Calcs'!D224">
        <xdr:nvSpPr>
          <xdr:cNvPr id="547" name="Temperature Text"/>
          <xdr:cNvSpPr txBox="1"/>
        </xdr:nvSpPr>
        <xdr:spPr bwMode="auto">
          <a:xfrm>
            <a:off x="8029689" y="45193458"/>
            <a:ext cx="3279397" cy="828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D66FDBEF-3F20-4887-9E30-4F5884F1713E}" type="TxLink">
              <a:rPr lang="en-US" sz="4000" b="1" i="0" u="none" strike="noStrike" cap="none" spc="50">
                <a:ln w="11430"/>
                <a:solidFill>
                  <a:srgbClr val="000000"/>
                </a:solidFill>
                <a:effectLst>
                  <a:outerShdw blurRad="76200" dist="50800" dir="5400000" algn="tl" rotWithShape="0">
                    <a:srgbClr val="000000">
                      <a:alpha val="65000"/>
                    </a:srgbClr>
                  </a:outerShdw>
                </a:effectLst>
                <a:latin typeface="Arialri"/>
                <a:ea typeface="+mn-ea"/>
                <a:cs typeface="Arial" pitchFamily="34" charset="0"/>
              </a:rPr>
              <a:pPr marL="0" indent="0" algn="ctr"/>
              <a:t>15°C / 59°F</a:t>
            </a:fld>
            <a:endParaRPr lang="en-US" sz="4000" b="1" i="0" u="none" strike="noStrike" cap="none" spc="50">
              <a:ln w="11430"/>
              <a:solidFill>
                <a:schemeClr val="tx1"/>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sp macro="" textlink="'Widget Showcase Calcs'!D221">
        <xdr:nvSpPr>
          <xdr:cNvPr id="552" name="World Map Widget Main Text"/>
          <xdr:cNvSpPr txBox="1"/>
        </xdr:nvSpPr>
        <xdr:spPr bwMode="auto">
          <a:xfrm>
            <a:off x="8029689" y="42283041"/>
            <a:ext cx="4158342" cy="833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5A886C45-F941-4D15-BE92-0C98FE74993C}" type="TxLink">
              <a:rPr lang="en-US" sz="4000" b="1" i="0" u="none" strike="noStrike" cap="none" spc="50">
                <a:ln w="11430"/>
                <a:solidFill>
                  <a:srgbClr val="000000"/>
                </a:solidFill>
                <a:effectLst>
                  <a:outerShdw blurRad="76200" dist="50800" dir="5400000" algn="tl" rotWithShape="0">
                    <a:srgbClr val="000000">
                      <a:alpha val="65000"/>
                    </a:srgbClr>
                  </a:outerShdw>
                </a:effectLst>
                <a:latin typeface="Arialri"/>
                <a:ea typeface="+mn-ea"/>
                <a:cs typeface="Arial" pitchFamily="34" charset="0"/>
              </a:rPr>
              <a:pPr marL="0" indent="0" algn="ctr"/>
              <a:t>Brussels</a:t>
            </a:fld>
            <a:endParaRPr lang="en-US" sz="4000" b="1" i="0" u="none" strike="noStrike" cap="none" spc="50">
              <a:ln w="11430"/>
              <a:solidFill>
                <a:schemeClr val="tx1"/>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grpSp>
    <xdr:clientData/>
  </xdr:twoCellAnchor>
  <xdr:twoCellAnchor>
    <xdr:from>
      <xdr:col>12</xdr:col>
      <xdr:colOff>492125</xdr:colOff>
      <xdr:row>213</xdr:row>
      <xdr:rowOff>31749</xdr:rowOff>
    </xdr:from>
    <xdr:to>
      <xdr:col>20</xdr:col>
      <xdr:colOff>111688</xdr:colOff>
      <xdr:row>228</xdr:row>
      <xdr:rowOff>108624</xdr:rowOff>
    </xdr:to>
    <xdr:grpSp>
      <xdr:nvGrpSpPr>
        <xdr:cNvPr id="680" name="m) Light Dots Widget"/>
        <xdr:cNvGrpSpPr/>
      </xdr:nvGrpSpPr>
      <xdr:grpSpPr>
        <a:xfrm>
          <a:off x="7889875" y="52292249"/>
          <a:ext cx="4366188" cy="3775750"/>
          <a:chOff x="3906446" y="16554448"/>
          <a:chExt cx="4358611" cy="3727679"/>
        </a:xfrm>
      </xdr:grpSpPr>
      <xdr:sp macro="" textlink="">
        <xdr:nvSpPr>
          <xdr:cNvPr id="721" name="Dots Widget Background"/>
          <xdr:cNvSpPr/>
        </xdr:nvSpPr>
        <xdr:spPr bwMode="auto">
          <a:xfrm>
            <a:off x="3965407" y="16554448"/>
            <a:ext cx="4213817" cy="3727679"/>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ln>
                <a:noFill/>
              </a:ln>
            </a:endParaRPr>
          </a:p>
        </xdr:txBody>
      </xdr:sp>
      <xdr:grpSp>
        <xdr:nvGrpSpPr>
          <xdr:cNvPr id="722" name="Dots Widget Dots"/>
          <xdr:cNvGrpSpPr/>
        </xdr:nvGrpSpPr>
        <xdr:grpSpPr>
          <a:xfrm>
            <a:off x="3906446" y="17384677"/>
            <a:ext cx="4358611" cy="2522195"/>
            <a:chOff x="3906446" y="17384677"/>
            <a:chExt cx="4358611" cy="2522195"/>
          </a:xfrm>
        </xdr:grpSpPr>
        <xdr:grpSp>
          <xdr:nvGrpSpPr>
            <xdr:cNvPr id="732" name="Block #3"/>
            <xdr:cNvGrpSpPr/>
          </xdr:nvGrpSpPr>
          <xdr:grpSpPr>
            <a:xfrm>
              <a:off x="6608085" y="17384677"/>
              <a:ext cx="1656972" cy="2522195"/>
              <a:chOff x="6608085" y="17384677"/>
              <a:chExt cx="1656972" cy="2522195"/>
            </a:xfrm>
          </xdr:grpSpPr>
          <xdr:grpSp>
            <xdr:nvGrpSpPr>
              <xdr:cNvPr id="779" name="Group #3 Type B"/>
              <xdr:cNvGrpSpPr/>
            </xdr:nvGrpSpPr>
            <xdr:grpSpPr>
              <a:xfrm>
                <a:off x="6608085" y="17384680"/>
                <a:ext cx="1575740" cy="2522192"/>
                <a:chOff x="3889128" y="17384680"/>
                <a:chExt cx="1575740" cy="2522192"/>
              </a:xfrm>
            </xdr:grpSpPr>
            <xdr:sp macro="" textlink="'Widget Showcase Calcs'!P211">
              <xdr:nvSpPr>
                <xdr:cNvPr id="791" name="Group #1 Row #10 Type B"/>
                <xdr:cNvSpPr txBox="1"/>
              </xdr:nvSpPr>
              <xdr:spPr>
                <a:xfrm>
                  <a:off x="3916252" y="19509280"/>
                  <a:ext cx="1541936" cy="39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C6FFE5C-FAC7-4BED-A3DA-D37A3424E96B}"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10">
              <xdr:nvSpPr>
                <xdr:cNvPr id="792" name="Group #1 Row #9 Type B"/>
                <xdr:cNvSpPr txBox="1"/>
              </xdr:nvSpPr>
              <xdr:spPr>
                <a:xfrm>
                  <a:off x="3923034" y="19263683"/>
                  <a:ext cx="154183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9F488AA-AD48-43CB-8978-5C30484E6875}"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09">
              <xdr:nvSpPr>
                <xdr:cNvPr id="793" name="Group #1 Row #8 Type B"/>
                <xdr:cNvSpPr txBox="1"/>
              </xdr:nvSpPr>
              <xdr:spPr>
                <a:xfrm>
                  <a:off x="3889128" y="19043758"/>
                  <a:ext cx="1569060" cy="39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1109A5AF-DE4E-4F1E-9691-FC0CAEF377A1}"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08">
              <xdr:nvSpPr>
                <xdr:cNvPr id="794" name="Group #1 Row #7 Type B"/>
                <xdr:cNvSpPr txBox="1"/>
              </xdr:nvSpPr>
              <xdr:spPr>
                <a:xfrm>
                  <a:off x="3936509" y="18812308"/>
                  <a:ext cx="1523174" cy="4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F7CF071-3D38-4D25-BBD3-CEE7BC2823EC}"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07">
              <xdr:nvSpPr>
                <xdr:cNvPr id="795" name="Group #1 Row #6 Type B"/>
                <xdr:cNvSpPr txBox="1"/>
              </xdr:nvSpPr>
              <xdr:spPr>
                <a:xfrm>
                  <a:off x="3895909" y="18567849"/>
                  <a:ext cx="1562279" cy="411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8084F98F-4C9D-470B-8D9A-8C7D31741C4F}"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06">
              <xdr:nvSpPr>
                <xdr:cNvPr id="796" name="Group #1 Row #5 Type B"/>
                <xdr:cNvSpPr txBox="1"/>
              </xdr:nvSpPr>
              <xdr:spPr>
                <a:xfrm>
                  <a:off x="3895909" y="18349143"/>
                  <a:ext cx="1562279" cy="402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27C686E4-F654-46D7-8394-4CA74EB3FC62}"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05">
              <xdr:nvSpPr>
                <xdr:cNvPr id="797" name="Group #1 Row #4 Type B"/>
                <xdr:cNvSpPr txBox="1"/>
              </xdr:nvSpPr>
              <xdr:spPr>
                <a:xfrm>
                  <a:off x="3916252" y="18114507"/>
                  <a:ext cx="1541936"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6693D413-4B9E-4155-BE00-8064AF2C7FBF}"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P204">
              <xdr:nvSpPr>
                <xdr:cNvPr id="798" name="Group #1 Row #3 Type B"/>
                <xdr:cNvSpPr txBox="1"/>
              </xdr:nvSpPr>
              <xdr:spPr>
                <a:xfrm>
                  <a:off x="3936509" y="17846731"/>
                  <a:ext cx="1523174"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401795D4-25FE-4509-B6E0-858A800A73DE}" type="TxLink">
                    <a:rPr lang="en-US" sz="2800" b="0" i="0" u="none" strike="noStrike">
                      <a:solidFill>
                        <a:schemeClr val="bg1">
                          <a:lumMod val="75000"/>
                        </a:schemeClr>
                      </a:solidFill>
                      <a:latin typeface="Wingdings"/>
                      <a:cs typeface="Calibri"/>
                    </a:rPr>
                    <a:pPr algn="r"/>
                    <a:t> </a:t>
                  </a:fld>
                  <a:endParaRPr lang="en-US" sz="2800">
                    <a:solidFill>
                      <a:schemeClr val="bg1">
                        <a:lumMod val="75000"/>
                      </a:schemeClr>
                    </a:solidFill>
                  </a:endParaRPr>
                </a:p>
              </xdr:txBody>
            </xdr:sp>
            <xdr:sp macro="" textlink="'Widget Showcase Calcs'!P203">
              <xdr:nvSpPr>
                <xdr:cNvPr id="799" name="Group #1 Row #2 Type B"/>
                <xdr:cNvSpPr txBox="1"/>
              </xdr:nvSpPr>
              <xdr:spPr>
                <a:xfrm>
                  <a:off x="3940316" y="17620874"/>
                  <a:ext cx="151899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608CE0D-DD8C-4A19-9F4F-2CAFCBBCD2C3}" type="TxLink">
                    <a:rPr lang="en-US" sz="2800" b="0" i="0" u="none" strike="noStrike">
                      <a:solidFill>
                        <a:schemeClr val="bg1">
                          <a:lumMod val="75000"/>
                        </a:schemeClr>
                      </a:solidFill>
                      <a:latin typeface="Wingdings"/>
                      <a:cs typeface="Calibri"/>
                    </a:rPr>
                    <a:pPr algn="r"/>
                    <a:t>lllll</a:t>
                  </a:fld>
                  <a:endParaRPr lang="en-US" sz="2800">
                    <a:solidFill>
                      <a:schemeClr val="bg1">
                        <a:lumMod val="75000"/>
                      </a:schemeClr>
                    </a:solidFill>
                  </a:endParaRPr>
                </a:p>
              </xdr:txBody>
            </xdr:sp>
            <xdr:sp macro="" textlink="'Widget Showcase Calcs'!P202">
              <xdr:nvSpPr>
                <xdr:cNvPr id="800" name="Group #1 Row #1 Type B"/>
                <xdr:cNvSpPr txBox="1"/>
              </xdr:nvSpPr>
              <xdr:spPr>
                <a:xfrm>
                  <a:off x="3940313" y="17384680"/>
                  <a:ext cx="1518994"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D280594-219E-4672-B1B2-ACEC27D98B52}" type="TxLink">
                    <a:rPr lang="en-US" sz="2800" b="0" i="0" u="none" strike="noStrike">
                      <a:solidFill>
                        <a:schemeClr val="bg1">
                          <a:lumMod val="75000"/>
                        </a:schemeClr>
                      </a:solidFill>
                      <a:latin typeface="Wingdings"/>
                      <a:cs typeface="Calibri"/>
                    </a:rPr>
                    <a:pPr algn="r"/>
                    <a:t>lllll</a:t>
                  </a:fld>
                  <a:endParaRPr lang="en-US" sz="2800">
                    <a:solidFill>
                      <a:schemeClr val="bg1">
                        <a:lumMod val="75000"/>
                      </a:schemeClr>
                    </a:solidFill>
                  </a:endParaRPr>
                </a:p>
              </xdr:txBody>
            </xdr:sp>
          </xdr:grpSp>
          <xdr:grpSp>
            <xdr:nvGrpSpPr>
              <xdr:cNvPr id="780" name="Group #3 Type A"/>
              <xdr:cNvGrpSpPr/>
            </xdr:nvGrpSpPr>
            <xdr:grpSpPr>
              <a:xfrm>
                <a:off x="6663055" y="17384677"/>
                <a:ext cx="1602002" cy="2508206"/>
                <a:chOff x="3970075" y="17384677"/>
                <a:chExt cx="1619502" cy="2508206"/>
              </a:xfrm>
            </xdr:grpSpPr>
            <xdr:sp macro="" textlink="'Widget Showcase Calcs'!O211">
              <xdr:nvSpPr>
                <xdr:cNvPr id="781" name="Group #1 Row #10 Type A"/>
                <xdr:cNvSpPr txBox="1"/>
              </xdr:nvSpPr>
              <xdr:spPr>
                <a:xfrm>
                  <a:off x="3970076" y="19490000"/>
                  <a:ext cx="1602000"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9DA8344E-9622-4F73-813B-4CBCB0A38CB8}" type="TxLink">
                    <a:rPr lang="en-US" sz="2800" b="0" i="0" u="none" strike="noStrike">
                      <a:solidFill>
                        <a:srgbClr val="FF0000"/>
                      </a:solidFill>
                      <a:latin typeface="Wingdings"/>
                      <a:cs typeface="Calibri"/>
                    </a:rPr>
                    <a:pPr algn="l"/>
                    <a:t>lllll</a:t>
                  </a:fld>
                  <a:endParaRPr lang="en-US" sz="2800" b="0">
                    <a:solidFill>
                      <a:srgbClr val="FF0000"/>
                    </a:solidFill>
                  </a:endParaRPr>
                </a:p>
              </xdr:txBody>
            </xdr:sp>
            <xdr:sp macro="" textlink="'Widget Showcase Calcs'!O210">
              <xdr:nvSpPr>
                <xdr:cNvPr id="782" name="Group #1 Row #9 Type A"/>
                <xdr:cNvSpPr txBox="1"/>
              </xdr:nvSpPr>
              <xdr:spPr>
                <a:xfrm>
                  <a:off x="3970075" y="19255822"/>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BA3C57C6-F239-4D34-8CF0-D6272A7405DD}"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9">
              <xdr:nvSpPr>
                <xdr:cNvPr id="783" name="Group #1 Row #8 Type A"/>
                <xdr:cNvSpPr txBox="1"/>
              </xdr:nvSpPr>
              <xdr:spPr>
                <a:xfrm>
                  <a:off x="3970075" y="19019630"/>
                  <a:ext cx="160200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FE110C7B-AE2F-42D1-8221-C2739C2DB293}"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8">
              <xdr:nvSpPr>
                <xdr:cNvPr id="784" name="Group #1 Row #7 Type B"/>
                <xdr:cNvSpPr txBox="1"/>
              </xdr:nvSpPr>
              <xdr:spPr>
                <a:xfrm>
                  <a:off x="3970075" y="18787472"/>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9DBC775D-7578-4B0B-B265-598BC46E14AB}"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7">
              <xdr:nvSpPr>
                <xdr:cNvPr id="785" name="Group #1 Row #6 Type B"/>
                <xdr:cNvSpPr txBox="1"/>
              </xdr:nvSpPr>
              <xdr:spPr>
                <a:xfrm>
                  <a:off x="3970076" y="18551279"/>
                  <a:ext cx="160200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49D68C9C-87DA-4C67-B0A8-D9F19F834EE3}"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6">
              <xdr:nvSpPr>
                <xdr:cNvPr id="786" name="Group #1 Row #5 Type A"/>
                <xdr:cNvSpPr txBox="1"/>
              </xdr:nvSpPr>
              <xdr:spPr>
                <a:xfrm>
                  <a:off x="3970075" y="18317103"/>
                  <a:ext cx="1602000"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F7787373-E974-4CDE-9580-92634BA047D0}"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5">
              <xdr:nvSpPr>
                <xdr:cNvPr id="787" name="Group #1 Row #4 Type A"/>
                <xdr:cNvSpPr txBox="1"/>
              </xdr:nvSpPr>
              <xdr:spPr>
                <a:xfrm>
                  <a:off x="3970076" y="18082925"/>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A7D3C8CF-43F6-4989-A5C7-26BCB0D6BD60}"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4">
              <xdr:nvSpPr>
                <xdr:cNvPr id="788" name="Group #1 Row #3 Type A"/>
                <xdr:cNvSpPr txBox="1"/>
              </xdr:nvSpPr>
              <xdr:spPr>
                <a:xfrm>
                  <a:off x="3970076" y="17846731"/>
                  <a:ext cx="1602000"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1990B859-2B84-4B7F-B5A0-A17C371BBBC3}" type="TxLink">
                    <a:rPr lang="en-US" sz="2800" b="0" i="0" u="none" strike="noStrike">
                      <a:solidFill>
                        <a:srgbClr val="FF0000"/>
                      </a:solidFill>
                      <a:latin typeface="Wingdings"/>
                      <a:cs typeface="Calibri"/>
                    </a:rPr>
                    <a:pPr algn="l"/>
                    <a:t>lllll</a:t>
                  </a:fld>
                  <a:endParaRPr lang="en-US" sz="2800">
                    <a:solidFill>
                      <a:srgbClr val="FF0000"/>
                    </a:solidFill>
                  </a:endParaRPr>
                </a:p>
              </xdr:txBody>
            </xdr:sp>
            <xdr:sp macro="" textlink="'Widget Showcase Calcs'!O203">
              <xdr:nvSpPr>
                <xdr:cNvPr id="789" name="Group #1 Row #2 Type A"/>
                <xdr:cNvSpPr txBox="1"/>
              </xdr:nvSpPr>
              <xdr:spPr>
                <a:xfrm>
                  <a:off x="3970076" y="17620870"/>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E5C519E6-DEEE-45D5-9041-67041F72D650}" type="TxLink">
                    <a:rPr lang="en-US" sz="2800" b="0" i="0" u="none" strike="noStrike">
                      <a:solidFill>
                        <a:srgbClr val="FF0000"/>
                      </a:solidFill>
                      <a:latin typeface="Wingdings"/>
                      <a:cs typeface="Calibri"/>
                    </a:rPr>
                    <a:pPr algn="l"/>
                    <a:t> </a:t>
                  </a:fld>
                  <a:endParaRPr lang="en-US" sz="2800">
                    <a:solidFill>
                      <a:srgbClr val="FF0000"/>
                    </a:solidFill>
                  </a:endParaRPr>
                </a:p>
              </xdr:txBody>
            </xdr:sp>
            <xdr:sp macro="" textlink="'Widget Showcase Calcs'!O202">
              <xdr:nvSpPr>
                <xdr:cNvPr id="790" name="Group #1 Row #1 Type A"/>
                <xdr:cNvSpPr txBox="1"/>
              </xdr:nvSpPr>
              <xdr:spPr>
                <a:xfrm>
                  <a:off x="3970077" y="17384677"/>
                  <a:ext cx="160200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69E7FF6-30EB-4793-9364-2F99CBEE8153}" type="TxLink">
                    <a:rPr lang="en-US" sz="2800" b="0" i="0" u="none" strike="noStrike">
                      <a:solidFill>
                        <a:srgbClr val="FF0000"/>
                      </a:solidFill>
                      <a:latin typeface="Wingdings"/>
                    </a:rPr>
                    <a:pPr algn="l"/>
                    <a:t> </a:t>
                  </a:fld>
                  <a:endParaRPr lang="en-US" sz="2800">
                    <a:solidFill>
                      <a:srgbClr val="FF0000"/>
                    </a:solidFill>
                  </a:endParaRPr>
                </a:p>
              </xdr:txBody>
            </xdr:sp>
          </xdr:grpSp>
        </xdr:grpSp>
        <xdr:grpSp>
          <xdr:nvGrpSpPr>
            <xdr:cNvPr id="733" name="Block #2"/>
            <xdr:cNvGrpSpPr/>
          </xdr:nvGrpSpPr>
          <xdr:grpSpPr>
            <a:xfrm>
              <a:off x="5257266" y="17384677"/>
              <a:ext cx="1639661" cy="2522195"/>
              <a:chOff x="5257266" y="17384677"/>
              <a:chExt cx="1639661" cy="2522195"/>
            </a:xfrm>
          </xdr:grpSpPr>
          <xdr:grpSp>
            <xdr:nvGrpSpPr>
              <xdr:cNvPr id="757" name="Block #2 Type B"/>
              <xdr:cNvGrpSpPr/>
            </xdr:nvGrpSpPr>
            <xdr:grpSpPr>
              <a:xfrm>
                <a:off x="5257266" y="17384680"/>
                <a:ext cx="1575740" cy="2522192"/>
                <a:chOff x="5257266" y="17384680"/>
                <a:chExt cx="1575740" cy="2522192"/>
              </a:xfrm>
            </xdr:grpSpPr>
            <xdr:sp macro="" textlink="'Widget Showcase Calcs'!K211">
              <xdr:nvSpPr>
                <xdr:cNvPr id="769" name="Group #1 Row #10 Type B"/>
                <xdr:cNvSpPr txBox="1"/>
              </xdr:nvSpPr>
              <xdr:spPr>
                <a:xfrm>
                  <a:off x="5284390" y="19509280"/>
                  <a:ext cx="1541936" cy="39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084FF760-09D7-4CA3-83CD-2B07E4C7E86E}"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10">
              <xdr:nvSpPr>
                <xdr:cNvPr id="770" name="Group #1 Row #9 Type B"/>
                <xdr:cNvSpPr txBox="1"/>
              </xdr:nvSpPr>
              <xdr:spPr>
                <a:xfrm>
                  <a:off x="5291172" y="19263683"/>
                  <a:ext cx="154183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D93780C-CEB5-474C-8306-1804CF64AFDD}"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09">
              <xdr:nvSpPr>
                <xdr:cNvPr id="771" name="Group #1 Row #8 Type B"/>
                <xdr:cNvSpPr txBox="1"/>
              </xdr:nvSpPr>
              <xdr:spPr>
                <a:xfrm>
                  <a:off x="5257266" y="19043758"/>
                  <a:ext cx="1569060" cy="39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B75C02A-4A08-4C02-8262-232C43E2D8B6}"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08">
              <xdr:nvSpPr>
                <xdr:cNvPr id="772" name="Group #1 Row #7 Type B"/>
                <xdr:cNvSpPr txBox="1"/>
              </xdr:nvSpPr>
              <xdr:spPr>
                <a:xfrm>
                  <a:off x="5304647" y="18812308"/>
                  <a:ext cx="1523174" cy="4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2C0F5FD4-DBB8-4B73-A933-3742CC8937A7}"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07">
              <xdr:nvSpPr>
                <xdr:cNvPr id="773" name="Group #1 Row #6 Type B"/>
                <xdr:cNvSpPr txBox="1"/>
              </xdr:nvSpPr>
              <xdr:spPr>
                <a:xfrm>
                  <a:off x="5264047" y="18567849"/>
                  <a:ext cx="1562279" cy="411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E6DBDC4-A839-4F84-990D-4236680230A6}"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06">
              <xdr:nvSpPr>
                <xdr:cNvPr id="774" name="Group #1 Row #5 Type B"/>
                <xdr:cNvSpPr txBox="1"/>
              </xdr:nvSpPr>
              <xdr:spPr>
                <a:xfrm>
                  <a:off x="5264047" y="18349143"/>
                  <a:ext cx="1562279" cy="402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4BAB825-6045-4280-B46A-258223EEB763}"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05">
              <xdr:nvSpPr>
                <xdr:cNvPr id="775" name="Group #1 Row #4 Type B"/>
                <xdr:cNvSpPr txBox="1"/>
              </xdr:nvSpPr>
              <xdr:spPr>
                <a:xfrm>
                  <a:off x="5284390" y="18114507"/>
                  <a:ext cx="1541936"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D85C2304-71EB-4B6C-99BC-222B2BC2F74D}"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K204">
              <xdr:nvSpPr>
                <xdr:cNvPr id="776" name="Group #1 Row #3 Type B"/>
                <xdr:cNvSpPr txBox="1"/>
              </xdr:nvSpPr>
              <xdr:spPr>
                <a:xfrm>
                  <a:off x="5304647" y="17846731"/>
                  <a:ext cx="1523174"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1C62544-F467-472F-B4A6-52761D6273C8}" type="TxLink">
                    <a:rPr lang="en-US" sz="2800" b="0" i="0" u="none" strike="noStrike">
                      <a:solidFill>
                        <a:schemeClr val="bg1">
                          <a:lumMod val="75000"/>
                        </a:schemeClr>
                      </a:solidFill>
                      <a:latin typeface="Wingdings"/>
                      <a:cs typeface="Calibri"/>
                    </a:rPr>
                    <a:pPr algn="r"/>
                    <a:t> </a:t>
                  </a:fld>
                  <a:endParaRPr lang="en-US" sz="2800">
                    <a:solidFill>
                      <a:schemeClr val="bg1">
                        <a:lumMod val="75000"/>
                      </a:schemeClr>
                    </a:solidFill>
                  </a:endParaRPr>
                </a:p>
              </xdr:txBody>
            </xdr:sp>
            <xdr:sp macro="" textlink="'Widget Showcase Calcs'!K203">
              <xdr:nvSpPr>
                <xdr:cNvPr id="777" name="Group #1 Row #2 Type B"/>
                <xdr:cNvSpPr txBox="1"/>
              </xdr:nvSpPr>
              <xdr:spPr>
                <a:xfrm>
                  <a:off x="5308454" y="17620874"/>
                  <a:ext cx="151899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62298273-3F45-4C49-AF5C-E411F5FD83F8}" type="TxLink">
                    <a:rPr lang="en-US" sz="2800" b="0" i="0" u="none" strike="noStrike">
                      <a:solidFill>
                        <a:schemeClr val="bg1">
                          <a:lumMod val="75000"/>
                        </a:schemeClr>
                      </a:solidFill>
                      <a:latin typeface="Wingdings"/>
                      <a:cs typeface="Calibri"/>
                    </a:rPr>
                    <a:pPr algn="r"/>
                    <a:t>llll</a:t>
                  </a:fld>
                  <a:endParaRPr lang="en-US" sz="2800">
                    <a:solidFill>
                      <a:schemeClr val="bg1">
                        <a:lumMod val="75000"/>
                      </a:schemeClr>
                    </a:solidFill>
                  </a:endParaRPr>
                </a:p>
              </xdr:txBody>
            </xdr:sp>
            <xdr:sp macro="" textlink="'Widget Showcase Calcs'!K202">
              <xdr:nvSpPr>
                <xdr:cNvPr id="778" name="Group #1 Row #1 Type B"/>
                <xdr:cNvSpPr txBox="1"/>
              </xdr:nvSpPr>
              <xdr:spPr>
                <a:xfrm>
                  <a:off x="5308451" y="17384680"/>
                  <a:ext cx="1518994"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157A47D4-F872-4BF3-A002-68F9E01B50B1}" type="TxLink">
                    <a:rPr lang="en-US" sz="2800" b="0" i="0" u="none" strike="noStrike">
                      <a:solidFill>
                        <a:schemeClr val="bg1">
                          <a:lumMod val="75000"/>
                        </a:schemeClr>
                      </a:solidFill>
                      <a:latin typeface="Wingdings"/>
                      <a:cs typeface="Calibri"/>
                    </a:rPr>
                    <a:pPr algn="r"/>
                    <a:t>lllll</a:t>
                  </a:fld>
                  <a:endParaRPr lang="en-US" sz="2800">
                    <a:solidFill>
                      <a:schemeClr val="bg1">
                        <a:lumMod val="75000"/>
                      </a:schemeClr>
                    </a:solidFill>
                  </a:endParaRPr>
                </a:p>
              </xdr:txBody>
            </xdr:sp>
          </xdr:grpSp>
          <xdr:grpSp>
            <xdr:nvGrpSpPr>
              <xdr:cNvPr id="758" name="Block #2 Type A"/>
              <xdr:cNvGrpSpPr/>
            </xdr:nvGrpSpPr>
            <xdr:grpSpPr>
              <a:xfrm>
                <a:off x="5312236" y="17384677"/>
                <a:ext cx="1584691" cy="2508206"/>
                <a:chOff x="5312236" y="17384677"/>
                <a:chExt cx="1584691" cy="2508206"/>
              </a:xfrm>
            </xdr:grpSpPr>
            <xdr:sp macro="" textlink="'Widget Showcase Calcs'!J211">
              <xdr:nvSpPr>
                <xdr:cNvPr id="759" name="Group #1 Row #10 Type A"/>
                <xdr:cNvSpPr txBox="1"/>
              </xdr:nvSpPr>
              <xdr:spPr>
                <a:xfrm>
                  <a:off x="5312237" y="19490000"/>
                  <a:ext cx="1584689"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498292DC-BA53-4DA5-BC4C-59981A8B43AE}" type="TxLink">
                    <a:rPr lang="en-US" sz="2800" b="0" i="0" u="none" strike="noStrike">
                      <a:solidFill>
                        <a:srgbClr val="FFFF00"/>
                      </a:solidFill>
                      <a:latin typeface="Wingdings"/>
                      <a:cs typeface="Calibri"/>
                    </a:rPr>
                    <a:pPr algn="l"/>
                    <a:t>lllll</a:t>
                  </a:fld>
                  <a:endParaRPr lang="en-US" sz="2800" b="0">
                    <a:solidFill>
                      <a:srgbClr val="FFFF00"/>
                    </a:solidFill>
                  </a:endParaRPr>
                </a:p>
              </xdr:txBody>
            </xdr:sp>
            <xdr:sp macro="" textlink="'Widget Showcase Calcs'!J210">
              <xdr:nvSpPr>
                <xdr:cNvPr id="760" name="Group #1 Row #9 Type A"/>
                <xdr:cNvSpPr txBox="1"/>
              </xdr:nvSpPr>
              <xdr:spPr>
                <a:xfrm>
                  <a:off x="5312236" y="19255822"/>
                  <a:ext cx="1584689"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9D6D4904-7836-425B-8A37-3E7900D38372}"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9">
              <xdr:nvSpPr>
                <xdr:cNvPr id="761" name="Group #1 Row #8 Type A"/>
                <xdr:cNvSpPr txBox="1"/>
              </xdr:nvSpPr>
              <xdr:spPr>
                <a:xfrm>
                  <a:off x="5312236" y="19019630"/>
                  <a:ext cx="1584689"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30471614-A907-470F-B596-5EAA257DE148}"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8">
              <xdr:nvSpPr>
                <xdr:cNvPr id="762" name="Group #1 Row #7 Type B"/>
                <xdr:cNvSpPr txBox="1"/>
              </xdr:nvSpPr>
              <xdr:spPr>
                <a:xfrm>
                  <a:off x="5312236" y="18787472"/>
                  <a:ext cx="1584689"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0474C8D-EE7B-4470-A06E-4CF3C6957929}"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7">
              <xdr:nvSpPr>
                <xdr:cNvPr id="763" name="Group #1 Row #6 Type B"/>
                <xdr:cNvSpPr txBox="1"/>
              </xdr:nvSpPr>
              <xdr:spPr>
                <a:xfrm>
                  <a:off x="5312237" y="18551279"/>
                  <a:ext cx="1584689"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40330DEB-795B-4E6F-A9D0-91C5213B0722}"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6">
              <xdr:nvSpPr>
                <xdr:cNvPr id="764" name="Group #1 Row #5 Type A"/>
                <xdr:cNvSpPr txBox="1"/>
              </xdr:nvSpPr>
              <xdr:spPr>
                <a:xfrm>
                  <a:off x="5312236" y="18317103"/>
                  <a:ext cx="1584689"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DFE523F4-AE91-4361-B2F4-10BD7724A339}"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5">
              <xdr:nvSpPr>
                <xdr:cNvPr id="765" name="Group #1 Row #4 Type A"/>
                <xdr:cNvSpPr txBox="1"/>
              </xdr:nvSpPr>
              <xdr:spPr>
                <a:xfrm>
                  <a:off x="5312237" y="18082925"/>
                  <a:ext cx="1584689"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6082E79-2383-469D-A79E-946A700D2503}"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4">
              <xdr:nvSpPr>
                <xdr:cNvPr id="766" name="Group #1 Row #3 Type A"/>
                <xdr:cNvSpPr txBox="1"/>
              </xdr:nvSpPr>
              <xdr:spPr>
                <a:xfrm>
                  <a:off x="5312237" y="17846731"/>
                  <a:ext cx="1584689"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55791A6-BEE9-4DE7-B106-02D7FD44BAC1}" type="TxLink">
                    <a:rPr lang="en-US" sz="2800" b="0" i="0" u="none" strike="noStrike">
                      <a:solidFill>
                        <a:srgbClr val="FFFF00"/>
                      </a:solidFill>
                      <a:latin typeface="Wingdings"/>
                      <a:cs typeface="Calibri"/>
                    </a:rPr>
                    <a:pPr algn="l"/>
                    <a:t>lllll</a:t>
                  </a:fld>
                  <a:endParaRPr lang="en-US" sz="2800">
                    <a:solidFill>
                      <a:srgbClr val="FFFF00"/>
                    </a:solidFill>
                  </a:endParaRPr>
                </a:p>
              </xdr:txBody>
            </xdr:sp>
            <xdr:sp macro="" textlink="'Widget Showcase Calcs'!J203">
              <xdr:nvSpPr>
                <xdr:cNvPr id="767" name="Group #1 Row #2 Type A"/>
                <xdr:cNvSpPr txBox="1"/>
              </xdr:nvSpPr>
              <xdr:spPr>
                <a:xfrm>
                  <a:off x="5312237" y="17620870"/>
                  <a:ext cx="1584689"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C90DD9ED-91AF-492B-B18D-AFDE4A466DC1}" type="TxLink">
                    <a:rPr lang="en-US" sz="2800" b="0" i="0" u="none" strike="noStrike">
                      <a:solidFill>
                        <a:srgbClr val="FFFF00"/>
                      </a:solidFill>
                      <a:latin typeface="Wingdings"/>
                      <a:cs typeface="Calibri"/>
                    </a:rPr>
                    <a:pPr algn="l"/>
                    <a:t>l</a:t>
                  </a:fld>
                  <a:endParaRPr lang="en-US" sz="2800">
                    <a:solidFill>
                      <a:srgbClr val="FFFF00"/>
                    </a:solidFill>
                  </a:endParaRPr>
                </a:p>
              </xdr:txBody>
            </xdr:sp>
            <xdr:sp macro="" textlink="'Widget Showcase Calcs'!J202">
              <xdr:nvSpPr>
                <xdr:cNvPr id="768" name="Group #1 Row #1 Type A"/>
                <xdr:cNvSpPr txBox="1"/>
              </xdr:nvSpPr>
              <xdr:spPr>
                <a:xfrm>
                  <a:off x="5312238" y="17384677"/>
                  <a:ext cx="1584689"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3E0FF0D7-B5A1-45C4-A3C1-518BE458ED64}" type="TxLink">
                    <a:rPr lang="en-US" sz="2800" b="0" i="0" u="none" strike="noStrike">
                      <a:solidFill>
                        <a:srgbClr val="FFFF00"/>
                      </a:solidFill>
                      <a:latin typeface="Wingdings"/>
                    </a:rPr>
                    <a:pPr algn="l"/>
                    <a:t> </a:t>
                  </a:fld>
                  <a:endParaRPr lang="en-US" sz="2800">
                    <a:solidFill>
                      <a:srgbClr val="FFFF00"/>
                    </a:solidFill>
                  </a:endParaRPr>
                </a:p>
              </xdr:txBody>
            </xdr:sp>
          </xdr:grpSp>
        </xdr:grpSp>
        <xdr:grpSp>
          <xdr:nvGrpSpPr>
            <xdr:cNvPr id="734" name="Block #1"/>
            <xdr:cNvGrpSpPr/>
          </xdr:nvGrpSpPr>
          <xdr:grpSpPr>
            <a:xfrm>
              <a:off x="3906446" y="17384677"/>
              <a:ext cx="1656972" cy="2522195"/>
              <a:chOff x="3906446" y="17384677"/>
              <a:chExt cx="1656972" cy="2522195"/>
            </a:xfrm>
          </xdr:grpSpPr>
          <xdr:grpSp>
            <xdr:nvGrpSpPr>
              <xdr:cNvPr id="735" name="Group #1 Type B"/>
              <xdr:cNvGrpSpPr/>
            </xdr:nvGrpSpPr>
            <xdr:grpSpPr>
              <a:xfrm>
                <a:off x="3906446" y="17384680"/>
                <a:ext cx="1575740" cy="2522192"/>
                <a:chOff x="3889128" y="17384680"/>
                <a:chExt cx="1575740" cy="2522192"/>
              </a:xfrm>
            </xdr:grpSpPr>
            <xdr:sp macro="" textlink="'Widget Showcase Calcs'!F211">
              <xdr:nvSpPr>
                <xdr:cNvPr id="747" name="Group #1 Row #10 Type B"/>
                <xdr:cNvSpPr txBox="1"/>
              </xdr:nvSpPr>
              <xdr:spPr>
                <a:xfrm>
                  <a:off x="3916252" y="19509280"/>
                  <a:ext cx="1541936" cy="3975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6A0A5F6C-2976-4231-A402-D882DD9EC755}"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10">
              <xdr:nvSpPr>
                <xdr:cNvPr id="748" name="Group #1 Row #9 Type B"/>
                <xdr:cNvSpPr txBox="1"/>
              </xdr:nvSpPr>
              <xdr:spPr>
                <a:xfrm>
                  <a:off x="3923034" y="19263683"/>
                  <a:ext cx="154183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27ED0E8-629D-497E-BCC7-09D8C2DEA317}"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09">
              <xdr:nvSpPr>
                <xdr:cNvPr id="749" name="Group #1 Row #8 Type B"/>
                <xdr:cNvSpPr txBox="1"/>
              </xdr:nvSpPr>
              <xdr:spPr>
                <a:xfrm>
                  <a:off x="3889128" y="19043758"/>
                  <a:ext cx="1569060" cy="3975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3A3DC4B8-5972-4A53-80F0-E6C7AA0CEC8C}"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08">
              <xdr:nvSpPr>
                <xdr:cNvPr id="750" name="Group #1 Row #7 Type B"/>
                <xdr:cNvSpPr txBox="1"/>
              </xdr:nvSpPr>
              <xdr:spPr>
                <a:xfrm>
                  <a:off x="3936509" y="18812308"/>
                  <a:ext cx="1523174" cy="40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8E12B97F-B827-4DCB-A158-17C26F99664A}"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07">
              <xdr:nvSpPr>
                <xdr:cNvPr id="751" name="Group #1 Row #6 Type B"/>
                <xdr:cNvSpPr txBox="1"/>
              </xdr:nvSpPr>
              <xdr:spPr>
                <a:xfrm>
                  <a:off x="3895909" y="18567849"/>
                  <a:ext cx="1562279" cy="4112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4143DD00-E883-44A6-94E2-CCFD9AB0F4ED}"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06">
              <xdr:nvSpPr>
                <xdr:cNvPr id="752" name="Group #1 Row #5 Type B"/>
                <xdr:cNvSpPr txBox="1"/>
              </xdr:nvSpPr>
              <xdr:spPr>
                <a:xfrm>
                  <a:off x="3895909" y="18349143"/>
                  <a:ext cx="1562279" cy="4021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8B458DFF-D71E-469C-BB15-B59BA0BF3C32}"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05">
              <xdr:nvSpPr>
                <xdr:cNvPr id="753" name="Group #1 Row #4 Type B"/>
                <xdr:cNvSpPr txBox="1"/>
              </xdr:nvSpPr>
              <xdr:spPr>
                <a:xfrm>
                  <a:off x="3916252" y="18114507"/>
                  <a:ext cx="1541936" cy="43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9881E31-763F-483B-9117-DFF459EFC7BA}" type="TxLink">
                    <a:rPr lang="en-US" sz="2800" b="0" i="0" u="none" strike="noStrike">
                      <a:solidFill>
                        <a:schemeClr val="bg1">
                          <a:lumMod val="75000"/>
                        </a:schemeClr>
                      </a:solidFill>
                      <a:latin typeface="Wingdings"/>
                    </a:rPr>
                    <a:pPr algn="r"/>
                    <a:t> </a:t>
                  </a:fld>
                  <a:endParaRPr lang="en-US" sz="2800">
                    <a:solidFill>
                      <a:schemeClr val="bg1">
                        <a:lumMod val="75000"/>
                      </a:schemeClr>
                    </a:solidFill>
                  </a:endParaRPr>
                </a:p>
              </xdr:txBody>
            </xdr:sp>
            <xdr:sp macro="" textlink="'Widget Showcase Calcs'!F204">
              <xdr:nvSpPr>
                <xdr:cNvPr id="754" name="Group #1 Row #3 Type B"/>
                <xdr:cNvSpPr txBox="1"/>
              </xdr:nvSpPr>
              <xdr:spPr>
                <a:xfrm>
                  <a:off x="3936509" y="17846731"/>
                  <a:ext cx="1523174"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EC4AC28B-B5E8-4C4F-BB64-B6F696B5F018}" type="TxLink">
                    <a:rPr lang="en-US" sz="2800" b="0" i="0" u="none" strike="noStrike">
                      <a:solidFill>
                        <a:schemeClr val="bg1">
                          <a:lumMod val="75000"/>
                        </a:schemeClr>
                      </a:solidFill>
                      <a:latin typeface="Wingdings"/>
                      <a:cs typeface="Calibri"/>
                    </a:rPr>
                    <a:pPr algn="r"/>
                    <a:t> </a:t>
                  </a:fld>
                  <a:endParaRPr lang="en-US" sz="2800">
                    <a:solidFill>
                      <a:schemeClr val="bg1">
                        <a:lumMod val="75000"/>
                      </a:schemeClr>
                    </a:solidFill>
                  </a:endParaRPr>
                </a:p>
              </xdr:txBody>
            </xdr:sp>
            <xdr:sp macro="" textlink="'Widget Showcase Calcs'!F203">
              <xdr:nvSpPr>
                <xdr:cNvPr id="755" name="Group #1 Row #2 Type B"/>
                <xdr:cNvSpPr txBox="1"/>
              </xdr:nvSpPr>
              <xdr:spPr>
                <a:xfrm>
                  <a:off x="3940316" y="17620874"/>
                  <a:ext cx="1518994"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A7734304-7900-454A-B9D8-A34E84F0FCA5}" type="TxLink">
                    <a:rPr lang="en-US" sz="2800" b="0" i="0" u="none" strike="noStrike">
                      <a:solidFill>
                        <a:schemeClr val="bg1">
                          <a:lumMod val="75000"/>
                        </a:schemeClr>
                      </a:solidFill>
                      <a:latin typeface="Wingdings"/>
                      <a:cs typeface="Calibri"/>
                    </a:rPr>
                    <a:pPr algn="r"/>
                    <a:t>llll</a:t>
                  </a:fld>
                  <a:endParaRPr lang="en-US" sz="2800">
                    <a:solidFill>
                      <a:schemeClr val="bg1">
                        <a:lumMod val="75000"/>
                      </a:schemeClr>
                    </a:solidFill>
                  </a:endParaRPr>
                </a:p>
              </xdr:txBody>
            </xdr:sp>
            <xdr:sp macro="" textlink="'Widget Showcase Calcs'!F202">
              <xdr:nvSpPr>
                <xdr:cNvPr id="756" name="Group #1 Row #1 Type B"/>
                <xdr:cNvSpPr txBox="1"/>
              </xdr:nvSpPr>
              <xdr:spPr>
                <a:xfrm>
                  <a:off x="3940313" y="17384680"/>
                  <a:ext cx="1518994"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565D5991-3D0F-4EF8-8980-838A9D5930F1}" type="TxLink">
                    <a:rPr lang="en-US" sz="2800" b="0" i="0" u="none" strike="noStrike">
                      <a:solidFill>
                        <a:schemeClr val="bg1">
                          <a:lumMod val="75000"/>
                        </a:schemeClr>
                      </a:solidFill>
                      <a:latin typeface="Wingdings"/>
                      <a:cs typeface="Calibri"/>
                    </a:rPr>
                    <a:pPr algn="r"/>
                    <a:t>lllll</a:t>
                  </a:fld>
                  <a:endParaRPr lang="en-US" sz="2800">
                    <a:solidFill>
                      <a:schemeClr val="bg1">
                        <a:lumMod val="75000"/>
                      </a:schemeClr>
                    </a:solidFill>
                  </a:endParaRPr>
                </a:p>
              </xdr:txBody>
            </xdr:sp>
          </xdr:grpSp>
          <xdr:grpSp>
            <xdr:nvGrpSpPr>
              <xdr:cNvPr id="736" name="Group #1 Type A"/>
              <xdr:cNvGrpSpPr/>
            </xdr:nvGrpSpPr>
            <xdr:grpSpPr>
              <a:xfrm>
                <a:off x="3961416" y="17384677"/>
                <a:ext cx="1602002" cy="2508206"/>
                <a:chOff x="3970075" y="17384677"/>
                <a:chExt cx="1619502" cy="2508206"/>
              </a:xfrm>
            </xdr:grpSpPr>
            <xdr:sp macro="" textlink="'Widget Showcase Calcs'!E211">
              <xdr:nvSpPr>
                <xdr:cNvPr id="737" name="Group #1 Row #10 Type A"/>
                <xdr:cNvSpPr txBox="1"/>
              </xdr:nvSpPr>
              <xdr:spPr>
                <a:xfrm>
                  <a:off x="3970076" y="19490000"/>
                  <a:ext cx="1602000" cy="4028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5F4C1DA-9134-49A0-8B83-89E9B27AE07C}" type="TxLink">
                    <a:rPr lang="en-US" sz="2800" b="0" i="0" u="none" strike="noStrike">
                      <a:solidFill>
                        <a:srgbClr val="00FF00"/>
                      </a:solidFill>
                      <a:latin typeface="Wingdings"/>
                      <a:cs typeface="Calibri"/>
                    </a:rPr>
                    <a:pPr algn="l"/>
                    <a:t>lllll</a:t>
                  </a:fld>
                  <a:endParaRPr lang="en-US" sz="2800" b="0">
                    <a:solidFill>
                      <a:srgbClr val="00FF00"/>
                    </a:solidFill>
                  </a:endParaRPr>
                </a:p>
              </xdr:txBody>
            </xdr:sp>
            <xdr:sp macro="" textlink="'Widget Showcase Calcs'!E210">
              <xdr:nvSpPr>
                <xdr:cNvPr id="738" name="Group #1 Row #9 Type A"/>
                <xdr:cNvSpPr txBox="1"/>
              </xdr:nvSpPr>
              <xdr:spPr>
                <a:xfrm>
                  <a:off x="3970075" y="19255822"/>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FC3B00ED-B20D-45C4-93BD-C2573531BFAB}"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9">
              <xdr:nvSpPr>
                <xdr:cNvPr id="739" name="Group #1 Row #8 Type A"/>
                <xdr:cNvSpPr txBox="1"/>
              </xdr:nvSpPr>
              <xdr:spPr>
                <a:xfrm>
                  <a:off x="3970075" y="19019630"/>
                  <a:ext cx="160200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41507BF-F1A0-4D2C-A498-E3D1987976A1}"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8">
              <xdr:nvSpPr>
                <xdr:cNvPr id="740" name="Group #1 Row #7 Type B"/>
                <xdr:cNvSpPr txBox="1"/>
              </xdr:nvSpPr>
              <xdr:spPr>
                <a:xfrm>
                  <a:off x="3970075" y="18787472"/>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63D4B72D-91B9-418B-86B3-19CF4AD1D51B}"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7">
              <xdr:nvSpPr>
                <xdr:cNvPr id="741" name="Group #1 Row #6 Type B"/>
                <xdr:cNvSpPr txBox="1"/>
              </xdr:nvSpPr>
              <xdr:spPr>
                <a:xfrm>
                  <a:off x="3970076" y="18551279"/>
                  <a:ext cx="160200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57C4544-830B-49ED-80B5-7BE51726FCEB}"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6">
              <xdr:nvSpPr>
                <xdr:cNvPr id="742" name="Group #1 Row #5 Type A"/>
                <xdr:cNvSpPr txBox="1"/>
              </xdr:nvSpPr>
              <xdr:spPr>
                <a:xfrm>
                  <a:off x="3970075" y="18317103"/>
                  <a:ext cx="1602000"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F5DAEDA8-BEBA-494A-A321-BA7F57D700EE}"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5">
              <xdr:nvSpPr>
                <xdr:cNvPr id="743" name="Group #1 Row #4 Type A"/>
                <xdr:cNvSpPr txBox="1"/>
              </xdr:nvSpPr>
              <xdr:spPr>
                <a:xfrm>
                  <a:off x="3970076" y="18082925"/>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88952F06-9325-4618-A328-F7AF181BD464}"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4">
              <xdr:nvSpPr>
                <xdr:cNvPr id="744" name="Group #1 Row #3 Type A"/>
                <xdr:cNvSpPr txBox="1"/>
              </xdr:nvSpPr>
              <xdr:spPr>
                <a:xfrm>
                  <a:off x="3970076" y="17846731"/>
                  <a:ext cx="1602000" cy="4028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B6F6A50D-D306-4BF0-81DF-2B9F4C35B40F}" type="TxLink">
                    <a:rPr lang="en-US" sz="2800" b="0" i="0" u="none" strike="noStrike">
                      <a:solidFill>
                        <a:srgbClr val="00FF00"/>
                      </a:solidFill>
                      <a:latin typeface="Wingdings"/>
                      <a:cs typeface="Calibri"/>
                    </a:rPr>
                    <a:pPr algn="l"/>
                    <a:t>lllll</a:t>
                  </a:fld>
                  <a:endParaRPr lang="en-US" sz="2800">
                    <a:solidFill>
                      <a:srgbClr val="00FF00"/>
                    </a:solidFill>
                  </a:endParaRPr>
                </a:p>
              </xdr:txBody>
            </xdr:sp>
            <xdr:sp macro="" textlink="'Widget Showcase Calcs'!E203">
              <xdr:nvSpPr>
                <xdr:cNvPr id="745" name="Group #1 Row #2 Type A"/>
                <xdr:cNvSpPr txBox="1"/>
              </xdr:nvSpPr>
              <xdr:spPr>
                <a:xfrm>
                  <a:off x="3970076" y="17620870"/>
                  <a:ext cx="1602000" cy="4008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A200F8B5-AEF9-4E9C-A8FB-407AA96941AB}" type="TxLink">
                    <a:rPr lang="en-US" sz="2800" b="0" i="0" u="none" strike="noStrike">
                      <a:solidFill>
                        <a:srgbClr val="00FF00"/>
                      </a:solidFill>
                      <a:latin typeface="Wingdings"/>
                      <a:cs typeface="Calibri"/>
                    </a:rPr>
                    <a:pPr algn="l"/>
                    <a:t>l</a:t>
                  </a:fld>
                  <a:endParaRPr lang="en-US" sz="2800">
                    <a:solidFill>
                      <a:srgbClr val="00FF00"/>
                    </a:solidFill>
                  </a:endParaRPr>
                </a:p>
              </xdr:txBody>
            </xdr:sp>
            <xdr:sp macro="" textlink="'Widget Showcase Calcs'!E202">
              <xdr:nvSpPr>
                <xdr:cNvPr id="746" name="Group #1 Row #1 Type A"/>
                <xdr:cNvSpPr txBox="1"/>
              </xdr:nvSpPr>
              <xdr:spPr>
                <a:xfrm>
                  <a:off x="3970077" y="17384677"/>
                  <a:ext cx="1602000" cy="402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B477EB62-C4E6-4C46-83BB-744926FD6BF6}" type="TxLink">
                    <a:rPr lang="en-US" sz="2800" b="0" i="0" u="none" strike="noStrike">
                      <a:solidFill>
                        <a:srgbClr val="00FF00"/>
                      </a:solidFill>
                      <a:latin typeface="Wingdings"/>
                    </a:rPr>
                    <a:pPr algn="l"/>
                    <a:t> </a:t>
                  </a:fld>
                  <a:endParaRPr lang="en-US" sz="2800">
                    <a:solidFill>
                      <a:srgbClr val="00FF00"/>
                    </a:solidFill>
                  </a:endParaRPr>
                </a:p>
              </xdr:txBody>
            </xdr:sp>
          </xdr:grpSp>
        </xdr:grpSp>
      </xdr:grpSp>
      <xdr:grpSp>
        <xdr:nvGrpSpPr>
          <xdr:cNvPr id="723" name="Dots Widget Values"/>
          <xdr:cNvGrpSpPr/>
        </xdr:nvGrpSpPr>
        <xdr:grpSpPr>
          <a:xfrm>
            <a:off x="4241108" y="19806958"/>
            <a:ext cx="3742182" cy="309761"/>
            <a:chOff x="4241108" y="19806958"/>
            <a:chExt cx="3742182" cy="309761"/>
          </a:xfrm>
        </xdr:grpSpPr>
        <xdr:sp macro="" textlink="$F$222">
          <xdr:nvSpPr>
            <xdr:cNvPr id="729" name="Dots Value Block #3"/>
            <xdr:cNvSpPr txBox="1"/>
          </xdr:nvSpPr>
          <xdr:spPr>
            <a:xfrm>
              <a:off x="6899143" y="19806958"/>
              <a:ext cx="1084147" cy="30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0F31EF49-E9B4-400B-896A-870C98184A00}" type="TxLink">
                <a:rPr lang="en-US" sz="2000" b="1" i="0" u="none" strike="noStrike" cap="none" spc="50">
                  <a:ln w="11430">
                    <a:noFill/>
                  </a:ln>
                  <a:solidFill>
                    <a:srgbClr val="000000"/>
                  </a:solidFill>
                  <a:effectLst>
                    <a:outerShdw blurRad="76200" dist="50800" dir="5400000" algn="tl" rotWithShape="0">
                      <a:srgbClr val="000000">
                        <a:alpha val="65000"/>
                      </a:srgbClr>
                    </a:outerShdw>
                  </a:effectLst>
                  <a:latin typeface="Arialri"/>
                  <a:ea typeface="+mn-ea"/>
                  <a:cs typeface="Arial" pitchFamily="34" charset="0"/>
                </a:rPr>
                <a:pPr algn="ctr"/>
                <a:t>80.8%</a:t>
              </a:fld>
              <a:endParaRPr lang="en-US" sz="1700" b="1" cap="none" spc="50">
                <a:ln w="11430">
                  <a:noFill/>
                </a:ln>
                <a:solidFill>
                  <a:schemeClr val="tx1"/>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sp macro="" textlink="$F$220">
          <xdr:nvSpPr>
            <xdr:cNvPr id="730" name="Dots Value Block #2"/>
            <xdr:cNvSpPr txBox="1"/>
          </xdr:nvSpPr>
          <xdr:spPr>
            <a:xfrm>
              <a:off x="5576182" y="19806960"/>
              <a:ext cx="1087611" cy="30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BD325D22-3DC6-41E7-87FB-FF8D07358578}" type="TxLink">
                <a:rPr lang="en-US" sz="2000" b="1" i="0" u="none" strike="noStrike" cap="none" spc="50">
                  <a:ln w="11430">
                    <a:noFill/>
                  </a:ln>
                  <a:solidFill>
                    <a:srgbClr val="000000"/>
                  </a:solidFill>
                  <a:effectLst>
                    <a:outerShdw blurRad="76200" dist="50800" dir="5400000" algn="tl" rotWithShape="0">
                      <a:srgbClr val="000000">
                        <a:alpha val="65000"/>
                      </a:srgbClr>
                    </a:outerShdw>
                  </a:effectLst>
                  <a:latin typeface="Arialri"/>
                  <a:ea typeface="+mn-ea"/>
                  <a:cs typeface="Arial" pitchFamily="34" charset="0"/>
                </a:rPr>
                <a:pPr algn="ctr"/>
                <a:t>81.1%</a:t>
              </a:fld>
              <a:endParaRPr lang="en-US" sz="1700" b="1" cap="none" spc="50">
                <a:ln w="11430">
                  <a:noFill/>
                </a:ln>
                <a:solidFill>
                  <a:schemeClr val="tx1"/>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sp macro="" textlink="$F$218">
          <xdr:nvSpPr>
            <xdr:cNvPr id="731" name="Dots Value Block #1"/>
            <xdr:cNvSpPr txBox="1"/>
          </xdr:nvSpPr>
          <xdr:spPr>
            <a:xfrm>
              <a:off x="4241108" y="19806960"/>
              <a:ext cx="1081370" cy="3097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87DF282B-27C4-4FFD-9F20-BCF119C4DD76}" type="TxLink">
                <a:rPr lang="en-US" sz="2000" b="1" i="0" u="none" strike="noStrike" cap="none" spc="50">
                  <a:ln w="11430">
                    <a:noFill/>
                  </a:ln>
                  <a:solidFill>
                    <a:srgbClr val="000000"/>
                  </a:solidFill>
                  <a:effectLst>
                    <a:outerShdw blurRad="76200" dist="50800" dir="5400000" algn="tl" rotWithShape="0">
                      <a:srgbClr val="000000">
                        <a:alpha val="65000"/>
                      </a:srgbClr>
                    </a:outerShdw>
                  </a:effectLst>
                  <a:latin typeface="Arialri"/>
                  <a:ea typeface="+mn-ea"/>
                  <a:cs typeface="Arial" pitchFamily="34" charset="0"/>
                </a:rPr>
                <a:pPr algn="ctr"/>
                <a:t>81.1%</a:t>
              </a:fld>
              <a:endParaRPr lang="en-US" sz="1700" b="1" cap="none" spc="50">
                <a:ln w="11430">
                  <a:noFill/>
                </a:ln>
                <a:solidFill>
                  <a:schemeClr val="tx1"/>
                </a:solidFill>
                <a:effectLst>
                  <a:outerShdw blurRad="76200" dist="50800" dir="5400000" algn="tl" rotWithShape="0">
                    <a:srgbClr val="000000">
                      <a:alpha val="65000"/>
                    </a:srgbClr>
                  </a:outerShdw>
                </a:effectLst>
                <a:latin typeface="Arial" pitchFamily="34" charset="0"/>
                <a:ea typeface="+mn-ea"/>
                <a:cs typeface="Arial" pitchFamily="34" charset="0"/>
              </a:endParaRPr>
            </a:p>
          </xdr:txBody>
        </xdr:sp>
      </xdr:grpSp>
      <xdr:grpSp>
        <xdr:nvGrpSpPr>
          <xdr:cNvPr id="724" name="Dots Widget Titles"/>
          <xdr:cNvGrpSpPr/>
        </xdr:nvGrpSpPr>
        <xdr:grpSpPr>
          <a:xfrm>
            <a:off x="4164547" y="16669187"/>
            <a:ext cx="3802698" cy="883818"/>
            <a:chOff x="4164547" y="16669187"/>
            <a:chExt cx="3802698" cy="883818"/>
          </a:xfrm>
        </xdr:grpSpPr>
        <xdr:sp macro="" textlink="">
          <xdr:nvSpPr>
            <xdr:cNvPr id="725" name="Dots Title Block #3"/>
            <xdr:cNvSpPr txBox="1"/>
          </xdr:nvSpPr>
          <xdr:spPr>
            <a:xfrm>
              <a:off x="6836372" y="17063731"/>
              <a:ext cx="1130873" cy="48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2011</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
          <xdr:nvSpPr>
            <xdr:cNvPr id="726" name="Dots Title Block #2"/>
            <xdr:cNvSpPr txBox="1"/>
          </xdr:nvSpPr>
          <xdr:spPr>
            <a:xfrm>
              <a:off x="5513414" y="17063730"/>
              <a:ext cx="1134338" cy="48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2010</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
          <xdr:nvSpPr>
            <xdr:cNvPr id="727" name="Dots Title Block #1"/>
            <xdr:cNvSpPr txBox="1"/>
          </xdr:nvSpPr>
          <xdr:spPr>
            <a:xfrm>
              <a:off x="4164547" y="17063730"/>
              <a:ext cx="1126313" cy="489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2009</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F$216">
          <xdr:nvSpPr>
            <xdr:cNvPr id="728" name="Dots Widget Main Title"/>
            <xdr:cNvSpPr txBox="1"/>
          </xdr:nvSpPr>
          <xdr:spPr>
            <a:xfrm>
              <a:off x="4504494" y="16669187"/>
              <a:ext cx="3312727" cy="5736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1D2ACE27-A0AC-4B1E-A229-8866ACED3EC9}" type="TxLink">
                <a:rPr lang="en-US" sz="2400" b="1" i="0" u="none" strike="noStrike">
                  <a:solidFill>
                    <a:srgbClr val="000000"/>
                  </a:solidFill>
                  <a:latin typeface="Arialri"/>
                  <a:cs typeface="Arial" pitchFamily="34" charset="0"/>
                </a:rPr>
                <a:pPr algn="ctr"/>
                <a:t>Staff Retention</a:t>
              </a:fld>
              <a:endParaRPr lang="en-US" sz="2400" b="1">
                <a:solidFill>
                  <a:schemeClr val="tx1"/>
                </a:solidFill>
                <a:latin typeface="Arial" pitchFamily="34" charset="0"/>
                <a:cs typeface="Arial" pitchFamily="34" charset="0"/>
              </a:endParaRPr>
            </a:p>
          </xdr:txBody>
        </xdr:sp>
      </xdr:grpSp>
    </xdr:grpSp>
    <xdr:clientData/>
  </xdr:twoCellAnchor>
  <xdr:twoCellAnchor>
    <xdr:from>
      <xdr:col>13</xdr:col>
      <xdr:colOff>7940</xdr:colOff>
      <xdr:row>193</xdr:row>
      <xdr:rowOff>161925</xdr:rowOff>
    </xdr:from>
    <xdr:to>
      <xdr:col>20</xdr:col>
      <xdr:colOff>5409</xdr:colOff>
      <xdr:row>210</xdr:row>
      <xdr:rowOff>176892</xdr:rowOff>
    </xdr:to>
    <xdr:grpSp>
      <xdr:nvGrpSpPr>
        <xdr:cNvPr id="720" name="l) Light Funnel Widget"/>
        <xdr:cNvGrpSpPr/>
      </xdr:nvGrpSpPr>
      <xdr:grpSpPr>
        <a:xfrm>
          <a:off x="7929565" y="48104425"/>
          <a:ext cx="4220219" cy="3761467"/>
          <a:chOff x="7151689" y="34309050"/>
          <a:chExt cx="4223700" cy="3761467"/>
        </a:xfrm>
      </xdr:grpSpPr>
      <xdr:sp macro="" textlink="">
        <xdr:nvSpPr>
          <xdr:cNvPr id="693" name="Background Rectangle"/>
          <xdr:cNvSpPr/>
        </xdr:nvSpPr>
        <xdr:spPr bwMode="auto">
          <a:xfrm>
            <a:off x="7151689" y="34309050"/>
            <a:ext cx="4223700" cy="371655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703" name="Funnel Chart"/>
          <xdr:cNvGraphicFramePr>
            <a:graphicFrameLocks/>
          </xdr:cNvGraphicFramePr>
        </xdr:nvGraphicFramePr>
        <xdr:xfrm>
          <a:off x="7468718" y="35136496"/>
          <a:ext cx="3588637" cy="2728827"/>
        </xdr:xfrm>
        <a:graphic>
          <a:graphicData uri="http://schemas.openxmlformats.org/drawingml/2006/chart">
            <c:chart xmlns:c="http://schemas.openxmlformats.org/drawingml/2006/chart" xmlns:r="http://schemas.openxmlformats.org/officeDocument/2006/relationships" r:id="rId27"/>
          </a:graphicData>
        </a:graphic>
      </xdr:graphicFrame>
      <xdr:sp macro="" textlink="">
        <xdr:nvSpPr>
          <xdr:cNvPr id="709" name="Left Hand Side Title Text"/>
          <xdr:cNvSpPr txBox="1"/>
        </xdr:nvSpPr>
        <xdr:spPr bwMode="auto">
          <a:xfrm>
            <a:off x="8041107" y="37713863"/>
            <a:ext cx="854181" cy="356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 Male</a:t>
            </a:r>
          </a:p>
        </xdr:txBody>
      </xdr:sp>
      <xdr:sp macro="" textlink="">
        <xdr:nvSpPr>
          <xdr:cNvPr id="710" name="Right Hand Side Title Text"/>
          <xdr:cNvSpPr txBox="1"/>
        </xdr:nvSpPr>
        <xdr:spPr bwMode="auto">
          <a:xfrm>
            <a:off x="9625909" y="37713863"/>
            <a:ext cx="854181" cy="3566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400" b="1">
                <a:latin typeface="Arial" pitchFamily="34" charset="0"/>
                <a:cs typeface="Arial" pitchFamily="34" charset="0"/>
              </a:rPr>
              <a:t> Female</a:t>
            </a:r>
          </a:p>
        </xdr:txBody>
      </xdr:sp>
      <xdr:sp macro="" textlink="">
        <xdr:nvSpPr>
          <xdr:cNvPr id="704" name="Main Title Text"/>
          <xdr:cNvSpPr txBox="1"/>
        </xdr:nvSpPr>
        <xdr:spPr bwMode="auto">
          <a:xfrm>
            <a:off x="7386196" y="34396140"/>
            <a:ext cx="3663847" cy="848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400" b="1">
                <a:latin typeface="Arial" pitchFamily="34" charset="0"/>
                <a:cs typeface="Arial" pitchFamily="34" charset="0"/>
              </a:rPr>
              <a:t> Workforce                   Sex / Age Breakdown</a:t>
            </a:r>
          </a:p>
        </xdr:txBody>
      </xdr:sp>
    </xdr:grpSp>
    <xdr:clientData/>
  </xdr:twoCellAnchor>
  <xdr:twoCellAnchor>
    <xdr:from>
      <xdr:col>13</xdr:col>
      <xdr:colOff>0</xdr:colOff>
      <xdr:row>176</xdr:row>
      <xdr:rowOff>0</xdr:rowOff>
    </xdr:from>
    <xdr:to>
      <xdr:col>20</xdr:col>
      <xdr:colOff>40821</xdr:colOff>
      <xdr:row>192</xdr:row>
      <xdr:rowOff>63947</xdr:rowOff>
    </xdr:to>
    <xdr:grpSp>
      <xdr:nvGrpSpPr>
        <xdr:cNvPr id="855" name="k) Light Percent Change Widget"/>
        <xdr:cNvGrpSpPr/>
      </xdr:nvGrpSpPr>
      <xdr:grpSpPr>
        <a:xfrm>
          <a:off x="7921625" y="44005500"/>
          <a:ext cx="4263571" cy="3810447"/>
          <a:chOff x="8313964" y="163286"/>
          <a:chExt cx="4327071" cy="3765090"/>
        </a:xfrm>
      </xdr:grpSpPr>
      <xdr:sp macro="" textlink="">
        <xdr:nvSpPr>
          <xdr:cNvPr id="856" name="Light Background Rectangle"/>
          <xdr:cNvSpPr/>
        </xdr:nvSpPr>
        <xdr:spPr bwMode="auto">
          <a:xfrm>
            <a:off x="8327571" y="163286"/>
            <a:ext cx="4304470" cy="376509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endParaRPr lang="en-US" sz="1100">
              <a:solidFill>
                <a:schemeClr val="lt1"/>
              </a:solidFill>
              <a:latin typeface="+mn-lt"/>
              <a:ea typeface="+mn-ea"/>
              <a:cs typeface="+mn-cs"/>
            </a:endParaRPr>
          </a:p>
        </xdr:txBody>
      </xdr:sp>
      <xdr:graphicFrame macro="">
        <xdr:nvGraphicFramePr>
          <xdr:cNvPr id="857" name="Percent Change Background Chart (Colour)"/>
          <xdr:cNvGraphicFramePr>
            <a:graphicFrameLocks/>
          </xdr:cNvGraphicFramePr>
        </xdr:nvGraphicFramePr>
        <xdr:xfrm>
          <a:off x="9092545" y="2594713"/>
          <a:ext cx="2805688" cy="1079215"/>
        </xdr:xfrm>
        <a:graphic>
          <a:graphicData uri="http://schemas.openxmlformats.org/drawingml/2006/chart">
            <c:chart xmlns:c="http://schemas.openxmlformats.org/drawingml/2006/chart" xmlns:r="http://schemas.openxmlformats.org/officeDocument/2006/relationships" r:id="rId28"/>
          </a:graphicData>
        </a:graphic>
      </xdr:graphicFrame>
      <xdr:sp macro="" textlink="'Widget Showcase Calcs'!E175">
        <xdr:nvSpPr>
          <xdr:cNvPr id="858" name="Percent Change Value"/>
          <xdr:cNvSpPr txBox="1"/>
        </xdr:nvSpPr>
        <xdr:spPr>
          <a:xfrm>
            <a:off x="9552214" y="2745469"/>
            <a:ext cx="1945822" cy="792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3F34C92-FD7C-40F9-9526-38120595FE82}" type="TxLink">
              <a:rPr lang="en-US" sz="3800" b="0">
                <a:solidFill>
                  <a:schemeClr val="bg1"/>
                </a:solidFill>
                <a:latin typeface="Arial Black" pitchFamily="34" charset="0"/>
                <a:ea typeface="+mn-ea"/>
                <a:cs typeface="Arial" pitchFamily="34" charset="0"/>
              </a:rPr>
              <a:pPr marL="0" indent="0" algn="ctr"/>
              <a:t>-5%</a:t>
            </a:fld>
            <a:endParaRPr lang="en-US" sz="3800" b="0">
              <a:solidFill>
                <a:schemeClr val="bg1"/>
              </a:solidFill>
              <a:latin typeface="Arial Black" pitchFamily="34" charset="0"/>
              <a:ea typeface="+mn-ea"/>
              <a:cs typeface="Arial" pitchFamily="34" charset="0"/>
            </a:endParaRPr>
          </a:p>
        </xdr:txBody>
      </xdr:sp>
      <xdr:sp macro="" textlink="'Widget Showcase Calcs'!E169">
        <xdr:nvSpPr>
          <xdr:cNvPr id="859" name="Current Value"/>
          <xdr:cNvSpPr txBox="1"/>
        </xdr:nvSpPr>
        <xdr:spPr>
          <a:xfrm>
            <a:off x="8313964" y="1044255"/>
            <a:ext cx="4327071" cy="1609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168E94-6F59-467E-8AE3-1CE22443106C}" type="TxLink">
              <a:rPr lang="en-US" sz="10000" b="0">
                <a:solidFill>
                  <a:schemeClr val="tx1">
                    <a:lumMod val="75000"/>
                    <a:lumOff val="25000"/>
                  </a:schemeClr>
                </a:solidFill>
                <a:latin typeface="Arial Black" pitchFamily="34" charset="0"/>
                <a:cs typeface="Arial" pitchFamily="34" charset="0"/>
              </a:rPr>
              <a:pPr algn="ctr"/>
              <a:t>637 </a:t>
            </a:fld>
            <a:endParaRPr lang="en-US" sz="10000" b="0">
              <a:solidFill>
                <a:schemeClr val="tx1">
                  <a:lumMod val="75000"/>
                  <a:lumOff val="25000"/>
                </a:schemeClr>
              </a:solidFill>
              <a:latin typeface="Arial Black" pitchFamily="34" charset="0"/>
              <a:cs typeface="Arial" pitchFamily="34" charset="0"/>
            </a:endParaRPr>
          </a:p>
        </xdr:txBody>
      </xdr:sp>
      <xdr:sp macro="" textlink="$F$181">
        <xdr:nvSpPr>
          <xdr:cNvPr id="862" name="Label"/>
          <xdr:cNvSpPr txBox="1"/>
        </xdr:nvSpPr>
        <xdr:spPr>
          <a:xfrm>
            <a:off x="9323225" y="961814"/>
            <a:ext cx="2188199" cy="3198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9312D9F-BE62-478B-BBA7-D52432B9E62E}" type="TxLink">
              <a:rPr lang="en-US" sz="1400" b="0">
                <a:solidFill>
                  <a:schemeClr val="tx1">
                    <a:lumMod val="50000"/>
                    <a:lumOff val="50000"/>
                  </a:schemeClr>
                </a:solidFill>
                <a:latin typeface="Arial" pitchFamily="34" charset="0"/>
                <a:cs typeface="Arial" pitchFamily="34" charset="0"/>
              </a:rPr>
              <a:pPr algn="ctr"/>
              <a:t>UNIQUE VISITORS</a:t>
            </a:fld>
            <a:endParaRPr lang="en-US" sz="1400" b="0">
              <a:solidFill>
                <a:schemeClr val="tx1">
                  <a:lumMod val="50000"/>
                  <a:lumOff val="50000"/>
                </a:schemeClr>
              </a:solidFill>
              <a:latin typeface="Arial" pitchFamily="34" charset="0"/>
              <a:cs typeface="Arial" pitchFamily="34" charset="0"/>
            </a:endParaRPr>
          </a:p>
        </xdr:txBody>
      </xdr:sp>
      <xdr:sp macro="" textlink="$F$179">
        <xdr:nvSpPr>
          <xdr:cNvPr id="866" name="Percent Change Widget Title"/>
          <xdr:cNvSpPr txBox="1"/>
        </xdr:nvSpPr>
        <xdr:spPr bwMode="auto">
          <a:xfrm>
            <a:off x="8781235" y="253836"/>
            <a:ext cx="3347246" cy="8531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314C487-DBC8-470F-B22F-8497F9250F06}" type="TxLink">
              <a:rPr lang="en-US" sz="2400" b="1" i="0" u="none" strike="noStrike">
                <a:solidFill>
                  <a:srgbClr val="000000"/>
                </a:solidFill>
                <a:latin typeface="Arialri"/>
                <a:cs typeface="Arial" pitchFamily="34" charset="0"/>
              </a:rPr>
              <a:pPr algn="ctr"/>
              <a:t>Daily Visitors</a:t>
            </a:fld>
            <a:endParaRPr lang="en-US" sz="2400" b="1">
              <a:latin typeface="Arial" pitchFamily="34" charset="0"/>
              <a:cs typeface="Arial" pitchFamily="34" charset="0"/>
            </a:endParaRPr>
          </a:p>
        </xdr:txBody>
      </xdr:sp>
    </xdr:grpSp>
    <xdr:clientData/>
  </xdr:twoCellAnchor>
  <xdr:twoCellAnchor>
    <xdr:from>
      <xdr:col>13</xdr:col>
      <xdr:colOff>7940</xdr:colOff>
      <xdr:row>157</xdr:row>
      <xdr:rowOff>142874</xdr:rowOff>
    </xdr:from>
    <xdr:to>
      <xdr:col>20</xdr:col>
      <xdr:colOff>5409</xdr:colOff>
      <xdr:row>173</xdr:row>
      <xdr:rowOff>172124</xdr:rowOff>
    </xdr:to>
    <xdr:grpSp>
      <xdr:nvGrpSpPr>
        <xdr:cNvPr id="719" name="j) Light Up / Down Widget"/>
        <xdr:cNvGrpSpPr/>
      </xdr:nvGrpSpPr>
      <xdr:grpSpPr>
        <a:xfrm>
          <a:off x="7929565" y="39830374"/>
          <a:ext cx="4220219" cy="3775750"/>
          <a:chOff x="7151689" y="30162502"/>
          <a:chExt cx="4223700" cy="3775816"/>
        </a:xfrm>
      </xdr:grpSpPr>
      <xdr:sp macro="" textlink="">
        <xdr:nvSpPr>
          <xdr:cNvPr id="678" name="Background Rectangle"/>
          <xdr:cNvSpPr/>
        </xdr:nvSpPr>
        <xdr:spPr bwMode="auto">
          <a:xfrm>
            <a:off x="7151689" y="30162502"/>
            <a:ext cx="4223700" cy="3775816"/>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F$167">
        <xdr:nvSpPr>
          <xdr:cNvPr id="685" name="% Change Text"/>
          <xdr:cNvSpPr txBox="1"/>
        </xdr:nvSpPr>
        <xdr:spPr bwMode="auto">
          <a:xfrm>
            <a:off x="8742882" y="32366562"/>
            <a:ext cx="2417494" cy="9784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AB45BEC7-4963-478D-9F19-C196B799AEFF}" type="TxLink">
              <a:rPr lang="en-US" sz="5500" b="1" i="0" u="none" strike="noStrike" cap="none" spc="50">
                <a:ln w="11430"/>
                <a:solidFill>
                  <a:schemeClr val="tx1"/>
                </a:solidFill>
                <a:effectLst>
                  <a:outerShdw blurRad="76200" dist="50800" dir="5400000" algn="tl" rotWithShape="0">
                    <a:srgbClr val="000000">
                      <a:alpha val="65000"/>
                    </a:srgbClr>
                  </a:outerShdw>
                </a:effectLst>
                <a:latin typeface="Arialri"/>
                <a:ea typeface="+mn-ea"/>
                <a:cs typeface="Arial" pitchFamily="34" charset="0"/>
              </a:rPr>
              <a:pPr marL="0" indent="0" algn="ctr"/>
              <a:t>0.1%</a:t>
            </a:fld>
            <a:endParaRPr lang="en-US" sz="5500" b="1" i="0" u="none" strike="noStrike" cap="none" spc="50">
              <a:ln w="11430"/>
              <a:solidFill>
                <a:schemeClr val="tx1"/>
              </a:solidFill>
              <a:effectLst>
                <a:outerShdw blurRad="76200" dist="50800" dir="5400000" algn="tl" rotWithShape="0">
                  <a:srgbClr val="000000">
                    <a:alpha val="65000"/>
                  </a:srgbClr>
                </a:outerShdw>
              </a:effectLst>
              <a:latin typeface="Arialri"/>
              <a:ea typeface="+mn-ea"/>
              <a:cs typeface="Arial" pitchFamily="34" charset="0"/>
            </a:endParaRPr>
          </a:p>
        </xdr:txBody>
      </xdr:sp>
      <xdr:sp macro="" textlink="'Widget Showcase Calcs'!E159">
        <xdr:nvSpPr>
          <xdr:cNvPr id="686" name="Up / Down Text"/>
          <xdr:cNvSpPr txBox="1"/>
        </xdr:nvSpPr>
        <xdr:spPr bwMode="auto">
          <a:xfrm>
            <a:off x="7746785" y="32412472"/>
            <a:ext cx="1043105" cy="9807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r"/>
            <a:fld id="{4F6296A6-E673-413F-B2B8-892930851D06}" type="TxLink">
              <a:rPr lang="fr-FR" sz="7800" b="1" i="0" u="none" strike="noStrike"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Wingdings 3" pitchFamily="18" charset="2"/>
                <a:ea typeface="+mn-ea"/>
                <a:cs typeface="+mn-cs"/>
                <a:sym typeface="Wingdings 3"/>
              </a:rPr>
              <a:pPr algn="r"/>
              <a:t>p</a:t>
            </a:fld>
            <a:endParaRPr lang="en-US" sz="7800" b="1" cap="none" spc="0">
              <a:ln w="17780" cmpd="sng">
                <a:solidFill>
                  <a:srgbClr val="FFFFFF"/>
                </a:solid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Wingdings 3" pitchFamily="18" charset="2"/>
              <a:cs typeface="Arial" pitchFamily="34" charset="0"/>
            </a:endParaRPr>
          </a:p>
        </xdr:txBody>
      </xdr:sp>
      <xdr:sp macro="" textlink="'Widget Showcase Calcs'!I155">
        <xdr:nvSpPr>
          <xdr:cNvPr id="684" name="Main Value Text"/>
          <xdr:cNvSpPr txBox="1"/>
        </xdr:nvSpPr>
        <xdr:spPr bwMode="auto">
          <a:xfrm>
            <a:off x="7222198" y="31294569"/>
            <a:ext cx="3829940" cy="9692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marL="0" indent="0" algn="ctr"/>
            <a:fld id="{08CA22A6-A11A-4C04-8461-0593D7BE5A4A}" type="TxLink">
              <a:rPr lang="en-US" sz="5500" b="1" i="0" u="none" strike="noStrike" cap="none" spc="50">
                <a:ln w="11430"/>
                <a:solidFill>
                  <a:srgbClr val="000000"/>
                </a:solidFill>
                <a:effectLst>
                  <a:outerShdw blurRad="76200" dist="50800" dir="5400000" algn="tl" rotWithShape="0">
                    <a:srgbClr val="000000">
                      <a:alpha val="65000"/>
                    </a:srgbClr>
                  </a:outerShdw>
                </a:effectLst>
                <a:latin typeface="Arialri"/>
                <a:ea typeface="+mn-ea"/>
                <a:cs typeface="Arial" pitchFamily="34" charset="0"/>
              </a:rPr>
              <a:pPr marL="0" indent="0" algn="ctr"/>
              <a:t>$ 734,455</a:t>
            </a:fld>
            <a:endParaRPr lang="en-US" sz="5500" b="1" i="0" u="none" strike="noStrike" cap="none" spc="50">
              <a:ln w="11430"/>
              <a:solidFill>
                <a:srgbClr val="000000"/>
              </a:solidFill>
              <a:effectLst>
                <a:outerShdw blurRad="76200" dist="50800" dir="5400000" algn="tl" rotWithShape="0">
                  <a:srgbClr val="000000">
                    <a:alpha val="65000"/>
                  </a:srgbClr>
                </a:outerShdw>
              </a:effectLst>
              <a:latin typeface="Arialri"/>
              <a:ea typeface="+mn-ea"/>
              <a:cs typeface="Arial" pitchFamily="34" charset="0"/>
            </a:endParaRPr>
          </a:p>
        </xdr:txBody>
      </xdr:sp>
      <xdr:sp macro="" textlink="$F$161">
        <xdr:nvSpPr>
          <xdr:cNvPr id="679" name="Main Title Text"/>
          <xdr:cNvSpPr txBox="1"/>
        </xdr:nvSpPr>
        <xdr:spPr bwMode="auto">
          <a:xfrm>
            <a:off x="7593091" y="30249180"/>
            <a:ext cx="3215460" cy="8456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686BCBD-49AC-45D8-9D93-53CF7E595782}" type="TxLink">
              <a:rPr lang="en-US" sz="2400" b="1">
                <a:latin typeface="Arial" pitchFamily="34" charset="0"/>
                <a:cs typeface="Arial" pitchFamily="34" charset="0"/>
              </a:rPr>
              <a:pPr algn="ctr"/>
              <a:t>Monthly Salary Expenditure</a:t>
            </a:fld>
            <a:endParaRPr lang="en-US" sz="2400" b="1">
              <a:latin typeface="Arial" pitchFamily="34" charset="0"/>
              <a:cs typeface="Arial" pitchFamily="34" charset="0"/>
            </a:endParaRPr>
          </a:p>
        </xdr:txBody>
      </xdr:sp>
    </xdr:grpSp>
    <xdr:clientData/>
  </xdr:twoCellAnchor>
  <xdr:twoCellAnchor>
    <xdr:from>
      <xdr:col>13</xdr:col>
      <xdr:colOff>7940</xdr:colOff>
      <xdr:row>138</xdr:row>
      <xdr:rowOff>47625</xdr:rowOff>
    </xdr:from>
    <xdr:to>
      <xdr:col>20</xdr:col>
      <xdr:colOff>5409</xdr:colOff>
      <xdr:row>155</xdr:row>
      <xdr:rowOff>124500</xdr:rowOff>
    </xdr:to>
    <xdr:grpSp>
      <xdr:nvGrpSpPr>
        <xdr:cNvPr id="718" name="i) Light Trend Widget"/>
        <xdr:cNvGrpSpPr/>
      </xdr:nvGrpSpPr>
      <xdr:grpSpPr>
        <a:xfrm>
          <a:off x="7929565" y="35687000"/>
          <a:ext cx="4220219" cy="3744000"/>
          <a:chOff x="7151689" y="26019125"/>
          <a:chExt cx="4223700" cy="3744000"/>
        </a:xfrm>
      </xdr:grpSpPr>
      <xdr:sp macro="" textlink="">
        <xdr:nvSpPr>
          <xdr:cNvPr id="239" name="Trend Widget Background"/>
          <xdr:cNvSpPr/>
        </xdr:nvSpPr>
        <xdr:spPr bwMode="auto">
          <a:xfrm>
            <a:off x="7151689" y="26019125"/>
            <a:ext cx="4223700" cy="374400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241" name="Trend Chart"/>
          <xdr:cNvGraphicFramePr/>
        </xdr:nvGraphicFramePr>
        <xdr:xfrm>
          <a:off x="7390996" y="26889854"/>
          <a:ext cx="3725957" cy="2498378"/>
        </xdr:xfrm>
        <a:graphic>
          <a:graphicData uri="http://schemas.openxmlformats.org/drawingml/2006/chart">
            <c:chart xmlns:c="http://schemas.openxmlformats.org/drawingml/2006/chart" xmlns:r="http://schemas.openxmlformats.org/officeDocument/2006/relationships" r:id="rId29"/>
          </a:graphicData>
        </a:graphic>
      </xdr:graphicFrame>
      <xdr:sp macro="" textlink="$F$142">
        <xdr:nvSpPr>
          <xdr:cNvPr id="240" name="Trend Widget Title Text"/>
          <xdr:cNvSpPr txBox="1"/>
        </xdr:nvSpPr>
        <xdr:spPr bwMode="auto">
          <a:xfrm>
            <a:off x="7593091" y="26104608"/>
            <a:ext cx="3215460" cy="834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08EB1CA2-71D8-4ECF-88D5-A84737A80DF2}" type="TxLink">
              <a:rPr lang="en-US" sz="2400" b="1" i="0" u="none" strike="noStrike">
                <a:solidFill>
                  <a:srgbClr val="000000"/>
                </a:solidFill>
                <a:latin typeface="Arial" pitchFamily="34" charset="0"/>
                <a:cs typeface="Arial" pitchFamily="34" charset="0"/>
              </a:rPr>
              <a:pPr algn="ctr"/>
              <a:t>Daily Widget Production</a:t>
            </a:fld>
            <a:endParaRPr lang="en-US" sz="2400" b="1">
              <a:latin typeface="Arial" pitchFamily="34" charset="0"/>
              <a:cs typeface="Arial" pitchFamily="34" charset="0"/>
            </a:endParaRPr>
          </a:p>
        </xdr:txBody>
      </xdr:sp>
    </xdr:grpSp>
    <xdr:clientData/>
  </xdr:twoCellAnchor>
  <xdr:twoCellAnchor>
    <xdr:from>
      <xdr:col>13</xdr:col>
      <xdr:colOff>7938</xdr:colOff>
      <xdr:row>120</xdr:row>
      <xdr:rowOff>66675</xdr:rowOff>
    </xdr:from>
    <xdr:to>
      <xdr:col>20</xdr:col>
      <xdr:colOff>5407</xdr:colOff>
      <xdr:row>136</xdr:row>
      <xdr:rowOff>95925</xdr:rowOff>
    </xdr:to>
    <xdr:grpSp>
      <xdr:nvGrpSpPr>
        <xdr:cNvPr id="717" name="h) Light Pie Widget"/>
        <xdr:cNvGrpSpPr/>
      </xdr:nvGrpSpPr>
      <xdr:grpSpPr>
        <a:xfrm>
          <a:off x="7929563" y="31578550"/>
          <a:ext cx="4220219" cy="3775750"/>
          <a:chOff x="7151687" y="21910676"/>
          <a:chExt cx="4223700" cy="3775708"/>
        </a:xfrm>
      </xdr:grpSpPr>
      <xdr:sp macro="" textlink="">
        <xdr:nvSpPr>
          <xdr:cNvPr id="231" name="Background Rectangle"/>
          <xdr:cNvSpPr/>
        </xdr:nvSpPr>
        <xdr:spPr bwMode="auto">
          <a:xfrm>
            <a:off x="7151687" y="21910676"/>
            <a:ext cx="4223700" cy="3775708"/>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233" name="Pie Chart"/>
          <xdr:cNvGraphicFramePr/>
        </xdr:nvGraphicFramePr>
        <xdr:xfrm>
          <a:off x="7274707" y="22793685"/>
          <a:ext cx="3969392" cy="2742078"/>
        </xdr:xfrm>
        <a:graphic>
          <a:graphicData uri="http://schemas.openxmlformats.org/drawingml/2006/chart">
            <c:chart xmlns:c="http://schemas.openxmlformats.org/drawingml/2006/chart" xmlns:r="http://schemas.openxmlformats.org/officeDocument/2006/relationships" r:id="rId30"/>
          </a:graphicData>
        </a:graphic>
      </xdr:graphicFrame>
      <xdr:sp macro="" textlink="'Widget Showcase Calcs'!F134">
        <xdr:nvSpPr>
          <xdr:cNvPr id="540" name="Pie Slice Value Text #3"/>
          <xdr:cNvSpPr txBox="1"/>
        </xdr:nvSpPr>
        <xdr:spPr bwMode="auto">
          <a:xfrm>
            <a:off x="9695653" y="24652751"/>
            <a:ext cx="1570830" cy="319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fld id="{09477A83-4DB2-4DB4-B3CF-26AC1BE65BA9}" type="TxLink">
              <a:rPr lang="en-US" sz="1600" b="1" i="0" u="none" strike="noStrike" cap="none" spc="0">
                <a:ln>
                  <a:noFill/>
                </a:ln>
                <a:solidFill>
                  <a:srgbClr val="000000"/>
                </a:solidFill>
                <a:effectLst/>
                <a:latin typeface="Arial" pitchFamily="34" charset="0"/>
                <a:cs typeface="Arial" pitchFamily="34" charset="0"/>
              </a:rPr>
              <a:pPr algn="l"/>
              <a:t>9,485 (46.8%)</a:t>
            </a:fld>
            <a:endParaRPr lang="en-US" sz="1600" b="1" cap="none" spc="0">
              <a:ln>
                <a:noFill/>
              </a:ln>
              <a:solidFill>
                <a:schemeClr val="tx1"/>
              </a:solidFill>
              <a:effectLst/>
              <a:latin typeface="Arial" pitchFamily="34" charset="0"/>
              <a:cs typeface="Arial" pitchFamily="34" charset="0"/>
            </a:endParaRPr>
          </a:p>
        </xdr:txBody>
      </xdr:sp>
      <xdr:sp macro="" textlink="'Widget Showcase Calcs'!E134">
        <xdr:nvSpPr>
          <xdr:cNvPr id="471" name="Pie Slice Value Text #2"/>
          <xdr:cNvSpPr txBox="1"/>
        </xdr:nvSpPr>
        <xdr:spPr bwMode="auto">
          <a:xfrm>
            <a:off x="9695653" y="24060540"/>
            <a:ext cx="1570830" cy="319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fld id="{52ECC0E6-AF32-4E73-9943-1AC242CF54C6}" type="TxLink">
              <a:rPr lang="en-US" sz="1600" b="1" i="0" u="none" strike="noStrike" cap="none" spc="0">
                <a:ln>
                  <a:noFill/>
                </a:ln>
                <a:solidFill>
                  <a:srgbClr val="000000"/>
                </a:solidFill>
                <a:effectLst/>
                <a:latin typeface="Arial" pitchFamily="34" charset="0"/>
                <a:cs typeface="Arial" pitchFamily="34" charset="0"/>
              </a:rPr>
              <a:pPr algn="l"/>
              <a:t>9,381 (46.3%)</a:t>
            </a:fld>
            <a:endParaRPr lang="en-US" sz="1600" b="1" cap="none" spc="0">
              <a:ln>
                <a:noFill/>
              </a:ln>
              <a:solidFill>
                <a:schemeClr val="tx1"/>
              </a:solidFill>
              <a:effectLst/>
              <a:latin typeface="Arial" pitchFamily="34" charset="0"/>
              <a:cs typeface="Arial" pitchFamily="34" charset="0"/>
            </a:endParaRPr>
          </a:p>
        </xdr:txBody>
      </xdr:sp>
      <xdr:sp macro="" textlink="'Widget Showcase Calcs'!D134">
        <xdr:nvSpPr>
          <xdr:cNvPr id="451" name="Pie Slice Value Text #1"/>
          <xdr:cNvSpPr txBox="1"/>
        </xdr:nvSpPr>
        <xdr:spPr bwMode="auto">
          <a:xfrm>
            <a:off x="9695653" y="23468329"/>
            <a:ext cx="1570830" cy="3198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l"/>
            <a:fld id="{C02ED824-278D-46F0-856F-2BDCCC0401F0}" type="TxLink">
              <a:rPr lang="en-US" sz="1600" b="1" i="0" u="none" strike="noStrike" cap="none" spc="0">
                <a:ln>
                  <a:noFill/>
                </a:ln>
                <a:solidFill>
                  <a:srgbClr val="000000"/>
                </a:solidFill>
                <a:effectLst/>
                <a:latin typeface="Arial" pitchFamily="34" charset="0"/>
                <a:cs typeface="Arial" pitchFamily="34" charset="0"/>
              </a:rPr>
              <a:pPr algn="l"/>
              <a:t>1,393 (6.9%)</a:t>
            </a:fld>
            <a:endParaRPr lang="en-US" sz="1600" b="1" cap="none" spc="0">
              <a:ln>
                <a:noFill/>
              </a:ln>
              <a:solidFill>
                <a:schemeClr val="tx1"/>
              </a:solidFill>
              <a:effectLst/>
              <a:latin typeface="Arial" pitchFamily="34" charset="0"/>
              <a:cs typeface="Arial" pitchFamily="34" charset="0"/>
            </a:endParaRPr>
          </a:p>
        </xdr:txBody>
      </xdr:sp>
      <xdr:sp macro="" textlink="$F$124">
        <xdr:nvSpPr>
          <xdr:cNvPr id="232" name="Pie Widget Title"/>
          <xdr:cNvSpPr txBox="1"/>
        </xdr:nvSpPr>
        <xdr:spPr bwMode="auto">
          <a:xfrm>
            <a:off x="7649979" y="21997352"/>
            <a:ext cx="3223006" cy="848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779FCE9-8054-4D77-B90B-9ADC51F6CC74}" type="TxLink">
              <a:rPr lang="en-US" sz="2400" b="1" i="0" u="none" strike="noStrike">
                <a:solidFill>
                  <a:srgbClr val="000000"/>
                </a:solidFill>
                <a:latin typeface="Arial" pitchFamily="34" charset="0"/>
                <a:cs typeface="Arial" pitchFamily="34" charset="0"/>
              </a:rPr>
              <a:pPr algn="ctr"/>
              <a:t>Daily Widget Production</a:t>
            </a:fld>
            <a:endParaRPr lang="en-US" sz="2400" b="1">
              <a:latin typeface="Arial" pitchFamily="34" charset="0"/>
              <a:cs typeface="Arial" pitchFamily="34" charset="0"/>
            </a:endParaRPr>
          </a:p>
        </xdr:txBody>
      </xdr:sp>
    </xdr:grpSp>
    <xdr:clientData/>
  </xdr:twoCellAnchor>
  <xdr:twoCellAnchor>
    <xdr:from>
      <xdr:col>12</xdr:col>
      <xdr:colOff>521608</xdr:colOff>
      <xdr:row>104</xdr:row>
      <xdr:rowOff>0</xdr:rowOff>
    </xdr:from>
    <xdr:to>
      <xdr:col>19</xdr:col>
      <xdr:colOff>602421</xdr:colOff>
      <xdr:row>118</xdr:row>
      <xdr:rowOff>53063</xdr:rowOff>
    </xdr:to>
    <xdr:grpSp>
      <xdr:nvGrpSpPr>
        <xdr:cNvPr id="716" name="g) Light Traffic Light Widget"/>
        <xdr:cNvGrpSpPr/>
      </xdr:nvGrpSpPr>
      <xdr:grpSpPr>
        <a:xfrm>
          <a:off x="7919358" y="27400250"/>
          <a:ext cx="4224188" cy="3783688"/>
          <a:chOff x="7141484" y="17779999"/>
          <a:chExt cx="4223882" cy="3736185"/>
        </a:xfrm>
      </xdr:grpSpPr>
      <xdr:sp macro="" textlink="">
        <xdr:nvSpPr>
          <xdr:cNvPr id="498" name="Background Rectangle"/>
          <xdr:cNvSpPr/>
        </xdr:nvSpPr>
        <xdr:spPr bwMode="auto">
          <a:xfrm>
            <a:off x="7141484" y="17779999"/>
            <a:ext cx="4223882" cy="3736185"/>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27" name="Traffic Light #4"/>
          <xdr:cNvGrpSpPr/>
        </xdr:nvGrpSpPr>
        <xdr:grpSpPr>
          <a:xfrm>
            <a:off x="10232331" y="19103705"/>
            <a:ext cx="853608" cy="2170375"/>
            <a:chOff x="10366161" y="18878779"/>
            <a:chExt cx="866142" cy="2149621"/>
          </a:xfrm>
        </xdr:grpSpPr>
        <xdr:sp macro="" textlink="">
          <xdr:nvSpPr>
            <xdr:cNvPr id="526" name="Background #2"/>
            <xdr:cNvSpPr/>
          </xdr:nvSpPr>
          <xdr:spPr>
            <a:xfrm>
              <a:off x="10366161" y="18883496"/>
              <a:ext cx="866142" cy="2144904"/>
            </a:xfrm>
            <a:prstGeom prst="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27" name="Background #1"/>
            <xdr:cNvSpPr/>
          </xdr:nvSpPr>
          <xdr:spPr>
            <a:xfrm>
              <a:off x="10443352" y="18953571"/>
              <a:ext cx="722544" cy="1999234"/>
            </a:xfrm>
            <a:prstGeom prst="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28" name="Red Light Off"/>
            <xdr:cNvSpPr txBox="1"/>
          </xdr:nvSpPr>
          <xdr:spPr>
            <a:xfrm>
              <a:off x="10434642" y="18878779"/>
              <a:ext cx="747352"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529" name="Yellow Light Off"/>
            <xdr:cNvSpPr txBox="1"/>
          </xdr:nvSpPr>
          <xdr:spPr>
            <a:xfrm>
              <a:off x="10434642" y="19506752"/>
              <a:ext cx="747352"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530" name="Green Light Off"/>
            <xdr:cNvSpPr txBox="1"/>
          </xdr:nvSpPr>
          <xdr:spPr>
            <a:xfrm>
              <a:off x="10434642" y="20134727"/>
              <a:ext cx="747352"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531" name="Shading Filter Box"/>
            <xdr:cNvSpPr/>
          </xdr:nvSpPr>
          <xdr:spPr>
            <a:xfrm>
              <a:off x="10486859" y="19014888"/>
              <a:ext cx="642912"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18">
          <xdr:nvSpPr>
            <xdr:cNvPr id="532" name="Red Light On"/>
            <xdr:cNvSpPr txBox="1"/>
          </xdr:nvSpPr>
          <xdr:spPr>
            <a:xfrm>
              <a:off x="10434651" y="18878779"/>
              <a:ext cx="747352"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CD993268-0F5B-4405-A422-92DCA8DFDD0A}"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9">
          <xdr:nvSpPr>
            <xdr:cNvPr id="533" name="Yellow Light On"/>
            <xdr:cNvSpPr txBox="1"/>
          </xdr:nvSpPr>
          <xdr:spPr>
            <a:xfrm>
              <a:off x="10434651" y="19506752"/>
              <a:ext cx="747352"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77AAEEEE-7EBC-45D9-9E65-48792A682D21}"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20">
          <xdr:nvSpPr>
            <xdr:cNvPr id="534" name="Green Light On"/>
            <xdr:cNvSpPr txBox="1"/>
          </xdr:nvSpPr>
          <xdr:spPr>
            <a:xfrm>
              <a:off x="10434651" y="20134727"/>
              <a:ext cx="747352"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819C399A-C308-4922-AC0C-5EC655B051A7}"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grpSp>
        <xdr:nvGrpSpPr>
          <xdr:cNvPr id="26" name="Traffic Light #3"/>
          <xdr:cNvGrpSpPr/>
        </xdr:nvGrpSpPr>
        <xdr:grpSpPr>
          <a:xfrm>
            <a:off x="9289934" y="19103705"/>
            <a:ext cx="854731" cy="2170375"/>
            <a:chOff x="9409927" y="18878779"/>
            <a:chExt cx="867281" cy="2149621"/>
          </a:xfrm>
        </xdr:grpSpPr>
        <xdr:sp macro="" textlink="">
          <xdr:nvSpPr>
            <xdr:cNvPr id="517" name="Background #2"/>
            <xdr:cNvSpPr/>
          </xdr:nvSpPr>
          <xdr:spPr>
            <a:xfrm>
              <a:off x="9409927" y="18883496"/>
              <a:ext cx="867281" cy="2144904"/>
            </a:xfrm>
            <a:prstGeom prst="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18" name="Background #1"/>
            <xdr:cNvSpPr/>
          </xdr:nvSpPr>
          <xdr:spPr>
            <a:xfrm>
              <a:off x="9488257" y="18953571"/>
              <a:ext cx="722544" cy="1999234"/>
            </a:xfrm>
            <a:prstGeom prst="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19" name="Red Light Off"/>
            <xdr:cNvSpPr txBox="1"/>
          </xdr:nvSpPr>
          <xdr:spPr>
            <a:xfrm>
              <a:off x="9479547" y="18878779"/>
              <a:ext cx="747352"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520" name="Yellow Light Off"/>
            <xdr:cNvSpPr txBox="1"/>
          </xdr:nvSpPr>
          <xdr:spPr>
            <a:xfrm>
              <a:off x="9479547" y="19506752"/>
              <a:ext cx="747352"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521" name="Green Light Off"/>
            <xdr:cNvSpPr txBox="1"/>
          </xdr:nvSpPr>
          <xdr:spPr>
            <a:xfrm>
              <a:off x="9479547" y="20134727"/>
              <a:ext cx="747352"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522" name="Shading Filter Box"/>
            <xdr:cNvSpPr/>
          </xdr:nvSpPr>
          <xdr:spPr>
            <a:xfrm>
              <a:off x="9531764" y="19014888"/>
              <a:ext cx="642912"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14">
          <xdr:nvSpPr>
            <xdr:cNvPr id="523" name="Red Light On"/>
            <xdr:cNvSpPr txBox="1"/>
          </xdr:nvSpPr>
          <xdr:spPr>
            <a:xfrm>
              <a:off x="9479556" y="18878779"/>
              <a:ext cx="747352"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22B58E1D-927D-46C9-A015-9EB0EE9BFA3A}"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5">
          <xdr:nvSpPr>
            <xdr:cNvPr id="524" name="Yellow Light On"/>
            <xdr:cNvSpPr txBox="1"/>
          </xdr:nvSpPr>
          <xdr:spPr>
            <a:xfrm>
              <a:off x="9479556" y="19506752"/>
              <a:ext cx="747352"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3E26EEB7-0053-4BFD-935C-377B1B47BE87}"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6">
          <xdr:nvSpPr>
            <xdr:cNvPr id="525" name="Green Light On"/>
            <xdr:cNvSpPr txBox="1"/>
          </xdr:nvSpPr>
          <xdr:spPr>
            <a:xfrm>
              <a:off x="9479556" y="20134727"/>
              <a:ext cx="747352"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FAB4128B-1302-4105-A8E0-C5744FE45BA4}"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grpSp>
        <xdr:nvGrpSpPr>
          <xdr:cNvPr id="25" name="Traffic Light #2"/>
          <xdr:cNvGrpSpPr/>
        </xdr:nvGrpSpPr>
        <xdr:grpSpPr>
          <a:xfrm>
            <a:off x="8331505" y="19103705"/>
            <a:ext cx="853608" cy="2170375"/>
            <a:chOff x="8437425" y="18878779"/>
            <a:chExt cx="866142" cy="2149621"/>
          </a:xfrm>
        </xdr:grpSpPr>
        <xdr:sp macro="" textlink="">
          <xdr:nvSpPr>
            <xdr:cNvPr id="508" name="Background"/>
            <xdr:cNvSpPr/>
          </xdr:nvSpPr>
          <xdr:spPr>
            <a:xfrm>
              <a:off x="8437425" y="18883496"/>
              <a:ext cx="866142" cy="2144904"/>
            </a:xfrm>
            <a:prstGeom prst="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09" name="Background"/>
            <xdr:cNvSpPr/>
          </xdr:nvSpPr>
          <xdr:spPr>
            <a:xfrm>
              <a:off x="8515755" y="18953571"/>
              <a:ext cx="721405" cy="1999234"/>
            </a:xfrm>
            <a:prstGeom prst="rect">
              <a:avLst/>
            </a:prstGeom>
            <a:solidFill>
              <a:schemeClr val="tx1"/>
            </a:solidFill>
            <a:ln w="19050">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10" name="Red Light Off"/>
            <xdr:cNvSpPr txBox="1"/>
          </xdr:nvSpPr>
          <xdr:spPr>
            <a:xfrm>
              <a:off x="8507045" y="18878779"/>
              <a:ext cx="746214"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511" name="Yellow Light Off"/>
            <xdr:cNvSpPr txBox="1"/>
          </xdr:nvSpPr>
          <xdr:spPr>
            <a:xfrm>
              <a:off x="8507045" y="19506752"/>
              <a:ext cx="746214"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512" name="Green Light Off"/>
            <xdr:cNvSpPr txBox="1"/>
          </xdr:nvSpPr>
          <xdr:spPr>
            <a:xfrm>
              <a:off x="8507045" y="20134727"/>
              <a:ext cx="746214"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513" name="Shading Filter Box"/>
            <xdr:cNvSpPr/>
          </xdr:nvSpPr>
          <xdr:spPr>
            <a:xfrm>
              <a:off x="8559262" y="19014888"/>
              <a:ext cx="641773"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10">
          <xdr:nvSpPr>
            <xdr:cNvPr id="514" name="Red Light On"/>
            <xdr:cNvSpPr txBox="1"/>
          </xdr:nvSpPr>
          <xdr:spPr>
            <a:xfrm>
              <a:off x="8507054" y="18878779"/>
              <a:ext cx="746214"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991973DD-CF72-406D-B8AA-9B082DFA40B7}"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1">
          <xdr:nvSpPr>
            <xdr:cNvPr id="515" name="Yellow Light On"/>
            <xdr:cNvSpPr txBox="1"/>
          </xdr:nvSpPr>
          <xdr:spPr>
            <a:xfrm>
              <a:off x="8507054" y="19506752"/>
              <a:ext cx="746214"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17D12169-7BBA-40D3-B078-135E9AFF7D8F}"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12">
          <xdr:nvSpPr>
            <xdr:cNvPr id="516" name="Green Light On"/>
            <xdr:cNvSpPr txBox="1"/>
          </xdr:nvSpPr>
          <xdr:spPr>
            <a:xfrm>
              <a:off x="8507054" y="20134727"/>
              <a:ext cx="746214"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66F73C37-08D9-4502-A9F8-B6BE13061548}"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grpSp>
        <xdr:nvGrpSpPr>
          <xdr:cNvPr id="24" name="Traffic Light #1"/>
          <xdr:cNvGrpSpPr/>
        </xdr:nvGrpSpPr>
        <xdr:grpSpPr>
          <a:xfrm>
            <a:off x="7397685" y="19103705"/>
            <a:ext cx="854733" cy="2170375"/>
            <a:chOff x="7489893" y="18878779"/>
            <a:chExt cx="867283" cy="2149621"/>
          </a:xfrm>
        </xdr:grpSpPr>
        <xdr:sp macro="" textlink="">
          <xdr:nvSpPr>
            <xdr:cNvPr id="499" name="Background Box 2"/>
            <xdr:cNvSpPr/>
          </xdr:nvSpPr>
          <xdr:spPr>
            <a:xfrm>
              <a:off x="7489893" y="18883496"/>
              <a:ext cx="867283" cy="2144904"/>
            </a:xfrm>
            <a:prstGeom prst="rect">
              <a:avLst/>
            </a:prstGeom>
            <a:solidFill>
              <a:schemeClr val="tx1"/>
            </a:solidFill>
            <a:ln>
              <a:solidFill>
                <a:schemeClr val="bg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00" name="Baclground Box #2"/>
            <xdr:cNvSpPr/>
          </xdr:nvSpPr>
          <xdr:spPr>
            <a:xfrm>
              <a:off x="7568223" y="18953571"/>
              <a:ext cx="722546" cy="1999234"/>
            </a:xfrm>
            <a:prstGeom prst="rect">
              <a:avLst/>
            </a:prstGeom>
            <a:solidFill>
              <a:schemeClr val="tx1"/>
            </a:solidFill>
            <a:ln w="19050">
              <a:solidFill>
                <a:schemeClr val="bg1"/>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
          <xdr:nvSpPr>
            <xdr:cNvPr id="501" name="Red Light Off"/>
            <xdr:cNvSpPr txBox="1"/>
          </xdr:nvSpPr>
          <xdr:spPr>
            <a:xfrm>
              <a:off x="7559512" y="18878779"/>
              <a:ext cx="747354"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0000"/>
                  </a:solidFill>
                  <a:effectLst/>
                  <a:latin typeface="Wingdings" pitchFamily="2" charset="2"/>
                </a:rPr>
                <a:t>l</a:t>
              </a:r>
            </a:p>
          </xdr:txBody>
        </xdr:sp>
        <xdr:sp macro="" textlink="">
          <xdr:nvSpPr>
            <xdr:cNvPr id="502" name="Yellow Light Off"/>
            <xdr:cNvSpPr txBox="1"/>
          </xdr:nvSpPr>
          <xdr:spPr>
            <a:xfrm>
              <a:off x="7559512" y="19506752"/>
              <a:ext cx="747354"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FFFF00"/>
                  </a:solidFill>
                  <a:effectLst/>
                  <a:latin typeface="Wingdings" pitchFamily="2" charset="2"/>
                </a:rPr>
                <a:t>l</a:t>
              </a:r>
            </a:p>
          </xdr:txBody>
        </xdr:sp>
        <xdr:sp macro="" textlink="">
          <xdr:nvSpPr>
            <xdr:cNvPr id="503" name="Green Light Off"/>
            <xdr:cNvSpPr txBox="1"/>
          </xdr:nvSpPr>
          <xdr:spPr>
            <a:xfrm>
              <a:off x="7559512" y="20134727"/>
              <a:ext cx="747354"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r>
                <a:rPr lang="en-US" sz="6000" b="1" cap="none" spc="0">
                  <a:ln>
                    <a:prstDash val="solid"/>
                  </a:ln>
                  <a:solidFill>
                    <a:srgbClr val="00FF00"/>
                  </a:solidFill>
                  <a:effectLst/>
                  <a:latin typeface="Wingdings" pitchFamily="2" charset="2"/>
                </a:rPr>
                <a:t>l</a:t>
              </a:r>
            </a:p>
          </xdr:txBody>
        </xdr:sp>
        <xdr:sp macro="" textlink="">
          <xdr:nvSpPr>
            <xdr:cNvPr id="504" name="Shading Filter"/>
            <xdr:cNvSpPr/>
          </xdr:nvSpPr>
          <xdr:spPr>
            <a:xfrm>
              <a:off x="7611729" y="19014888"/>
              <a:ext cx="642914" cy="1851909"/>
            </a:xfrm>
            <a:prstGeom prst="rect">
              <a:avLst/>
            </a:prstGeom>
            <a:solidFill>
              <a:schemeClr val="tx1">
                <a:alpha val="6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en-US" sz="1100"/>
            </a:p>
          </xdr:txBody>
        </xdr:sp>
        <xdr:sp macro="" textlink="'Widget Showcase Calcs'!G106">
          <xdr:nvSpPr>
            <xdr:cNvPr id="505" name="Red Light On"/>
            <xdr:cNvSpPr txBox="1"/>
          </xdr:nvSpPr>
          <xdr:spPr>
            <a:xfrm>
              <a:off x="7559521" y="18878779"/>
              <a:ext cx="747354" cy="780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4C351171-D0DC-4213-BBE3-009E794577FF}" type="TxLink">
                <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0000"/>
                </a:solidFill>
                <a:effectLst>
                  <a:glow rad="101600">
                    <a:srgbClr val="FF00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07">
          <xdr:nvSpPr>
            <xdr:cNvPr id="506" name="Yellow Light On"/>
            <xdr:cNvSpPr txBox="1"/>
          </xdr:nvSpPr>
          <xdr:spPr>
            <a:xfrm>
              <a:off x="7559521" y="19506752"/>
              <a:ext cx="747354" cy="778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5B57AAD4-5F08-47C2-A0C5-E326D472FADB}" type="TxLink">
                <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cs typeface="Calibri"/>
                </a:rPr>
                <a:pPr/>
                <a:t> </a:t>
              </a:fld>
              <a:endParaRPr lang="en-US" sz="6000" b="0" i="0" u="none" strike="noStrike" cap="none" spc="0">
                <a:ln>
                  <a:prstDash val="solid"/>
                </a:ln>
                <a:solidFill>
                  <a:srgbClr val="FFFF00"/>
                </a:solidFill>
                <a:effectLst>
                  <a:glow rad="101600">
                    <a:srgbClr val="FFFF00">
                      <a:alpha val="60000"/>
                    </a:srgbClr>
                  </a:glow>
                  <a:outerShdw blurRad="88000" dist="50800" dir="5040000" algn="tl">
                    <a:schemeClr val="accent4">
                      <a:tint val="80000"/>
                      <a:satMod val="250000"/>
                      <a:alpha val="45000"/>
                    </a:schemeClr>
                  </a:outerShdw>
                </a:effectLst>
                <a:latin typeface="Wingdings"/>
              </a:endParaRPr>
            </a:p>
          </xdr:txBody>
        </xdr:sp>
        <xdr:sp macro="" textlink="'Widget Showcase Calcs'!G108">
          <xdr:nvSpPr>
            <xdr:cNvPr id="507" name="Green Light On"/>
            <xdr:cNvSpPr txBox="1"/>
          </xdr:nvSpPr>
          <xdr:spPr>
            <a:xfrm>
              <a:off x="7559521" y="20134727"/>
              <a:ext cx="747354" cy="7839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rot lat="0" lon="0" rev="0"/>
                </a:camera>
                <a:lightRig rig="glow" dir="t">
                  <a:rot lat="0" lon="0" rev="3600000"/>
                </a:lightRig>
              </a:scene3d>
              <a:sp3d prstMaterial="softEdge">
                <a:bevelT w="29210" h="16510"/>
                <a:contourClr>
                  <a:schemeClr val="accent4">
                    <a:alpha val="95000"/>
                  </a:schemeClr>
                </a:contourClr>
              </a:sp3d>
            </a:bodyPr>
            <a:lstStyle/>
            <a:p>
              <a:fld id="{25C8D7FE-7E8A-4309-8D2D-2E3762DBAEAA}" type="TxLink">
                <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cs typeface="Calibri"/>
                </a:rPr>
                <a:pPr/>
                <a:t>l</a:t>
              </a:fld>
              <a:endParaRPr lang="en-US" sz="6000" b="0" i="0" u="none" strike="noStrike" cap="none" spc="0">
                <a:ln>
                  <a:prstDash val="solid"/>
                </a:ln>
                <a:solidFill>
                  <a:srgbClr val="00FF00"/>
                </a:solidFill>
                <a:effectLst>
                  <a:glow rad="101600">
                    <a:srgbClr val="00FF00">
                      <a:alpha val="60000"/>
                    </a:srgbClr>
                  </a:glow>
                  <a:outerShdw blurRad="88000" dist="50800" dir="5040000" algn="tl">
                    <a:schemeClr val="accent4">
                      <a:tint val="80000"/>
                      <a:satMod val="250000"/>
                      <a:alpha val="45000"/>
                    </a:schemeClr>
                  </a:outerShdw>
                </a:effectLst>
                <a:latin typeface="Wingdings"/>
              </a:endParaRPr>
            </a:p>
          </xdr:txBody>
        </xdr:sp>
      </xdr:grpSp>
      <xdr:sp macro="" textlink="">
        <xdr:nvSpPr>
          <xdr:cNvPr id="539" name="Light #4 Title"/>
          <xdr:cNvSpPr txBox="1"/>
        </xdr:nvSpPr>
        <xdr:spPr>
          <a:xfrm>
            <a:off x="10245385" y="18518024"/>
            <a:ext cx="858931" cy="67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tx1"/>
                </a:solidFill>
                <a:effectLst>
                  <a:outerShdw blurRad="50800" algn="tl" rotWithShape="0">
                    <a:srgbClr val="000000"/>
                  </a:outerShdw>
                </a:effectLst>
                <a:latin typeface="Arialri"/>
                <a:ea typeface="+mn-ea"/>
                <a:cs typeface="Arial" pitchFamily="34" charset="0"/>
              </a:rPr>
              <a:t>TX</a:t>
            </a:r>
            <a:endParaRPr lang="en-US" sz="2800" b="1" i="0" u="none" strike="noStrike" cap="none" spc="50">
              <a:ln w="17780" cmpd="sng">
                <a:noFill/>
                <a:prstDash val="solid"/>
                <a:miter lim="800000"/>
              </a:ln>
              <a:solidFill>
                <a:schemeClr val="tx1"/>
              </a:solidFill>
              <a:effectLst>
                <a:glow rad="53100">
                  <a:schemeClr val="bg1">
                    <a:lumMod val="50000"/>
                    <a:alpha val="30000"/>
                  </a:schemeClr>
                </a:glow>
              </a:effectLst>
              <a:latin typeface="Arialri"/>
              <a:ea typeface="+mn-ea"/>
              <a:cs typeface="Arial" pitchFamily="34" charset="0"/>
            </a:endParaRPr>
          </a:p>
        </xdr:txBody>
      </xdr:sp>
      <xdr:sp macro="" textlink="">
        <xdr:nvSpPr>
          <xdr:cNvPr id="538" name="Light #3 Title"/>
          <xdr:cNvSpPr txBox="1"/>
        </xdr:nvSpPr>
        <xdr:spPr>
          <a:xfrm>
            <a:off x="9320144" y="18518024"/>
            <a:ext cx="860053" cy="67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tx1"/>
                </a:solidFill>
                <a:effectLst>
                  <a:outerShdw blurRad="50800" algn="tl" rotWithShape="0">
                    <a:srgbClr val="000000"/>
                  </a:outerShdw>
                </a:effectLst>
                <a:latin typeface="Arialri"/>
                <a:ea typeface="+mn-ea"/>
                <a:cs typeface="Arial" pitchFamily="34" charset="0"/>
              </a:rPr>
              <a:t>FL</a:t>
            </a:r>
            <a:endParaRPr lang="en-US" sz="2800" b="1" i="0" u="none" strike="noStrike" cap="none" spc="50">
              <a:ln w="17780" cmpd="sng">
                <a:noFill/>
                <a:prstDash val="solid"/>
                <a:miter lim="800000"/>
              </a:ln>
              <a:solidFill>
                <a:schemeClr val="tx1"/>
              </a:solidFill>
              <a:effectLst>
                <a:glow rad="53100">
                  <a:schemeClr val="bg1">
                    <a:lumMod val="50000"/>
                    <a:alpha val="30000"/>
                  </a:schemeClr>
                </a:glow>
              </a:effectLst>
              <a:latin typeface="Arialri"/>
              <a:ea typeface="+mn-ea"/>
              <a:cs typeface="Arial" pitchFamily="34" charset="0"/>
            </a:endParaRPr>
          </a:p>
        </xdr:txBody>
      </xdr:sp>
      <xdr:sp macro="" textlink="">
        <xdr:nvSpPr>
          <xdr:cNvPr id="537" name="Light #2 Title"/>
          <xdr:cNvSpPr txBox="1"/>
        </xdr:nvSpPr>
        <xdr:spPr>
          <a:xfrm>
            <a:off x="8318828" y="18518024"/>
            <a:ext cx="858931" cy="67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tx1"/>
                </a:solidFill>
                <a:effectLst>
                  <a:outerShdw blurRad="50800" algn="tl" rotWithShape="0">
                    <a:srgbClr val="000000"/>
                  </a:outerShdw>
                </a:effectLst>
                <a:latin typeface="Arialri"/>
                <a:ea typeface="+mn-ea"/>
                <a:cs typeface="Arial" pitchFamily="34" charset="0"/>
              </a:rPr>
              <a:t>CA</a:t>
            </a:r>
            <a:endParaRPr lang="en-US" sz="2800" b="1" i="0" u="none" strike="noStrike" cap="none" spc="50">
              <a:ln w="17780" cmpd="sng">
                <a:noFill/>
                <a:prstDash val="solid"/>
                <a:miter lim="800000"/>
              </a:ln>
              <a:solidFill>
                <a:schemeClr val="tx1"/>
              </a:solidFill>
              <a:effectLst>
                <a:glow rad="53100">
                  <a:schemeClr val="bg1">
                    <a:lumMod val="50000"/>
                    <a:alpha val="30000"/>
                  </a:schemeClr>
                </a:glow>
              </a:effectLst>
              <a:latin typeface="Arialri"/>
              <a:ea typeface="+mn-ea"/>
              <a:cs typeface="Arial" pitchFamily="34" charset="0"/>
            </a:endParaRPr>
          </a:p>
        </xdr:txBody>
      </xdr:sp>
      <xdr:sp macro="" textlink="">
        <xdr:nvSpPr>
          <xdr:cNvPr id="536" name="Light #1 Title"/>
          <xdr:cNvSpPr txBox="1"/>
        </xdr:nvSpPr>
        <xdr:spPr>
          <a:xfrm>
            <a:off x="7393585" y="18518024"/>
            <a:ext cx="860055" cy="6733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solidFill>
                  <a:schemeClr val="tx1"/>
                </a:solidFill>
                <a:effectLst>
                  <a:outerShdw blurRad="50800" algn="tl" rotWithShape="0">
                    <a:srgbClr val="000000"/>
                  </a:outerShdw>
                </a:effectLst>
                <a:latin typeface="Arialri"/>
                <a:ea typeface="+mn-ea"/>
                <a:cs typeface="Arial" pitchFamily="34" charset="0"/>
              </a:rPr>
              <a:t>NY</a:t>
            </a:r>
          </a:p>
        </xdr:txBody>
      </xdr:sp>
      <xdr:sp macro="" textlink="$F$108">
        <xdr:nvSpPr>
          <xdr:cNvPr id="535" name="Traffic Light Main Title Text"/>
          <xdr:cNvSpPr txBox="1"/>
        </xdr:nvSpPr>
        <xdr:spPr>
          <a:xfrm>
            <a:off x="7536640" y="17859449"/>
            <a:ext cx="3348457" cy="8989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fld id="{152980ED-7B69-44EA-9D64-21AB0BE2D1C7}" type="TxLink">
              <a:rPr lang="en-US" sz="2400" b="1" i="0" u="none" strike="noStrike">
                <a:solidFill>
                  <a:srgbClr val="000000"/>
                </a:solidFill>
                <a:latin typeface="Arialri"/>
                <a:cs typeface="Arial" pitchFamily="34" charset="0"/>
              </a:rPr>
              <a:pPr algn="ctr"/>
              <a:t>Weekly Sales             vs Targets</a:t>
            </a:fld>
            <a:endParaRPr lang="en-US" sz="2400" b="1">
              <a:latin typeface="Arial" pitchFamily="34" charset="0"/>
              <a:cs typeface="Arial" pitchFamily="34" charset="0"/>
            </a:endParaRPr>
          </a:p>
        </xdr:txBody>
      </xdr:sp>
    </xdr:grpSp>
    <xdr:clientData/>
  </xdr:twoCellAnchor>
  <xdr:twoCellAnchor>
    <xdr:from>
      <xdr:col>12</xdr:col>
      <xdr:colOff>498475</xdr:colOff>
      <xdr:row>87</xdr:row>
      <xdr:rowOff>57149</xdr:rowOff>
    </xdr:from>
    <xdr:to>
      <xdr:col>20</xdr:col>
      <xdr:colOff>27214</xdr:colOff>
      <xdr:row>101</xdr:row>
      <xdr:rowOff>50680</xdr:rowOff>
    </xdr:to>
    <xdr:grpSp>
      <xdr:nvGrpSpPr>
        <xdr:cNvPr id="715" name="f) Light Equalizer Widget"/>
        <xdr:cNvGrpSpPr/>
      </xdr:nvGrpSpPr>
      <xdr:grpSpPr>
        <a:xfrm>
          <a:off x="7896225" y="22885399"/>
          <a:ext cx="4275364" cy="3787656"/>
          <a:chOff x="7118350" y="13265149"/>
          <a:chExt cx="4278980" cy="3788255"/>
        </a:xfrm>
      </xdr:grpSpPr>
      <xdr:sp macro="" textlink="">
        <xdr:nvSpPr>
          <xdr:cNvPr id="378" name="Background Rectangle"/>
          <xdr:cNvSpPr/>
        </xdr:nvSpPr>
        <xdr:spPr bwMode="auto">
          <a:xfrm>
            <a:off x="7163327" y="13265149"/>
            <a:ext cx="4224240" cy="3788255"/>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714" name="Equalizer"/>
          <xdr:cNvGrpSpPr/>
        </xdr:nvGrpSpPr>
        <xdr:grpSpPr>
          <a:xfrm>
            <a:off x="7478040" y="14421929"/>
            <a:ext cx="3594916" cy="2004103"/>
            <a:chOff x="7478040" y="14421929"/>
            <a:chExt cx="3594916" cy="2004103"/>
          </a:xfrm>
        </xdr:grpSpPr>
        <xdr:grpSp>
          <xdr:nvGrpSpPr>
            <xdr:cNvPr id="713" name="Column #1"/>
            <xdr:cNvGrpSpPr/>
          </xdr:nvGrpSpPr>
          <xdr:grpSpPr>
            <a:xfrm>
              <a:off x="7478040" y="14421929"/>
              <a:ext cx="632639" cy="2004102"/>
              <a:chOff x="7478040" y="14421929"/>
              <a:chExt cx="632639" cy="2004102"/>
            </a:xfrm>
          </xdr:grpSpPr>
          <xdr:sp macro="" textlink="'Widget Showcase Calcs'!I89">
            <xdr:nvSpPr>
              <xdr:cNvPr id="379" name="Column #1 Green"/>
              <xdr:cNvSpPr txBox="1"/>
            </xdr:nvSpPr>
            <xdr:spPr>
              <a:xfrm>
                <a:off x="7513474" y="14591174"/>
                <a:ext cx="561837" cy="1834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BA36120C-6D2A-43FC-A950-85F5C54B20E6}"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89">
            <xdr:nvSpPr>
              <xdr:cNvPr id="383" name="Column #1 Orange"/>
              <xdr:cNvSpPr txBox="1"/>
            </xdr:nvSpPr>
            <xdr:spPr>
              <a:xfrm>
                <a:off x="7478040" y="14596805"/>
                <a:ext cx="632639"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30F354C7-4DDD-4DF6-954B-09CF26508FC4}"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89">
            <xdr:nvSpPr>
              <xdr:cNvPr id="384" name="Column #1 Red"/>
              <xdr:cNvSpPr txBox="1"/>
            </xdr:nvSpPr>
            <xdr:spPr>
              <a:xfrm>
                <a:off x="7482856" y="14421929"/>
                <a:ext cx="621157"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25C45539-AD24-42DE-9442-0A70B64AD7AD}"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707" name="Column #2"/>
            <xdr:cNvGrpSpPr/>
          </xdr:nvGrpSpPr>
          <xdr:grpSpPr>
            <a:xfrm>
              <a:off x="7877718" y="14429541"/>
              <a:ext cx="632643" cy="1996489"/>
              <a:chOff x="7877718" y="14429541"/>
              <a:chExt cx="632643" cy="1996489"/>
            </a:xfrm>
          </xdr:grpSpPr>
          <xdr:sp macro="" textlink="'Widget Showcase Calcs'!I90">
            <xdr:nvSpPr>
              <xdr:cNvPr id="385" name="Column #2 Green"/>
              <xdr:cNvSpPr txBox="1"/>
            </xdr:nvSpPr>
            <xdr:spPr>
              <a:xfrm>
                <a:off x="7913151" y="14741858"/>
                <a:ext cx="561840" cy="168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C1819E65-1FB9-4D1C-B50C-0A48219D2A74}"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0">
            <xdr:nvSpPr>
              <xdr:cNvPr id="386" name="Column #2 Orange"/>
              <xdr:cNvSpPr txBox="1"/>
            </xdr:nvSpPr>
            <xdr:spPr>
              <a:xfrm>
                <a:off x="7877718" y="14604417"/>
                <a:ext cx="632643"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1FFC5A86-FD22-416C-8061-A48B5AF36ABB}"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0">
            <xdr:nvSpPr>
              <xdr:cNvPr id="387" name="Column #2 Red"/>
              <xdr:cNvSpPr txBox="1"/>
            </xdr:nvSpPr>
            <xdr:spPr>
              <a:xfrm>
                <a:off x="7882534" y="14429541"/>
                <a:ext cx="621161"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881B613C-FC78-4C52-9344-C7C42D94D495}"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705" name="Column #3"/>
            <xdr:cNvGrpSpPr/>
          </xdr:nvGrpSpPr>
          <xdr:grpSpPr>
            <a:xfrm>
              <a:off x="8334937" y="14429541"/>
              <a:ext cx="641582" cy="1996491"/>
              <a:chOff x="8334937" y="14429541"/>
              <a:chExt cx="641582" cy="1996491"/>
            </a:xfrm>
          </xdr:grpSpPr>
          <xdr:sp macro="" textlink="'Widget Showcase Calcs'!I91">
            <xdr:nvSpPr>
              <xdr:cNvPr id="388" name="Column #3 Green"/>
              <xdr:cNvSpPr txBox="1"/>
            </xdr:nvSpPr>
            <xdr:spPr>
              <a:xfrm>
                <a:off x="8379313" y="14755558"/>
                <a:ext cx="552895" cy="16704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BCF3BF98-8891-43FF-860D-E1DA7A3427C4}"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1">
            <xdr:nvSpPr>
              <xdr:cNvPr id="389" name="Column #3 Orange"/>
              <xdr:cNvSpPr txBox="1"/>
            </xdr:nvSpPr>
            <xdr:spPr>
              <a:xfrm>
                <a:off x="8334937" y="14604417"/>
                <a:ext cx="641582"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052B7733-51C1-4598-8EB0-C0F53D41AE8E}"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1">
            <xdr:nvSpPr>
              <xdr:cNvPr id="390" name="Column #3 Red"/>
              <xdr:cNvSpPr txBox="1"/>
            </xdr:nvSpPr>
            <xdr:spPr>
              <a:xfrm>
                <a:off x="8339751" y="14429541"/>
                <a:ext cx="630100"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EA2B354B-28B6-4459-AD61-F23B3AE806FF}"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702" name="Column #4"/>
            <xdr:cNvGrpSpPr/>
          </xdr:nvGrpSpPr>
          <xdr:grpSpPr>
            <a:xfrm>
              <a:off x="8734802" y="14429541"/>
              <a:ext cx="633506" cy="1996489"/>
              <a:chOff x="8734802" y="14429541"/>
              <a:chExt cx="633506" cy="1996489"/>
            </a:xfrm>
          </xdr:grpSpPr>
          <xdr:sp macro="" textlink="'Widget Showcase Calcs'!I92">
            <xdr:nvSpPr>
              <xdr:cNvPr id="391" name="Column #4 Green"/>
              <xdr:cNvSpPr txBox="1"/>
            </xdr:nvSpPr>
            <xdr:spPr>
              <a:xfrm>
                <a:off x="8771100" y="14741858"/>
                <a:ext cx="561837" cy="1684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9E652E0E-6161-44A9-B0B9-6403BBDF7A8A}"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2">
            <xdr:nvSpPr>
              <xdr:cNvPr id="392" name="Column #4 Orange"/>
              <xdr:cNvSpPr txBox="1"/>
            </xdr:nvSpPr>
            <xdr:spPr>
              <a:xfrm>
                <a:off x="8735668" y="14604417"/>
                <a:ext cx="632640"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D727D3C7-CB4D-4267-84C9-250C19E1B504}"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2">
            <xdr:nvSpPr>
              <xdr:cNvPr id="393" name="Column #4 Red"/>
              <xdr:cNvSpPr txBox="1"/>
            </xdr:nvSpPr>
            <xdr:spPr>
              <a:xfrm>
                <a:off x="8734802" y="14429541"/>
                <a:ext cx="621158"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A78EF3BC-DC86-4C97-86D0-2510E99051A0}"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701" name="Column #5"/>
            <xdr:cNvGrpSpPr/>
          </xdr:nvGrpSpPr>
          <xdr:grpSpPr>
            <a:xfrm>
              <a:off x="9202320" y="14429541"/>
              <a:ext cx="632640" cy="1996491"/>
              <a:chOff x="9202320" y="14429541"/>
              <a:chExt cx="632640" cy="1996491"/>
            </a:xfrm>
          </xdr:grpSpPr>
          <xdr:sp macro="" textlink="'Widget Showcase Calcs'!I93">
            <xdr:nvSpPr>
              <xdr:cNvPr id="394" name="Column #5 Green"/>
              <xdr:cNvSpPr txBox="1"/>
            </xdr:nvSpPr>
            <xdr:spPr>
              <a:xfrm>
                <a:off x="9227690" y="14728161"/>
                <a:ext cx="571901" cy="1697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C22520F3-3881-4F84-AF0C-C26191845BDD}"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3">
            <xdr:nvSpPr>
              <xdr:cNvPr id="395" name="Column #5 Orange"/>
              <xdr:cNvSpPr txBox="1"/>
            </xdr:nvSpPr>
            <xdr:spPr>
              <a:xfrm>
                <a:off x="9202320" y="14604417"/>
                <a:ext cx="632640"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67B023CC-597F-49D1-AF00-41B0036A9822}"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3">
            <xdr:nvSpPr>
              <xdr:cNvPr id="396" name="Column #5 Red"/>
              <xdr:cNvSpPr txBox="1"/>
            </xdr:nvSpPr>
            <xdr:spPr>
              <a:xfrm>
                <a:off x="9207134" y="14429541"/>
                <a:ext cx="621158"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9B54433D-4750-4194-8B71-2DD3B24BC271}"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700" name="Column #6"/>
            <xdr:cNvGrpSpPr/>
          </xdr:nvGrpSpPr>
          <xdr:grpSpPr>
            <a:xfrm>
              <a:off x="9591936" y="14429541"/>
              <a:ext cx="632702" cy="1996489"/>
              <a:chOff x="9591936" y="14429541"/>
              <a:chExt cx="632702" cy="1996489"/>
            </a:xfrm>
          </xdr:grpSpPr>
          <xdr:sp macro="" textlink="'Widget Showcase Calcs'!I94">
            <xdr:nvSpPr>
              <xdr:cNvPr id="397" name="Column #6 Green"/>
              <xdr:cNvSpPr txBox="1"/>
            </xdr:nvSpPr>
            <xdr:spPr>
              <a:xfrm>
                <a:off x="9627368" y="14645968"/>
                <a:ext cx="561838" cy="17800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063AF817-9D52-45DE-BAD7-36AC7803FF37}"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4">
            <xdr:nvSpPr>
              <xdr:cNvPr id="398" name="Column #6 Orange"/>
              <xdr:cNvSpPr txBox="1"/>
            </xdr:nvSpPr>
            <xdr:spPr>
              <a:xfrm>
                <a:off x="9591936" y="14604417"/>
                <a:ext cx="632641"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5F17E79E-1387-499D-A248-EBAA9137E060}"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4">
            <xdr:nvSpPr>
              <xdr:cNvPr id="399" name="Column #6 Red"/>
              <xdr:cNvSpPr txBox="1"/>
            </xdr:nvSpPr>
            <xdr:spPr>
              <a:xfrm>
                <a:off x="9603479" y="14429541"/>
                <a:ext cx="621159"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D1282657-6096-4375-9E50-C5F39C6B1674}"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cs typeface="Calibri"/>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699" name="Column #7"/>
            <xdr:cNvGrpSpPr/>
          </xdr:nvGrpSpPr>
          <xdr:grpSpPr>
            <a:xfrm>
              <a:off x="10039586" y="14429541"/>
              <a:ext cx="632640" cy="1996491"/>
              <a:chOff x="10039586" y="14429541"/>
              <a:chExt cx="632640" cy="1996491"/>
            </a:xfrm>
          </xdr:grpSpPr>
          <xdr:sp macro="" textlink="'Widget Showcase Calcs'!I95">
            <xdr:nvSpPr>
              <xdr:cNvPr id="400" name="Column #7 Green"/>
              <xdr:cNvSpPr txBox="1"/>
            </xdr:nvSpPr>
            <xdr:spPr>
              <a:xfrm>
                <a:off x="10075019" y="14632271"/>
                <a:ext cx="561837" cy="179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F765053B-F65F-464F-BAFE-21AC0B342305}"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5">
            <xdr:nvSpPr>
              <xdr:cNvPr id="401" name="Column #7 Orange"/>
              <xdr:cNvSpPr txBox="1"/>
            </xdr:nvSpPr>
            <xdr:spPr>
              <a:xfrm>
                <a:off x="10039586" y="14604417"/>
                <a:ext cx="632640"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5B992AA7-8CF6-4A5E-B70D-69FFB57FCFE4}"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5">
            <xdr:nvSpPr>
              <xdr:cNvPr id="402" name="Column #7 Red"/>
              <xdr:cNvSpPr txBox="1"/>
            </xdr:nvSpPr>
            <xdr:spPr>
              <a:xfrm>
                <a:off x="10044401" y="14429541"/>
                <a:ext cx="621158"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8124604A-9046-488B-AA17-7A4A14B2AFAB}"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 </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nvGrpSpPr>
            <xdr:cNvPr id="698" name="Column #8"/>
            <xdr:cNvGrpSpPr/>
          </xdr:nvGrpSpPr>
          <xdr:grpSpPr>
            <a:xfrm>
              <a:off x="10440316" y="14429541"/>
              <a:ext cx="632640" cy="1996491"/>
              <a:chOff x="10440316" y="14429541"/>
              <a:chExt cx="632640" cy="1996491"/>
            </a:xfrm>
          </xdr:grpSpPr>
          <xdr:sp macro="" textlink="'Widget Showcase Calcs'!I96">
            <xdr:nvSpPr>
              <xdr:cNvPr id="403" name="Column #8 Green"/>
              <xdr:cNvSpPr txBox="1"/>
            </xdr:nvSpPr>
            <xdr:spPr>
              <a:xfrm>
                <a:off x="10475749" y="14632271"/>
                <a:ext cx="570780" cy="17937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vert" wrap="square" rtlCol="0" anchor="ctr"/>
              <a:lstStyle/>
              <a:p>
                <a:pPr algn="r"/>
                <a:fld id="{D902437F-1AAC-48D2-840B-F4A0093A0A70}" type="TxLink">
                  <a:rPr lang="en-US" sz="2400" b="1" i="0" u="none" strike="noStrike"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cs typeface="Calibri"/>
                  </a:rPr>
                  <a:pPr algn="r"/>
                  <a:t>||||||||||</a:t>
                </a:fld>
                <a:endParaRPr lang="en-US" sz="2400" b="1" kern="1800" cap="none" spc="0" baseline="0">
                  <a:ln w="18000">
                    <a:solidFill>
                      <a:srgbClr val="54E349"/>
                    </a:solidFill>
                    <a:prstDash val="solid"/>
                    <a:miter lim="800000"/>
                  </a:ln>
                  <a:solidFill>
                    <a:srgbClr val="00FF00"/>
                  </a:solidFill>
                  <a:effectLst>
                    <a:glow rad="101600">
                      <a:srgbClr val="54E349">
                        <a:alpha val="60000"/>
                      </a:srgbClr>
                    </a:glow>
                    <a:outerShdw blurRad="25500" dist="23000" dir="7020000" algn="tl">
                      <a:srgbClr val="000000">
                        <a:alpha val="50000"/>
                      </a:srgbClr>
                    </a:outerShdw>
                  </a:effectLst>
                  <a:latin typeface="+mn-lt"/>
                </a:endParaRPr>
              </a:p>
            </xdr:txBody>
          </xdr:sp>
          <xdr:sp macro="" textlink="'Widget Showcase Calcs'!J96">
            <xdr:nvSpPr>
              <xdr:cNvPr id="404" name="Column #8 Orange"/>
              <xdr:cNvSpPr txBox="1"/>
            </xdr:nvSpPr>
            <xdr:spPr>
              <a:xfrm>
                <a:off x="10440316" y="14604417"/>
                <a:ext cx="632640" cy="4299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EAB592BF-F71C-4FFA-A48E-424A9C7CAA43}" type="TxLink">
                  <a:rPr lang="en-US" sz="2400" b="1" i="0" u="none" strike="noStrike"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cs typeface="Calibri"/>
                  </a:rPr>
                  <a:pPr algn="r"/>
                  <a:t>||</a:t>
                </a:fld>
                <a:endParaRPr lang="en-US" sz="2400" b="1" cap="none" spc="0">
                  <a:ln w="18000">
                    <a:solidFill>
                      <a:srgbClr val="FFC229"/>
                    </a:solidFill>
                    <a:prstDash val="solid"/>
                    <a:miter lim="800000"/>
                  </a:ln>
                  <a:solidFill>
                    <a:srgbClr val="FFC000"/>
                  </a:solidFill>
                  <a:effectLst>
                    <a:glow rad="101600">
                      <a:srgbClr val="FFC229">
                        <a:alpha val="60000"/>
                      </a:srgbClr>
                    </a:glow>
                    <a:outerShdw blurRad="25500" dist="23000" dir="7020000" algn="tl">
                      <a:srgbClr val="000000">
                        <a:alpha val="50000"/>
                      </a:srgbClr>
                    </a:outerShdw>
                  </a:effectLst>
                  <a:latin typeface="+mn-lt"/>
                </a:endParaRPr>
              </a:p>
            </xdr:txBody>
          </xdr:sp>
          <xdr:sp macro="" textlink="'Widget Showcase Calcs'!K96">
            <xdr:nvSpPr>
              <xdr:cNvPr id="405" name="Column #8 Red"/>
              <xdr:cNvSpPr txBox="1"/>
            </xdr:nvSpPr>
            <xdr:spPr>
              <a:xfrm>
                <a:off x="10445131" y="14429541"/>
                <a:ext cx="621158" cy="3002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vert="eaVert" wrap="square" rtlCol="0" anchor="ctr"/>
              <a:lstStyle/>
              <a:p>
                <a:pPr algn="r"/>
                <a:fld id="{0D9C98E0-AB1E-499A-A537-3D21AD0323F8}" type="TxLink">
                  <a:rPr lang="en-US" sz="2400" b="1" i="0" u="none" strike="noStrike"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rPr>
                  <a:pPr algn="r"/>
                  <a:t>|</a:t>
                </a:fld>
                <a:endParaRPr lang="en-US" sz="2400" b="1" cap="none" spc="0">
                  <a:ln w="18000">
                    <a:solidFill>
                      <a:srgbClr val="FF3333"/>
                    </a:solidFill>
                    <a:prstDash val="solid"/>
                    <a:miter lim="800000"/>
                  </a:ln>
                  <a:solidFill>
                    <a:srgbClr val="FF0000"/>
                  </a:solidFill>
                  <a:effectLst>
                    <a:glow rad="101600">
                      <a:srgbClr val="FF3333">
                        <a:alpha val="60000"/>
                      </a:srgbClr>
                    </a:glow>
                    <a:outerShdw blurRad="25500" dist="23000" dir="7020000" algn="tl">
                      <a:srgbClr val="000000">
                        <a:alpha val="50000"/>
                      </a:srgbClr>
                    </a:outerShdw>
                  </a:effectLst>
                  <a:latin typeface="+mn-lt"/>
                </a:endParaRPr>
              </a:p>
            </xdr:txBody>
          </xdr:sp>
        </xdr:grpSp>
      </xdr:grpSp>
      <xdr:grpSp>
        <xdr:nvGrpSpPr>
          <xdr:cNvPr id="694" name="Column Values"/>
          <xdr:cNvGrpSpPr/>
        </xdr:nvGrpSpPr>
        <xdr:grpSpPr>
          <a:xfrm>
            <a:off x="7543075" y="16345769"/>
            <a:ext cx="3457634" cy="309770"/>
            <a:chOff x="7543075" y="16345769"/>
            <a:chExt cx="3457634" cy="309770"/>
          </a:xfrm>
        </xdr:grpSpPr>
        <xdr:sp macro="" textlink="$K$102">
          <xdr:nvSpPr>
            <xdr:cNvPr id="420" name="Column #8 Value"/>
            <xdr:cNvSpPr txBox="1"/>
          </xdr:nvSpPr>
          <xdr:spPr>
            <a:xfrm>
              <a:off x="10505350" y="16345769"/>
              <a:ext cx="495359"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5D7DBD99-A8F2-48CB-A2FF-FFB44382A7DE}"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924</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F$102">
          <xdr:nvSpPr>
            <xdr:cNvPr id="419" name="Column #7 Value"/>
            <xdr:cNvSpPr txBox="1"/>
          </xdr:nvSpPr>
          <xdr:spPr>
            <a:xfrm>
              <a:off x="10104619" y="16345769"/>
              <a:ext cx="496410"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7D943DAB-85C2-4008-B826-E4588EA84854}"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838</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K$100">
          <xdr:nvSpPr>
            <xdr:cNvPr id="418" name="Column #6 Value"/>
            <xdr:cNvSpPr txBox="1"/>
          </xdr:nvSpPr>
          <xdr:spPr>
            <a:xfrm>
              <a:off x="9647402" y="16345769"/>
              <a:ext cx="476354"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F86D5B25-436D-4EC2-B029-9CD3BE0B8286}"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747</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F$100">
          <xdr:nvSpPr>
            <xdr:cNvPr id="417" name="Column #5 Value"/>
            <xdr:cNvSpPr txBox="1"/>
          </xdr:nvSpPr>
          <xdr:spPr>
            <a:xfrm>
              <a:off x="9247724" y="16345769"/>
              <a:ext cx="495358"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68AC5422-3CA3-480E-A367-145B7878DA21}"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737</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K$98">
          <xdr:nvSpPr>
            <xdr:cNvPr id="416" name="Column #4 Value"/>
            <xdr:cNvSpPr txBox="1"/>
          </xdr:nvSpPr>
          <xdr:spPr>
            <a:xfrm>
              <a:off x="8800701" y="16345769"/>
              <a:ext cx="485295"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A7ACDBF9-42BE-4C9F-A125-32AAB367DE90}"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605</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F$98">
          <xdr:nvSpPr>
            <xdr:cNvPr id="415" name="Column #3 Value"/>
            <xdr:cNvSpPr txBox="1"/>
          </xdr:nvSpPr>
          <xdr:spPr>
            <a:xfrm>
              <a:off x="8418481" y="16345769"/>
              <a:ext cx="476352"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C576F4EE-F0D2-47BF-94B5-C17624E28771}"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614</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K$96">
          <xdr:nvSpPr>
            <xdr:cNvPr id="414" name="Column #2 Value"/>
            <xdr:cNvSpPr txBox="1"/>
          </xdr:nvSpPr>
          <xdr:spPr>
            <a:xfrm>
              <a:off x="7933183" y="16345769"/>
              <a:ext cx="485298"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F7D2CA5B-6AE9-4623-A33D-D1B324697B01}"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ea typeface="+mn-ea"/>
                  <a:cs typeface="Arial" pitchFamily="34" charset="0"/>
                </a:rPr>
                <a:pPr algn="ctr"/>
                <a:t>300</a:t>
              </a:fld>
              <a:endParaRPr lang="en-US" sz="1050" b="1" cap="none" spc="50">
                <a:ln w="11430"/>
                <a:solidFill>
                  <a:schemeClr val="tx1"/>
                </a:solidFill>
                <a:effectLst>
                  <a:outerShdw blurRad="76200" dist="50800" dir="5400000" algn="tl" rotWithShape="0">
                    <a:srgbClr val="000000">
                      <a:alpha val="65000"/>
                    </a:srgbClr>
                  </a:outerShdw>
                </a:effectLst>
                <a:latin typeface="+mn-lt"/>
                <a:ea typeface="+mn-ea"/>
                <a:cs typeface="Arial" pitchFamily="34" charset="0"/>
              </a:endParaRPr>
            </a:p>
          </xdr:txBody>
        </xdr:sp>
        <xdr:sp macro="" textlink="$F$96">
          <xdr:nvSpPr>
            <xdr:cNvPr id="413" name="Column #1 Value"/>
            <xdr:cNvSpPr txBox="1"/>
          </xdr:nvSpPr>
          <xdr:spPr>
            <a:xfrm>
              <a:off x="7543075" y="16345769"/>
              <a:ext cx="485294"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4B989DEA-7C82-41AE-9B67-246A944FE067}" type="TxLink">
                <a:rPr lang="en-US" sz="1050" b="1" i="0" u="none" strike="noStrike" cap="none" spc="50">
                  <a:ln w="11430"/>
                  <a:solidFill>
                    <a:srgbClr val="000000"/>
                  </a:solidFill>
                  <a:effectLst>
                    <a:outerShdw blurRad="76200" dist="50800" dir="5400000" algn="tl" rotWithShape="0">
                      <a:srgbClr val="000000">
                        <a:alpha val="65000"/>
                      </a:srgbClr>
                    </a:outerShdw>
                  </a:effectLst>
                  <a:latin typeface="+mn-lt"/>
                  <a:cs typeface="Arial" pitchFamily="34" charset="0"/>
                </a:rPr>
                <a:pPr algn="ctr"/>
                <a:t>837</a:t>
              </a:fld>
              <a:endParaRPr lang="en-US" sz="1050" b="1" cap="none" spc="50">
                <a:ln w="11430"/>
                <a:solidFill>
                  <a:schemeClr val="tx1"/>
                </a:solidFill>
                <a:effectLst>
                  <a:outerShdw blurRad="76200" dist="50800" dir="5400000" algn="tl" rotWithShape="0">
                    <a:srgbClr val="000000">
                      <a:alpha val="65000"/>
                    </a:srgbClr>
                  </a:outerShdw>
                </a:effectLst>
                <a:latin typeface="+mn-lt"/>
                <a:cs typeface="Arial" pitchFamily="34" charset="0"/>
              </a:endParaRPr>
            </a:p>
          </xdr:txBody>
        </xdr:sp>
      </xdr:grpSp>
      <xdr:grpSp>
        <xdr:nvGrpSpPr>
          <xdr:cNvPr id="697" name="Right Scale"/>
          <xdr:cNvGrpSpPr/>
        </xdr:nvGrpSpPr>
        <xdr:grpSpPr>
          <a:xfrm>
            <a:off x="10875428" y="14550975"/>
            <a:ext cx="476351" cy="1970685"/>
            <a:chOff x="10875428" y="14550975"/>
            <a:chExt cx="476351" cy="1970685"/>
          </a:xfrm>
        </xdr:grpSpPr>
        <xdr:sp macro="" textlink="'Widget Showcase Calcs'!D87">
          <xdr:nvSpPr>
            <xdr:cNvPr id="411" name="Right Scale Value #2"/>
            <xdr:cNvSpPr txBox="1"/>
          </xdr:nvSpPr>
          <xdr:spPr>
            <a:xfrm>
              <a:off x="10875428" y="14550975"/>
              <a:ext cx="476351"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0D7485A4-8F65-4975-875A-3C4ACDAE8F45}" type="TxLink">
                <a:rPr lang="en-US" sz="1050" b="1" i="0" u="none" strike="noStrike">
                  <a:solidFill>
                    <a:srgbClr val="000000"/>
                  </a:solidFill>
                  <a:latin typeface="+mn-lt"/>
                  <a:cs typeface="Arial" pitchFamily="34" charset="0"/>
                </a:rPr>
                <a:pPr algn="l"/>
                <a:t>1000</a:t>
              </a:fld>
              <a:endParaRPr lang="en-US" sz="1050" b="1">
                <a:latin typeface="+mn-lt"/>
                <a:cs typeface="Arial" pitchFamily="34" charset="0"/>
              </a:endParaRPr>
            </a:p>
          </xdr:txBody>
        </xdr:sp>
        <xdr:sp macro="" textlink="'Widget Showcase Calcs'!D86">
          <xdr:nvSpPr>
            <xdr:cNvPr id="410" name="Right Scale Value #1"/>
            <xdr:cNvSpPr txBox="1"/>
          </xdr:nvSpPr>
          <xdr:spPr>
            <a:xfrm>
              <a:off x="10875428" y="16211890"/>
              <a:ext cx="476351"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fld id="{DDA22ECE-BD4E-4912-910A-7BC4FC2E8FC1}" type="TxLink">
                <a:rPr lang="en-US" sz="1050" b="1" i="0" u="none" strike="noStrike">
                  <a:solidFill>
                    <a:srgbClr val="000000"/>
                  </a:solidFill>
                  <a:latin typeface="+mn-lt"/>
                  <a:cs typeface="Arial" pitchFamily="34" charset="0"/>
                </a:rPr>
                <a:pPr algn="l"/>
                <a:t>0</a:t>
              </a:fld>
              <a:endParaRPr lang="en-US" sz="1050" b="1">
                <a:latin typeface="+mn-lt"/>
                <a:cs typeface="Arial" pitchFamily="34" charset="0"/>
              </a:endParaRPr>
            </a:p>
          </xdr:txBody>
        </xdr:sp>
      </xdr:grpSp>
      <xdr:grpSp>
        <xdr:nvGrpSpPr>
          <xdr:cNvPr id="696" name="Left Scale"/>
          <xdr:cNvGrpSpPr/>
        </xdr:nvGrpSpPr>
        <xdr:grpSpPr>
          <a:xfrm>
            <a:off x="7118350" y="14550975"/>
            <a:ext cx="487322" cy="1970685"/>
            <a:chOff x="7118350" y="14550975"/>
            <a:chExt cx="487322" cy="1970685"/>
          </a:xfrm>
        </xdr:grpSpPr>
        <xdr:sp macro="" textlink="'Widget Showcase Calcs'!D87">
          <xdr:nvSpPr>
            <xdr:cNvPr id="381" name="Left Scale Value #2"/>
            <xdr:cNvSpPr txBox="1"/>
          </xdr:nvSpPr>
          <xdr:spPr>
            <a:xfrm>
              <a:off x="7118350" y="14550975"/>
              <a:ext cx="487322"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5B323C1-EBD1-4E61-B6B9-F92B80F8CA98}" type="TxLink">
                <a:rPr lang="en-US" sz="1050" b="1" i="0" u="none" strike="noStrike">
                  <a:solidFill>
                    <a:srgbClr val="000000"/>
                  </a:solidFill>
                  <a:latin typeface="+mn-lt"/>
                  <a:cs typeface="Arial" pitchFamily="34" charset="0"/>
                </a:rPr>
                <a:pPr algn="r"/>
                <a:t>1000</a:t>
              </a:fld>
              <a:endParaRPr lang="en-US" sz="1050" b="1">
                <a:latin typeface="+mn-lt"/>
                <a:cs typeface="Arial" pitchFamily="34" charset="0"/>
              </a:endParaRPr>
            </a:p>
          </xdr:txBody>
        </xdr:sp>
        <xdr:sp macro="" textlink="'Widget Showcase Calcs'!D86">
          <xdr:nvSpPr>
            <xdr:cNvPr id="380" name="Left Scale Value #1"/>
            <xdr:cNvSpPr txBox="1"/>
          </xdr:nvSpPr>
          <xdr:spPr>
            <a:xfrm>
              <a:off x="7118350" y="16211890"/>
              <a:ext cx="487322" cy="3097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fld id="{76DB2792-3354-4A1A-802E-BD8C9CA229E6}" type="TxLink">
                <a:rPr lang="en-US" sz="1050" b="1" i="0" u="none" strike="noStrike">
                  <a:solidFill>
                    <a:srgbClr val="000000"/>
                  </a:solidFill>
                  <a:latin typeface="+mn-lt"/>
                  <a:cs typeface="Arial" pitchFamily="34" charset="0"/>
                </a:rPr>
                <a:pPr algn="r"/>
                <a:t>0</a:t>
              </a:fld>
              <a:endParaRPr lang="en-US" sz="1050" b="1">
                <a:latin typeface="+mn-lt"/>
                <a:cs typeface="Arial" pitchFamily="34" charset="0"/>
              </a:endParaRPr>
            </a:p>
          </xdr:txBody>
        </xdr:sp>
      </xdr:grpSp>
      <xdr:sp macro="" textlink="">
        <xdr:nvSpPr>
          <xdr:cNvPr id="412" name="Widget Scale Text"/>
          <xdr:cNvSpPr txBox="1"/>
        </xdr:nvSpPr>
        <xdr:spPr bwMode="auto">
          <a:xfrm>
            <a:off x="7485837" y="16541340"/>
            <a:ext cx="3522345" cy="423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01B212F-7460-4F76-BB96-B43ADFA9AFE1}" type="TxLink">
              <a:rPr lang="en-US" sz="1200" b="1" i="0" u="none" strike="noStrike">
                <a:solidFill>
                  <a:srgbClr val="000000"/>
                </a:solidFill>
                <a:latin typeface="Arial" pitchFamily="34" charset="0"/>
                <a:cs typeface="Arial" pitchFamily="34" charset="0"/>
              </a:rPr>
              <a:pPr algn="ctr"/>
              <a:t>x millions USD$</a:t>
            </a:fld>
            <a:endParaRPr lang="en-US" sz="1200" b="1">
              <a:latin typeface="Arial" pitchFamily="34" charset="0"/>
              <a:cs typeface="Arial" pitchFamily="34" charset="0"/>
            </a:endParaRPr>
          </a:p>
        </xdr:txBody>
      </xdr:sp>
      <xdr:sp macro="" textlink="">
        <xdr:nvSpPr>
          <xdr:cNvPr id="409" name="Q4 Text Value"/>
          <xdr:cNvSpPr txBox="1"/>
        </xdr:nvSpPr>
        <xdr:spPr>
          <a:xfrm>
            <a:off x="10075017" y="13978869"/>
            <a:ext cx="878016" cy="665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Q4</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
        <xdr:nvSpPr>
          <xdr:cNvPr id="408" name="Q3 Text Value"/>
          <xdr:cNvSpPr txBox="1"/>
        </xdr:nvSpPr>
        <xdr:spPr>
          <a:xfrm>
            <a:off x="9228752" y="13978869"/>
            <a:ext cx="856896" cy="665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Q3</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
        <xdr:nvSpPr>
          <xdr:cNvPr id="407" name="Q2 Text Value"/>
          <xdr:cNvSpPr txBox="1"/>
        </xdr:nvSpPr>
        <xdr:spPr>
          <a:xfrm>
            <a:off x="8389941" y="13978869"/>
            <a:ext cx="857947" cy="665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Q2</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
        <xdr:nvSpPr>
          <xdr:cNvPr id="406" name="Q1 Text Value"/>
          <xdr:cNvSpPr txBox="1"/>
        </xdr:nvSpPr>
        <xdr:spPr>
          <a:xfrm>
            <a:off x="7530183" y="13962887"/>
            <a:ext cx="865838" cy="6650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0">
                <a:ln w="17780" cmpd="sng">
                  <a:noFill/>
                  <a:prstDash val="solid"/>
                  <a:miter lim="800000"/>
                </a:ln>
                <a:gradFill rotWithShape="1">
                  <a:gsLst>
                    <a:gs pos="0">
                      <a:srgbClr val="000000">
                        <a:tint val="92000"/>
                        <a:shade val="100000"/>
                        <a:satMod val="150000"/>
                      </a:srgbClr>
                    </a:gs>
                    <a:gs pos="49000">
                      <a:srgbClr val="000000">
                        <a:tint val="89000"/>
                        <a:shade val="90000"/>
                        <a:satMod val="150000"/>
                      </a:srgbClr>
                    </a:gs>
                    <a:gs pos="50000">
                      <a:srgbClr val="000000">
                        <a:tint val="100000"/>
                        <a:shade val="75000"/>
                        <a:satMod val="150000"/>
                      </a:srgbClr>
                    </a:gs>
                    <a:gs pos="95000">
                      <a:srgbClr val="000000">
                        <a:shade val="47000"/>
                        <a:satMod val="150000"/>
                      </a:srgbClr>
                    </a:gs>
                    <a:gs pos="100000">
                      <a:srgbClr val="000000">
                        <a:shade val="39000"/>
                        <a:satMod val="150000"/>
                      </a:srgbClr>
                    </a:gs>
                  </a:gsLst>
                  <a:lin ang="5400000"/>
                </a:gradFill>
                <a:effectLst>
                  <a:outerShdw blurRad="50800" algn="tl" rotWithShape="0">
                    <a:srgbClr val="000000"/>
                  </a:outerShdw>
                </a:effectLst>
                <a:latin typeface="Arialri"/>
                <a:ea typeface="+mn-ea"/>
                <a:cs typeface="Arial" pitchFamily="34" charset="0"/>
              </a:rPr>
              <a:t>Q1</a:t>
            </a:r>
            <a:endParaRPr lang="en-US" sz="2800" b="1" i="0" u="none" strike="noStrike" cap="none" spc="50">
              <a:ln w="17780" cmpd="sng">
                <a:noFill/>
                <a:prstDash val="solid"/>
                <a:miter lim="800000"/>
              </a:ln>
              <a:solidFill>
                <a:srgbClr val="FF3333"/>
              </a:solidFill>
              <a:effectLst>
                <a:glow rad="53100">
                  <a:schemeClr val="bg1">
                    <a:lumMod val="50000"/>
                    <a:alpha val="30000"/>
                  </a:schemeClr>
                </a:glow>
              </a:effectLst>
              <a:latin typeface="Arialri"/>
              <a:ea typeface="+mn-ea"/>
              <a:cs typeface="Arial" pitchFamily="34" charset="0"/>
            </a:endParaRPr>
          </a:p>
        </xdr:txBody>
      </xdr:sp>
      <xdr:sp macro="" textlink="">
        <xdr:nvSpPr>
          <xdr:cNvPr id="382" name="Equalizer Widget Main Title"/>
          <xdr:cNvSpPr txBox="1"/>
        </xdr:nvSpPr>
        <xdr:spPr>
          <a:xfrm>
            <a:off x="7243848" y="13332090"/>
            <a:ext cx="4153482" cy="8835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2400" b="1">
                <a:latin typeface="Arial" pitchFamily="34" charset="0"/>
                <a:cs typeface="Arial" pitchFamily="34" charset="0"/>
              </a:rPr>
              <a:t>Sales Volume</a:t>
            </a:r>
          </a:p>
          <a:p>
            <a:pPr algn="ctr"/>
            <a:r>
              <a:rPr lang="en-US" sz="2400" b="1">
                <a:latin typeface="Arial" pitchFamily="34" charset="0"/>
                <a:cs typeface="Arial" pitchFamily="34" charset="0"/>
              </a:rPr>
              <a:t>(Target vs Actual)</a:t>
            </a:r>
          </a:p>
        </xdr:txBody>
      </xdr:sp>
    </xdr:grpSp>
    <xdr:clientData/>
  </xdr:twoCellAnchor>
  <xdr:twoCellAnchor>
    <xdr:from>
      <xdr:col>12</xdr:col>
      <xdr:colOff>520699</xdr:colOff>
      <xdr:row>71</xdr:row>
      <xdr:rowOff>126999</xdr:rowOff>
    </xdr:from>
    <xdr:to>
      <xdr:col>19</xdr:col>
      <xdr:colOff>601512</xdr:colOff>
      <xdr:row>86</xdr:row>
      <xdr:rowOff>37186</xdr:rowOff>
    </xdr:to>
    <xdr:grpSp>
      <xdr:nvGrpSpPr>
        <xdr:cNvPr id="683" name="e) Light Thermometer Widget"/>
        <xdr:cNvGrpSpPr/>
      </xdr:nvGrpSpPr>
      <xdr:grpSpPr>
        <a:xfrm>
          <a:off x="7918449" y="18891249"/>
          <a:ext cx="4224188" cy="3783687"/>
          <a:chOff x="7140575" y="9271000"/>
          <a:chExt cx="4223955" cy="3784492"/>
        </a:xfrm>
      </xdr:grpSpPr>
      <xdr:sp macro="" textlink="">
        <xdr:nvSpPr>
          <xdr:cNvPr id="67" name="Background Rectangle"/>
          <xdr:cNvSpPr/>
        </xdr:nvSpPr>
        <xdr:spPr bwMode="auto">
          <a:xfrm>
            <a:off x="7140575" y="9271000"/>
            <a:ext cx="4223955" cy="3784492"/>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68" name="Thermometer Background Shape"/>
          <xdr:cNvSpPr>
            <a:spLocks/>
          </xdr:cNvSpPr>
        </xdr:nvSpPr>
        <xdr:spPr bwMode="auto">
          <a:xfrm>
            <a:off x="7582368" y="9374036"/>
            <a:ext cx="1146784" cy="3559426"/>
          </a:xfrm>
          <a:custGeom>
            <a:avLst/>
            <a:gdLst/>
            <a:ahLst/>
            <a:cxnLst>
              <a:cxn ang="0">
                <a:pos x="470" y="4101"/>
              </a:cxn>
              <a:cxn ang="0">
                <a:pos x="354" y="4181"/>
              </a:cxn>
              <a:cxn ang="0">
                <a:pos x="225" y="4306"/>
              </a:cxn>
              <a:cxn ang="0">
                <a:pos x="154" y="4402"/>
              </a:cxn>
              <a:cxn ang="0">
                <a:pos x="97" y="4505"/>
              </a:cxn>
              <a:cxn ang="0">
                <a:pos x="51" y="4615"/>
              </a:cxn>
              <a:cxn ang="0">
                <a:pos x="19" y="4731"/>
              </a:cxn>
              <a:cxn ang="0">
                <a:pos x="3" y="4849"/>
              </a:cxn>
              <a:cxn ang="0">
                <a:pos x="1" y="4971"/>
              </a:cxn>
              <a:cxn ang="0">
                <a:pos x="17" y="5094"/>
              </a:cxn>
              <a:cxn ang="0">
                <a:pos x="47" y="5215"/>
              </a:cxn>
              <a:cxn ang="0">
                <a:pos x="92" y="5329"/>
              </a:cxn>
              <a:cxn ang="0">
                <a:pos x="150" y="5435"/>
              </a:cxn>
              <a:cxn ang="0">
                <a:pos x="259" y="5576"/>
              </a:cxn>
              <a:cxn ang="0">
                <a:pos x="393" y="5693"/>
              </a:cxn>
              <a:cxn ang="0">
                <a:pos x="493" y="5756"/>
              </a:cxn>
              <a:cxn ang="0">
                <a:pos x="601" y="5806"/>
              </a:cxn>
              <a:cxn ang="0">
                <a:pos x="716" y="5842"/>
              </a:cxn>
              <a:cxn ang="0">
                <a:pos x="835" y="5862"/>
              </a:cxn>
              <a:cxn ang="0">
                <a:pos x="959" y="5867"/>
              </a:cxn>
              <a:cxn ang="0">
                <a:pos x="1081" y="5857"/>
              </a:cxn>
              <a:cxn ang="0">
                <a:pos x="1199" y="5831"/>
              </a:cxn>
              <a:cxn ang="0">
                <a:pos x="1311" y="5790"/>
              </a:cxn>
              <a:cxn ang="0">
                <a:pos x="1416" y="5735"/>
              </a:cxn>
              <a:cxn ang="0">
                <a:pos x="1513" y="5668"/>
              </a:cxn>
              <a:cxn ang="0">
                <a:pos x="1667" y="5515"/>
              </a:cxn>
              <a:cxn ang="0">
                <a:pos x="1745" y="5401"/>
              </a:cxn>
              <a:cxn ang="0">
                <a:pos x="1800" y="5292"/>
              </a:cxn>
              <a:cxn ang="0">
                <a:pos x="1839" y="5176"/>
              </a:cxn>
              <a:cxn ang="0">
                <a:pos x="1865" y="5053"/>
              </a:cxn>
              <a:cxn ang="0">
                <a:pos x="1874" y="4930"/>
              </a:cxn>
              <a:cxn ang="0">
                <a:pos x="1867" y="4809"/>
              </a:cxn>
              <a:cxn ang="0">
                <a:pos x="1846" y="4691"/>
              </a:cxn>
              <a:cxn ang="0">
                <a:pos x="1810" y="4578"/>
              </a:cxn>
              <a:cxn ang="0">
                <a:pos x="1761" y="4470"/>
              </a:cxn>
              <a:cxn ang="0">
                <a:pos x="1698" y="4369"/>
              </a:cxn>
              <a:cxn ang="0">
                <a:pos x="1623" y="4276"/>
              </a:cxn>
              <a:cxn ang="0">
                <a:pos x="1472" y="4145"/>
              </a:cxn>
              <a:cxn ang="0">
                <a:pos x="1368" y="4081"/>
              </a:cxn>
              <a:cxn ang="0">
                <a:pos x="1312" y="2452"/>
              </a:cxn>
              <a:cxn ang="0">
                <a:pos x="1312" y="784"/>
              </a:cxn>
              <a:cxn ang="0">
                <a:pos x="1312" y="569"/>
              </a:cxn>
              <a:cxn ang="0">
                <a:pos x="1312" y="521"/>
              </a:cxn>
              <a:cxn ang="0">
                <a:pos x="1312" y="408"/>
              </a:cxn>
              <a:cxn ang="0">
                <a:pos x="1309" y="344"/>
              </a:cxn>
              <a:cxn ang="0">
                <a:pos x="1304" y="298"/>
              </a:cxn>
              <a:cxn ang="0">
                <a:pos x="1270" y="204"/>
              </a:cxn>
              <a:cxn ang="0">
                <a:pos x="1214" y="123"/>
              </a:cxn>
              <a:cxn ang="0">
                <a:pos x="1140" y="60"/>
              </a:cxn>
              <a:cxn ang="0">
                <a:pos x="1053" y="18"/>
              </a:cxn>
              <a:cxn ang="0">
                <a:pos x="955" y="0"/>
              </a:cxn>
              <a:cxn ang="0">
                <a:pos x="854" y="9"/>
              </a:cxn>
              <a:cxn ang="0">
                <a:pos x="763" y="43"/>
              </a:cxn>
              <a:cxn ang="0">
                <a:pos x="683" y="100"/>
              </a:cxn>
              <a:cxn ang="0">
                <a:pos x="620" y="176"/>
              </a:cxn>
              <a:cxn ang="0">
                <a:pos x="580" y="265"/>
              </a:cxn>
              <a:cxn ang="0">
                <a:pos x="566" y="331"/>
              </a:cxn>
              <a:cxn ang="0">
                <a:pos x="563" y="378"/>
              </a:cxn>
              <a:cxn ang="0">
                <a:pos x="562" y="493"/>
              </a:cxn>
              <a:cxn ang="0">
                <a:pos x="562" y="556"/>
              </a:cxn>
              <a:cxn ang="0">
                <a:pos x="563" y="651"/>
              </a:cxn>
              <a:cxn ang="0">
                <a:pos x="563" y="1652"/>
              </a:cxn>
            </a:cxnLst>
            <a:rect l="0" t="0" r="r" b="b"/>
            <a:pathLst>
              <a:path w="1874" h="5869">
                <a:moveTo>
                  <a:pt x="563" y="4054"/>
                </a:moveTo>
                <a:lnTo>
                  <a:pt x="544" y="4063"/>
                </a:lnTo>
                <a:lnTo>
                  <a:pt x="525" y="4072"/>
                </a:lnTo>
                <a:lnTo>
                  <a:pt x="506" y="4081"/>
                </a:lnTo>
                <a:lnTo>
                  <a:pt x="488" y="4091"/>
                </a:lnTo>
                <a:lnTo>
                  <a:pt x="470" y="4101"/>
                </a:lnTo>
                <a:lnTo>
                  <a:pt x="453" y="4112"/>
                </a:lnTo>
                <a:lnTo>
                  <a:pt x="436" y="4122"/>
                </a:lnTo>
                <a:lnTo>
                  <a:pt x="418" y="4134"/>
                </a:lnTo>
                <a:lnTo>
                  <a:pt x="402" y="4145"/>
                </a:lnTo>
                <a:lnTo>
                  <a:pt x="385" y="4157"/>
                </a:lnTo>
                <a:lnTo>
                  <a:pt x="354" y="4181"/>
                </a:lnTo>
                <a:lnTo>
                  <a:pt x="323" y="4207"/>
                </a:lnTo>
                <a:lnTo>
                  <a:pt x="294" y="4234"/>
                </a:lnTo>
                <a:lnTo>
                  <a:pt x="266" y="4262"/>
                </a:lnTo>
                <a:lnTo>
                  <a:pt x="252" y="4276"/>
                </a:lnTo>
                <a:lnTo>
                  <a:pt x="238" y="4292"/>
                </a:lnTo>
                <a:lnTo>
                  <a:pt x="225" y="4306"/>
                </a:lnTo>
                <a:lnTo>
                  <a:pt x="212" y="4321"/>
                </a:lnTo>
                <a:lnTo>
                  <a:pt x="201" y="4336"/>
                </a:lnTo>
                <a:lnTo>
                  <a:pt x="188" y="4353"/>
                </a:lnTo>
                <a:lnTo>
                  <a:pt x="177" y="4369"/>
                </a:lnTo>
                <a:lnTo>
                  <a:pt x="165" y="4385"/>
                </a:lnTo>
                <a:lnTo>
                  <a:pt x="154" y="4402"/>
                </a:lnTo>
                <a:lnTo>
                  <a:pt x="144" y="4419"/>
                </a:lnTo>
                <a:lnTo>
                  <a:pt x="134" y="4435"/>
                </a:lnTo>
                <a:lnTo>
                  <a:pt x="123" y="4452"/>
                </a:lnTo>
                <a:lnTo>
                  <a:pt x="115" y="4470"/>
                </a:lnTo>
                <a:lnTo>
                  <a:pt x="104" y="4487"/>
                </a:lnTo>
                <a:lnTo>
                  <a:pt x="97" y="4505"/>
                </a:lnTo>
                <a:lnTo>
                  <a:pt x="88" y="4523"/>
                </a:lnTo>
                <a:lnTo>
                  <a:pt x="80" y="4541"/>
                </a:lnTo>
                <a:lnTo>
                  <a:pt x="71" y="4559"/>
                </a:lnTo>
                <a:lnTo>
                  <a:pt x="65" y="4578"/>
                </a:lnTo>
                <a:lnTo>
                  <a:pt x="57" y="4596"/>
                </a:lnTo>
                <a:lnTo>
                  <a:pt x="51" y="4615"/>
                </a:lnTo>
                <a:lnTo>
                  <a:pt x="45" y="4634"/>
                </a:lnTo>
                <a:lnTo>
                  <a:pt x="40" y="4652"/>
                </a:lnTo>
                <a:lnTo>
                  <a:pt x="33" y="4672"/>
                </a:lnTo>
                <a:lnTo>
                  <a:pt x="28" y="4691"/>
                </a:lnTo>
                <a:lnTo>
                  <a:pt x="24" y="4710"/>
                </a:lnTo>
                <a:lnTo>
                  <a:pt x="19" y="4731"/>
                </a:lnTo>
                <a:lnTo>
                  <a:pt x="15" y="4750"/>
                </a:lnTo>
                <a:lnTo>
                  <a:pt x="13" y="4769"/>
                </a:lnTo>
                <a:lnTo>
                  <a:pt x="9" y="4790"/>
                </a:lnTo>
                <a:lnTo>
                  <a:pt x="7" y="4809"/>
                </a:lnTo>
                <a:lnTo>
                  <a:pt x="5" y="4830"/>
                </a:lnTo>
                <a:lnTo>
                  <a:pt x="3" y="4849"/>
                </a:lnTo>
                <a:lnTo>
                  <a:pt x="1" y="4869"/>
                </a:lnTo>
                <a:lnTo>
                  <a:pt x="1" y="4890"/>
                </a:lnTo>
                <a:lnTo>
                  <a:pt x="0" y="4911"/>
                </a:lnTo>
                <a:lnTo>
                  <a:pt x="0" y="4930"/>
                </a:lnTo>
                <a:lnTo>
                  <a:pt x="1" y="4950"/>
                </a:lnTo>
                <a:lnTo>
                  <a:pt x="1" y="4971"/>
                </a:lnTo>
                <a:lnTo>
                  <a:pt x="3" y="4991"/>
                </a:lnTo>
                <a:lnTo>
                  <a:pt x="5" y="5012"/>
                </a:lnTo>
                <a:lnTo>
                  <a:pt x="7" y="5033"/>
                </a:lnTo>
                <a:lnTo>
                  <a:pt x="9" y="5053"/>
                </a:lnTo>
                <a:lnTo>
                  <a:pt x="13" y="5074"/>
                </a:lnTo>
                <a:lnTo>
                  <a:pt x="17" y="5094"/>
                </a:lnTo>
                <a:lnTo>
                  <a:pt x="21" y="5115"/>
                </a:lnTo>
                <a:lnTo>
                  <a:pt x="24" y="5135"/>
                </a:lnTo>
                <a:lnTo>
                  <a:pt x="29" y="5156"/>
                </a:lnTo>
                <a:lnTo>
                  <a:pt x="35" y="5176"/>
                </a:lnTo>
                <a:lnTo>
                  <a:pt x="41" y="5196"/>
                </a:lnTo>
                <a:lnTo>
                  <a:pt x="47" y="5215"/>
                </a:lnTo>
                <a:lnTo>
                  <a:pt x="54" y="5235"/>
                </a:lnTo>
                <a:lnTo>
                  <a:pt x="60" y="5255"/>
                </a:lnTo>
                <a:lnTo>
                  <a:pt x="68" y="5274"/>
                </a:lnTo>
                <a:lnTo>
                  <a:pt x="75" y="5292"/>
                </a:lnTo>
                <a:lnTo>
                  <a:pt x="83" y="5311"/>
                </a:lnTo>
                <a:lnTo>
                  <a:pt x="92" y="5329"/>
                </a:lnTo>
                <a:lnTo>
                  <a:pt x="101" y="5347"/>
                </a:lnTo>
                <a:lnTo>
                  <a:pt x="109" y="5365"/>
                </a:lnTo>
                <a:lnTo>
                  <a:pt x="120" y="5383"/>
                </a:lnTo>
                <a:lnTo>
                  <a:pt x="130" y="5401"/>
                </a:lnTo>
                <a:lnTo>
                  <a:pt x="140" y="5418"/>
                </a:lnTo>
                <a:lnTo>
                  <a:pt x="150" y="5435"/>
                </a:lnTo>
                <a:lnTo>
                  <a:pt x="162" y="5451"/>
                </a:lnTo>
                <a:lnTo>
                  <a:pt x="172" y="5468"/>
                </a:lnTo>
                <a:lnTo>
                  <a:pt x="183" y="5485"/>
                </a:lnTo>
                <a:lnTo>
                  <a:pt x="207" y="5515"/>
                </a:lnTo>
                <a:lnTo>
                  <a:pt x="233" y="5546"/>
                </a:lnTo>
                <a:lnTo>
                  <a:pt x="259" y="5576"/>
                </a:lnTo>
                <a:lnTo>
                  <a:pt x="287" y="5604"/>
                </a:lnTo>
                <a:lnTo>
                  <a:pt x="317" y="5631"/>
                </a:lnTo>
                <a:lnTo>
                  <a:pt x="346" y="5657"/>
                </a:lnTo>
                <a:lnTo>
                  <a:pt x="362" y="5668"/>
                </a:lnTo>
                <a:lnTo>
                  <a:pt x="378" y="5681"/>
                </a:lnTo>
                <a:lnTo>
                  <a:pt x="393" y="5693"/>
                </a:lnTo>
                <a:lnTo>
                  <a:pt x="409" y="5703"/>
                </a:lnTo>
                <a:lnTo>
                  <a:pt x="426" y="5714"/>
                </a:lnTo>
                <a:lnTo>
                  <a:pt x="443" y="5725"/>
                </a:lnTo>
                <a:lnTo>
                  <a:pt x="459" y="5735"/>
                </a:lnTo>
                <a:lnTo>
                  <a:pt x="476" y="5745"/>
                </a:lnTo>
                <a:lnTo>
                  <a:pt x="493" y="5756"/>
                </a:lnTo>
                <a:lnTo>
                  <a:pt x="511" y="5765"/>
                </a:lnTo>
                <a:lnTo>
                  <a:pt x="529" y="5774"/>
                </a:lnTo>
                <a:lnTo>
                  <a:pt x="547" y="5781"/>
                </a:lnTo>
                <a:lnTo>
                  <a:pt x="565" y="5790"/>
                </a:lnTo>
                <a:lnTo>
                  <a:pt x="582" y="5798"/>
                </a:lnTo>
                <a:lnTo>
                  <a:pt x="601" y="5806"/>
                </a:lnTo>
                <a:lnTo>
                  <a:pt x="619" y="5812"/>
                </a:lnTo>
                <a:lnTo>
                  <a:pt x="638" y="5818"/>
                </a:lnTo>
                <a:lnTo>
                  <a:pt x="657" y="5825"/>
                </a:lnTo>
                <a:lnTo>
                  <a:pt x="676" y="5831"/>
                </a:lnTo>
                <a:lnTo>
                  <a:pt x="695" y="5836"/>
                </a:lnTo>
                <a:lnTo>
                  <a:pt x="716" y="5842"/>
                </a:lnTo>
                <a:lnTo>
                  <a:pt x="735" y="5845"/>
                </a:lnTo>
                <a:lnTo>
                  <a:pt x="754" y="5851"/>
                </a:lnTo>
                <a:lnTo>
                  <a:pt x="774" y="5853"/>
                </a:lnTo>
                <a:lnTo>
                  <a:pt x="795" y="5857"/>
                </a:lnTo>
                <a:lnTo>
                  <a:pt x="815" y="5860"/>
                </a:lnTo>
                <a:lnTo>
                  <a:pt x="835" y="5862"/>
                </a:lnTo>
                <a:lnTo>
                  <a:pt x="856" y="5865"/>
                </a:lnTo>
                <a:lnTo>
                  <a:pt x="876" y="5866"/>
                </a:lnTo>
                <a:lnTo>
                  <a:pt x="896" y="5867"/>
                </a:lnTo>
                <a:lnTo>
                  <a:pt x="917" y="5867"/>
                </a:lnTo>
                <a:lnTo>
                  <a:pt x="937" y="5869"/>
                </a:lnTo>
                <a:lnTo>
                  <a:pt x="959" y="5867"/>
                </a:lnTo>
                <a:lnTo>
                  <a:pt x="979" y="5867"/>
                </a:lnTo>
                <a:lnTo>
                  <a:pt x="999" y="5866"/>
                </a:lnTo>
                <a:lnTo>
                  <a:pt x="1020" y="5865"/>
                </a:lnTo>
                <a:lnTo>
                  <a:pt x="1040" y="5862"/>
                </a:lnTo>
                <a:lnTo>
                  <a:pt x="1060" y="5860"/>
                </a:lnTo>
                <a:lnTo>
                  <a:pt x="1081" y="5857"/>
                </a:lnTo>
                <a:lnTo>
                  <a:pt x="1101" y="5853"/>
                </a:lnTo>
                <a:lnTo>
                  <a:pt x="1120" y="5851"/>
                </a:lnTo>
                <a:lnTo>
                  <a:pt x="1140" y="5845"/>
                </a:lnTo>
                <a:lnTo>
                  <a:pt x="1159" y="5842"/>
                </a:lnTo>
                <a:lnTo>
                  <a:pt x="1179" y="5836"/>
                </a:lnTo>
                <a:lnTo>
                  <a:pt x="1199" y="5831"/>
                </a:lnTo>
                <a:lnTo>
                  <a:pt x="1218" y="5825"/>
                </a:lnTo>
                <a:lnTo>
                  <a:pt x="1237" y="5818"/>
                </a:lnTo>
                <a:lnTo>
                  <a:pt x="1255" y="5812"/>
                </a:lnTo>
                <a:lnTo>
                  <a:pt x="1274" y="5806"/>
                </a:lnTo>
                <a:lnTo>
                  <a:pt x="1292" y="5798"/>
                </a:lnTo>
                <a:lnTo>
                  <a:pt x="1311" y="5790"/>
                </a:lnTo>
                <a:lnTo>
                  <a:pt x="1328" y="5781"/>
                </a:lnTo>
                <a:lnTo>
                  <a:pt x="1346" y="5774"/>
                </a:lnTo>
                <a:lnTo>
                  <a:pt x="1364" y="5765"/>
                </a:lnTo>
                <a:lnTo>
                  <a:pt x="1382" y="5756"/>
                </a:lnTo>
                <a:lnTo>
                  <a:pt x="1398" y="5745"/>
                </a:lnTo>
                <a:lnTo>
                  <a:pt x="1416" y="5735"/>
                </a:lnTo>
                <a:lnTo>
                  <a:pt x="1433" y="5725"/>
                </a:lnTo>
                <a:lnTo>
                  <a:pt x="1449" y="5714"/>
                </a:lnTo>
                <a:lnTo>
                  <a:pt x="1466" y="5703"/>
                </a:lnTo>
                <a:lnTo>
                  <a:pt x="1481" y="5693"/>
                </a:lnTo>
                <a:lnTo>
                  <a:pt x="1498" y="5681"/>
                </a:lnTo>
                <a:lnTo>
                  <a:pt x="1513" y="5668"/>
                </a:lnTo>
                <a:lnTo>
                  <a:pt x="1528" y="5657"/>
                </a:lnTo>
                <a:lnTo>
                  <a:pt x="1559" y="5631"/>
                </a:lnTo>
                <a:lnTo>
                  <a:pt x="1588" y="5604"/>
                </a:lnTo>
                <a:lnTo>
                  <a:pt x="1614" y="5576"/>
                </a:lnTo>
                <a:lnTo>
                  <a:pt x="1641" y="5546"/>
                </a:lnTo>
                <a:lnTo>
                  <a:pt x="1667" y="5515"/>
                </a:lnTo>
                <a:lnTo>
                  <a:pt x="1691" y="5485"/>
                </a:lnTo>
                <a:lnTo>
                  <a:pt x="1702" y="5468"/>
                </a:lnTo>
                <a:lnTo>
                  <a:pt x="1714" y="5451"/>
                </a:lnTo>
                <a:lnTo>
                  <a:pt x="1725" y="5435"/>
                </a:lnTo>
                <a:lnTo>
                  <a:pt x="1735" y="5418"/>
                </a:lnTo>
                <a:lnTo>
                  <a:pt x="1745" y="5401"/>
                </a:lnTo>
                <a:lnTo>
                  <a:pt x="1756" y="5383"/>
                </a:lnTo>
                <a:lnTo>
                  <a:pt x="1764" y="5365"/>
                </a:lnTo>
                <a:lnTo>
                  <a:pt x="1775" y="5347"/>
                </a:lnTo>
                <a:lnTo>
                  <a:pt x="1784" y="5329"/>
                </a:lnTo>
                <a:lnTo>
                  <a:pt x="1791" y="5311"/>
                </a:lnTo>
                <a:lnTo>
                  <a:pt x="1800" y="5292"/>
                </a:lnTo>
                <a:lnTo>
                  <a:pt x="1808" y="5274"/>
                </a:lnTo>
                <a:lnTo>
                  <a:pt x="1814" y="5255"/>
                </a:lnTo>
                <a:lnTo>
                  <a:pt x="1822" y="5235"/>
                </a:lnTo>
                <a:lnTo>
                  <a:pt x="1828" y="5215"/>
                </a:lnTo>
                <a:lnTo>
                  <a:pt x="1834" y="5196"/>
                </a:lnTo>
                <a:lnTo>
                  <a:pt x="1839" y="5176"/>
                </a:lnTo>
                <a:lnTo>
                  <a:pt x="1846" y="5156"/>
                </a:lnTo>
                <a:lnTo>
                  <a:pt x="1850" y="5135"/>
                </a:lnTo>
                <a:lnTo>
                  <a:pt x="1855" y="5115"/>
                </a:lnTo>
                <a:lnTo>
                  <a:pt x="1859" y="5094"/>
                </a:lnTo>
                <a:lnTo>
                  <a:pt x="1862" y="5074"/>
                </a:lnTo>
                <a:lnTo>
                  <a:pt x="1865" y="5053"/>
                </a:lnTo>
                <a:lnTo>
                  <a:pt x="1867" y="5033"/>
                </a:lnTo>
                <a:lnTo>
                  <a:pt x="1870" y="5012"/>
                </a:lnTo>
                <a:lnTo>
                  <a:pt x="1871" y="4991"/>
                </a:lnTo>
                <a:lnTo>
                  <a:pt x="1873" y="4971"/>
                </a:lnTo>
                <a:lnTo>
                  <a:pt x="1874" y="4950"/>
                </a:lnTo>
                <a:lnTo>
                  <a:pt x="1874" y="4930"/>
                </a:lnTo>
                <a:lnTo>
                  <a:pt x="1874" y="4911"/>
                </a:lnTo>
                <a:lnTo>
                  <a:pt x="1874" y="4890"/>
                </a:lnTo>
                <a:lnTo>
                  <a:pt x="1873" y="4869"/>
                </a:lnTo>
                <a:lnTo>
                  <a:pt x="1871" y="4849"/>
                </a:lnTo>
                <a:lnTo>
                  <a:pt x="1870" y="4830"/>
                </a:lnTo>
                <a:lnTo>
                  <a:pt x="1867" y="4809"/>
                </a:lnTo>
                <a:lnTo>
                  <a:pt x="1865" y="4790"/>
                </a:lnTo>
                <a:lnTo>
                  <a:pt x="1862" y="4769"/>
                </a:lnTo>
                <a:lnTo>
                  <a:pt x="1859" y="4750"/>
                </a:lnTo>
                <a:lnTo>
                  <a:pt x="1855" y="4731"/>
                </a:lnTo>
                <a:lnTo>
                  <a:pt x="1851" y="4710"/>
                </a:lnTo>
                <a:lnTo>
                  <a:pt x="1846" y="4691"/>
                </a:lnTo>
                <a:lnTo>
                  <a:pt x="1841" y="4672"/>
                </a:lnTo>
                <a:lnTo>
                  <a:pt x="1836" y="4652"/>
                </a:lnTo>
                <a:lnTo>
                  <a:pt x="1831" y="4634"/>
                </a:lnTo>
                <a:lnTo>
                  <a:pt x="1824" y="4615"/>
                </a:lnTo>
                <a:lnTo>
                  <a:pt x="1818" y="4596"/>
                </a:lnTo>
                <a:lnTo>
                  <a:pt x="1810" y="4578"/>
                </a:lnTo>
                <a:lnTo>
                  <a:pt x="1803" y="4559"/>
                </a:lnTo>
                <a:lnTo>
                  <a:pt x="1795" y="4541"/>
                </a:lnTo>
                <a:lnTo>
                  <a:pt x="1787" y="4523"/>
                </a:lnTo>
                <a:lnTo>
                  <a:pt x="1778" y="4505"/>
                </a:lnTo>
                <a:lnTo>
                  <a:pt x="1770" y="4487"/>
                </a:lnTo>
                <a:lnTo>
                  <a:pt x="1761" y="4470"/>
                </a:lnTo>
                <a:lnTo>
                  <a:pt x="1751" y="4452"/>
                </a:lnTo>
                <a:lnTo>
                  <a:pt x="1742" y="4435"/>
                </a:lnTo>
                <a:lnTo>
                  <a:pt x="1731" y="4419"/>
                </a:lnTo>
                <a:lnTo>
                  <a:pt x="1720" y="4402"/>
                </a:lnTo>
                <a:lnTo>
                  <a:pt x="1710" y="4385"/>
                </a:lnTo>
                <a:lnTo>
                  <a:pt x="1698" y="4369"/>
                </a:lnTo>
                <a:lnTo>
                  <a:pt x="1687" y="4353"/>
                </a:lnTo>
                <a:lnTo>
                  <a:pt x="1674" y="4336"/>
                </a:lnTo>
                <a:lnTo>
                  <a:pt x="1662" y="4321"/>
                </a:lnTo>
                <a:lnTo>
                  <a:pt x="1649" y="4306"/>
                </a:lnTo>
                <a:lnTo>
                  <a:pt x="1636" y="4292"/>
                </a:lnTo>
                <a:lnTo>
                  <a:pt x="1623" y="4276"/>
                </a:lnTo>
                <a:lnTo>
                  <a:pt x="1609" y="4262"/>
                </a:lnTo>
                <a:lnTo>
                  <a:pt x="1581" y="4234"/>
                </a:lnTo>
                <a:lnTo>
                  <a:pt x="1552" y="4207"/>
                </a:lnTo>
                <a:lnTo>
                  <a:pt x="1520" y="4181"/>
                </a:lnTo>
                <a:lnTo>
                  <a:pt x="1489" y="4157"/>
                </a:lnTo>
                <a:lnTo>
                  <a:pt x="1472" y="4145"/>
                </a:lnTo>
                <a:lnTo>
                  <a:pt x="1456" y="4134"/>
                </a:lnTo>
                <a:lnTo>
                  <a:pt x="1439" y="4122"/>
                </a:lnTo>
                <a:lnTo>
                  <a:pt x="1421" y="4112"/>
                </a:lnTo>
                <a:lnTo>
                  <a:pt x="1405" y="4101"/>
                </a:lnTo>
                <a:lnTo>
                  <a:pt x="1386" y="4091"/>
                </a:lnTo>
                <a:lnTo>
                  <a:pt x="1368" y="4081"/>
                </a:lnTo>
                <a:lnTo>
                  <a:pt x="1350" y="4072"/>
                </a:lnTo>
                <a:lnTo>
                  <a:pt x="1331" y="4063"/>
                </a:lnTo>
                <a:lnTo>
                  <a:pt x="1312" y="4054"/>
                </a:lnTo>
                <a:lnTo>
                  <a:pt x="1312" y="3520"/>
                </a:lnTo>
                <a:lnTo>
                  <a:pt x="1312" y="2987"/>
                </a:lnTo>
                <a:lnTo>
                  <a:pt x="1312" y="2452"/>
                </a:lnTo>
                <a:lnTo>
                  <a:pt x="1312" y="1918"/>
                </a:lnTo>
                <a:lnTo>
                  <a:pt x="1312" y="1651"/>
                </a:lnTo>
                <a:lnTo>
                  <a:pt x="1312" y="1384"/>
                </a:lnTo>
                <a:lnTo>
                  <a:pt x="1312" y="1117"/>
                </a:lnTo>
                <a:lnTo>
                  <a:pt x="1312" y="851"/>
                </a:lnTo>
                <a:lnTo>
                  <a:pt x="1312" y="784"/>
                </a:lnTo>
                <a:lnTo>
                  <a:pt x="1312" y="717"/>
                </a:lnTo>
                <a:lnTo>
                  <a:pt x="1312" y="651"/>
                </a:lnTo>
                <a:lnTo>
                  <a:pt x="1312" y="584"/>
                </a:lnTo>
                <a:lnTo>
                  <a:pt x="1312" y="580"/>
                </a:lnTo>
                <a:lnTo>
                  <a:pt x="1312" y="575"/>
                </a:lnTo>
                <a:lnTo>
                  <a:pt x="1312" y="569"/>
                </a:lnTo>
                <a:lnTo>
                  <a:pt x="1312" y="562"/>
                </a:lnTo>
                <a:lnTo>
                  <a:pt x="1312" y="554"/>
                </a:lnTo>
                <a:lnTo>
                  <a:pt x="1312" y="547"/>
                </a:lnTo>
                <a:lnTo>
                  <a:pt x="1312" y="539"/>
                </a:lnTo>
                <a:lnTo>
                  <a:pt x="1312" y="530"/>
                </a:lnTo>
                <a:lnTo>
                  <a:pt x="1312" y="521"/>
                </a:lnTo>
                <a:lnTo>
                  <a:pt x="1312" y="512"/>
                </a:lnTo>
                <a:lnTo>
                  <a:pt x="1312" y="491"/>
                </a:lnTo>
                <a:lnTo>
                  <a:pt x="1312" y="471"/>
                </a:lnTo>
                <a:lnTo>
                  <a:pt x="1312" y="449"/>
                </a:lnTo>
                <a:lnTo>
                  <a:pt x="1312" y="429"/>
                </a:lnTo>
                <a:lnTo>
                  <a:pt x="1312" y="408"/>
                </a:lnTo>
                <a:lnTo>
                  <a:pt x="1311" y="387"/>
                </a:lnTo>
                <a:lnTo>
                  <a:pt x="1311" y="378"/>
                </a:lnTo>
                <a:lnTo>
                  <a:pt x="1311" y="368"/>
                </a:lnTo>
                <a:lnTo>
                  <a:pt x="1311" y="360"/>
                </a:lnTo>
                <a:lnTo>
                  <a:pt x="1309" y="351"/>
                </a:lnTo>
                <a:lnTo>
                  <a:pt x="1309" y="344"/>
                </a:lnTo>
                <a:lnTo>
                  <a:pt x="1309" y="337"/>
                </a:lnTo>
                <a:lnTo>
                  <a:pt x="1308" y="331"/>
                </a:lnTo>
                <a:lnTo>
                  <a:pt x="1308" y="325"/>
                </a:lnTo>
                <a:lnTo>
                  <a:pt x="1308" y="319"/>
                </a:lnTo>
                <a:lnTo>
                  <a:pt x="1307" y="316"/>
                </a:lnTo>
                <a:lnTo>
                  <a:pt x="1304" y="298"/>
                </a:lnTo>
                <a:lnTo>
                  <a:pt x="1299" y="282"/>
                </a:lnTo>
                <a:lnTo>
                  <a:pt x="1295" y="265"/>
                </a:lnTo>
                <a:lnTo>
                  <a:pt x="1290" y="249"/>
                </a:lnTo>
                <a:lnTo>
                  <a:pt x="1284" y="233"/>
                </a:lnTo>
                <a:lnTo>
                  <a:pt x="1278" y="218"/>
                </a:lnTo>
                <a:lnTo>
                  <a:pt x="1270" y="204"/>
                </a:lnTo>
                <a:lnTo>
                  <a:pt x="1262" y="188"/>
                </a:lnTo>
                <a:lnTo>
                  <a:pt x="1253" y="176"/>
                </a:lnTo>
                <a:lnTo>
                  <a:pt x="1245" y="161"/>
                </a:lnTo>
                <a:lnTo>
                  <a:pt x="1234" y="149"/>
                </a:lnTo>
                <a:lnTo>
                  <a:pt x="1226" y="136"/>
                </a:lnTo>
                <a:lnTo>
                  <a:pt x="1214" y="123"/>
                </a:lnTo>
                <a:lnTo>
                  <a:pt x="1203" y="111"/>
                </a:lnTo>
                <a:lnTo>
                  <a:pt x="1191" y="100"/>
                </a:lnTo>
                <a:lnTo>
                  <a:pt x="1180" y="89"/>
                </a:lnTo>
                <a:lnTo>
                  <a:pt x="1167" y="79"/>
                </a:lnTo>
                <a:lnTo>
                  <a:pt x="1154" y="69"/>
                </a:lnTo>
                <a:lnTo>
                  <a:pt x="1140" y="60"/>
                </a:lnTo>
                <a:lnTo>
                  <a:pt x="1126" y="51"/>
                </a:lnTo>
                <a:lnTo>
                  <a:pt x="1112" y="43"/>
                </a:lnTo>
                <a:lnTo>
                  <a:pt x="1098" y="36"/>
                </a:lnTo>
                <a:lnTo>
                  <a:pt x="1083" y="29"/>
                </a:lnTo>
                <a:lnTo>
                  <a:pt x="1068" y="24"/>
                </a:lnTo>
                <a:lnTo>
                  <a:pt x="1053" y="18"/>
                </a:lnTo>
                <a:lnTo>
                  <a:pt x="1036" y="14"/>
                </a:lnTo>
                <a:lnTo>
                  <a:pt x="1021" y="9"/>
                </a:lnTo>
                <a:lnTo>
                  <a:pt x="1004" y="6"/>
                </a:lnTo>
                <a:lnTo>
                  <a:pt x="988" y="3"/>
                </a:lnTo>
                <a:lnTo>
                  <a:pt x="971" y="1"/>
                </a:lnTo>
                <a:lnTo>
                  <a:pt x="955" y="0"/>
                </a:lnTo>
                <a:lnTo>
                  <a:pt x="937" y="0"/>
                </a:lnTo>
                <a:lnTo>
                  <a:pt x="920" y="0"/>
                </a:lnTo>
                <a:lnTo>
                  <a:pt x="904" y="1"/>
                </a:lnTo>
                <a:lnTo>
                  <a:pt x="887" y="3"/>
                </a:lnTo>
                <a:lnTo>
                  <a:pt x="871" y="6"/>
                </a:lnTo>
                <a:lnTo>
                  <a:pt x="854" y="9"/>
                </a:lnTo>
                <a:lnTo>
                  <a:pt x="838" y="14"/>
                </a:lnTo>
                <a:lnTo>
                  <a:pt x="823" y="18"/>
                </a:lnTo>
                <a:lnTo>
                  <a:pt x="807" y="24"/>
                </a:lnTo>
                <a:lnTo>
                  <a:pt x="792" y="29"/>
                </a:lnTo>
                <a:lnTo>
                  <a:pt x="777" y="37"/>
                </a:lnTo>
                <a:lnTo>
                  <a:pt x="763" y="43"/>
                </a:lnTo>
                <a:lnTo>
                  <a:pt x="748" y="51"/>
                </a:lnTo>
                <a:lnTo>
                  <a:pt x="735" y="60"/>
                </a:lnTo>
                <a:lnTo>
                  <a:pt x="721" y="69"/>
                </a:lnTo>
                <a:lnTo>
                  <a:pt x="708" y="79"/>
                </a:lnTo>
                <a:lnTo>
                  <a:pt x="695" y="89"/>
                </a:lnTo>
                <a:lnTo>
                  <a:pt x="683" y="100"/>
                </a:lnTo>
                <a:lnTo>
                  <a:pt x="671" y="111"/>
                </a:lnTo>
                <a:lnTo>
                  <a:pt x="660" y="123"/>
                </a:lnTo>
                <a:lnTo>
                  <a:pt x="650" y="136"/>
                </a:lnTo>
                <a:lnTo>
                  <a:pt x="640" y="149"/>
                </a:lnTo>
                <a:lnTo>
                  <a:pt x="631" y="161"/>
                </a:lnTo>
                <a:lnTo>
                  <a:pt x="620" y="176"/>
                </a:lnTo>
                <a:lnTo>
                  <a:pt x="613" y="190"/>
                </a:lnTo>
                <a:lnTo>
                  <a:pt x="605" y="204"/>
                </a:lnTo>
                <a:lnTo>
                  <a:pt x="598" y="219"/>
                </a:lnTo>
                <a:lnTo>
                  <a:pt x="591" y="235"/>
                </a:lnTo>
                <a:lnTo>
                  <a:pt x="585" y="250"/>
                </a:lnTo>
                <a:lnTo>
                  <a:pt x="580" y="265"/>
                </a:lnTo>
                <a:lnTo>
                  <a:pt x="575" y="282"/>
                </a:lnTo>
                <a:lnTo>
                  <a:pt x="571" y="299"/>
                </a:lnTo>
                <a:lnTo>
                  <a:pt x="568" y="316"/>
                </a:lnTo>
                <a:lnTo>
                  <a:pt x="567" y="319"/>
                </a:lnTo>
                <a:lnTo>
                  <a:pt x="567" y="325"/>
                </a:lnTo>
                <a:lnTo>
                  <a:pt x="566" y="331"/>
                </a:lnTo>
                <a:lnTo>
                  <a:pt x="566" y="337"/>
                </a:lnTo>
                <a:lnTo>
                  <a:pt x="566" y="345"/>
                </a:lnTo>
                <a:lnTo>
                  <a:pt x="565" y="353"/>
                </a:lnTo>
                <a:lnTo>
                  <a:pt x="565" y="360"/>
                </a:lnTo>
                <a:lnTo>
                  <a:pt x="565" y="369"/>
                </a:lnTo>
                <a:lnTo>
                  <a:pt x="563" y="378"/>
                </a:lnTo>
                <a:lnTo>
                  <a:pt x="563" y="387"/>
                </a:lnTo>
                <a:lnTo>
                  <a:pt x="563" y="408"/>
                </a:lnTo>
                <a:lnTo>
                  <a:pt x="563" y="429"/>
                </a:lnTo>
                <a:lnTo>
                  <a:pt x="563" y="450"/>
                </a:lnTo>
                <a:lnTo>
                  <a:pt x="562" y="471"/>
                </a:lnTo>
                <a:lnTo>
                  <a:pt x="562" y="493"/>
                </a:lnTo>
                <a:lnTo>
                  <a:pt x="562" y="512"/>
                </a:lnTo>
                <a:lnTo>
                  <a:pt x="562" y="522"/>
                </a:lnTo>
                <a:lnTo>
                  <a:pt x="562" y="531"/>
                </a:lnTo>
                <a:lnTo>
                  <a:pt x="562" y="540"/>
                </a:lnTo>
                <a:lnTo>
                  <a:pt x="562" y="548"/>
                </a:lnTo>
                <a:lnTo>
                  <a:pt x="562" y="556"/>
                </a:lnTo>
                <a:lnTo>
                  <a:pt x="562" y="563"/>
                </a:lnTo>
                <a:lnTo>
                  <a:pt x="563" y="570"/>
                </a:lnTo>
                <a:lnTo>
                  <a:pt x="563" y="575"/>
                </a:lnTo>
                <a:lnTo>
                  <a:pt x="563" y="580"/>
                </a:lnTo>
                <a:lnTo>
                  <a:pt x="563" y="584"/>
                </a:lnTo>
                <a:lnTo>
                  <a:pt x="563" y="651"/>
                </a:lnTo>
                <a:lnTo>
                  <a:pt x="563" y="717"/>
                </a:lnTo>
                <a:lnTo>
                  <a:pt x="563" y="784"/>
                </a:lnTo>
                <a:lnTo>
                  <a:pt x="563" y="851"/>
                </a:lnTo>
                <a:lnTo>
                  <a:pt x="563" y="1118"/>
                </a:lnTo>
                <a:lnTo>
                  <a:pt x="563" y="1385"/>
                </a:lnTo>
                <a:lnTo>
                  <a:pt x="563" y="1652"/>
                </a:lnTo>
                <a:lnTo>
                  <a:pt x="563" y="1918"/>
                </a:lnTo>
                <a:lnTo>
                  <a:pt x="563" y="2452"/>
                </a:lnTo>
                <a:lnTo>
                  <a:pt x="563" y="2987"/>
                </a:lnTo>
                <a:lnTo>
                  <a:pt x="563" y="3520"/>
                </a:lnTo>
                <a:lnTo>
                  <a:pt x="563" y="4054"/>
                </a:lnTo>
              </a:path>
            </a:pathLst>
          </a:custGeom>
          <a:solidFill>
            <a:schemeClr val="accent1"/>
          </a:solidFill>
          <a:ln w="0">
            <a:noFill/>
            <a:prstDash val="solid"/>
            <a:round/>
            <a:headEnd/>
            <a:tailEnd/>
          </a:ln>
          <a:scene3d>
            <a:camera prst="orthographicFront"/>
            <a:lightRig rig="threePt" dir="t"/>
          </a:scene3d>
          <a:sp3d>
            <a:bevelT w="127000" prst="artDeco"/>
          </a:sp3d>
        </xdr:spPr>
        <xdr:txBody>
          <a:bodyPr anchor="ctr"/>
          <a:lstStyle/>
          <a:p>
            <a:endParaRPr lang="en-US"/>
          </a:p>
        </xdr:txBody>
      </xdr:sp>
      <xdr:sp macro="" textlink="">
        <xdr:nvSpPr>
          <xdr:cNvPr id="69" name="Thermometer Mercury Background"/>
          <xdr:cNvSpPr/>
        </xdr:nvSpPr>
        <xdr:spPr bwMode="auto">
          <a:xfrm>
            <a:off x="8052362" y="9514539"/>
            <a:ext cx="169198" cy="2482230"/>
          </a:xfrm>
          <a:prstGeom prst="roundRect">
            <a:avLst>
              <a:gd name="adj" fmla="val 4834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70" name="Thermometer Mercury Chart"/>
          <xdr:cNvGraphicFramePr>
            <a:graphicFrameLocks/>
          </xdr:cNvGraphicFramePr>
        </xdr:nvGraphicFramePr>
        <xdr:xfrm>
          <a:off x="7248802" y="9486450"/>
          <a:ext cx="1286950" cy="2551319"/>
        </xdr:xfrm>
        <a:graphic>
          <a:graphicData uri="http://schemas.openxmlformats.org/drawingml/2006/chart">
            <c:chart xmlns:c="http://schemas.openxmlformats.org/drawingml/2006/chart" xmlns:r="http://schemas.openxmlformats.org/officeDocument/2006/relationships" r:id="rId31"/>
          </a:graphicData>
        </a:graphic>
      </xdr:graphicFrame>
      <xdr:sp macro="" textlink="">
        <xdr:nvSpPr>
          <xdr:cNvPr id="71" name="Thermometer Bulb Circle"/>
          <xdr:cNvSpPr/>
        </xdr:nvSpPr>
        <xdr:spPr bwMode="auto">
          <a:xfrm>
            <a:off x="7695167" y="11856266"/>
            <a:ext cx="911787" cy="964792"/>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Widget Showcase Calcs'!H69">
        <xdr:nvSpPr>
          <xdr:cNvPr id="72" name="Thermometer Small % Value Text"/>
          <xdr:cNvSpPr txBox="1"/>
        </xdr:nvSpPr>
        <xdr:spPr bwMode="auto">
          <a:xfrm>
            <a:off x="7504320" y="12064946"/>
            <a:ext cx="1312643" cy="527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3B14CC52-7AB3-41DE-8F05-F811B9592E80}" type="TxLink">
              <a:rPr lang="en-US" sz="3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a:rPr>
              <a:pPr algn="ctr"/>
              <a:t>8%</a:t>
            </a:fld>
            <a:endParaRPr lang="en-US" sz="3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Widget Showcase Calcs'!G71">
        <xdr:nvSpPr>
          <xdr:cNvPr id="75" name="Thermometer Up / Down Arrow Text"/>
          <xdr:cNvSpPr txBox="1"/>
        </xdr:nvSpPr>
        <xdr:spPr>
          <a:xfrm>
            <a:off x="8540595" y="11165648"/>
            <a:ext cx="2471655" cy="17728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86C04257-B99D-4327-879E-087CEE2C0A43}" type="TxLink">
              <a:rPr lang="en-US" sz="13000" b="1" i="0" u="none" strike="noStrike" cap="none" spc="50">
                <a:ln w="11430"/>
                <a:solidFill>
                  <a:srgbClr val="000000"/>
                </a:solidFill>
                <a:effectLst>
                  <a:outerShdw blurRad="76200" dist="50800" dir="5400000" algn="tl" rotWithShape="0">
                    <a:srgbClr val="000000">
                      <a:alpha val="65000"/>
                    </a:srgbClr>
                  </a:outerShdw>
                </a:effectLst>
                <a:latin typeface="Wingdings"/>
                <a:cs typeface="Calibri"/>
              </a:rPr>
              <a:pPr algn="ctr"/>
              <a:t>ò</a:t>
            </a:fld>
            <a:endParaRPr lang="en-US" sz="13000" b="1" cap="none" spc="50">
              <a:ln w="11430"/>
              <a:solidFill>
                <a:schemeClr val="tx1">
                  <a:lumMod val="95000"/>
                  <a:lumOff val="5000"/>
                </a:schemeClr>
              </a:solidFill>
              <a:effectLst>
                <a:outerShdw blurRad="76200" dist="50800" dir="5400000" algn="tl" rotWithShape="0">
                  <a:srgbClr val="000000">
                    <a:alpha val="65000"/>
                  </a:srgbClr>
                </a:outerShdw>
              </a:effectLst>
            </a:endParaRPr>
          </a:p>
        </xdr:txBody>
      </xdr:sp>
      <xdr:sp macro="" textlink="$F$79">
        <xdr:nvSpPr>
          <xdr:cNvPr id="74" name="Thermometer Main % Value Text"/>
          <xdr:cNvSpPr txBox="1"/>
        </xdr:nvSpPr>
        <xdr:spPr bwMode="auto">
          <a:xfrm>
            <a:off x="8606954" y="10188957"/>
            <a:ext cx="2603763" cy="11427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8BFFCF9A-009B-4DC8-9195-EE8877C80CD9}" type="TxLink">
              <a:rPr lang="en-US" sz="6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pitchFamily="34" charset="0"/>
              </a:rPr>
              <a:pPr algn="ctr"/>
              <a:t>8.5%</a:t>
            </a:fld>
            <a:endParaRPr lang="en-US" sz="6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F$75">
        <xdr:nvSpPr>
          <xdr:cNvPr id="73" name="Thermometer Main Title Text"/>
          <xdr:cNvSpPr txBox="1"/>
        </xdr:nvSpPr>
        <xdr:spPr bwMode="auto">
          <a:xfrm>
            <a:off x="8512956" y="9355302"/>
            <a:ext cx="2603763" cy="824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97043CB-5BC3-45BA-84C1-10DC29441BB7}" type="TxLink">
              <a:rPr lang="en-US" sz="2400" b="1" i="0" u="none" strike="noStrike">
                <a:solidFill>
                  <a:srgbClr val="000000"/>
                </a:solidFill>
                <a:latin typeface="Arialri"/>
                <a:cs typeface="Arial" pitchFamily="34" charset="0"/>
              </a:rPr>
              <a:pPr algn="ctr"/>
              <a:t>Daily Widget Outlook</a:t>
            </a:fld>
            <a:endParaRPr lang="en-US" sz="2400" b="1">
              <a:latin typeface="Arial" pitchFamily="34" charset="0"/>
              <a:cs typeface="Arial" pitchFamily="34" charset="0"/>
            </a:endParaRPr>
          </a:p>
        </xdr:txBody>
      </xdr:sp>
    </xdr:grpSp>
    <xdr:clientData/>
  </xdr:twoCellAnchor>
  <xdr:twoCellAnchor>
    <xdr:from>
      <xdr:col>12</xdr:col>
      <xdr:colOff>460375</xdr:colOff>
      <xdr:row>56</xdr:row>
      <xdr:rowOff>0</xdr:rowOff>
    </xdr:from>
    <xdr:to>
      <xdr:col>19</xdr:col>
      <xdr:colOff>541188</xdr:colOff>
      <xdr:row>70</xdr:row>
      <xdr:rowOff>5438</xdr:rowOff>
    </xdr:to>
    <xdr:grpSp>
      <xdr:nvGrpSpPr>
        <xdr:cNvPr id="682" name="d) Light Non-Linear Dial Widget"/>
        <xdr:cNvGrpSpPr/>
      </xdr:nvGrpSpPr>
      <xdr:grpSpPr>
        <a:xfrm>
          <a:off x="7858125" y="14795500"/>
          <a:ext cx="4224188" cy="3783688"/>
          <a:chOff x="7080250" y="5175250"/>
          <a:chExt cx="4224251" cy="3783813"/>
        </a:xfrm>
      </xdr:grpSpPr>
      <xdr:sp macro="" textlink="">
        <xdr:nvSpPr>
          <xdr:cNvPr id="338" name="Background Rectangle"/>
          <xdr:cNvSpPr/>
        </xdr:nvSpPr>
        <xdr:spPr bwMode="auto">
          <a:xfrm>
            <a:off x="7080250" y="5175250"/>
            <a:ext cx="4224251" cy="3783813"/>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14" name="Non-Linear Dial Scale Coloured Panels"/>
          <xdr:cNvGrpSpPr/>
        </xdr:nvGrpSpPr>
        <xdr:grpSpPr>
          <a:xfrm>
            <a:off x="7338577" y="6248892"/>
            <a:ext cx="3688272" cy="1780565"/>
            <a:chOff x="7430758" y="6210687"/>
            <a:chExt cx="3741594" cy="1769859"/>
          </a:xfrm>
        </xdr:grpSpPr>
        <xdr:sp macro="" textlink="">
          <xdr:nvSpPr>
            <xdr:cNvPr id="342" name="Quarter #4 Scale Color"/>
            <xdr:cNvSpPr>
              <a:spLocks/>
            </xdr:cNvSpPr>
          </xdr:nvSpPr>
          <xdr:spPr bwMode="auto">
            <a:xfrm>
              <a:off x="10180581" y="6772731"/>
              <a:ext cx="967630" cy="1207815"/>
            </a:xfrm>
            <a:custGeom>
              <a:avLst/>
              <a:gdLst/>
              <a:ahLst/>
              <a:cxnLst>
                <a:cxn ang="0">
                  <a:pos x="606" y="2177"/>
                </a:cxn>
                <a:cxn ang="0">
                  <a:pos x="601" y="2110"/>
                </a:cxn>
                <a:cxn ang="0">
                  <a:pos x="595" y="2043"/>
                </a:cxn>
                <a:cxn ang="0">
                  <a:pos x="587" y="1976"/>
                </a:cxn>
                <a:cxn ang="0">
                  <a:pos x="578" y="1910"/>
                </a:cxn>
                <a:cxn ang="0">
                  <a:pos x="566" y="1844"/>
                </a:cxn>
                <a:cxn ang="0">
                  <a:pos x="552" y="1778"/>
                </a:cxn>
                <a:cxn ang="0">
                  <a:pos x="536" y="1714"/>
                </a:cxn>
                <a:cxn ang="0">
                  <a:pos x="518" y="1648"/>
                </a:cxn>
                <a:cxn ang="0">
                  <a:pos x="497" y="1585"/>
                </a:cxn>
                <a:cxn ang="0">
                  <a:pos x="476" y="1522"/>
                </a:cxn>
                <a:cxn ang="0">
                  <a:pos x="452" y="1458"/>
                </a:cxn>
                <a:cxn ang="0">
                  <a:pos x="426" y="1397"/>
                </a:cxn>
                <a:cxn ang="0">
                  <a:pos x="398" y="1336"/>
                </a:cxn>
                <a:cxn ang="0">
                  <a:pos x="369" y="1275"/>
                </a:cxn>
                <a:cxn ang="0">
                  <a:pos x="337" y="1216"/>
                </a:cxn>
                <a:cxn ang="0">
                  <a:pos x="304" y="1158"/>
                </a:cxn>
                <a:cxn ang="0">
                  <a:pos x="269" y="1100"/>
                </a:cxn>
                <a:cxn ang="0">
                  <a:pos x="232" y="1044"/>
                </a:cxn>
                <a:cxn ang="0">
                  <a:pos x="194" y="989"/>
                </a:cxn>
                <a:cxn ang="0">
                  <a:pos x="153" y="934"/>
                </a:cxn>
                <a:cxn ang="0">
                  <a:pos x="112" y="882"/>
                </a:cxn>
                <a:cxn ang="0">
                  <a:pos x="68" y="831"/>
                </a:cxn>
                <a:cxn ang="0">
                  <a:pos x="24" y="781"/>
                </a:cxn>
                <a:cxn ang="0">
                  <a:pos x="67" y="693"/>
                </a:cxn>
                <a:cxn ang="0">
                  <a:pos x="201" y="567"/>
                </a:cxn>
                <a:cxn ang="0">
                  <a:pos x="334" y="441"/>
                </a:cxn>
                <a:cxn ang="0">
                  <a:pos x="468" y="315"/>
                </a:cxn>
                <a:cxn ang="0">
                  <a:pos x="601" y="189"/>
                </a:cxn>
                <a:cxn ang="0">
                  <a:pos x="735" y="64"/>
                </a:cxn>
                <a:cxn ang="0">
                  <a:pos x="836" y="36"/>
                </a:cxn>
                <a:cxn ang="0">
                  <a:pos x="904" y="112"/>
                </a:cxn>
                <a:cxn ang="0">
                  <a:pos x="969" y="189"/>
                </a:cxn>
                <a:cxn ang="0">
                  <a:pos x="1032" y="268"/>
                </a:cxn>
                <a:cxn ang="0">
                  <a:pos x="1092" y="349"/>
                </a:cxn>
                <a:cxn ang="0">
                  <a:pos x="1150" y="432"/>
                </a:cxn>
                <a:cxn ang="0">
                  <a:pos x="1205" y="516"/>
                </a:cxn>
                <a:cxn ang="0">
                  <a:pos x="1257" y="603"/>
                </a:cxn>
                <a:cxn ang="0">
                  <a:pos x="1308" y="690"/>
                </a:cxn>
                <a:cxn ang="0">
                  <a:pos x="1354" y="779"/>
                </a:cxn>
                <a:cxn ang="0">
                  <a:pos x="1399" y="869"/>
                </a:cxn>
                <a:cxn ang="0">
                  <a:pos x="1440" y="961"/>
                </a:cxn>
                <a:cxn ang="0">
                  <a:pos x="1479" y="1054"/>
                </a:cxn>
                <a:cxn ang="0">
                  <a:pos x="1515" y="1148"/>
                </a:cxn>
                <a:cxn ang="0">
                  <a:pos x="1548" y="1243"/>
                </a:cxn>
                <a:cxn ang="0">
                  <a:pos x="1578" y="1340"/>
                </a:cxn>
                <a:cxn ang="0">
                  <a:pos x="1605" y="1436"/>
                </a:cxn>
                <a:cxn ang="0">
                  <a:pos x="1629" y="1534"/>
                </a:cxn>
                <a:cxn ang="0">
                  <a:pos x="1650" y="1632"/>
                </a:cxn>
                <a:cxn ang="0">
                  <a:pos x="1668" y="1732"/>
                </a:cxn>
                <a:cxn ang="0">
                  <a:pos x="1683" y="1831"/>
                </a:cxn>
                <a:cxn ang="0">
                  <a:pos x="1695" y="1931"/>
                </a:cxn>
                <a:cxn ang="0">
                  <a:pos x="1704" y="2031"/>
                </a:cxn>
                <a:cxn ang="0">
                  <a:pos x="1710" y="2131"/>
                </a:cxn>
                <a:cxn ang="0">
                  <a:pos x="1620" y="2184"/>
                </a:cxn>
                <a:cxn ang="0">
                  <a:pos x="1435" y="2188"/>
                </a:cxn>
                <a:cxn ang="0">
                  <a:pos x="1251" y="2193"/>
                </a:cxn>
                <a:cxn ang="0">
                  <a:pos x="1067" y="2198"/>
                </a:cxn>
                <a:cxn ang="0">
                  <a:pos x="883" y="2203"/>
                </a:cxn>
                <a:cxn ang="0">
                  <a:pos x="699" y="2207"/>
                </a:cxn>
              </a:cxnLst>
              <a:rect l="0" t="0" r="r" b="b"/>
              <a:pathLst>
                <a:path w="1712" h="2210">
                  <a:moveTo>
                    <a:pt x="607" y="2210"/>
                  </a:moveTo>
                  <a:lnTo>
                    <a:pt x="606" y="2177"/>
                  </a:lnTo>
                  <a:lnTo>
                    <a:pt x="604" y="2143"/>
                  </a:lnTo>
                  <a:lnTo>
                    <a:pt x="601" y="2110"/>
                  </a:lnTo>
                  <a:lnTo>
                    <a:pt x="598" y="2077"/>
                  </a:lnTo>
                  <a:lnTo>
                    <a:pt x="595" y="2043"/>
                  </a:lnTo>
                  <a:lnTo>
                    <a:pt x="592" y="2010"/>
                  </a:lnTo>
                  <a:lnTo>
                    <a:pt x="587" y="1976"/>
                  </a:lnTo>
                  <a:lnTo>
                    <a:pt x="583" y="1943"/>
                  </a:lnTo>
                  <a:lnTo>
                    <a:pt x="578" y="1910"/>
                  </a:lnTo>
                  <a:lnTo>
                    <a:pt x="572" y="1877"/>
                  </a:lnTo>
                  <a:lnTo>
                    <a:pt x="566" y="1844"/>
                  </a:lnTo>
                  <a:lnTo>
                    <a:pt x="559" y="1811"/>
                  </a:lnTo>
                  <a:lnTo>
                    <a:pt x="552" y="1778"/>
                  </a:lnTo>
                  <a:lnTo>
                    <a:pt x="544" y="1746"/>
                  </a:lnTo>
                  <a:lnTo>
                    <a:pt x="536" y="1714"/>
                  </a:lnTo>
                  <a:lnTo>
                    <a:pt x="527" y="1680"/>
                  </a:lnTo>
                  <a:lnTo>
                    <a:pt x="518" y="1648"/>
                  </a:lnTo>
                  <a:lnTo>
                    <a:pt x="508" y="1616"/>
                  </a:lnTo>
                  <a:lnTo>
                    <a:pt x="497" y="1585"/>
                  </a:lnTo>
                  <a:lnTo>
                    <a:pt x="487" y="1553"/>
                  </a:lnTo>
                  <a:lnTo>
                    <a:pt x="476" y="1522"/>
                  </a:lnTo>
                  <a:lnTo>
                    <a:pt x="464" y="1489"/>
                  </a:lnTo>
                  <a:lnTo>
                    <a:pt x="452" y="1458"/>
                  </a:lnTo>
                  <a:lnTo>
                    <a:pt x="440" y="1427"/>
                  </a:lnTo>
                  <a:lnTo>
                    <a:pt x="426" y="1397"/>
                  </a:lnTo>
                  <a:lnTo>
                    <a:pt x="412" y="1366"/>
                  </a:lnTo>
                  <a:lnTo>
                    <a:pt x="398" y="1336"/>
                  </a:lnTo>
                  <a:lnTo>
                    <a:pt x="384" y="1305"/>
                  </a:lnTo>
                  <a:lnTo>
                    <a:pt x="369" y="1275"/>
                  </a:lnTo>
                  <a:lnTo>
                    <a:pt x="354" y="1245"/>
                  </a:lnTo>
                  <a:lnTo>
                    <a:pt x="337" y="1216"/>
                  </a:lnTo>
                  <a:lnTo>
                    <a:pt x="321" y="1187"/>
                  </a:lnTo>
                  <a:lnTo>
                    <a:pt x="304" y="1158"/>
                  </a:lnTo>
                  <a:lnTo>
                    <a:pt x="287" y="1128"/>
                  </a:lnTo>
                  <a:lnTo>
                    <a:pt x="269" y="1100"/>
                  </a:lnTo>
                  <a:lnTo>
                    <a:pt x="250" y="1071"/>
                  </a:lnTo>
                  <a:lnTo>
                    <a:pt x="232" y="1044"/>
                  </a:lnTo>
                  <a:lnTo>
                    <a:pt x="213" y="1016"/>
                  </a:lnTo>
                  <a:lnTo>
                    <a:pt x="194" y="989"/>
                  </a:lnTo>
                  <a:lnTo>
                    <a:pt x="173" y="962"/>
                  </a:lnTo>
                  <a:lnTo>
                    <a:pt x="153" y="934"/>
                  </a:lnTo>
                  <a:lnTo>
                    <a:pt x="133" y="908"/>
                  </a:lnTo>
                  <a:lnTo>
                    <a:pt x="112" y="882"/>
                  </a:lnTo>
                  <a:lnTo>
                    <a:pt x="90" y="856"/>
                  </a:lnTo>
                  <a:lnTo>
                    <a:pt x="68" y="831"/>
                  </a:lnTo>
                  <a:lnTo>
                    <a:pt x="46" y="806"/>
                  </a:lnTo>
                  <a:lnTo>
                    <a:pt x="24" y="781"/>
                  </a:lnTo>
                  <a:lnTo>
                    <a:pt x="0" y="756"/>
                  </a:lnTo>
                  <a:lnTo>
                    <a:pt x="67" y="693"/>
                  </a:lnTo>
                  <a:lnTo>
                    <a:pt x="134" y="630"/>
                  </a:lnTo>
                  <a:lnTo>
                    <a:pt x="201" y="567"/>
                  </a:lnTo>
                  <a:lnTo>
                    <a:pt x="268" y="504"/>
                  </a:lnTo>
                  <a:lnTo>
                    <a:pt x="334" y="441"/>
                  </a:lnTo>
                  <a:lnTo>
                    <a:pt x="401" y="378"/>
                  </a:lnTo>
                  <a:lnTo>
                    <a:pt x="468" y="315"/>
                  </a:lnTo>
                  <a:lnTo>
                    <a:pt x="535" y="252"/>
                  </a:lnTo>
                  <a:lnTo>
                    <a:pt x="601" y="189"/>
                  </a:lnTo>
                  <a:lnTo>
                    <a:pt x="668" y="126"/>
                  </a:lnTo>
                  <a:lnTo>
                    <a:pt x="735" y="64"/>
                  </a:lnTo>
                  <a:lnTo>
                    <a:pt x="802" y="0"/>
                  </a:lnTo>
                  <a:lnTo>
                    <a:pt x="836" y="36"/>
                  </a:lnTo>
                  <a:lnTo>
                    <a:pt x="871" y="74"/>
                  </a:lnTo>
                  <a:lnTo>
                    <a:pt x="904" y="112"/>
                  </a:lnTo>
                  <a:lnTo>
                    <a:pt x="936" y="150"/>
                  </a:lnTo>
                  <a:lnTo>
                    <a:pt x="969" y="189"/>
                  </a:lnTo>
                  <a:lnTo>
                    <a:pt x="1000" y="229"/>
                  </a:lnTo>
                  <a:lnTo>
                    <a:pt x="1032" y="268"/>
                  </a:lnTo>
                  <a:lnTo>
                    <a:pt x="1062" y="308"/>
                  </a:lnTo>
                  <a:lnTo>
                    <a:pt x="1092" y="349"/>
                  </a:lnTo>
                  <a:lnTo>
                    <a:pt x="1121" y="390"/>
                  </a:lnTo>
                  <a:lnTo>
                    <a:pt x="1150" y="432"/>
                  </a:lnTo>
                  <a:lnTo>
                    <a:pt x="1177" y="474"/>
                  </a:lnTo>
                  <a:lnTo>
                    <a:pt x="1205" y="516"/>
                  </a:lnTo>
                  <a:lnTo>
                    <a:pt x="1232" y="559"/>
                  </a:lnTo>
                  <a:lnTo>
                    <a:pt x="1257" y="603"/>
                  </a:lnTo>
                  <a:lnTo>
                    <a:pt x="1283" y="646"/>
                  </a:lnTo>
                  <a:lnTo>
                    <a:pt x="1308" y="690"/>
                  </a:lnTo>
                  <a:lnTo>
                    <a:pt x="1331" y="734"/>
                  </a:lnTo>
                  <a:lnTo>
                    <a:pt x="1354" y="779"/>
                  </a:lnTo>
                  <a:lnTo>
                    <a:pt x="1377" y="824"/>
                  </a:lnTo>
                  <a:lnTo>
                    <a:pt x="1399" y="869"/>
                  </a:lnTo>
                  <a:lnTo>
                    <a:pt x="1420" y="915"/>
                  </a:lnTo>
                  <a:lnTo>
                    <a:pt x="1440" y="961"/>
                  </a:lnTo>
                  <a:lnTo>
                    <a:pt x="1461" y="1008"/>
                  </a:lnTo>
                  <a:lnTo>
                    <a:pt x="1479" y="1054"/>
                  </a:lnTo>
                  <a:lnTo>
                    <a:pt x="1497" y="1101"/>
                  </a:lnTo>
                  <a:lnTo>
                    <a:pt x="1515" y="1148"/>
                  </a:lnTo>
                  <a:lnTo>
                    <a:pt x="1532" y="1196"/>
                  </a:lnTo>
                  <a:lnTo>
                    <a:pt x="1548" y="1243"/>
                  </a:lnTo>
                  <a:lnTo>
                    <a:pt x="1564" y="1291"/>
                  </a:lnTo>
                  <a:lnTo>
                    <a:pt x="1578" y="1340"/>
                  </a:lnTo>
                  <a:lnTo>
                    <a:pt x="1592" y="1388"/>
                  </a:lnTo>
                  <a:lnTo>
                    <a:pt x="1605" y="1436"/>
                  </a:lnTo>
                  <a:lnTo>
                    <a:pt x="1618" y="1485"/>
                  </a:lnTo>
                  <a:lnTo>
                    <a:pt x="1629" y="1534"/>
                  </a:lnTo>
                  <a:lnTo>
                    <a:pt x="1640" y="1583"/>
                  </a:lnTo>
                  <a:lnTo>
                    <a:pt x="1650" y="1632"/>
                  </a:lnTo>
                  <a:lnTo>
                    <a:pt x="1660" y="1681"/>
                  </a:lnTo>
                  <a:lnTo>
                    <a:pt x="1668" y="1732"/>
                  </a:lnTo>
                  <a:lnTo>
                    <a:pt x="1676" y="1781"/>
                  </a:lnTo>
                  <a:lnTo>
                    <a:pt x="1683" y="1831"/>
                  </a:lnTo>
                  <a:lnTo>
                    <a:pt x="1689" y="1880"/>
                  </a:lnTo>
                  <a:lnTo>
                    <a:pt x="1695" y="1931"/>
                  </a:lnTo>
                  <a:lnTo>
                    <a:pt x="1700" y="1981"/>
                  </a:lnTo>
                  <a:lnTo>
                    <a:pt x="1704" y="2031"/>
                  </a:lnTo>
                  <a:lnTo>
                    <a:pt x="1708" y="2081"/>
                  </a:lnTo>
                  <a:lnTo>
                    <a:pt x="1710" y="2131"/>
                  </a:lnTo>
                  <a:lnTo>
                    <a:pt x="1712" y="2181"/>
                  </a:lnTo>
                  <a:lnTo>
                    <a:pt x="1620" y="2184"/>
                  </a:lnTo>
                  <a:lnTo>
                    <a:pt x="1527" y="2186"/>
                  </a:lnTo>
                  <a:lnTo>
                    <a:pt x="1435" y="2188"/>
                  </a:lnTo>
                  <a:lnTo>
                    <a:pt x="1343" y="2191"/>
                  </a:lnTo>
                  <a:lnTo>
                    <a:pt x="1251" y="2193"/>
                  </a:lnTo>
                  <a:lnTo>
                    <a:pt x="1159" y="2195"/>
                  </a:lnTo>
                  <a:lnTo>
                    <a:pt x="1067" y="2198"/>
                  </a:lnTo>
                  <a:lnTo>
                    <a:pt x="975" y="2200"/>
                  </a:lnTo>
                  <a:lnTo>
                    <a:pt x="883" y="2203"/>
                  </a:lnTo>
                  <a:lnTo>
                    <a:pt x="791" y="2205"/>
                  </a:lnTo>
                  <a:lnTo>
                    <a:pt x="699" y="2207"/>
                  </a:lnTo>
                  <a:lnTo>
                    <a:pt x="607" y="2210"/>
                  </a:lnTo>
                </a:path>
              </a:pathLst>
            </a:custGeom>
            <a:solidFill>
              <a:srgbClr val="54E349"/>
            </a:solidFill>
            <a:ln w="25400">
              <a:solidFill>
                <a:srgbClr val="000000"/>
              </a:solidFill>
              <a:prstDash val="solid"/>
              <a:round/>
              <a:headEnd/>
              <a:tailEnd/>
            </a:ln>
          </xdr:spPr>
        </xdr:sp>
        <xdr:sp macro="" textlink="">
          <xdr:nvSpPr>
            <xdr:cNvPr id="341" name="Quarter #3 Scale Color"/>
            <xdr:cNvSpPr>
              <a:spLocks/>
            </xdr:cNvSpPr>
          </xdr:nvSpPr>
          <xdr:spPr bwMode="auto">
            <a:xfrm>
              <a:off x="9317161" y="6210687"/>
              <a:ext cx="1249495" cy="935697"/>
            </a:xfrm>
            <a:custGeom>
              <a:avLst/>
              <a:gdLst/>
              <a:ahLst/>
              <a:cxnLst>
                <a:cxn ang="0">
                  <a:pos x="1527" y="1634"/>
                </a:cxn>
                <a:cxn ang="0">
                  <a:pos x="1654" y="1501"/>
                </a:cxn>
                <a:cxn ang="0">
                  <a:pos x="1780" y="1368"/>
                </a:cxn>
                <a:cxn ang="0">
                  <a:pos x="1908" y="1235"/>
                </a:cxn>
                <a:cxn ang="0">
                  <a:pos x="2034" y="1103"/>
                </a:cxn>
                <a:cxn ang="0">
                  <a:pos x="2161" y="970"/>
                </a:cxn>
                <a:cxn ang="0">
                  <a:pos x="2187" y="869"/>
                </a:cxn>
                <a:cxn ang="0">
                  <a:pos x="2112" y="802"/>
                </a:cxn>
                <a:cxn ang="0">
                  <a:pos x="2034" y="738"/>
                </a:cxn>
                <a:cxn ang="0">
                  <a:pos x="1955" y="675"/>
                </a:cxn>
                <a:cxn ang="0">
                  <a:pos x="1873" y="615"/>
                </a:cxn>
                <a:cxn ang="0">
                  <a:pos x="1790" y="558"/>
                </a:cxn>
                <a:cxn ang="0">
                  <a:pos x="1705" y="503"/>
                </a:cxn>
                <a:cxn ang="0">
                  <a:pos x="1619" y="451"/>
                </a:cxn>
                <a:cxn ang="0">
                  <a:pos x="1530" y="401"/>
                </a:cxn>
                <a:cxn ang="0">
                  <a:pos x="1441" y="355"/>
                </a:cxn>
                <a:cxn ang="0">
                  <a:pos x="1350" y="310"/>
                </a:cxn>
                <a:cxn ang="0">
                  <a:pos x="1258" y="269"/>
                </a:cxn>
                <a:cxn ang="0">
                  <a:pos x="1164" y="231"/>
                </a:cxn>
                <a:cxn ang="0">
                  <a:pos x="1070" y="195"/>
                </a:cxn>
                <a:cxn ang="0">
                  <a:pos x="974" y="163"/>
                </a:cxn>
                <a:cxn ang="0">
                  <a:pos x="877" y="132"/>
                </a:cxn>
                <a:cxn ang="0">
                  <a:pos x="779" y="105"/>
                </a:cxn>
                <a:cxn ang="0">
                  <a:pos x="681" y="81"/>
                </a:cxn>
                <a:cxn ang="0">
                  <a:pos x="582" y="61"/>
                </a:cxn>
                <a:cxn ang="0">
                  <a:pos x="482" y="43"/>
                </a:cxn>
                <a:cxn ang="0">
                  <a:pos x="382" y="28"/>
                </a:cxn>
                <a:cxn ang="0">
                  <a:pos x="281" y="16"/>
                </a:cxn>
                <a:cxn ang="0">
                  <a:pos x="180" y="7"/>
                </a:cxn>
                <a:cxn ang="0">
                  <a:pos x="79" y="2"/>
                </a:cxn>
                <a:cxn ang="0">
                  <a:pos x="26" y="91"/>
                </a:cxn>
                <a:cxn ang="0">
                  <a:pos x="21" y="274"/>
                </a:cxn>
                <a:cxn ang="0">
                  <a:pos x="17" y="457"/>
                </a:cxn>
                <a:cxn ang="0">
                  <a:pos x="12" y="640"/>
                </a:cxn>
                <a:cxn ang="0">
                  <a:pos x="7" y="823"/>
                </a:cxn>
                <a:cxn ang="0">
                  <a:pos x="2" y="1006"/>
                </a:cxn>
                <a:cxn ang="0">
                  <a:pos x="33" y="1099"/>
                </a:cxn>
                <a:cxn ang="0">
                  <a:pos x="101" y="1103"/>
                </a:cxn>
                <a:cxn ang="0">
                  <a:pos x="168" y="1108"/>
                </a:cxn>
                <a:cxn ang="0">
                  <a:pos x="235" y="1116"/>
                </a:cxn>
                <a:cxn ang="0">
                  <a:pos x="302" y="1126"/>
                </a:cxn>
                <a:cxn ang="0">
                  <a:pos x="368" y="1138"/>
                </a:cxn>
                <a:cxn ang="0">
                  <a:pos x="434" y="1152"/>
                </a:cxn>
                <a:cxn ang="0">
                  <a:pos x="500" y="1168"/>
                </a:cxn>
                <a:cxn ang="0">
                  <a:pos x="566" y="1186"/>
                </a:cxn>
                <a:cxn ang="0">
                  <a:pos x="630" y="1205"/>
                </a:cxn>
                <a:cxn ang="0">
                  <a:pos x="693" y="1227"/>
                </a:cxn>
                <a:cxn ang="0">
                  <a:pos x="757" y="1252"/>
                </a:cxn>
                <a:cxn ang="0">
                  <a:pos x="819" y="1277"/>
                </a:cxn>
                <a:cxn ang="0">
                  <a:pos x="880" y="1305"/>
                </a:cxn>
                <a:cxn ang="0">
                  <a:pos x="941" y="1334"/>
                </a:cxn>
                <a:cxn ang="0">
                  <a:pos x="1001" y="1365"/>
                </a:cxn>
                <a:cxn ang="0">
                  <a:pos x="1060" y="1398"/>
                </a:cxn>
                <a:cxn ang="0">
                  <a:pos x="1117" y="1433"/>
                </a:cxn>
                <a:cxn ang="0">
                  <a:pos x="1174" y="1470"/>
                </a:cxn>
                <a:cxn ang="0">
                  <a:pos x="1230" y="1508"/>
                </a:cxn>
                <a:cxn ang="0">
                  <a:pos x="1284" y="1548"/>
                </a:cxn>
                <a:cxn ang="0">
                  <a:pos x="1337" y="1589"/>
                </a:cxn>
                <a:cxn ang="0">
                  <a:pos x="1389" y="1633"/>
                </a:cxn>
                <a:cxn ang="0">
                  <a:pos x="1439" y="1677"/>
                </a:cxn>
              </a:cxnLst>
              <a:rect l="0" t="0" r="r" b="b"/>
              <a:pathLst>
                <a:path w="2224" h="1700">
                  <a:moveTo>
                    <a:pt x="1463" y="1700"/>
                  </a:moveTo>
                  <a:lnTo>
                    <a:pt x="1527" y="1634"/>
                  </a:lnTo>
                  <a:lnTo>
                    <a:pt x="1590" y="1567"/>
                  </a:lnTo>
                  <a:lnTo>
                    <a:pt x="1654" y="1501"/>
                  </a:lnTo>
                  <a:lnTo>
                    <a:pt x="1717" y="1435"/>
                  </a:lnTo>
                  <a:lnTo>
                    <a:pt x="1780" y="1368"/>
                  </a:lnTo>
                  <a:lnTo>
                    <a:pt x="1844" y="1302"/>
                  </a:lnTo>
                  <a:lnTo>
                    <a:pt x="1908" y="1235"/>
                  </a:lnTo>
                  <a:lnTo>
                    <a:pt x="1970" y="1169"/>
                  </a:lnTo>
                  <a:lnTo>
                    <a:pt x="2034" y="1103"/>
                  </a:lnTo>
                  <a:lnTo>
                    <a:pt x="2098" y="1036"/>
                  </a:lnTo>
                  <a:lnTo>
                    <a:pt x="2161" y="970"/>
                  </a:lnTo>
                  <a:lnTo>
                    <a:pt x="2224" y="904"/>
                  </a:lnTo>
                  <a:lnTo>
                    <a:pt x="2187" y="869"/>
                  </a:lnTo>
                  <a:lnTo>
                    <a:pt x="2150" y="835"/>
                  </a:lnTo>
                  <a:lnTo>
                    <a:pt x="2112" y="802"/>
                  </a:lnTo>
                  <a:lnTo>
                    <a:pt x="2074" y="770"/>
                  </a:lnTo>
                  <a:lnTo>
                    <a:pt x="2034" y="738"/>
                  </a:lnTo>
                  <a:lnTo>
                    <a:pt x="1995" y="707"/>
                  </a:lnTo>
                  <a:lnTo>
                    <a:pt x="1955" y="675"/>
                  </a:lnTo>
                  <a:lnTo>
                    <a:pt x="1915" y="645"/>
                  </a:lnTo>
                  <a:lnTo>
                    <a:pt x="1873" y="615"/>
                  </a:lnTo>
                  <a:lnTo>
                    <a:pt x="1832" y="587"/>
                  </a:lnTo>
                  <a:lnTo>
                    <a:pt x="1790" y="558"/>
                  </a:lnTo>
                  <a:lnTo>
                    <a:pt x="1748" y="531"/>
                  </a:lnTo>
                  <a:lnTo>
                    <a:pt x="1705" y="503"/>
                  </a:lnTo>
                  <a:lnTo>
                    <a:pt x="1662" y="476"/>
                  </a:lnTo>
                  <a:lnTo>
                    <a:pt x="1619" y="451"/>
                  </a:lnTo>
                  <a:lnTo>
                    <a:pt x="1575" y="426"/>
                  </a:lnTo>
                  <a:lnTo>
                    <a:pt x="1530" y="401"/>
                  </a:lnTo>
                  <a:lnTo>
                    <a:pt x="1486" y="378"/>
                  </a:lnTo>
                  <a:lnTo>
                    <a:pt x="1441" y="355"/>
                  </a:lnTo>
                  <a:lnTo>
                    <a:pt x="1396" y="333"/>
                  </a:lnTo>
                  <a:lnTo>
                    <a:pt x="1350" y="310"/>
                  </a:lnTo>
                  <a:lnTo>
                    <a:pt x="1305" y="289"/>
                  </a:lnTo>
                  <a:lnTo>
                    <a:pt x="1258" y="269"/>
                  </a:lnTo>
                  <a:lnTo>
                    <a:pt x="1211" y="249"/>
                  </a:lnTo>
                  <a:lnTo>
                    <a:pt x="1164" y="231"/>
                  </a:lnTo>
                  <a:lnTo>
                    <a:pt x="1117" y="213"/>
                  </a:lnTo>
                  <a:lnTo>
                    <a:pt x="1070" y="195"/>
                  </a:lnTo>
                  <a:lnTo>
                    <a:pt x="1022" y="178"/>
                  </a:lnTo>
                  <a:lnTo>
                    <a:pt x="974" y="163"/>
                  </a:lnTo>
                  <a:lnTo>
                    <a:pt x="925" y="147"/>
                  </a:lnTo>
                  <a:lnTo>
                    <a:pt x="877" y="132"/>
                  </a:lnTo>
                  <a:lnTo>
                    <a:pt x="828" y="118"/>
                  </a:lnTo>
                  <a:lnTo>
                    <a:pt x="779" y="105"/>
                  </a:lnTo>
                  <a:lnTo>
                    <a:pt x="731" y="93"/>
                  </a:lnTo>
                  <a:lnTo>
                    <a:pt x="681" y="81"/>
                  </a:lnTo>
                  <a:lnTo>
                    <a:pt x="632" y="71"/>
                  </a:lnTo>
                  <a:lnTo>
                    <a:pt x="582" y="61"/>
                  </a:lnTo>
                  <a:lnTo>
                    <a:pt x="532" y="51"/>
                  </a:lnTo>
                  <a:lnTo>
                    <a:pt x="482" y="43"/>
                  </a:lnTo>
                  <a:lnTo>
                    <a:pt x="432" y="35"/>
                  </a:lnTo>
                  <a:lnTo>
                    <a:pt x="382" y="28"/>
                  </a:lnTo>
                  <a:lnTo>
                    <a:pt x="332" y="22"/>
                  </a:lnTo>
                  <a:lnTo>
                    <a:pt x="281" y="16"/>
                  </a:lnTo>
                  <a:lnTo>
                    <a:pt x="231" y="11"/>
                  </a:lnTo>
                  <a:lnTo>
                    <a:pt x="180" y="7"/>
                  </a:lnTo>
                  <a:lnTo>
                    <a:pt x="130" y="4"/>
                  </a:lnTo>
                  <a:lnTo>
                    <a:pt x="79" y="2"/>
                  </a:lnTo>
                  <a:lnTo>
                    <a:pt x="28" y="0"/>
                  </a:lnTo>
                  <a:lnTo>
                    <a:pt x="26" y="91"/>
                  </a:lnTo>
                  <a:lnTo>
                    <a:pt x="24" y="183"/>
                  </a:lnTo>
                  <a:lnTo>
                    <a:pt x="21" y="274"/>
                  </a:lnTo>
                  <a:lnTo>
                    <a:pt x="19" y="366"/>
                  </a:lnTo>
                  <a:lnTo>
                    <a:pt x="17" y="457"/>
                  </a:lnTo>
                  <a:lnTo>
                    <a:pt x="14" y="549"/>
                  </a:lnTo>
                  <a:lnTo>
                    <a:pt x="12" y="640"/>
                  </a:lnTo>
                  <a:lnTo>
                    <a:pt x="9" y="732"/>
                  </a:lnTo>
                  <a:lnTo>
                    <a:pt x="7" y="823"/>
                  </a:lnTo>
                  <a:lnTo>
                    <a:pt x="5" y="915"/>
                  </a:lnTo>
                  <a:lnTo>
                    <a:pt x="2" y="1006"/>
                  </a:lnTo>
                  <a:lnTo>
                    <a:pt x="0" y="1098"/>
                  </a:lnTo>
                  <a:lnTo>
                    <a:pt x="33" y="1099"/>
                  </a:lnTo>
                  <a:lnTo>
                    <a:pt x="67" y="1100"/>
                  </a:lnTo>
                  <a:lnTo>
                    <a:pt x="101" y="1103"/>
                  </a:lnTo>
                  <a:lnTo>
                    <a:pt x="135" y="1105"/>
                  </a:lnTo>
                  <a:lnTo>
                    <a:pt x="168" y="1108"/>
                  </a:lnTo>
                  <a:lnTo>
                    <a:pt x="201" y="1112"/>
                  </a:lnTo>
                  <a:lnTo>
                    <a:pt x="235" y="1116"/>
                  </a:lnTo>
                  <a:lnTo>
                    <a:pt x="268" y="1121"/>
                  </a:lnTo>
                  <a:lnTo>
                    <a:pt x="302" y="1126"/>
                  </a:lnTo>
                  <a:lnTo>
                    <a:pt x="335" y="1132"/>
                  </a:lnTo>
                  <a:lnTo>
                    <a:pt x="368" y="1138"/>
                  </a:lnTo>
                  <a:lnTo>
                    <a:pt x="402" y="1145"/>
                  </a:lnTo>
                  <a:lnTo>
                    <a:pt x="434" y="1152"/>
                  </a:lnTo>
                  <a:lnTo>
                    <a:pt x="468" y="1160"/>
                  </a:lnTo>
                  <a:lnTo>
                    <a:pt x="500" y="1168"/>
                  </a:lnTo>
                  <a:lnTo>
                    <a:pt x="533" y="1176"/>
                  </a:lnTo>
                  <a:lnTo>
                    <a:pt x="566" y="1186"/>
                  </a:lnTo>
                  <a:lnTo>
                    <a:pt x="598" y="1195"/>
                  </a:lnTo>
                  <a:lnTo>
                    <a:pt x="630" y="1205"/>
                  </a:lnTo>
                  <a:lnTo>
                    <a:pt x="662" y="1216"/>
                  </a:lnTo>
                  <a:lnTo>
                    <a:pt x="693" y="1227"/>
                  </a:lnTo>
                  <a:lnTo>
                    <a:pt x="726" y="1239"/>
                  </a:lnTo>
                  <a:lnTo>
                    <a:pt x="757" y="1252"/>
                  </a:lnTo>
                  <a:lnTo>
                    <a:pt x="788" y="1264"/>
                  </a:lnTo>
                  <a:lnTo>
                    <a:pt x="819" y="1277"/>
                  </a:lnTo>
                  <a:lnTo>
                    <a:pt x="850" y="1291"/>
                  </a:lnTo>
                  <a:lnTo>
                    <a:pt x="880" y="1305"/>
                  </a:lnTo>
                  <a:lnTo>
                    <a:pt x="911" y="1319"/>
                  </a:lnTo>
                  <a:lnTo>
                    <a:pt x="941" y="1334"/>
                  </a:lnTo>
                  <a:lnTo>
                    <a:pt x="972" y="1349"/>
                  </a:lnTo>
                  <a:lnTo>
                    <a:pt x="1001" y="1365"/>
                  </a:lnTo>
                  <a:lnTo>
                    <a:pt x="1030" y="1381"/>
                  </a:lnTo>
                  <a:lnTo>
                    <a:pt x="1060" y="1398"/>
                  </a:lnTo>
                  <a:lnTo>
                    <a:pt x="1089" y="1415"/>
                  </a:lnTo>
                  <a:lnTo>
                    <a:pt x="1117" y="1433"/>
                  </a:lnTo>
                  <a:lnTo>
                    <a:pt x="1146" y="1451"/>
                  </a:lnTo>
                  <a:lnTo>
                    <a:pt x="1174" y="1470"/>
                  </a:lnTo>
                  <a:lnTo>
                    <a:pt x="1202" y="1489"/>
                  </a:lnTo>
                  <a:lnTo>
                    <a:pt x="1230" y="1508"/>
                  </a:lnTo>
                  <a:lnTo>
                    <a:pt x="1257" y="1528"/>
                  </a:lnTo>
                  <a:lnTo>
                    <a:pt x="1284" y="1548"/>
                  </a:lnTo>
                  <a:lnTo>
                    <a:pt x="1311" y="1568"/>
                  </a:lnTo>
                  <a:lnTo>
                    <a:pt x="1337" y="1589"/>
                  </a:lnTo>
                  <a:lnTo>
                    <a:pt x="1363" y="1610"/>
                  </a:lnTo>
                  <a:lnTo>
                    <a:pt x="1389" y="1633"/>
                  </a:lnTo>
                  <a:lnTo>
                    <a:pt x="1414" y="1655"/>
                  </a:lnTo>
                  <a:lnTo>
                    <a:pt x="1439" y="1677"/>
                  </a:lnTo>
                  <a:lnTo>
                    <a:pt x="1463" y="1700"/>
                  </a:lnTo>
                </a:path>
              </a:pathLst>
            </a:custGeom>
            <a:solidFill>
              <a:srgbClr val="FAC090"/>
            </a:solidFill>
            <a:ln w="25400">
              <a:solidFill>
                <a:srgbClr val="000000"/>
              </a:solidFill>
              <a:prstDash val="solid"/>
              <a:round/>
              <a:headEnd/>
              <a:tailEnd/>
            </a:ln>
          </xdr:spPr>
          <xdr:txBody>
            <a:bodyPr/>
            <a:lstStyle/>
            <a:p>
              <a:endParaRPr lang="en-US"/>
            </a:p>
          </xdr:txBody>
        </xdr:sp>
        <xdr:sp macro="" textlink="">
          <xdr:nvSpPr>
            <xdr:cNvPr id="339" name="Quarter #2 Scale Color"/>
            <xdr:cNvSpPr>
              <a:spLocks/>
            </xdr:cNvSpPr>
          </xdr:nvSpPr>
          <xdr:spPr bwMode="auto">
            <a:xfrm>
              <a:off x="8012635" y="6210687"/>
              <a:ext cx="1249494" cy="935697"/>
            </a:xfrm>
            <a:custGeom>
              <a:avLst/>
              <a:gdLst/>
              <a:ahLst/>
              <a:cxnLst>
                <a:cxn ang="0">
                  <a:pos x="2190" y="1099"/>
                </a:cxn>
                <a:cxn ang="0">
                  <a:pos x="2123" y="1103"/>
                </a:cxn>
                <a:cxn ang="0">
                  <a:pos x="2056" y="1108"/>
                </a:cxn>
                <a:cxn ang="0">
                  <a:pos x="1989" y="1116"/>
                </a:cxn>
                <a:cxn ang="0">
                  <a:pos x="1922" y="1126"/>
                </a:cxn>
                <a:cxn ang="0">
                  <a:pos x="1856" y="1138"/>
                </a:cxn>
                <a:cxn ang="0">
                  <a:pos x="1790" y="1152"/>
                </a:cxn>
                <a:cxn ang="0">
                  <a:pos x="1724" y="1168"/>
                </a:cxn>
                <a:cxn ang="0">
                  <a:pos x="1659" y="1185"/>
                </a:cxn>
                <a:cxn ang="0">
                  <a:pos x="1594" y="1205"/>
                </a:cxn>
                <a:cxn ang="0">
                  <a:pos x="1530" y="1227"/>
                </a:cxn>
                <a:cxn ang="0">
                  <a:pos x="1468" y="1252"/>
                </a:cxn>
                <a:cxn ang="0">
                  <a:pos x="1405" y="1277"/>
                </a:cxn>
                <a:cxn ang="0">
                  <a:pos x="1344" y="1304"/>
                </a:cxn>
                <a:cxn ang="0">
                  <a:pos x="1284" y="1334"/>
                </a:cxn>
                <a:cxn ang="0">
                  <a:pos x="1224" y="1365"/>
                </a:cxn>
                <a:cxn ang="0">
                  <a:pos x="1164" y="1398"/>
                </a:cxn>
                <a:cxn ang="0">
                  <a:pos x="1106" y="1433"/>
                </a:cxn>
                <a:cxn ang="0">
                  <a:pos x="1050" y="1470"/>
                </a:cxn>
                <a:cxn ang="0">
                  <a:pos x="994" y="1508"/>
                </a:cxn>
                <a:cxn ang="0">
                  <a:pos x="940" y="1547"/>
                </a:cxn>
                <a:cxn ang="0">
                  <a:pos x="887" y="1589"/>
                </a:cxn>
                <a:cxn ang="0">
                  <a:pos x="835" y="1633"/>
                </a:cxn>
                <a:cxn ang="0">
                  <a:pos x="786" y="1677"/>
                </a:cxn>
                <a:cxn ang="0">
                  <a:pos x="698" y="1634"/>
                </a:cxn>
                <a:cxn ang="0">
                  <a:pos x="570" y="1501"/>
                </a:cxn>
                <a:cxn ang="0">
                  <a:pos x="444" y="1368"/>
                </a:cxn>
                <a:cxn ang="0">
                  <a:pos x="317" y="1235"/>
                </a:cxn>
                <a:cxn ang="0">
                  <a:pos x="190" y="1103"/>
                </a:cxn>
                <a:cxn ang="0">
                  <a:pos x="63" y="970"/>
                </a:cxn>
                <a:cxn ang="0">
                  <a:pos x="37" y="869"/>
                </a:cxn>
                <a:cxn ang="0">
                  <a:pos x="113" y="802"/>
                </a:cxn>
                <a:cxn ang="0">
                  <a:pos x="190" y="738"/>
                </a:cxn>
                <a:cxn ang="0">
                  <a:pos x="269" y="675"/>
                </a:cxn>
                <a:cxn ang="0">
                  <a:pos x="350" y="615"/>
                </a:cxn>
                <a:cxn ang="0">
                  <a:pos x="434" y="558"/>
                </a:cxn>
                <a:cxn ang="0">
                  <a:pos x="519" y="503"/>
                </a:cxn>
                <a:cxn ang="0">
                  <a:pos x="605" y="451"/>
                </a:cxn>
                <a:cxn ang="0">
                  <a:pos x="694" y="401"/>
                </a:cxn>
                <a:cxn ang="0">
                  <a:pos x="784" y="355"/>
                </a:cxn>
                <a:cxn ang="0">
                  <a:pos x="875" y="310"/>
                </a:cxn>
                <a:cxn ang="0">
                  <a:pos x="967" y="269"/>
                </a:cxn>
                <a:cxn ang="0">
                  <a:pos x="1061" y="230"/>
                </a:cxn>
                <a:cxn ang="0">
                  <a:pos x="1155" y="195"/>
                </a:cxn>
                <a:cxn ang="0">
                  <a:pos x="1251" y="162"/>
                </a:cxn>
                <a:cxn ang="0">
                  <a:pos x="1347" y="132"/>
                </a:cxn>
                <a:cxn ang="0">
                  <a:pos x="1445" y="105"/>
                </a:cxn>
                <a:cxn ang="0">
                  <a:pos x="1544" y="81"/>
                </a:cxn>
                <a:cxn ang="0">
                  <a:pos x="1643" y="60"/>
                </a:cxn>
                <a:cxn ang="0">
                  <a:pos x="1742" y="43"/>
                </a:cxn>
                <a:cxn ang="0">
                  <a:pos x="1842" y="28"/>
                </a:cxn>
                <a:cxn ang="0">
                  <a:pos x="1943" y="16"/>
                </a:cxn>
                <a:cxn ang="0">
                  <a:pos x="2044" y="7"/>
                </a:cxn>
                <a:cxn ang="0">
                  <a:pos x="2145" y="2"/>
                </a:cxn>
                <a:cxn ang="0">
                  <a:pos x="2197" y="91"/>
                </a:cxn>
                <a:cxn ang="0">
                  <a:pos x="2202" y="274"/>
                </a:cxn>
                <a:cxn ang="0">
                  <a:pos x="2207" y="457"/>
                </a:cxn>
                <a:cxn ang="0">
                  <a:pos x="2213" y="640"/>
                </a:cxn>
                <a:cxn ang="0">
                  <a:pos x="2217" y="823"/>
                </a:cxn>
                <a:cxn ang="0">
                  <a:pos x="2222" y="1006"/>
                </a:cxn>
              </a:cxnLst>
              <a:rect l="0" t="0" r="r" b="b"/>
              <a:pathLst>
                <a:path w="2225" h="1700">
                  <a:moveTo>
                    <a:pt x="2225" y="1098"/>
                  </a:moveTo>
                  <a:lnTo>
                    <a:pt x="2190" y="1099"/>
                  </a:lnTo>
                  <a:lnTo>
                    <a:pt x="2157" y="1100"/>
                  </a:lnTo>
                  <a:lnTo>
                    <a:pt x="2123" y="1103"/>
                  </a:lnTo>
                  <a:lnTo>
                    <a:pt x="2090" y="1105"/>
                  </a:lnTo>
                  <a:lnTo>
                    <a:pt x="2056" y="1108"/>
                  </a:lnTo>
                  <a:lnTo>
                    <a:pt x="2022" y="1112"/>
                  </a:lnTo>
                  <a:lnTo>
                    <a:pt x="1989" y="1116"/>
                  </a:lnTo>
                  <a:lnTo>
                    <a:pt x="1955" y="1121"/>
                  </a:lnTo>
                  <a:lnTo>
                    <a:pt x="1922" y="1126"/>
                  </a:lnTo>
                  <a:lnTo>
                    <a:pt x="1889" y="1132"/>
                  </a:lnTo>
                  <a:lnTo>
                    <a:pt x="1856" y="1138"/>
                  </a:lnTo>
                  <a:lnTo>
                    <a:pt x="1823" y="1145"/>
                  </a:lnTo>
                  <a:lnTo>
                    <a:pt x="1790" y="1152"/>
                  </a:lnTo>
                  <a:lnTo>
                    <a:pt x="1757" y="1160"/>
                  </a:lnTo>
                  <a:lnTo>
                    <a:pt x="1724" y="1168"/>
                  </a:lnTo>
                  <a:lnTo>
                    <a:pt x="1691" y="1176"/>
                  </a:lnTo>
                  <a:lnTo>
                    <a:pt x="1659" y="1185"/>
                  </a:lnTo>
                  <a:lnTo>
                    <a:pt x="1627" y="1195"/>
                  </a:lnTo>
                  <a:lnTo>
                    <a:pt x="1594" y="1205"/>
                  </a:lnTo>
                  <a:lnTo>
                    <a:pt x="1563" y="1216"/>
                  </a:lnTo>
                  <a:lnTo>
                    <a:pt x="1530" y="1227"/>
                  </a:lnTo>
                  <a:lnTo>
                    <a:pt x="1499" y="1239"/>
                  </a:lnTo>
                  <a:lnTo>
                    <a:pt x="1468" y="1252"/>
                  </a:lnTo>
                  <a:lnTo>
                    <a:pt x="1436" y="1264"/>
                  </a:lnTo>
                  <a:lnTo>
                    <a:pt x="1405" y="1277"/>
                  </a:lnTo>
                  <a:lnTo>
                    <a:pt x="1375" y="1291"/>
                  </a:lnTo>
                  <a:lnTo>
                    <a:pt x="1344" y="1304"/>
                  </a:lnTo>
                  <a:lnTo>
                    <a:pt x="1313" y="1319"/>
                  </a:lnTo>
                  <a:lnTo>
                    <a:pt x="1284" y="1334"/>
                  </a:lnTo>
                  <a:lnTo>
                    <a:pt x="1253" y="1349"/>
                  </a:lnTo>
                  <a:lnTo>
                    <a:pt x="1224" y="1365"/>
                  </a:lnTo>
                  <a:lnTo>
                    <a:pt x="1193" y="1381"/>
                  </a:lnTo>
                  <a:lnTo>
                    <a:pt x="1164" y="1398"/>
                  </a:lnTo>
                  <a:lnTo>
                    <a:pt x="1136" y="1415"/>
                  </a:lnTo>
                  <a:lnTo>
                    <a:pt x="1106" y="1433"/>
                  </a:lnTo>
                  <a:lnTo>
                    <a:pt x="1078" y="1451"/>
                  </a:lnTo>
                  <a:lnTo>
                    <a:pt x="1050" y="1470"/>
                  </a:lnTo>
                  <a:lnTo>
                    <a:pt x="1022" y="1489"/>
                  </a:lnTo>
                  <a:lnTo>
                    <a:pt x="994" y="1508"/>
                  </a:lnTo>
                  <a:lnTo>
                    <a:pt x="968" y="1527"/>
                  </a:lnTo>
                  <a:lnTo>
                    <a:pt x="940" y="1547"/>
                  </a:lnTo>
                  <a:lnTo>
                    <a:pt x="913" y="1568"/>
                  </a:lnTo>
                  <a:lnTo>
                    <a:pt x="887" y="1589"/>
                  </a:lnTo>
                  <a:lnTo>
                    <a:pt x="862" y="1610"/>
                  </a:lnTo>
                  <a:lnTo>
                    <a:pt x="835" y="1633"/>
                  </a:lnTo>
                  <a:lnTo>
                    <a:pt x="810" y="1655"/>
                  </a:lnTo>
                  <a:lnTo>
                    <a:pt x="786" y="1677"/>
                  </a:lnTo>
                  <a:lnTo>
                    <a:pt x="760" y="1700"/>
                  </a:lnTo>
                  <a:lnTo>
                    <a:pt x="698" y="1634"/>
                  </a:lnTo>
                  <a:lnTo>
                    <a:pt x="634" y="1567"/>
                  </a:lnTo>
                  <a:lnTo>
                    <a:pt x="570" y="1501"/>
                  </a:lnTo>
                  <a:lnTo>
                    <a:pt x="507" y="1435"/>
                  </a:lnTo>
                  <a:lnTo>
                    <a:pt x="444" y="1368"/>
                  </a:lnTo>
                  <a:lnTo>
                    <a:pt x="380" y="1302"/>
                  </a:lnTo>
                  <a:lnTo>
                    <a:pt x="317" y="1235"/>
                  </a:lnTo>
                  <a:lnTo>
                    <a:pt x="253" y="1169"/>
                  </a:lnTo>
                  <a:lnTo>
                    <a:pt x="190" y="1103"/>
                  </a:lnTo>
                  <a:lnTo>
                    <a:pt x="127" y="1036"/>
                  </a:lnTo>
                  <a:lnTo>
                    <a:pt x="63" y="970"/>
                  </a:lnTo>
                  <a:lnTo>
                    <a:pt x="0" y="904"/>
                  </a:lnTo>
                  <a:lnTo>
                    <a:pt x="37" y="869"/>
                  </a:lnTo>
                  <a:lnTo>
                    <a:pt x="74" y="835"/>
                  </a:lnTo>
                  <a:lnTo>
                    <a:pt x="113" y="802"/>
                  </a:lnTo>
                  <a:lnTo>
                    <a:pt x="151" y="770"/>
                  </a:lnTo>
                  <a:lnTo>
                    <a:pt x="190" y="738"/>
                  </a:lnTo>
                  <a:lnTo>
                    <a:pt x="229" y="706"/>
                  </a:lnTo>
                  <a:lnTo>
                    <a:pt x="269" y="675"/>
                  </a:lnTo>
                  <a:lnTo>
                    <a:pt x="310" y="645"/>
                  </a:lnTo>
                  <a:lnTo>
                    <a:pt x="350" y="615"/>
                  </a:lnTo>
                  <a:lnTo>
                    <a:pt x="392" y="586"/>
                  </a:lnTo>
                  <a:lnTo>
                    <a:pt x="434" y="558"/>
                  </a:lnTo>
                  <a:lnTo>
                    <a:pt x="476" y="530"/>
                  </a:lnTo>
                  <a:lnTo>
                    <a:pt x="519" y="503"/>
                  </a:lnTo>
                  <a:lnTo>
                    <a:pt x="562" y="476"/>
                  </a:lnTo>
                  <a:lnTo>
                    <a:pt x="605" y="451"/>
                  </a:lnTo>
                  <a:lnTo>
                    <a:pt x="650" y="426"/>
                  </a:lnTo>
                  <a:lnTo>
                    <a:pt x="694" y="401"/>
                  </a:lnTo>
                  <a:lnTo>
                    <a:pt x="739" y="378"/>
                  </a:lnTo>
                  <a:lnTo>
                    <a:pt x="784" y="355"/>
                  </a:lnTo>
                  <a:lnTo>
                    <a:pt x="829" y="332"/>
                  </a:lnTo>
                  <a:lnTo>
                    <a:pt x="875" y="310"/>
                  </a:lnTo>
                  <a:lnTo>
                    <a:pt x="920" y="289"/>
                  </a:lnTo>
                  <a:lnTo>
                    <a:pt x="967" y="269"/>
                  </a:lnTo>
                  <a:lnTo>
                    <a:pt x="1013" y="249"/>
                  </a:lnTo>
                  <a:lnTo>
                    <a:pt x="1061" y="230"/>
                  </a:lnTo>
                  <a:lnTo>
                    <a:pt x="1107" y="212"/>
                  </a:lnTo>
                  <a:lnTo>
                    <a:pt x="1155" y="195"/>
                  </a:lnTo>
                  <a:lnTo>
                    <a:pt x="1203" y="178"/>
                  </a:lnTo>
                  <a:lnTo>
                    <a:pt x="1251" y="162"/>
                  </a:lnTo>
                  <a:lnTo>
                    <a:pt x="1299" y="147"/>
                  </a:lnTo>
                  <a:lnTo>
                    <a:pt x="1347" y="132"/>
                  </a:lnTo>
                  <a:lnTo>
                    <a:pt x="1396" y="118"/>
                  </a:lnTo>
                  <a:lnTo>
                    <a:pt x="1445" y="105"/>
                  </a:lnTo>
                  <a:lnTo>
                    <a:pt x="1494" y="93"/>
                  </a:lnTo>
                  <a:lnTo>
                    <a:pt x="1544" y="81"/>
                  </a:lnTo>
                  <a:lnTo>
                    <a:pt x="1593" y="71"/>
                  </a:lnTo>
                  <a:lnTo>
                    <a:pt x="1643" y="60"/>
                  </a:lnTo>
                  <a:lnTo>
                    <a:pt x="1692" y="51"/>
                  </a:lnTo>
                  <a:lnTo>
                    <a:pt x="1742" y="43"/>
                  </a:lnTo>
                  <a:lnTo>
                    <a:pt x="1793" y="35"/>
                  </a:lnTo>
                  <a:lnTo>
                    <a:pt x="1842" y="28"/>
                  </a:lnTo>
                  <a:lnTo>
                    <a:pt x="1893" y="22"/>
                  </a:lnTo>
                  <a:lnTo>
                    <a:pt x="1943" y="16"/>
                  </a:lnTo>
                  <a:lnTo>
                    <a:pt x="1994" y="11"/>
                  </a:lnTo>
                  <a:lnTo>
                    <a:pt x="2044" y="7"/>
                  </a:lnTo>
                  <a:lnTo>
                    <a:pt x="2094" y="4"/>
                  </a:lnTo>
                  <a:lnTo>
                    <a:pt x="2145" y="2"/>
                  </a:lnTo>
                  <a:lnTo>
                    <a:pt x="2195" y="0"/>
                  </a:lnTo>
                  <a:lnTo>
                    <a:pt x="2197" y="91"/>
                  </a:lnTo>
                  <a:lnTo>
                    <a:pt x="2200" y="183"/>
                  </a:lnTo>
                  <a:lnTo>
                    <a:pt x="2202" y="274"/>
                  </a:lnTo>
                  <a:lnTo>
                    <a:pt x="2204" y="366"/>
                  </a:lnTo>
                  <a:lnTo>
                    <a:pt x="2207" y="457"/>
                  </a:lnTo>
                  <a:lnTo>
                    <a:pt x="2209" y="549"/>
                  </a:lnTo>
                  <a:lnTo>
                    <a:pt x="2213" y="640"/>
                  </a:lnTo>
                  <a:lnTo>
                    <a:pt x="2215" y="732"/>
                  </a:lnTo>
                  <a:lnTo>
                    <a:pt x="2217" y="823"/>
                  </a:lnTo>
                  <a:lnTo>
                    <a:pt x="2220" y="915"/>
                  </a:lnTo>
                  <a:lnTo>
                    <a:pt x="2222" y="1006"/>
                  </a:lnTo>
                  <a:lnTo>
                    <a:pt x="2225" y="1098"/>
                  </a:lnTo>
                </a:path>
              </a:pathLst>
            </a:custGeom>
            <a:solidFill>
              <a:srgbClr val="FFC229"/>
            </a:solidFill>
            <a:ln w="25400">
              <a:solidFill>
                <a:srgbClr val="000000"/>
              </a:solidFill>
              <a:prstDash val="solid"/>
              <a:round/>
              <a:headEnd/>
              <a:tailEnd/>
            </a:ln>
          </xdr:spPr>
        </xdr:sp>
        <xdr:sp macro="" textlink="">
          <xdr:nvSpPr>
            <xdr:cNvPr id="340" name="Quarter #1 Scale Color"/>
            <xdr:cNvSpPr>
              <a:spLocks/>
            </xdr:cNvSpPr>
          </xdr:nvSpPr>
          <xdr:spPr bwMode="auto">
            <a:xfrm>
              <a:off x="7430758" y="6772731"/>
              <a:ext cx="954549" cy="1207815"/>
            </a:xfrm>
            <a:custGeom>
              <a:avLst/>
              <a:gdLst/>
              <a:ahLst/>
              <a:cxnLst>
                <a:cxn ang="0">
                  <a:pos x="1644" y="693"/>
                </a:cxn>
                <a:cxn ang="0">
                  <a:pos x="1510" y="567"/>
                </a:cxn>
                <a:cxn ang="0">
                  <a:pos x="1376" y="441"/>
                </a:cxn>
                <a:cxn ang="0">
                  <a:pos x="1243" y="315"/>
                </a:cxn>
                <a:cxn ang="0">
                  <a:pos x="1109" y="189"/>
                </a:cxn>
                <a:cxn ang="0">
                  <a:pos x="976" y="64"/>
                </a:cxn>
                <a:cxn ang="0">
                  <a:pos x="874" y="36"/>
                </a:cxn>
                <a:cxn ang="0">
                  <a:pos x="808" y="112"/>
                </a:cxn>
                <a:cxn ang="0">
                  <a:pos x="742" y="188"/>
                </a:cxn>
                <a:cxn ang="0">
                  <a:pos x="680" y="268"/>
                </a:cxn>
                <a:cxn ang="0">
                  <a:pos x="619" y="348"/>
                </a:cxn>
                <a:cxn ang="0">
                  <a:pos x="562" y="432"/>
                </a:cxn>
                <a:cxn ang="0">
                  <a:pos x="506" y="516"/>
                </a:cxn>
                <a:cxn ang="0">
                  <a:pos x="453" y="602"/>
                </a:cxn>
                <a:cxn ang="0">
                  <a:pos x="404" y="689"/>
                </a:cxn>
                <a:cxn ang="0">
                  <a:pos x="356" y="779"/>
                </a:cxn>
                <a:cxn ang="0">
                  <a:pos x="313" y="869"/>
                </a:cxn>
                <a:cxn ang="0">
                  <a:pos x="271" y="961"/>
                </a:cxn>
                <a:cxn ang="0">
                  <a:pos x="232" y="1053"/>
                </a:cxn>
                <a:cxn ang="0">
                  <a:pos x="196" y="1148"/>
                </a:cxn>
                <a:cxn ang="0">
                  <a:pos x="163" y="1243"/>
                </a:cxn>
                <a:cxn ang="0">
                  <a:pos x="134" y="1339"/>
                </a:cxn>
                <a:cxn ang="0">
                  <a:pos x="106" y="1436"/>
                </a:cxn>
                <a:cxn ang="0">
                  <a:pos x="82" y="1534"/>
                </a:cxn>
                <a:cxn ang="0">
                  <a:pos x="61" y="1632"/>
                </a:cxn>
                <a:cxn ang="0">
                  <a:pos x="43" y="1731"/>
                </a:cxn>
                <a:cxn ang="0">
                  <a:pos x="28" y="1830"/>
                </a:cxn>
                <a:cxn ang="0">
                  <a:pos x="16" y="1931"/>
                </a:cxn>
                <a:cxn ang="0">
                  <a:pos x="7" y="2030"/>
                </a:cxn>
                <a:cxn ang="0">
                  <a:pos x="1" y="2131"/>
                </a:cxn>
                <a:cxn ang="0">
                  <a:pos x="92" y="2184"/>
                </a:cxn>
                <a:cxn ang="0">
                  <a:pos x="276" y="2188"/>
                </a:cxn>
                <a:cxn ang="0">
                  <a:pos x="461" y="2193"/>
                </a:cxn>
                <a:cxn ang="0">
                  <a:pos x="645" y="2198"/>
                </a:cxn>
                <a:cxn ang="0">
                  <a:pos x="828" y="2203"/>
                </a:cxn>
                <a:cxn ang="0">
                  <a:pos x="1012" y="2207"/>
                </a:cxn>
                <a:cxn ang="0">
                  <a:pos x="1105" y="2176"/>
                </a:cxn>
                <a:cxn ang="0">
                  <a:pos x="1109" y="2110"/>
                </a:cxn>
                <a:cxn ang="0">
                  <a:pos x="1115" y="2043"/>
                </a:cxn>
                <a:cxn ang="0">
                  <a:pos x="1123" y="1976"/>
                </a:cxn>
                <a:cxn ang="0">
                  <a:pos x="1134" y="1910"/>
                </a:cxn>
                <a:cxn ang="0">
                  <a:pos x="1146" y="1844"/>
                </a:cxn>
                <a:cxn ang="0">
                  <a:pos x="1160" y="1778"/>
                </a:cxn>
                <a:cxn ang="0">
                  <a:pos x="1175" y="1713"/>
                </a:cxn>
                <a:cxn ang="0">
                  <a:pos x="1193" y="1648"/>
                </a:cxn>
                <a:cxn ang="0">
                  <a:pos x="1213" y="1584"/>
                </a:cxn>
                <a:cxn ang="0">
                  <a:pos x="1236" y="1521"/>
                </a:cxn>
                <a:cxn ang="0">
                  <a:pos x="1259" y="1458"/>
                </a:cxn>
                <a:cxn ang="0">
                  <a:pos x="1285" y="1396"/>
                </a:cxn>
                <a:cxn ang="0">
                  <a:pos x="1313" y="1335"/>
                </a:cxn>
                <a:cxn ang="0">
                  <a:pos x="1343" y="1275"/>
                </a:cxn>
                <a:cxn ang="0">
                  <a:pos x="1374" y="1216"/>
                </a:cxn>
                <a:cxn ang="0">
                  <a:pos x="1408" y="1157"/>
                </a:cxn>
                <a:cxn ang="0">
                  <a:pos x="1442" y="1099"/>
                </a:cxn>
                <a:cxn ang="0">
                  <a:pos x="1480" y="1043"/>
                </a:cxn>
                <a:cxn ang="0">
                  <a:pos x="1518" y="989"/>
                </a:cxn>
                <a:cxn ang="0">
                  <a:pos x="1558" y="934"/>
                </a:cxn>
                <a:cxn ang="0">
                  <a:pos x="1600" y="882"/>
                </a:cxn>
                <a:cxn ang="0">
                  <a:pos x="1643" y="831"/>
                </a:cxn>
                <a:cxn ang="0">
                  <a:pos x="1688" y="781"/>
                </a:cxn>
              </a:cxnLst>
              <a:rect l="0" t="0" r="r" b="b"/>
              <a:pathLst>
                <a:path w="1710" h="2210">
                  <a:moveTo>
                    <a:pt x="1710" y="756"/>
                  </a:moveTo>
                  <a:lnTo>
                    <a:pt x="1644" y="693"/>
                  </a:lnTo>
                  <a:lnTo>
                    <a:pt x="1577" y="630"/>
                  </a:lnTo>
                  <a:lnTo>
                    <a:pt x="1510" y="567"/>
                  </a:lnTo>
                  <a:lnTo>
                    <a:pt x="1443" y="504"/>
                  </a:lnTo>
                  <a:lnTo>
                    <a:pt x="1376" y="441"/>
                  </a:lnTo>
                  <a:lnTo>
                    <a:pt x="1310" y="378"/>
                  </a:lnTo>
                  <a:lnTo>
                    <a:pt x="1243" y="315"/>
                  </a:lnTo>
                  <a:lnTo>
                    <a:pt x="1176" y="252"/>
                  </a:lnTo>
                  <a:lnTo>
                    <a:pt x="1109" y="189"/>
                  </a:lnTo>
                  <a:lnTo>
                    <a:pt x="1042" y="126"/>
                  </a:lnTo>
                  <a:lnTo>
                    <a:pt x="976" y="64"/>
                  </a:lnTo>
                  <a:lnTo>
                    <a:pt x="909" y="0"/>
                  </a:lnTo>
                  <a:lnTo>
                    <a:pt x="874" y="36"/>
                  </a:lnTo>
                  <a:lnTo>
                    <a:pt x="841" y="74"/>
                  </a:lnTo>
                  <a:lnTo>
                    <a:pt x="808" y="112"/>
                  </a:lnTo>
                  <a:lnTo>
                    <a:pt x="774" y="150"/>
                  </a:lnTo>
                  <a:lnTo>
                    <a:pt x="742" y="188"/>
                  </a:lnTo>
                  <a:lnTo>
                    <a:pt x="710" y="228"/>
                  </a:lnTo>
                  <a:lnTo>
                    <a:pt x="680" y="268"/>
                  </a:lnTo>
                  <a:lnTo>
                    <a:pt x="649" y="308"/>
                  </a:lnTo>
                  <a:lnTo>
                    <a:pt x="619" y="348"/>
                  </a:lnTo>
                  <a:lnTo>
                    <a:pt x="590" y="389"/>
                  </a:lnTo>
                  <a:lnTo>
                    <a:pt x="562" y="432"/>
                  </a:lnTo>
                  <a:lnTo>
                    <a:pt x="533" y="473"/>
                  </a:lnTo>
                  <a:lnTo>
                    <a:pt x="506" y="516"/>
                  </a:lnTo>
                  <a:lnTo>
                    <a:pt x="480" y="558"/>
                  </a:lnTo>
                  <a:lnTo>
                    <a:pt x="453" y="602"/>
                  </a:lnTo>
                  <a:lnTo>
                    <a:pt x="428" y="646"/>
                  </a:lnTo>
                  <a:lnTo>
                    <a:pt x="404" y="689"/>
                  </a:lnTo>
                  <a:lnTo>
                    <a:pt x="380" y="733"/>
                  </a:lnTo>
                  <a:lnTo>
                    <a:pt x="356" y="779"/>
                  </a:lnTo>
                  <a:lnTo>
                    <a:pt x="334" y="824"/>
                  </a:lnTo>
                  <a:lnTo>
                    <a:pt x="313" y="869"/>
                  </a:lnTo>
                  <a:lnTo>
                    <a:pt x="292" y="914"/>
                  </a:lnTo>
                  <a:lnTo>
                    <a:pt x="271" y="961"/>
                  </a:lnTo>
                  <a:lnTo>
                    <a:pt x="251" y="1007"/>
                  </a:lnTo>
                  <a:lnTo>
                    <a:pt x="232" y="1053"/>
                  </a:lnTo>
                  <a:lnTo>
                    <a:pt x="214" y="1100"/>
                  </a:lnTo>
                  <a:lnTo>
                    <a:pt x="196" y="1148"/>
                  </a:lnTo>
                  <a:lnTo>
                    <a:pt x="179" y="1195"/>
                  </a:lnTo>
                  <a:lnTo>
                    <a:pt x="163" y="1243"/>
                  </a:lnTo>
                  <a:lnTo>
                    <a:pt x="148" y="1290"/>
                  </a:lnTo>
                  <a:lnTo>
                    <a:pt x="134" y="1339"/>
                  </a:lnTo>
                  <a:lnTo>
                    <a:pt x="119" y="1387"/>
                  </a:lnTo>
                  <a:lnTo>
                    <a:pt x="106" y="1436"/>
                  </a:lnTo>
                  <a:lnTo>
                    <a:pt x="94" y="1484"/>
                  </a:lnTo>
                  <a:lnTo>
                    <a:pt x="82" y="1534"/>
                  </a:lnTo>
                  <a:lnTo>
                    <a:pt x="71" y="1583"/>
                  </a:lnTo>
                  <a:lnTo>
                    <a:pt x="61" y="1632"/>
                  </a:lnTo>
                  <a:lnTo>
                    <a:pt x="52" y="1681"/>
                  </a:lnTo>
                  <a:lnTo>
                    <a:pt x="43" y="1731"/>
                  </a:lnTo>
                  <a:lnTo>
                    <a:pt x="35" y="1781"/>
                  </a:lnTo>
                  <a:lnTo>
                    <a:pt x="28" y="1830"/>
                  </a:lnTo>
                  <a:lnTo>
                    <a:pt x="21" y="1880"/>
                  </a:lnTo>
                  <a:lnTo>
                    <a:pt x="16" y="1931"/>
                  </a:lnTo>
                  <a:lnTo>
                    <a:pt x="11" y="1981"/>
                  </a:lnTo>
                  <a:lnTo>
                    <a:pt x="7" y="2030"/>
                  </a:lnTo>
                  <a:lnTo>
                    <a:pt x="4" y="2081"/>
                  </a:lnTo>
                  <a:lnTo>
                    <a:pt x="1" y="2131"/>
                  </a:lnTo>
                  <a:lnTo>
                    <a:pt x="0" y="2181"/>
                  </a:lnTo>
                  <a:lnTo>
                    <a:pt x="92" y="2184"/>
                  </a:lnTo>
                  <a:lnTo>
                    <a:pt x="184" y="2186"/>
                  </a:lnTo>
                  <a:lnTo>
                    <a:pt x="276" y="2188"/>
                  </a:lnTo>
                  <a:lnTo>
                    <a:pt x="368" y="2191"/>
                  </a:lnTo>
                  <a:lnTo>
                    <a:pt x="461" y="2193"/>
                  </a:lnTo>
                  <a:lnTo>
                    <a:pt x="553" y="2195"/>
                  </a:lnTo>
                  <a:lnTo>
                    <a:pt x="645" y="2198"/>
                  </a:lnTo>
                  <a:lnTo>
                    <a:pt x="736" y="2200"/>
                  </a:lnTo>
                  <a:lnTo>
                    <a:pt x="828" y="2203"/>
                  </a:lnTo>
                  <a:lnTo>
                    <a:pt x="920" y="2205"/>
                  </a:lnTo>
                  <a:lnTo>
                    <a:pt x="1012" y="2207"/>
                  </a:lnTo>
                  <a:lnTo>
                    <a:pt x="1104" y="2210"/>
                  </a:lnTo>
                  <a:lnTo>
                    <a:pt x="1105" y="2176"/>
                  </a:lnTo>
                  <a:lnTo>
                    <a:pt x="1107" y="2143"/>
                  </a:lnTo>
                  <a:lnTo>
                    <a:pt x="1109" y="2110"/>
                  </a:lnTo>
                  <a:lnTo>
                    <a:pt x="1112" y="2077"/>
                  </a:lnTo>
                  <a:lnTo>
                    <a:pt x="1115" y="2043"/>
                  </a:lnTo>
                  <a:lnTo>
                    <a:pt x="1119" y="2009"/>
                  </a:lnTo>
                  <a:lnTo>
                    <a:pt x="1123" y="1976"/>
                  </a:lnTo>
                  <a:lnTo>
                    <a:pt x="1128" y="1943"/>
                  </a:lnTo>
                  <a:lnTo>
                    <a:pt x="1134" y="1910"/>
                  </a:lnTo>
                  <a:lnTo>
                    <a:pt x="1140" y="1876"/>
                  </a:lnTo>
                  <a:lnTo>
                    <a:pt x="1146" y="1844"/>
                  </a:lnTo>
                  <a:lnTo>
                    <a:pt x="1152" y="1811"/>
                  </a:lnTo>
                  <a:lnTo>
                    <a:pt x="1160" y="1778"/>
                  </a:lnTo>
                  <a:lnTo>
                    <a:pt x="1167" y="1746"/>
                  </a:lnTo>
                  <a:lnTo>
                    <a:pt x="1175" y="1713"/>
                  </a:lnTo>
                  <a:lnTo>
                    <a:pt x="1184" y="1680"/>
                  </a:lnTo>
                  <a:lnTo>
                    <a:pt x="1193" y="1648"/>
                  </a:lnTo>
                  <a:lnTo>
                    <a:pt x="1203" y="1616"/>
                  </a:lnTo>
                  <a:lnTo>
                    <a:pt x="1213" y="1584"/>
                  </a:lnTo>
                  <a:lnTo>
                    <a:pt x="1225" y="1553"/>
                  </a:lnTo>
                  <a:lnTo>
                    <a:pt x="1236" y="1521"/>
                  </a:lnTo>
                  <a:lnTo>
                    <a:pt x="1247" y="1489"/>
                  </a:lnTo>
                  <a:lnTo>
                    <a:pt x="1259" y="1458"/>
                  </a:lnTo>
                  <a:lnTo>
                    <a:pt x="1272" y="1427"/>
                  </a:lnTo>
                  <a:lnTo>
                    <a:pt x="1285" y="1396"/>
                  </a:lnTo>
                  <a:lnTo>
                    <a:pt x="1298" y="1366"/>
                  </a:lnTo>
                  <a:lnTo>
                    <a:pt x="1313" y="1335"/>
                  </a:lnTo>
                  <a:lnTo>
                    <a:pt x="1328" y="1304"/>
                  </a:lnTo>
                  <a:lnTo>
                    <a:pt x="1343" y="1275"/>
                  </a:lnTo>
                  <a:lnTo>
                    <a:pt x="1358" y="1245"/>
                  </a:lnTo>
                  <a:lnTo>
                    <a:pt x="1374" y="1216"/>
                  </a:lnTo>
                  <a:lnTo>
                    <a:pt x="1391" y="1186"/>
                  </a:lnTo>
                  <a:lnTo>
                    <a:pt x="1408" y="1157"/>
                  </a:lnTo>
                  <a:lnTo>
                    <a:pt x="1425" y="1128"/>
                  </a:lnTo>
                  <a:lnTo>
                    <a:pt x="1442" y="1099"/>
                  </a:lnTo>
                  <a:lnTo>
                    <a:pt x="1460" y="1071"/>
                  </a:lnTo>
                  <a:lnTo>
                    <a:pt x="1480" y="1043"/>
                  </a:lnTo>
                  <a:lnTo>
                    <a:pt x="1498" y="1016"/>
                  </a:lnTo>
                  <a:lnTo>
                    <a:pt x="1518" y="989"/>
                  </a:lnTo>
                  <a:lnTo>
                    <a:pt x="1537" y="962"/>
                  </a:lnTo>
                  <a:lnTo>
                    <a:pt x="1558" y="934"/>
                  </a:lnTo>
                  <a:lnTo>
                    <a:pt x="1579" y="908"/>
                  </a:lnTo>
                  <a:lnTo>
                    <a:pt x="1600" y="882"/>
                  </a:lnTo>
                  <a:lnTo>
                    <a:pt x="1621" y="856"/>
                  </a:lnTo>
                  <a:lnTo>
                    <a:pt x="1643" y="831"/>
                  </a:lnTo>
                  <a:lnTo>
                    <a:pt x="1665" y="806"/>
                  </a:lnTo>
                  <a:lnTo>
                    <a:pt x="1688" y="781"/>
                  </a:lnTo>
                  <a:lnTo>
                    <a:pt x="1710" y="756"/>
                  </a:lnTo>
                </a:path>
              </a:pathLst>
            </a:custGeom>
            <a:solidFill>
              <a:srgbClr val="FF3333"/>
            </a:solidFill>
            <a:ln w="25400">
              <a:solidFill>
                <a:srgbClr val="000000"/>
              </a:solidFill>
              <a:prstDash val="solid"/>
              <a:round/>
              <a:headEnd/>
              <a:tailEnd/>
            </a:ln>
          </xdr:spPr>
        </xdr:sp>
        <xdr:sp macro="" textlink="">
          <xdr:nvSpPr>
            <xdr:cNvPr id="348" name="Quarter #4 Text"/>
            <xdr:cNvSpPr txBox="1"/>
          </xdr:nvSpPr>
          <xdr:spPr>
            <a:xfrm>
              <a:off x="10286898" y="7099468"/>
              <a:ext cx="885454" cy="675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54E349"/>
                  </a:solidFill>
                  <a:effectLst>
                    <a:glow rad="53100">
                      <a:schemeClr val="bg1">
                        <a:lumMod val="50000"/>
                        <a:alpha val="30000"/>
                      </a:schemeClr>
                    </a:glow>
                  </a:effectLst>
                  <a:latin typeface="Arialri"/>
                  <a:ea typeface="+mn-ea"/>
                  <a:cs typeface="Arial" pitchFamily="34" charset="0"/>
                </a:rPr>
                <a:t>Q4</a:t>
              </a:r>
            </a:p>
          </xdr:txBody>
        </xdr:sp>
        <xdr:sp macro="" textlink="">
          <xdr:nvSpPr>
            <xdr:cNvPr id="347" name="Quarter #3 Text"/>
            <xdr:cNvSpPr txBox="1"/>
          </xdr:nvSpPr>
          <xdr:spPr>
            <a:xfrm>
              <a:off x="9452405" y="6313947"/>
              <a:ext cx="891824" cy="67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FAC090"/>
                  </a:solidFill>
                  <a:effectLst>
                    <a:glow rad="53100">
                      <a:schemeClr val="bg1">
                        <a:lumMod val="50000"/>
                        <a:alpha val="30000"/>
                      </a:schemeClr>
                    </a:glow>
                  </a:effectLst>
                  <a:latin typeface="Arialri"/>
                  <a:ea typeface="+mn-ea"/>
                  <a:cs typeface="Arial" pitchFamily="34" charset="0"/>
                </a:rPr>
                <a:t>Q3</a:t>
              </a:r>
            </a:p>
          </xdr:txBody>
        </xdr:sp>
        <xdr:sp macro="" textlink="">
          <xdr:nvSpPr>
            <xdr:cNvPr id="346" name="Quarter #2 Text"/>
            <xdr:cNvSpPr txBox="1"/>
          </xdr:nvSpPr>
          <xdr:spPr>
            <a:xfrm>
              <a:off x="8254812" y="6313947"/>
              <a:ext cx="891824" cy="6728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FFC229"/>
                  </a:solidFill>
                  <a:effectLst>
                    <a:glow rad="53100">
                      <a:schemeClr val="bg1">
                        <a:lumMod val="50000"/>
                        <a:alpha val="30000"/>
                      </a:schemeClr>
                    </a:glow>
                  </a:effectLst>
                  <a:latin typeface="Arialri"/>
                  <a:ea typeface="+mn-ea"/>
                  <a:cs typeface="Arial" pitchFamily="34" charset="0"/>
                </a:rPr>
                <a:t>Q2</a:t>
              </a:r>
            </a:p>
          </xdr:txBody>
        </xdr:sp>
        <xdr:sp macro="" textlink="">
          <xdr:nvSpPr>
            <xdr:cNvPr id="345" name="Quarter #1 Text"/>
            <xdr:cNvSpPr txBox="1"/>
          </xdr:nvSpPr>
          <xdr:spPr>
            <a:xfrm>
              <a:off x="7445800" y="7099468"/>
              <a:ext cx="885454" cy="6759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indent="0" algn="ctr"/>
              <a:r>
                <a:rPr lang="en-US" sz="2800" b="1" i="0" u="none" strike="noStrike" cap="none" spc="50">
                  <a:ln w="12700" cmpd="sng">
                    <a:solidFill>
                      <a:schemeClr val="bg1">
                        <a:lumMod val="75000"/>
                      </a:schemeClr>
                    </a:solidFill>
                    <a:prstDash val="solid"/>
                  </a:ln>
                  <a:solidFill>
                    <a:srgbClr val="FF3333"/>
                  </a:solidFill>
                  <a:effectLst>
                    <a:glow rad="53100">
                      <a:schemeClr val="bg1">
                        <a:lumMod val="50000"/>
                        <a:alpha val="30000"/>
                      </a:schemeClr>
                    </a:glow>
                  </a:effectLst>
                  <a:latin typeface="Arialri"/>
                  <a:ea typeface="+mn-ea"/>
                  <a:cs typeface="Arial" pitchFamily="34" charset="0"/>
                </a:rPr>
                <a:t>Q1</a:t>
              </a:r>
            </a:p>
          </xdr:txBody>
        </xdr:sp>
      </xdr:grpSp>
      <xdr:grpSp>
        <xdr:nvGrpSpPr>
          <xdr:cNvPr id="12" name="Non-Linear Dial Scale Values"/>
          <xdr:cNvGrpSpPr/>
        </xdr:nvGrpSpPr>
        <xdr:grpSpPr>
          <a:xfrm>
            <a:off x="7899993" y="6892174"/>
            <a:ext cx="2548731" cy="1257826"/>
            <a:chOff x="8000290" y="6850101"/>
            <a:chExt cx="2585579" cy="1250263"/>
          </a:xfrm>
        </xdr:grpSpPr>
        <xdr:sp macro="" textlink="$F$67">
          <xdr:nvSpPr>
            <xdr:cNvPr id="350" name="Dial Scale Value #1"/>
            <xdr:cNvSpPr txBox="1"/>
          </xdr:nvSpPr>
          <xdr:spPr bwMode="auto">
            <a:xfrm>
              <a:off x="8000290" y="7828435"/>
              <a:ext cx="550465"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C26C000-3AD6-4EA6-8CB4-AD273F5BECE9}" type="TxLink">
                <a:rPr lang="en-US" sz="1000" b="1" i="0" u="none" strike="noStrike" cap="none" spc="0">
                  <a:ln>
                    <a:noFill/>
                  </a:ln>
                  <a:solidFill>
                    <a:srgbClr val="000000"/>
                  </a:solidFill>
                  <a:effectLst/>
                  <a:latin typeface="Arialri"/>
                  <a:cs typeface="Arial"/>
                </a:rPr>
                <a:pPr algn="ctr"/>
                <a:t>0.0</a:t>
              </a:fld>
              <a:endParaRPr lang="en-US" sz="1000" b="1" cap="none" spc="0">
                <a:ln>
                  <a:noFill/>
                </a:ln>
                <a:solidFill>
                  <a:schemeClr val="tx1"/>
                </a:solidFill>
                <a:effectLst/>
              </a:endParaRPr>
            </a:p>
          </xdr:txBody>
        </xdr:sp>
        <xdr:sp macro="" textlink="$F$69">
          <xdr:nvSpPr>
            <xdr:cNvPr id="351" name="Dial Scale Value #2"/>
            <xdr:cNvSpPr txBox="1"/>
          </xdr:nvSpPr>
          <xdr:spPr bwMode="auto">
            <a:xfrm>
              <a:off x="8282324" y="7137665"/>
              <a:ext cx="562449"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CCEA28C-3372-436A-BF5B-956AE36280F0}" type="TxLink">
                <a:rPr lang="en-US" sz="1000" b="1" i="0" u="none" strike="noStrike" cap="none" spc="0">
                  <a:ln>
                    <a:noFill/>
                  </a:ln>
                  <a:solidFill>
                    <a:srgbClr val="000000"/>
                  </a:solidFill>
                  <a:effectLst/>
                  <a:latin typeface="Arialri"/>
                  <a:cs typeface="Arial"/>
                </a:rPr>
                <a:pPr algn="ctr"/>
                <a:t>0.8</a:t>
              </a:fld>
              <a:endParaRPr lang="en-US" sz="1000" b="1" cap="none" spc="0">
                <a:ln>
                  <a:noFill/>
                </a:ln>
                <a:solidFill>
                  <a:schemeClr val="tx1"/>
                </a:solidFill>
                <a:effectLst/>
              </a:endParaRPr>
            </a:p>
          </xdr:txBody>
        </xdr:sp>
        <xdr:sp macro="" textlink="$K$65">
          <xdr:nvSpPr>
            <xdr:cNvPr id="352" name="Dial Scale Value #3"/>
            <xdr:cNvSpPr txBox="1"/>
          </xdr:nvSpPr>
          <xdr:spPr bwMode="auto">
            <a:xfrm>
              <a:off x="9004654" y="6850101"/>
              <a:ext cx="563270" cy="278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D9350BC-5DBB-4439-B233-18EF3DC755F1}" type="TxLink">
                <a:rPr lang="en-US" sz="1000" b="1" i="0" u="none" strike="noStrike" cap="none" spc="0">
                  <a:ln>
                    <a:noFill/>
                  </a:ln>
                  <a:solidFill>
                    <a:srgbClr val="000000"/>
                  </a:solidFill>
                  <a:effectLst/>
                  <a:latin typeface="Arialri"/>
                  <a:cs typeface="Arial"/>
                </a:rPr>
                <a:pPr algn="ctr"/>
                <a:t>2.8</a:t>
              </a:fld>
              <a:endParaRPr lang="en-US" sz="1000" b="1" cap="none" spc="0">
                <a:ln>
                  <a:noFill/>
                </a:ln>
                <a:solidFill>
                  <a:schemeClr val="tx1"/>
                </a:solidFill>
                <a:effectLst/>
              </a:endParaRPr>
            </a:p>
          </xdr:txBody>
        </xdr:sp>
        <xdr:sp macro="" textlink="$K$67">
          <xdr:nvSpPr>
            <xdr:cNvPr id="353" name="Dial Scale Value #4"/>
            <xdr:cNvSpPr txBox="1"/>
          </xdr:nvSpPr>
          <xdr:spPr bwMode="auto">
            <a:xfrm>
              <a:off x="9737282" y="7122037"/>
              <a:ext cx="569641"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41D005B-F2AA-4553-AE75-F40E8D6F7261}" type="TxLink">
                <a:rPr lang="en-US" sz="1000" b="1" i="0" u="none" strike="noStrike" cap="none" spc="0">
                  <a:ln>
                    <a:noFill/>
                  </a:ln>
                  <a:solidFill>
                    <a:srgbClr val="000000"/>
                  </a:solidFill>
                  <a:effectLst/>
                  <a:latin typeface="Arialri"/>
                  <a:cs typeface="Arial"/>
                </a:rPr>
                <a:pPr algn="ctr"/>
                <a:t>5.5</a:t>
              </a:fld>
              <a:endParaRPr lang="en-US" sz="1000" b="1" cap="none" spc="0">
                <a:ln>
                  <a:noFill/>
                </a:ln>
                <a:solidFill>
                  <a:schemeClr val="tx1"/>
                </a:solidFill>
                <a:effectLst/>
              </a:endParaRPr>
            </a:p>
          </xdr:txBody>
        </xdr:sp>
        <xdr:sp macro="" textlink="$K$69">
          <xdr:nvSpPr>
            <xdr:cNvPr id="354" name="Dial Scale Value #5"/>
            <xdr:cNvSpPr txBox="1"/>
          </xdr:nvSpPr>
          <xdr:spPr bwMode="auto">
            <a:xfrm>
              <a:off x="10025816" y="7828435"/>
              <a:ext cx="560053" cy="2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AF8A478-C1FC-4174-815F-4857304CB4E0}" type="TxLink">
                <a:rPr lang="en-US" sz="1000" b="1" i="0" u="none" strike="noStrike" cap="none" spc="0">
                  <a:ln>
                    <a:noFill/>
                  </a:ln>
                  <a:solidFill>
                    <a:srgbClr val="000000"/>
                  </a:solidFill>
                  <a:effectLst/>
                  <a:latin typeface="Arialri"/>
                  <a:cs typeface="Arial"/>
                </a:rPr>
                <a:pPr algn="ctr"/>
                <a:t>7.3</a:t>
              </a:fld>
              <a:endParaRPr lang="en-US" sz="1000" b="1" cap="none" spc="0">
                <a:ln>
                  <a:noFill/>
                </a:ln>
                <a:solidFill>
                  <a:schemeClr val="tx1"/>
                </a:solidFill>
                <a:effectLst/>
                <a:latin typeface="+mn-lt"/>
              </a:endParaRPr>
            </a:p>
          </xdr:txBody>
        </xdr:sp>
      </xdr:grpSp>
      <xdr:graphicFrame macro="">
        <xdr:nvGraphicFramePr>
          <xdr:cNvPr id="349" name="Dial Needle Chart"/>
          <xdr:cNvGraphicFramePr>
            <a:graphicFrameLocks/>
          </xdr:cNvGraphicFramePr>
        </xdr:nvGraphicFramePr>
        <xdr:xfrm>
          <a:off x="7149423" y="5700174"/>
          <a:ext cx="4039417" cy="2728735"/>
        </xdr:xfrm>
        <a:graphic>
          <a:graphicData uri="http://schemas.openxmlformats.org/drawingml/2006/chart">
            <c:chart xmlns:c="http://schemas.openxmlformats.org/drawingml/2006/chart" xmlns:r="http://schemas.openxmlformats.org/officeDocument/2006/relationships" r:id="rId32"/>
          </a:graphicData>
        </a:graphic>
      </xdr:graphicFrame>
      <xdr:sp macro="" textlink="$F$63">
        <xdr:nvSpPr>
          <xdr:cNvPr id="343" name="Dial Scale Text"/>
          <xdr:cNvSpPr txBox="1"/>
        </xdr:nvSpPr>
        <xdr:spPr bwMode="auto">
          <a:xfrm>
            <a:off x="7392131" y="8510057"/>
            <a:ext cx="3567604" cy="427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D2F4843-EA9E-4D73-980A-8B9ECD16AE66}" type="TxLink">
              <a:rPr lang="en-US" sz="1200" b="1" i="0" u="none" strike="noStrike">
                <a:solidFill>
                  <a:srgbClr val="000000"/>
                </a:solidFill>
                <a:latin typeface="Arialri"/>
                <a:cs typeface="Arial" pitchFamily="34" charset="0"/>
              </a:rPr>
              <a:pPr algn="ctr"/>
              <a:t>x millions USD$</a:t>
            </a:fld>
            <a:endParaRPr lang="en-US" sz="1200" b="1">
              <a:latin typeface="Arial" pitchFamily="34" charset="0"/>
              <a:cs typeface="Arial" pitchFamily="34" charset="0"/>
            </a:endParaRPr>
          </a:p>
        </xdr:txBody>
      </xdr:sp>
      <xdr:sp macro="" textlink="$F$61">
        <xdr:nvSpPr>
          <xdr:cNvPr id="344" name="Dial Main Title"/>
          <xdr:cNvSpPr txBox="1"/>
        </xdr:nvSpPr>
        <xdr:spPr bwMode="auto">
          <a:xfrm>
            <a:off x="7366517" y="5260152"/>
            <a:ext cx="3603567" cy="84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3FF72C8-8438-4C3C-B30C-8DD2895E8384}" type="TxLink">
              <a:rPr lang="en-US" sz="2400" b="1" i="0" u="none" strike="noStrike">
                <a:solidFill>
                  <a:srgbClr val="000000"/>
                </a:solidFill>
                <a:latin typeface="Arialri"/>
                <a:cs typeface="Arial" pitchFamily="34" charset="0"/>
              </a:rPr>
              <a:pPr algn="ctr"/>
              <a:t>Sales YTD           (Target: $7.3m)</a:t>
            </a:fld>
            <a:endParaRPr lang="en-US" sz="2400" b="1">
              <a:latin typeface="Arial" pitchFamily="34" charset="0"/>
              <a:cs typeface="Arial" pitchFamily="34" charset="0"/>
            </a:endParaRPr>
          </a:p>
        </xdr:txBody>
      </xdr:sp>
      <xdr:sp macro="" textlink="">
        <xdr:nvSpPr>
          <xdr:cNvPr id="356" name="Dial Needle Circle"/>
          <xdr:cNvSpPr/>
        </xdr:nvSpPr>
        <xdr:spPr bwMode="auto">
          <a:xfrm>
            <a:off x="8675763" y="7502243"/>
            <a:ext cx="955502" cy="1008078"/>
          </a:xfrm>
          <a:prstGeom prst="ellipse">
            <a:avLst/>
          </a:prstGeom>
          <a:solidFill>
            <a:schemeClr val="tx1">
              <a:lumMod val="85000"/>
              <a:lumOff val="15000"/>
            </a:schemeClr>
          </a:solidFill>
          <a:ln>
            <a:solidFill>
              <a:schemeClr val="tx1">
                <a:lumMod val="95000"/>
                <a:lumOff val="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F$65">
        <xdr:nvSpPr>
          <xdr:cNvPr id="357" name="Dial Main Value"/>
          <xdr:cNvSpPr txBox="1"/>
        </xdr:nvSpPr>
        <xdr:spPr bwMode="auto">
          <a:xfrm>
            <a:off x="8622347" y="7808884"/>
            <a:ext cx="1049796" cy="4108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4F807E87-A74A-443A-A7C4-A4B23214F59E}"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7.0</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12</xdr:col>
      <xdr:colOff>486041</xdr:colOff>
      <xdr:row>41</xdr:row>
      <xdr:rowOff>3413</xdr:rowOff>
    </xdr:from>
    <xdr:to>
      <xdr:col>19</xdr:col>
      <xdr:colOff>566854</xdr:colOff>
      <xdr:row>55</xdr:row>
      <xdr:rowOff>8850</xdr:rowOff>
    </xdr:to>
    <xdr:grpSp>
      <xdr:nvGrpSpPr>
        <xdr:cNvPr id="13" name="c) Light Circular Dial Widget Type #2"/>
        <xdr:cNvGrpSpPr/>
      </xdr:nvGrpSpPr>
      <xdr:grpSpPr>
        <a:xfrm>
          <a:off x="7883791" y="10861913"/>
          <a:ext cx="4224188" cy="3751937"/>
          <a:chOff x="7929148" y="9256270"/>
          <a:chExt cx="4285420" cy="3733794"/>
        </a:xfrm>
      </xdr:grpSpPr>
      <xdr:sp macro="" textlink="">
        <xdr:nvSpPr>
          <xdr:cNvPr id="583" name="Light Circular Dial2 Background Rectangle"/>
          <xdr:cNvSpPr/>
        </xdr:nvSpPr>
        <xdr:spPr bwMode="auto">
          <a:xfrm>
            <a:off x="7929148" y="9256270"/>
            <a:ext cx="4285420" cy="3733794"/>
          </a:xfrm>
          <a:prstGeom prst="roundRect">
            <a:avLst>
              <a:gd name="adj" fmla="val 10723"/>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F$48">
        <xdr:nvSpPr>
          <xdr:cNvPr id="586" name="Circular Dial2 Units"/>
          <xdr:cNvSpPr txBox="1"/>
        </xdr:nvSpPr>
        <xdr:spPr bwMode="auto">
          <a:xfrm>
            <a:off x="8249250" y="12556868"/>
            <a:ext cx="3617118" cy="41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9CC4FDA-C1F8-475B-AFDE-6A966CB4C60C}"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F$46">
        <xdr:nvSpPr>
          <xdr:cNvPr id="590" name="Circular Dial2 Title"/>
          <xdr:cNvSpPr txBox="1"/>
        </xdr:nvSpPr>
        <xdr:spPr bwMode="auto">
          <a:xfrm>
            <a:off x="8382812" y="9341802"/>
            <a:ext cx="3330918" cy="844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95BC87D-EE90-4A96-92E0-AFD234F230DC}" type="TxLink">
              <a:rPr lang="en-US" sz="2400" b="1" i="0" u="none" strike="noStrike">
                <a:solidFill>
                  <a:srgbClr val="000000"/>
                </a:solidFill>
                <a:latin typeface="Arialri"/>
                <a:cs typeface="Arial" pitchFamily="34" charset="0"/>
              </a:rPr>
              <a:pPr algn="ctr"/>
              <a:t>Daily Widget Demand</a:t>
            </a:fld>
            <a:endParaRPr lang="en-US" sz="2400" b="1">
              <a:latin typeface="Arial" pitchFamily="34" charset="0"/>
              <a:cs typeface="Arial" pitchFamily="34" charset="0"/>
            </a:endParaRPr>
          </a:p>
        </xdr:txBody>
      </xdr:sp>
      <xdr:pic>
        <xdr:nvPicPr>
          <xdr:cNvPr id="860" name="Circular Dial2 Colored Scale"/>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flipH="1">
            <a:off x="8790216" y="10067245"/>
            <a:ext cx="2412000" cy="2412000"/>
          </a:xfrm>
          <a:prstGeom prst="rect">
            <a:avLst/>
          </a:prstGeom>
        </xdr:spPr>
      </xdr:pic>
      <xdr:graphicFrame macro="">
        <xdr:nvGraphicFramePr>
          <xdr:cNvPr id="861" name="Circular Dial2 Donut Chart"/>
          <xdr:cNvGraphicFramePr>
            <a:graphicFrameLocks/>
          </xdr:cNvGraphicFramePr>
        </xdr:nvGraphicFramePr>
        <xdr:xfrm>
          <a:off x="8490858" y="9905999"/>
          <a:ext cx="3067050" cy="2743200"/>
        </xdr:xfrm>
        <a:graphic>
          <a:graphicData uri="http://schemas.openxmlformats.org/drawingml/2006/chart">
            <c:chart xmlns:c="http://schemas.openxmlformats.org/drawingml/2006/chart" xmlns:r="http://schemas.openxmlformats.org/officeDocument/2006/relationships" r:id="rId33"/>
          </a:graphicData>
        </a:graphic>
      </xdr:graphicFrame>
      <xdr:sp macro="" textlink="">
        <xdr:nvSpPr>
          <xdr:cNvPr id="863" name="Circular Dial2 Lightblue Circle"/>
          <xdr:cNvSpPr/>
        </xdr:nvSpPr>
        <xdr:spPr>
          <a:xfrm>
            <a:off x="9157608" y="10434637"/>
            <a:ext cx="1695450" cy="1695450"/>
          </a:xfrm>
          <a:prstGeom prst="ellipse">
            <a:avLst/>
          </a:prstGeom>
          <a:solidFill>
            <a:srgbClr val="A7E2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64" name="Circular Dial2 White Circle"/>
          <xdr:cNvSpPr/>
        </xdr:nvSpPr>
        <xdr:spPr>
          <a:xfrm>
            <a:off x="9281432" y="10567987"/>
            <a:ext cx="1438275" cy="1438275"/>
          </a:xfrm>
          <a:prstGeom prst="ellips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Widget Showcase Calcs'!D42">
        <xdr:nvSpPr>
          <xdr:cNvPr id="865" name="Circular Dial2 Main Value"/>
          <xdr:cNvSpPr txBox="1"/>
        </xdr:nvSpPr>
        <xdr:spPr>
          <a:xfrm>
            <a:off x="9167133" y="10861901"/>
            <a:ext cx="1847850" cy="838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835096E4-24FE-495D-88BC-8599E1947231}" type="TxLink">
              <a:rPr lang="en-US" sz="4000">
                <a:solidFill>
                  <a:srgbClr val="009BD2"/>
                </a:solidFill>
                <a:latin typeface="Arial Black" pitchFamily="34" charset="0"/>
                <a:cs typeface="Arial" pitchFamily="34" charset="0"/>
              </a:rPr>
              <a:pPr algn="ctr"/>
              <a:t>21%</a:t>
            </a:fld>
            <a:endParaRPr lang="en-US" sz="4000">
              <a:solidFill>
                <a:srgbClr val="009BD2"/>
              </a:solidFill>
              <a:latin typeface="Arial Black" pitchFamily="34" charset="0"/>
              <a:cs typeface="Arial" pitchFamily="34" charset="0"/>
            </a:endParaRPr>
          </a:p>
        </xdr:txBody>
      </xdr:sp>
    </xdr:grpSp>
    <xdr:clientData/>
  </xdr:twoCellAnchor>
  <xdr:twoCellAnchor>
    <xdr:from>
      <xdr:col>12</xdr:col>
      <xdr:colOff>486041</xdr:colOff>
      <xdr:row>25</xdr:row>
      <xdr:rowOff>3413</xdr:rowOff>
    </xdr:from>
    <xdr:to>
      <xdr:col>19</xdr:col>
      <xdr:colOff>566854</xdr:colOff>
      <xdr:row>39</xdr:row>
      <xdr:rowOff>8850</xdr:rowOff>
    </xdr:to>
    <xdr:grpSp>
      <xdr:nvGrpSpPr>
        <xdr:cNvPr id="11" name="b) Light Circular Dial Widget Type #1"/>
        <xdr:cNvGrpSpPr/>
      </xdr:nvGrpSpPr>
      <xdr:grpSpPr>
        <a:xfrm>
          <a:off x="7883791" y="6829663"/>
          <a:ext cx="4224188" cy="3751937"/>
          <a:chOff x="7929148" y="5310199"/>
          <a:chExt cx="4285420" cy="3733794"/>
        </a:xfrm>
      </xdr:grpSpPr>
      <xdr:sp macro="" textlink="">
        <xdr:nvSpPr>
          <xdr:cNvPr id="815" name="Light Circular Dial1 Background Rectangle"/>
          <xdr:cNvSpPr/>
        </xdr:nvSpPr>
        <xdr:spPr bwMode="auto">
          <a:xfrm>
            <a:off x="7929148" y="5310199"/>
            <a:ext cx="4285420" cy="3733794"/>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marL="0" indent="0"/>
            <a:endParaRPr lang="en-US" sz="1100">
              <a:solidFill>
                <a:schemeClr val="lt1"/>
              </a:solidFill>
              <a:latin typeface="+mn-lt"/>
              <a:ea typeface="+mn-ea"/>
              <a:cs typeface="+mn-cs"/>
            </a:endParaRPr>
          </a:p>
        </xdr:txBody>
      </xdr:sp>
      <xdr:sp macro="" textlink="$F$32">
        <xdr:nvSpPr>
          <xdr:cNvPr id="818" name="Circular Dial1 Units"/>
          <xdr:cNvSpPr txBox="1"/>
        </xdr:nvSpPr>
        <xdr:spPr bwMode="auto">
          <a:xfrm>
            <a:off x="8249250" y="8610797"/>
            <a:ext cx="3617118" cy="412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5EDD189-E3E9-4750-8655-62EE8D5BB752}"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graphicFrame macro="">
        <xdr:nvGraphicFramePr>
          <xdr:cNvPr id="835" name="Circular Dial1 Donut Chart"/>
          <xdr:cNvGraphicFramePr>
            <a:graphicFrameLocks/>
          </xdr:cNvGraphicFramePr>
        </xdr:nvGraphicFramePr>
        <xdr:xfrm>
          <a:off x="8446219" y="5990556"/>
          <a:ext cx="3067050" cy="2729593"/>
        </xdr:xfrm>
        <a:graphic>
          <a:graphicData uri="http://schemas.openxmlformats.org/drawingml/2006/chart">
            <c:chart xmlns:c="http://schemas.openxmlformats.org/drawingml/2006/chart" xmlns:r="http://schemas.openxmlformats.org/officeDocument/2006/relationships" r:id="rId34"/>
          </a:graphicData>
        </a:graphic>
      </xdr:graphicFrame>
      <xdr:sp macro="" textlink="">
        <xdr:nvSpPr>
          <xdr:cNvPr id="8" name="Circular Dial1 LightBlue Circle"/>
          <xdr:cNvSpPr/>
        </xdr:nvSpPr>
        <xdr:spPr>
          <a:xfrm>
            <a:off x="9130393" y="6504215"/>
            <a:ext cx="1695600" cy="1695600"/>
          </a:xfrm>
          <a:prstGeom prst="blockArc">
            <a:avLst>
              <a:gd name="adj1" fmla="val 10800000"/>
              <a:gd name="adj2" fmla="val 10731927"/>
              <a:gd name="adj3" fmla="val 9468"/>
            </a:avLst>
          </a:prstGeom>
          <a:solidFill>
            <a:schemeClr val="tx2">
              <a:lumMod val="40000"/>
              <a:lumOff val="60000"/>
            </a:schemeClr>
          </a:solidFill>
          <a:ln>
            <a:solidFill>
              <a:schemeClr val="tx2">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Widget Showcase Calcs'!D27">
        <xdr:nvSpPr>
          <xdr:cNvPr id="838" name="Circular Dial1 Main Value"/>
          <xdr:cNvSpPr txBox="1"/>
        </xdr:nvSpPr>
        <xdr:spPr>
          <a:xfrm>
            <a:off x="9017719" y="6766844"/>
            <a:ext cx="1847850" cy="1352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18745588-B105-4ECB-BD22-537EB7172EC1}" type="TxLink">
              <a:rPr lang="en-US" sz="6000">
                <a:solidFill>
                  <a:srgbClr val="009BD2"/>
                </a:solidFill>
                <a:latin typeface="Arial Black" pitchFamily="34" charset="0"/>
                <a:cs typeface="Arial" pitchFamily="34" charset="0"/>
              </a:rPr>
              <a:pPr algn="ctr"/>
              <a:t>68</a:t>
            </a:fld>
            <a:endParaRPr lang="en-US" sz="6000">
              <a:solidFill>
                <a:srgbClr val="009BD2"/>
              </a:solidFill>
              <a:latin typeface="Arial Black" pitchFamily="34" charset="0"/>
              <a:cs typeface="Arial" pitchFamily="34" charset="0"/>
            </a:endParaRPr>
          </a:p>
        </xdr:txBody>
      </xdr:sp>
      <xdr:sp macro="" textlink="'Widget Showcase Calcs'!D28">
        <xdr:nvSpPr>
          <xdr:cNvPr id="839" name="Circular Dial1 Total Value"/>
          <xdr:cNvSpPr txBox="1"/>
        </xdr:nvSpPr>
        <xdr:spPr>
          <a:xfrm>
            <a:off x="9951169" y="6785894"/>
            <a:ext cx="733425" cy="3905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B0141E8-C75F-404B-B036-F63BB35A67E1}" type="TxLink">
              <a:rPr lang="en-US" sz="1600">
                <a:solidFill>
                  <a:srgbClr val="009BD2"/>
                </a:solidFill>
                <a:latin typeface="Arial Black" pitchFamily="34" charset="0"/>
                <a:cs typeface="Arial" pitchFamily="34" charset="0"/>
              </a:rPr>
              <a:pPr algn="ctr"/>
              <a:t>83</a:t>
            </a:fld>
            <a:endParaRPr lang="en-US" sz="1600">
              <a:solidFill>
                <a:srgbClr val="009BD2"/>
              </a:solidFill>
              <a:latin typeface="Arial Black" pitchFamily="34" charset="0"/>
              <a:cs typeface="Arial" pitchFamily="34" charset="0"/>
            </a:endParaRPr>
          </a:p>
        </xdr:txBody>
      </xdr:sp>
      <xdr:sp macro="" textlink="'Widget Showcase Calcs'!D29">
        <xdr:nvSpPr>
          <xdr:cNvPr id="840" name="Circular Dial1 % Value"/>
          <xdr:cNvSpPr txBox="1"/>
        </xdr:nvSpPr>
        <xdr:spPr>
          <a:xfrm>
            <a:off x="10836994" y="6147719"/>
            <a:ext cx="1181100" cy="485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B01E7B8-04BF-4514-910B-3A38CCDEE7C9}" type="TxLink">
              <a:rPr lang="en-US" sz="2400">
                <a:solidFill>
                  <a:schemeClr val="bg1">
                    <a:lumMod val="65000"/>
                  </a:schemeClr>
                </a:solidFill>
                <a:latin typeface="Arial Black" pitchFamily="34" charset="0"/>
                <a:cs typeface="Arial" pitchFamily="34" charset="0"/>
              </a:rPr>
              <a:pPr algn="ctr"/>
              <a:t>82%</a:t>
            </a:fld>
            <a:endParaRPr lang="en-US" sz="2400">
              <a:solidFill>
                <a:schemeClr val="bg1">
                  <a:lumMod val="65000"/>
                </a:schemeClr>
              </a:solidFill>
              <a:latin typeface="Arial Black" pitchFamily="34" charset="0"/>
              <a:cs typeface="Arial" pitchFamily="34" charset="0"/>
            </a:endParaRPr>
          </a:p>
        </xdr:txBody>
      </xdr:sp>
      <xdr:sp macro="" textlink="$F$30">
        <xdr:nvSpPr>
          <xdr:cNvPr id="822" name="Circular Dial1 Title"/>
          <xdr:cNvSpPr txBox="1"/>
        </xdr:nvSpPr>
        <xdr:spPr bwMode="auto">
          <a:xfrm>
            <a:off x="8382812" y="5395731"/>
            <a:ext cx="3330918" cy="8444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DA41C5FB-FADA-47C6-A62B-3C9C1B7B16D6}" type="TxLink">
              <a:rPr lang="en-US" sz="2400" b="1" i="0" u="none" strike="noStrike">
                <a:solidFill>
                  <a:srgbClr val="000000"/>
                </a:solidFill>
                <a:latin typeface="Arialri"/>
                <a:cs typeface="Arial" pitchFamily="34" charset="0"/>
              </a:rPr>
              <a:pPr algn="ctr"/>
              <a:t>Daily Widget Demand</a:t>
            </a:fld>
            <a:endParaRPr lang="en-US" sz="2400" b="1">
              <a:latin typeface="Arial" pitchFamily="34" charset="0"/>
              <a:cs typeface="Arial" pitchFamily="34" charset="0"/>
            </a:endParaRPr>
          </a:p>
        </xdr:txBody>
      </xdr:sp>
    </xdr:grpSp>
    <xdr:clientData/>
  </xdr:twoCellAnchor>
  <xdr:twoCellAnchor>
    <xdr:from>
      <xdr:col>12</xdr:col>
      <xdr:colOff>486041</xdr:colOff>
      <xdr:row>9</xdr:row>
      <xdr:rowOff>3413</xdr:rowOff>
    </xdr:from>
    <xdr:to>
      <xdr:col>19</xdr:col>
      <xdr:colOff>566854</xdr:colOff>
      <xdr:row>23</xdr:row>
      <xdr:rowOff>8850</xdr:rowOff>
    </xdr:to>
    <xdr:grpSp>
      <xdr:nvGrpSpPr>
        <xdr:cNvPr id="555" name="a) Light Linear Dial Widget"/>
        <xdr:cNvGrpSpPr/>
      </xdr:nvGrpSpPr>
      <xdr:grpSpPr>
        <a:xfrm>
          <a:off x="7883791" y="2765663"/>
          <a:ext cx="4224188" cy="3783687"/>
          <a:chOff x="7926124" y="1199330"/>
          <a:chExt cx="4292980" cy="3730770"/>
        </a:xfrm>
      </xdr:grpSpPr>
      <xdr:sp macro="" textlink="">
        <xdr:nvSpPr>
          <xdr:cNvPr id="318" name="Light Linear Dial Background Rectangle"/>
          <xdr:cNvSpPr/>
        </xdr:nvSpPr>
        <xdr:spPr bwMode="auto">
          <a:xfrm>
            <a:off x="7926124" y="1199330"/>
            <a:ext cx="4292980" cy="373077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319" name="Linear Dial Scale Coloured Panels"/>
          <xdr:cNvGrpSpPr>
            <a:grpSpLocks/>
          </xdr:cNvGrpSpPr>
        </xdr:nvGrpSpPr>
        <xdr:grpSpPr bwMode="auto">
          <a:xfrm>
            <a:off x="8191700" y="2250814"/>
            <a:ext cx="3716757" cy="1770116"/>
            <a:chOff x="193063" y="1155645"/>
            <a:chExt cx="3658893" cy="1807321"/>
          </a:xfrm>
        </xdr:grpSpPr>
        <xdr:sp macro="" textlink="">
          <xdr:nvSpPr>
            <xdr:cNvPr id="334" name="Dial Panel #5"/>
            <xdr:cNvSpPr>
              <a:spLocks/>
            </xdr:cNvSpPr>
          </xdr:nvSpPr>
          <xdr:spPr bwMode="auto">
            <a:xfrm>
              <a:off x="3024822" y="1944261"/>
              <a:ext cx="827134" cy="1018705"/>
            </a:xfrm>
            <a:custGeom>
              <a:avLst/>
              <a:gdLst>
                <a:gd name="T0" fmla="*/ 2147483647 w 1838"/>
                <a:gd name="T1" fmla="*/ 2147483647 h 2258"/>
                <a:gd name="T2" fmla="*/ 2147483647 w 1838"/>
                <a:gd name="T3" fmla="*/ 2147483647 h 2258"/>
                <a:gd name="T4" fmla="*/ 2147483647 w 1838"/>
                <a:gd name="T5" fmla="*/ 2147483647 h 2258"/>
                <a:gd name="T6" fmla="*/ 2147483647 w 1838"/>
                <a:gd name="T7" fmla="*/ 2147483647 h 2258"/>
                <a:gd name="T8" fmla="*/ 2147483647 w 1838"/>
                <a:gd name="T9" fmla="*/ 2147483647 h 2258"/>
                <a:gd name="T10" fmla="*/ 2147483647 w 1838"/>
                <a:gd name="T11" fmla="*/ 2147483647 h 2258"/>
                <a:gd name="T12" fmla="*/ 2147483647 w 1838"/>
                <a:gd name="T13" fmla="*/ 2147483647 h 2258"/>
                <a:gd name="T14" fmla="*/ 2147483647 w 1838"/>
                <a:gd name="T15" fmla="*/ 2147483647 h 2258"/>
                <a:gd name="T16" fmla="*/ 2147483647 w 1838"/>
                <a:gd name="T17" fmla="*/ 2147483647 h 2258"/>
                <a:gd name="T18" fmla="*/ 2147483647 w 1838"/>
                <a:gd name="T19" fmla="*/ 2147483647 h 2258"/>
                <a:gd name="T20" fmla="*/ 2147483647 w 1838"/>
                <a:gd name="T21" fmla="*/ 2147483647 h 2258"/>
                <a:gd name="T22" fmla="*/ 2147483647 w 1838"/>
                <a:gd name="T23" fmla="*/ 2147483647 h 2258"/>
                <a:gd name="T24" fmla="*/ 2147483647 w 1838"/>
                <a:gd name="T25" fmla="*/ 2147483647 h 2258"/>
                <a:gd name="T26" fmla="*/ 2147483647 w 1838"/>
                <a:gd name="T27" fmla="*/ 2147483647 h 2258"/>
                <a:gd name="T28" fmla="*/ 2147483647 w 1838"/>
                <a:gd name="T29" fmla="*/ 2147483647 h 2258"/>
                <a:gd name="T30" fmla="*/ 2147483647 w 1838"/>
                <a:gd name="T31" fmla="*/ 2147483647 h 2258"/>
                <a:gd name="T32" fmla="*/ 2147483647 w 1838"/>
                <a:gd name="T33" fmla="*/ 2147483647 h 2258"/>
                <a:gd name="T34" fmla="*/ 2147483647 w 1838"/>
                <a:gd name="T35" fmla="*/ 2147483647 h 2258"/>
                <a:gd name="T36" fmla="*/ 2147483647 w 1838"/>
                <a:gd name="T37" fmla="*/ 2147483647 h 2258"/>
                <a:gd name="T38" fmla="*/ 2147483647 w 1838"/>
                <a:gd name="T39" fmla="*/ 2147483647 h 2258"/>
                <a:gd name="T40" fmla="*/ 2147483647 w 1838"/>
                <a:gd name="T41" fmla="*/ 2147483647 h 2258"/>
                <a:gd name="T42" fmla="*/ 2147483647 w 1838"/>
                <a:gd name="T43" fmla="*/ 2147483647 h 2258"/>
                <a:gd name="T44" fmla="*/ 2147483647 w 1838"/>
                <a:gd name="T45" fmla="*/ 2147483647 h 2258"/>
                <a:gd name="T46" fmla="*/ 2147483647 w 1838"/>
                <a:gd name="T47" fmla="*/ 2147483647 h 2258"/>
                <a:gd name="T48" fmla="*/ 2147483647 w 1838"/>
                <a:gd name="T49" fmla="*/ 2147483647 h 2258"/>
                <a:gd name="T50" fmla="*/ 2147483647 w 1838"/>
                <a:gd name="T51" fmla="*/ 2147483647 h 2258"/>
                <a:gd name="T52" fmla="*/ 2147483647 w 1838"/>
                <a:gd name="T53" fmla="*/ 2147483647 h 2258"/>
                <a:gd name="T54" fmla="*/ 2147483647 w 1838"/>
                <a:gd name="T55" fmla="*/ 2147483647 h 2258"/>
                <a:gd name="T56" fmla="*/ 2147483647 w 1838"/>
                <a:gd name="T57" fmla="*/ 2147483647 h 2258"/>
                <a:gd name="T58" fmla="*/ 2147483647 w 1838"/>
                <a:gd name="T59" fmla="*/ 2147483647 h 2258"/>
                <a:gd name="T60" fmla="*/ 2147483647 w 1838"/>
                <a:gd name="T61" fmla="*/ 2147483647 h 2258"/>
                <a:gd name="T62" fmla="*/ 2147483647 w 1838"/>
                <a:gd name="T63" fmla="*/ 2147483647 h 2258"/>
                <a:gd name="T64" fmla="*/ 2147483647 w 1838"/>
                <a:gd name="T65" fmla="*/ 2147483647 h 2258"/>
                <a:gd name="T66" fmla="*/ 2147483647 w 1838"/>
                <a:gd name="T67" fmla="*/ 2147483647 h 2258"/>
                <a:gd name="T68" fmla="*/ 2147483647 w 1838"/>
                <a:gd name="T69" fmla="*/ 2147483647 h 2258"/>
                <a:gd name="T70" fmla="*/ 2147483647 w 1838"/>
                <a:gd name="T71" fmla="*/ 2147483647 h 2258"/>
                <a:gd name="T72" fmla="*/ 2147483647 w 1838"/>
                <a:gd name="T73" fmla="*/ 2147483647 h 2258"/>
                <a:gd name="T74" fmla="*/ 2147483647 w 1838"/>
                <a:gd name="T75" fmla="*/ 2147483647 h 2258"/>
                <a:gd name="T76" fmla="*/ 2147483647 w 1838"/>
                <a:gd name="T77" fmla="*/ 2147483647 h 2258"/>
                <a:gd name="T78" fmla="*/ 2147483647 w 1838"/>
                <a:gd name="T79" fmla="*/ 2147483647 h 2258"/>
                <a:gd name="T80" fmla="*/ 2147483647 w 1838"/>
                <a:gd name="T81" fmla="*/ 2147483647 h 2258"/>
                <a:gd name="T82" fmla="*/ 2147483647 w 1838"/>
                <a:gd name="T83" fmla="*/ 2147483647 h 2258"/>
                <a:gd name="T84" fmla="*/ 2147483647 w 1838"/>
                <a:gd name="T85" fmla="*/ 2147483647 h 2258"/>
                <a:gd name="T86" fmla="*/ 2147483647 w 1838"/>
                <a:gd name="T87" fmla="*/ 2147483647 h 2258"/>
                <a:gd name="T88" fmla="*/ 2147483647 w 1838"/>
                <a:gd name="T89" fmla="*/ 2147483647 h 2258"/>
                <a:gd name="T90" fmla="*/ 2147483647 w 1838"/>
                <a:gd name="T91" fmla="*/ 2147483647 h 2258"/>
                <a:gd name="T92" fmla="*/ 2147483647 w 1838"/>
                <a:gd name="T93" fmla="*/ 2147483647 h 2258"/>
                <a:gd name="T94" fmla="*/ 2147483647 w 1838"/>
                <a:gd name="T95" fmla="*/ 2147483647 h 2258"/>
                <a:gd name="T96" fmla="*/ 2147483647 w 1838"/>
                <a:gd name="T97" fmla="*/ 2147483647 h 2258"/>
                <a:gd name="T98" fmla="*/ 2147483647 w 1838"/>
                <a:gd name="T99" fmla="*/ 2147483647 h 2258"/>
                <a:gd name="T100" fmla="*/ 2147483647 w 1838"/>
                <a:gd name="T101" fmla="*/ 2147483647 h 2258"/>
                <a:gd name="T102" fmla="*/ 2147483647 w 1838"/>
                <a:gd name="T103" fmla="*/ 2147483647 h 2258"/>
                <a:gd name="T104" fmla="*/ 2147483647 w 1838"/>
                <a:gd name="T105" fmla="*/ 2147483647 h 2258"/>
                <a:gd name="T106" fmla="*/ 2147483647 w 1838"/>
                <a:gd name="T107" fmla="*/ 2147483647 h 2258"/>
                <a:gd name="T108" fmla="*/ 2147483647 w 1838"/>
                <a:gd name="T109" fmla="*/ 2147483647 h 2258"/>
                <a:gd name="T110" fmla="*/ 2147483647 w 1838"/>
                <a:gd name="T111" fmla="*/ 2147483647 h 2258"/>
                <a:gd name="T112" fmla="*/ 2147483647 w 1838"/>
                <a:gd name="T113" fmla="*/ 2147483647 h 2258"/>
                <a:gd name="T114" fmla="*/ 2147483647 w 1838"/>
                <a:gd name="T115" fmla="*/ 2147483647 h 2258"/>
                <a:gd name="T116" fmla="*/ 2147483647 w 1838"/>
                <a:gd name="T117" fmla="*/ 2147483647 h 2258"/>
                <a:gd name="T118" fmla="*/ 2147483647 w 1838"/>
                <a:gd name="T119" fmla="*/ 2147483647 h 225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1838"/>
                <a:gd name="T181" fmla="*/ 0 h 2258"/>
                <a:gd name="T182" fmla="*/ 1838 w 1838"/>
                <a:gd name="T183" fmla="*/ 2258 h 225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solidFill>
                <a:srgbClr val="262626"/>
              </a:solidFill>
              <a:prstDash val="solid"/>
              <a:round/>
              <a:headEnd/>
              <a:tailEnd/>
            </a:ln>
          </xdr:spPr>
        </xdr:sp>
        <xdr:sp macro="" textlink="">
          <xdr:nvSpPr>
            <xdr:cNvPr id="333" name="Dial Panel #4"/>
            <xdr:cNvSpPr>
              <a:spLocks/>
            </xdr:cNvSpPr>
          </xdr:nvSpPr>
          <xdr:spPr bwMode="auto">
            <a:xfrm>
              <a:off x="2424832" y="1258057"/>
              <a:ext cx="1054247" cy="991636"/>
            </a:xfrm>
            <a:custGeom>
              <a:avLst/>
              <a:gdLst>
                <a:gd name="T0" fmla="*/ 2147483647 w 2342"/>
                <a:gd name="T1" fmla="*/ 2147483647 h 2198"/>
                <a:gd name="T2" fmla="*/ 2147483647 w 2342"/>
                <a:gd name="T3" fmla="*/ 2147483647 h 2198"/>
                <a:gd name="T4" fmla="*/ 2147483647 w 2342"/>
                <a:gd name="T5" fmla="*/ 2147483647 h 2198"/>
                <a:gd name="T6" fmla="*/ 2147483647 w 2342"/>
                <a:gd name="T7" fmla="*/ 2147483647 h 2198"/>
                <a:gd name="T8" fmla="*/ 2147483647 w 2342"/>
                <a:gd name="T9" fmla="*/ 2147483647 h 2198"/>
                <a:gd name="T10" fmla="*/ 2147483647 w 2342"/>
                <a:gd name="T11" fmla="*/ 2147483647 h 2198"/>
                <a:gd name="T12" fmla="*/ 2147483647 w 2342"/>
                <a:gd name="T13" fmla="*/ 2147483647 h 2198"/>
                <a:gd name="T14" fmla="*/ 2147483647 w 2342"/>
                <a:gd name="T15" fmla="*/ 2147483647 h 2198"/>
                <a:gd name="T16" fmla="*/ 2147483647 w 2342"/>
                <a:gd name="T17" fmla="*/ 2147483647 h 2198"/>
                <a:gd name="T18" fmla="*/ 2147483647 w 2342"/>
                <a:gd name="T19" fmla="*/ 2147483647 h 2198"/>
                <a:gd name="T20" fmla="*/ 2147483647 w 2342"/>
                <a:gd name="T21" fmla="*/ 2147483647 h 2198"/>
                <a:gd name="T22" fmla="*/ 2147483647 w 2342"/>
                <a:gd name="T23" fmla="*/ 2147483647 h 2198"/>
                <a:gd name="T24" fmla="*/ 2147483647 w 2342"/>
                <a:gd name="T25" fmla="*/ 2147483647 h 2198"/>
                <a:gd name="T26" fmla="*/ 2147483647 w 2342"/>
                <a:gd name="T27" fmla="*/ 2147483647 h 2198"/>
                <a:gd name="T28" fmla="*/ 2147483647 w 2342"/>
                <a:gd name="T29" fmla="*/ 2147483647 h 2198"/>
                <a:gd name="T30" fmla="*/ 2147483647 w 2342"/>
                <a:gd name="T31" fmla="*/ 2147483647 h 2198"/>
                <a:gd name="T32" fmla="*/ 2147483647 w 2342"/>
                <a:gd name="T33" fmla="*/ 2147483647 h 2198"/>
                <a:gd name="T34" fmla="*/ 2147483647 w 2342"/>
                <a:gd name="T35" fmla="*/ 2147483647 h 2198"/>
                <a:gd name="T36" fmla="*/ 2147483647 w 2342"/>
                <a:gd name="T37" fmla="*/ 2147483647 h 2198"/>
                <a:gd name="T38" fmla="*/ 2147483647 w 2342"/>
                <a:gd name="T39" fmla="*/ 2147483647 h 2198"/>
                <a:gd name="T40" fmla="*/ 2147483647 w 2342"/>
                <a:gd name="T41" fmla="*/ 2147483647 h 2198"/>
                <a:gd name="T42" fmla="*/ 2147483647 w 2342"/>
                <a:gd name="T43" fmla="*/ 2147483647 h 2198"/>
                <a:gd name="T44" fmla="*/ 2147483647 w 2342"/>
                <a:gd name="T45" fmla="*/ 2147483647 h 2198"/>
                <a:gd name="T46" fmla="*/ 2147483647 w 2342"/>
                <a:gd name="T47" fmla="*/ 2147483647 h 2198"/>
                <a:gd name="T48" fmla="*/ 2147483647 w 2342"/>
                <a:gd name="T49" fmla="*/ 2147483647 h 2198"/>
                <a:gd name="T50" fmla="*/ 2147483647 w 2342"/>
                <a:gd name="T51" fmla="*/ 2147483647 h 2198"/>
                <a:gd name="T52" fmla="*/ 2147483647 w 2342"/>
                <a:gd name="T53" fmla="*/ 2147483647 h 2198"/>
                <a:gd name="T54" fmla="*/ 2147483647 w 2342"/>
                <a:gd name="T55" fmla="*/ 2147483647 h 2198"/>
                <a:gd name="T56" fmla="*/ 2147483647 w 2342"/>
                <a:gd name="T57" fmla="*/ 2147483647 h 2198"/>
                <a:gd name="T58" fmla="*/ 2147483647 w 2342"/>
                <a:gd name="T59" fmla="*/ 2147483647 h 2198"/>
                <a:gd name="T60" fmla="*/ 2147483647 w 2342"/>
                <a:gd name="T61" fmla="*/ 2147483647 h 2198"/>
                <a:gd name="T62" fmla="*/ 2147483647 w 2342"/>
                <a:gd name="T63" fmla="*/ 2147483647 h 2198"/>
                <a:gd name="T64" fmla="*/ 2147483647 w 2342"/>
                <a:gd name="T65" fmla="*/ 2147483647 h 2198"/>
                <a:gd name="T66" fmla="*/ 2147483647 w 2342"/>
                <a:gd name="T67" fmla="*/ 2147483647 h 2198"/>
                <a:gd name="T68" fmla="*/ 2147483647 w 2342"/>
                <a:gd name="T69" fmla="*/ 2147483647 h 2198"/>
                <a:gd name="T70" fmla="*/ 2147483647 w 2342"/>
                <a:gd name="T71" fmla="*/ 2147483647 h 2198"/>
                <a:gd name="T72" fmla="*/ 2147483647 w 2342"/>
                <a:gd name="T73" fmla="*/ 2147483647 h 2198"/>
                <a:gd name="T74" fmla="*/ 2147483647 w 2342"/>
                <a:gd name="T75" fmla="*/ 2147483647 h 2198"/>
                <a:gd name="T76" fmla="*/ 2147483647 w 2342"/>
                <a:gd name="T77" fmla="*/ 2147483647 h 2198"/>
                <a:gd name="T78" fmla="*/ 2147483647 w 2342"/>
                <a:gd name="T79" fmla="*/ 2147483647 h 2198"/>
                <a:gd name="T80" fmla="*/ 2147483647 w 2342"/>
                <a:gd name="T81" fmla="*/ 2147483647 h 2198"/>
                <a:gd name="T82" fmla="*/ 2147483647 w 2342"/>
                <a:gd name="T83" fmla="*/ 2147483647 h 2198"/>
                <a:gd name="T84" fmla="*/ 2147483647 w 2342"/>
                <a:gd name="T85" fmla="*/ 2147483647 h 2198"/>
                <a:gd name="T86" fmla="*/ 2147483647 w 2342"/>
                <a:gd name="T87" fmla="*/ 2147483647 h 2198"/>
                <a:gd name="T88" fmla="*/ 2147483647 w 2342"/>
                <a:gd name="T89" fmla="*/ 2147483647 h 2198"/>
                <a:gd name="T90" fmla="*/ 2147483647 w 2342"/>
                <a:gd name="T91" fmla="*/ 2147483647 h 2198"/>
                <a:gd name="T92" fmla="*/ 2147483647 w 2342"/>
                <a:gd name="T93" fmla="*/ 2147483647 h 2198"/>
                <a:gd name="T94" fmla="*/ 2147483647 w 2342"/>
                <a:gd name="T95" fmla="*/ 2147483647 h 2198"/>
                <a:gd name="T96" fmla="*/ 2147483647 w 2342"/>
                <a:gd name="T97" fmla="*/ 2147483647 h 2198"/>
                <a:gd name="T98" fmla="*/ 2147483647 w 2342"/>
                <a:gd name="T99" fmla="*/ 2147483647 h 2198"/>
                <a:gd name="T100" fmla="*/ 2147483647 w 2342"/>
                <a:gd name="T101" fmla="*/ 2147483647 h 2198"/>
                <a:gd name="T102" fmla="*/ 2147483647 w 2342"/>
                <a:gd name="T103" fmla="*/ 2147483647 h 2198"/>
                <a:gd name="T104" fmla="*/ 2147483647 w 2342"/>
                <a:gd name="T105" fmla="*/ 2147483647 h 2198"/>
                <a:gd name="T106" fmla="*/ 2147483647 w 2342"/>
                <a:gd name="T107" fmla="*/ 2147483647 h 2198"/>
                <a:gd name="T108" fmla="*/ 2147483647 w 2342"/>
                <a:gd name="T109" fmla="*/ 2147483647 h 2198"/>
                <a:gd name="T110" fmla="*/ 2147483647 w 2342"/>
                <a:gd name="T111" fmla="*/ 2147483647 h 2198"/>
                <a:gd name="T112" fmla="*/ 2147483647 w 2342"/>
                <a:gd name="T113" fmla="*/ 2147483647 h 2198"/>
                <a:gd name="T114" fmla="*/ 2147483647 w 2342"/>
                <a:gd name="T115" fmla="*/ 2147483647 h 2198"/>
                <a:gd name="T116" fmla="*/ 2147483647 w 2342"/>
                <a:gd name="T117" fmla="*/ 2147483647 h 2198"/>
                <a:gd name="T118" fmla="*/ 2147483647 w 2342"/>
                <a:gd name="T119" fmla="*/ 2147483647 h 219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2"/>
                <a:gd name="T181" fmla="*/ 0 h 2198"/>
                <a:gd name="T182" fmla="*/ 2342 w 2342"/>
                <a:gd name="T183" fmla="*/ 2198 h 219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solidFill>
                <a:srgbClr val="262626"/>
              </a:solidFill>
              <a:prstDash val="solid"/>
              <a:round/>
              <a:headEnd/>
              <a:tailEnd/>
            </a:ln>
          </xdr:spPr>
        </xdr:sp>
        <xdr:sp macro="" textlink="">
          <xdr:nvSpPr>
            <xdr:cNvPr id="332" name="Dial Panel #3"/>
            <xdr:cNvSpPr>
              <a:spLocks/>
            </xdr:cNvSpPr>
          </xdr:nvSpPr>
          <xdr:spPr bwMode="auto">
            <a:xfrm>
              <a:off x="1495146" y="1155645"/>
              <a:ext cx="1054728" cy="663196"/>
            </a:xfrm>
            <a:custGeom>
              <a:avLst/>
              <a:gdLst>
                <a:gd name="T0" fmla="*/ 2147483647 w 2344"/>
                <a:gd name="T1" fmla="*/ 2147483647 h 1470"/>
                <a:gd name="T2" fmla="*/ 2147483647 w 2344"/>
                <a:gd name="T3" fmla="*/ 2147483647 h 1470"/>
                <a:gd name="T4" fmla="*/ 2147483647 w 2344"/>
                <a:gd name="T5" fmla="*/ 2147483647 h 1470"/>
                <a:gd name="T6" fmla="*/ 2147483647 w 2344"/>
                <a:gd name="T7" fmla="*/ 2147483647 h 1470"/>
                <a:gd name="T8" fmla="*/ 2147483647 w 2344"/>
                <a:gd name="T9" fmla="*/ 2147483647 h 1470"/>
                <a:gd name="T10" fmla="*/ 2147483647 w 2344"/>
                <a:gd name="T11" fmla="*/ 2147483647 h 1470"/>
                <a:gd name="T12" fmla="*/ 2147483647 w 2344"/>
                <a:gd name="T13" fmla="*/ 2147483647 h 1470"/>
                <a:gd name="T14" fmla="*/ 2147483647 w 2344"/>
                <a:gd name="T15" fmla="*/ 2147483647 h 1470"/>
                <a:gd name="T16" fmla="*/ 2147483647 w 2344"/>
                <a:gd name="T17" fmla="*/ 2147483647 h 1470"/>
                <a:gd name="T18" fmla="*/ 2147483647 w 2344"/>
                <a:gd name="T19" fmla="*/ 2147483647 h 1470"/>
                <a:gd name="T20" fmla="*/ 2147483647 w 2344"/>
                <a:gd name="T21" fmla="*/ 2147483647 h 1470"/>
                <a:gd name="T22" fmla="*/ 2147483647 w 2344"/>
                <a:gd name="T23" fmla="*/ 2147483647 h 1470"/>
                <a:gd name="T24" fmla="*/ 2147483647 w 2344"/>
                <a:gd name="T25" fmla="*/ 2147483647 h 1470"/>
                <a:gd name="T26" fmla="*/ 2147483647 w 2344"/>
                <a:gd name="T27" fmla="*/ 2147483647 h 1470"/>
                <a:gd name="T28" fmla="*/ 2147483647 w 2344"/>
                <a:gd name="T29" fmla="*/ 2147483647 h 1470"/>
                <a:gd name="T30" fmla="*/ 2147483647 w 2344"/>
                <a:gd name="T31" fmla="*/ 2147483647 h 1470"/>
                <a:gd name="T32" fmla="*/ 2147483647 w 2344"/>
                <a:gd name="T33" fmla="*/ 2147483647 h 1470"/>
                <a:gd name="T34" fmla="*/ 2147483647 w 2344"/>
                <a:gd name="T35" fmla="*/ 0 h 1470"/>
                <a:gd name="T36" fmla="*/ 2147483647 w 2344"/>
                <a:gd name="T37" fmla="*/ 0 h 1470"/>
                <a:gd name="T38" fmla="*/ 2147483647 w 2344"/>
                <a:gd name="T39" fmla="*/ 2147483647 h 1470"/>
                <a:gd name="T40" fmla="*/ 2147483647 w 2344"/>
                <a:gd name="T41" fmla="*/ 2147483647 h 1470"/>
                <a:gd name="T42" fmla="*/ 2147483647 w 2344"/>
                <a:gd name="T43" fmla="*/ 2147483647 h 1470"/>
                <a:gd name="T44" fmla="*/ 2147483647 w 2344"/>
                <a:gd name="T45" fmla="*/ 2147483647 h 1470"/>
                <a:gd name="T46" fmla="*/ 2147483647 w 2344"/>
                <a:gd name="T47" fmla="*/ 2147483647 h 1470"/>
                <a:gd name="T48" fmla="*/ 2147483647 w 2344"/>
                <a:gd name="T49" fmla="*/ 2147483647 h 1470"/>
                <a:gd name="T50" fmla="*/ 2147483647 w 2344"/>
                <a:gd name="T51" fmla="*/ 2147483647 h 1470"/>
                <a:gd name="T52" fmla="*/ 2147483647 w 2344"/>
                <a:gd name="T53" fmla="*/ 2147483647 h 1470"/>
                <a:gd name="T54" fmla="*/ 2147483647 w 2344"/>
                <a:gd name="T55" fmla="*/ 2147483647 h 1470"/>
                <a:gd name="T56" fmla="*/ 2147483647 w 2344"/>
                <a:gd name="T57" fmla="*/ 2147483647 h 1470"/>
                <a:gd name="T58" fmla="*/ 2147483647 w 2344"/>
                <a:gd name="T59" fmla="*/ 2147483647 h 1470"/>
                <a:gd name="T60" fmla="*/ 2147483647 w 2344"/>
                <a:gd name="T61" fmla="*/ 2147483647 h 1470"/>
                <a:gd name="T62" fmla="*/ 2147483647 w 2344"/>
                <a:gd name="T63" fmla="*/ 2147483647 h 1470"/>
                <a:gd name="T64" fmla="*/ 2147483647 w 2344"/>
                <a:gd name="T65" fmla="*/ 2147483647 h 1470"/>
                <a:gd name="T66" fmla="*/ 2147483647 w 2344"/>
                <a:gd name="T67" fmla="*/ 2147483647 h 1470"/>
                <a:gd name="T68" fmla="*/ 2147483647 w 2344"/>
                <a:gd name="T69" fmla="*/ 2147483647 h 1470"/>
                <a:gd name="T70" fmla="*/ 2147483647 w 2344"/>
                <a:gd name="T71" fmla="*/ 2147483647 h 1470"/>
                <a:gd name="T72" fmla="*/ 2147483647 w 2344"/>
                <a:gd name="T73" fmla="*/ 2147483647 h 1470"/>
                <a:gd name="T74" fmla="*/ 2147483647 w 2344"/>
                <a:gd name="T75" fmla="*/ 2147483647 h 1470"/>
                <a:gd name="T76" fmla="*/ 2147483647 w 2344"/>
                <a:gd name="T77" fmla="*/ 2147483647 h 1470"/>
                <a:gd name="T78" fmla="*/ 2147483647 w 2344"/>
                <a:gd name="T79" fmla="*/ 2147483647 h 1470"/>
                <a:gd name="T80" fmla="*/ 2147483647 w 2344"/>
                <a:gd name="T81" fmla="*/ 2147483647 h 1470"/>
                <a:gd name="T82" fmla="*/ 2147483647 w 2344"/>
                <a:gd name="T83" fmla="*/ 2147483647 h 1470"/>
                <a:gd name="T84" fmla="*/ 2147483647 w 2344"/>
                <a:gd name="T85" fmla="*/ 2147483647 h 1470"/>
                <a:gd name="T86" fmla="*/ 2147483647 w 2344"/>
                <a:gd name="T87" fmla="*/ 2147483647 h 1470"/>
                <a:gd name="T88" fmla="*/ 2147483647 w 2344"/>
                <a:gd name="T89" fmla="*/ 2147483647 h 1470"/>
                <a:gd name="T90" fmla="*/ 2147483647 w 2344"/>
                <a:gd name="T91" fmla="*/ 2147483647 h 1470"/>
                <a:gd name="T92" fmla="*/ 2147483647 w 2344"/>
                <a:gd name="T93" fmla="*/ 2147483647 h 1470"/>
                <a:gd name="T94" fmla="*/ 2147483647 w 2344"/>
                <a:gd name="T95" fmla="*/ 2147483647 h 1470"/>
                <a:gd name="T96" fmla="*/ 2147483647 w 2344"/>
                <a:gd name="T97" fmla="*/ 2147483647 h 1470"/>
                <a:gd name="T98" fmla="*/ 2147483647 w 2344"/>
                <a:gd name="T99" fmla="*/ 2147483647 h 1470"/>
                <a:gd name="T100" fmla="*/ 2147483647 w 2344"/>
                <a:gd name="T101" fmla="*/ 2147483647 h 1470"/>
                <a:gd name="T102" fmla="*/ 2147483647 w 2344"/>
                <a:gd name="T103" fmla="*/ 2147483647 h 1470"/>
                <a:gd name="T104" fmla="*/ 2147483647 w 2344"/>
                <a:gd name="T105" fmla="*/ 2147483647 h 1470"/>
                <a:gd name="T106" fmla="*/ 2147483647 w 2344"/>
                <a:gd name="T107" fmla="*/ 2147483647 h 1470"/>
                <a:gd name="T108" fmla="*/ 2147483647 w 2344"/>
                <a:gd name="T109" fmla="*/ 2147483647 h 1470"/>
                <a:gd name="T110" fmla="*/ 2147483647 w 2344"/>
                <a:gd name="T111" fmla="*/ 2147483647 h 1470"/>
                <a:gd name="T112" fmla="*/ 2147483647 w 2344"/>
                <a:gd name="T113" fmla="*/ 2147483647 h 1470"/>
                <a:gd name="T114" fmla="*/ 2147483647 w 2344"/>
                <a:gd name="T115" fmla="*/ 2147483647 h 1470"/>
                <a:gd name="T116" fmla="*/ 2147483647 w 2344"/>
                <a:gd name="T117" fmla="*/ 2147483647 h 1470"/>
                <a:gd name="T118" fmla="*/ 2147483647 w 2344"/>
                <a:gd name="T119" fmla="*/ 2147483647 h 1470"/>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4"/>
                <a:gd name="T181" fmla="*/ 0 h 1470"/>
                <a:gd name="T182" fmla="*/ 2344 w 2344"/>
                <a:gd name="T183" fmla="*/ 1470 h 1470"/>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solidFill>
                <a:srgbClr val="262626"/>
              </a:solidFill>
              <a:prstDash val="solid"/>
              <a:round/>
              <a:headEnd/>
              <a:tailEnd/>
            </a:ln>
          </xdr:spPr>
        </xdr:sp>
        <xdr:sp macro="" textlink="">
          <xdr:nvSpPr>
            <xdr:cNvPr id="336" name="Dial Panel #2"/>
            <xdr:cNvSpPr>
              <a:spLocks/>
            </xdr:cNvSpPr>
          </xdr:nvSpPr>
          <xdr:spPr bwMode="auto">
            <a:xfrm>
              <a:off x="565940" y="1258057"/>
              <a:ext cx="1054698" cy="991636"/>
            </a:xfrm>
            <a:custGeom>
              <a:avLst/>
              <a:gdLst>
                <a:gd name="T0" fmla="*/ 2147483647 w 2343"/>
                <a:gd name="T1" fmla="*/ 2147483647 h 2198"/>
                <a:gd name="T2" fmla="*/ 2147483647 w 2343"/>
                <a:gd name="T3" fmla="*/ 2147483647 h 2198"/>
                <a:gd name="T4" fmla="*/ 2147483647 w 2343"/>
                <a:gd name="T5" fmla="*/ 2147483647 h 2198"/>
                <a:gd name="T6" fmla="*/ 2147483647 w 2343"/>
                <a:gd name="T7" fmla="*/ 2147483647 h 2198"/>
                <a:gd name="T8" fmla="*/ 2147483647 w 2343"/>
                <a:gd name="T9" fmla="*/ 2147483647 h 2198"/>
                <a:gd name="T10" fmla="*/ 2147483647 w 2343"/>
                <a:gd name="T11" fmla="*/ 2147483647 h 2198"/>
                <a:gd name="T12" fmla="*/ 2147483647 w 2343"/>
                <a:gd name="T13" fmla="*/ 2147483647 h 2198"/>
                <a:gd name="T14" fmla="*/ 2147483647 w 2343"/>
                <a:gd name="T15" fmla="*/ 2147483647 h 2198"/>
                <a:gd name="T16" fmla="*/ 2147483647 w 2343"/>
                <a:gd name="T17" fmla="*/ 2147483647 h 2198"/>
                <a:gd name="T18" fmla="*/ 2147483647 w 2343"/>
                <a:gd name="T19" fmla="*/ 2147483647 h 2198"/>
                <a:gd name="T20" fmla="*/ 2147483647 w 2343"/>
                <a:gd name="T21" fmla="*/ 2147483647 h 2198"/>
                <a:gd name="T22" fmla="*/ 2147483647 w 2343"/>
                <a:gd name="T23" fmla="*/ 2147483647 h 2198"/>
                <a:gd name="T24" fmla="*/ 2147483647 w 2343"/>
                <a:gd name="T25" fmla="*/ 2147483647 h 2198"/>
                <a:gd name="T26" fmla="*/ 2147483647 w 2343"/>
                <a:gd name="T27" fmla="*/ 2147483647 h 2198"/>
                <a:gd name="T28" fmla="*/ 2147483647 w 2343"/>
                <a:gd name="T29" fmla="*/ 2147483647 h 2198"/>
                <a:gd name="T30" fmla="*/ 2147483647 w 2343"/>
                <a:gd name="T31" fmla="*/ 2147483647 h 2198"/>
                <a:gd name="T32" fmla="*/ 2147483647 w 2343"/>
                <a:gd name="T33" fmla="*/ 2147483647 h 2198"/>
                <a:gd name="T34" fmla="*/ 2147483647 w 2343"/>
                <a:gd name="T35" fmla="*/ 2147483647 h 2198"/>
                <a:gd name="T36" fmla="*/ 2147483647 w 2343"/>
                <a:gd name="T37" fmla="*/ 2147483647 h 2198"/>
                <a:gd name="T38" fmla="*/ 2147483647 w 2343"/>
                <a:gd name="T39" fmla="*/ 2147483647 h 2198"/>
                <a:gd name="T40" fmla="*/ 2147483647 w 2343"/>
                <a:gd name="T41" fmla="*/ 2147483647 h 2198"/>
                <a:gd name="T42" fmla="*/ 2147483647 w 2343"/>
                <a:gd name="T43" fmla="*/ 2147483647 h 2198"/>
                <a:gd name="T44" fmla="*/ 2147483647 w 2343"/>
                <a:gd name="T45" fmla="*/ 2147483647 h 2198"/>
                <a:gd name="T46" fmla="*/ 2147483647 w 2343"/>
                <a:gd name="T47" fmla="*/ 2147483647 h 2198"/>
                <a:gd name="T48" fmla="*/ 2147483647 w 2343"/>
                <a:gd name="T49" fmla="*/ 2147483647 h 2198"/>
                <a:gd name="T50" fmla="*/ 2147483647 w 2343"/>
                <a:gd name="T51" fmla="*/ 2147483647 h 2198"/>
                <a:gd name="T52" fmla="*/ 2147483647 w 2343"/>
                <a:gd name="T53" fmla="*/ 2147483647 h 2198"/>
                <a:gd name="T54" fmla="*/ 2147483647 w 2343"/>
                <a:gd name="T55" fmla="*/ 2147483647 h 2198"/>
                <a:gd name="T56" fmla="*/ 2147483647 w 2343"/>
                <a:gd name="T57" fmla="*/ 2147483647 h 2198"/>
                <a:gd name="T58" fmla="*/ 2147483647 w 2343"/>
                <a:gd name="T59" fmla="*/ 2147483647 h 2198"/>
                <a:gd name="T60" fmla="*/ 2147483647 w 2343"/>
                <a:gd name="T61" fmla="*/ 2147483647 h 2198"/>
                <a:gd name="T62" fmla="*/ 2147483647 w 2343"/>
                <a:gd name="T63" fmla="*/ 2147483647 h 2198"/>
                <a:gd name="T64" fmla="*/ 2147483647 w 2343"/>
                <a:gd name="T65" fmla="*/ 2147483647 h 2198"/>
                <a:gd name="T66" fmla="*/ 2147483647 w 2343"/>
                <a:gd name="T67" fmla="*/ 2147483647 h 2198"/>
                <a:gd name="T68" fmla="*/ 2147483647 w 2343"/>
                <a:gd name="T69" fmla="*/ 2147483647 h 2198"/>
                <a:gd name="T70" fmla="*/ 2147483647 w 2343"/>
                <a:gd name="T71" fmla="*/ 2147483647 h 2198"/>
                <a:gd name="T72" fmla="*/ 2147483647 w 2343"/>
                <a:gd name="T73" fmla="*/ 2147483647 h 2198"/>
                <a:gd name="T74" fmla="*/ 2147483647 w 2343"/>
                <a:gd name="T75" fmla="*/ 2147483647 h 2198"/>
                <a:gd name="T76" fmla="*/ 2147483647 w 2343"/>
                <a:gd name="T77" fmla="*/ 2147483647 h 2198"/>
                <a:gd name="T78" fmla="*/ 2147483647 w 2343"/>
                <a:gd name="T79" fmla="*/ 2147483647 h 2198"/>
                <a:gd name="T80" fmla="*/ 2147483647 w 2343"/>
                <a:gd name="T81" fmla="*/ 2147483647 h 2198"/>
                <a:gd name="T82" fmla="*/ 2147483647 w 2343"/>
                <a:gd name="T83" fmla="*/ 2147483647 h 2198"/>
                <a:gd name="T84" fmla="*/ 2147483647 w 2343"/>
                <a:gd name="T85" fmla="*/ 2147483647 h 2198"/>
                <a:gd name="T86" fmla="*/ 2147483647 w 2343"/>
                <a:gd name="T87" fmla="*/ 2147483647 h 2198"/>
                <a:gd name="T88" fmla="*/ 2147483647 w 2343"/>
                <a:gd name="T89" fmla="*/ 2147483647 h 2198"/>
                <a:gd name="T90" fmla="*/ 2147483647 w 2343"/>
                <a:gd name="T91" fmla="*/ 2147483647 h 2198"/>
                <a:gd name="T92" fmla="*/ 2147483647 w 2343"/>
                <a:gd name="T93" fmla="*/ 2147483647 h 2198"/>
                <a:gd name="T94" fmla="*/ 2147483647 w 2343"/>
                <a:gd name="T95" fmla="*/ 2147483647 h 2198"/>
                <a:gd name="T96" fmla="*/ 2147483647 w 2343"/>
                <a:gd name="T97" fmla="*/ 2147483647 h 2198"/>
                <a:gd name="T98" fmla="*/ 2147483647 w 2343"/>
                <a:gd name="T99" fmla="*/ 2147483647 h 2198"/>
                <a:gd name="T100" fmla="*/ 2147483647 w 2343"/>
                <a:gd name="T101" fmla="*/ 2147483647 h 2198"/>
                <a:gd name="T102" fmla="*/ 2147483647 w 2343"/>
                <a:gd name="T103" fmla="*/ 2147483647 h 2198"/>
                <a:gd name="T104" fmla="*/ 2147483647 w 2343"/>
                <a:gd name="T105" fmla="*/ 2147483647 h 2198"/>
                <a:gd name="T106" fmla="*/ 2147483647 w 2343"/>
                <a:gd name="T107" fmla="*/ 2147483647 h 2198"/>
                <a:gd name="T108" fmla="*/ 2147483647 w 2343"/>
                <a:gd name="T109" fmla="*/ 2147483647 h 2198"/>
                <a:gd name="T110" fmla="*/ 2147483647 w 2343"/>
                <a:gd name="T111" fmla="*/ 2147483647 h 2198"/>
                <a:gd name="T112" fmla="*/ 2147483647 w 2343"/>
                <a:gd name="T113" fmla="*/ 2147483647 h 2198"/>
                <a:gd name="T114" fmla="*/ 2147483647 w 2343"/>
                <a:gd name="T115" fmla="*/ 2147483647 h 2198"/>
                <a:gd name="T116" fmla="*/ 2147483647 w 2343"/>
                <a:gd name="T117" fmla="*/ 2147483647 h 2198"/>
                <a:gd name="T118" fmla="*/ 2147483647 w 2343"/>
                <a:gd name="T119" fmla="*/ 2147483647 h 219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3"/>
                <a:gd name="T181" fmla="*/ 0 h 2198"/>
                <a:gd name="T182" fmla="*/ 2343 w 2343"/>
                <a:gd name="T183" fmla="*/ 2198 h 219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solidFill>
                <a:srgbClr val="262626"/>
              </a:solidFill>
              <a:prstDash val="solid"/>
              <a:round/>
              <a:headEnd/>
              <a:tailEnd/>
            </a:ln>
          </xdr:spPr>
        </xdr:sp>
        <xdr:sp macro="" textlink="">
          <xdr:nvSpPr>
            <xdr:cNvPr id="335" name="Dial Panel #1"/>
            <xdr:cNvSpPr>
              <a:spLocks/>
            </xdr:cNvSpPr>
          </xdr:nvSpPr>
          <xdr:spPr bwMode="auto">
            <a:xfrm>
              <a:off x="193063" y="1944261"/>
              <a:ext cx="827134" cy="1018705"/>
            </a:xfrm>
            <a:custGeom>
              <a:avLst/>
              <a:gdLst>
                <a:gd name="T0" fmla="*/ 2147483647 w 1838"/>
                <a:gd name="T1" fmla="*/ 2147483647 h 2258"/>
                <a:gd name="T2" fmla="*/ 2147483647 w 1838"/>
                <a:gd name="T3" fmla="*/ 2147483647 h 2258"/>
                <a:gd name="T4" fmla="*/ 2147483647 w 1838"/>
                <a:gd name="T5" fmla="*/ 2147483647 h 2258"/>
                <a:gd name="T6" fmla="*/ 2147483647 w 1838"/>
                <a:gd name="T7" fmla="*/ 2147483647 h 2258"/>
                <a:gd name="T8" fmla="*/ 2147483647 w 1838"/>
                <a:gd name="T9" fmla="*/ 2147483647 h 2258"/>
                <a:gd name="T10" fmla="*/ 2147483647 w 1838"/>
                <a:gd name="T11" fmla="*/ 2147483647 h 2258"/>
                <a:gd name="T12" fmla="*/ 2147483647 w 1838"/>
                <a:gd name="T13" fmla="*/ 2147483647 h 2258"/>
                <a:gd name="T14" fmla="*/ 2147483647 w 1838"/>
                <a:gd name="T15" fmla="*/ 2147483647 h 2258"/>
                <a:gd name="T16" fmla="*/ 2147483647 w 1838"/>
                <a:gd name="T17" fmla="*/ 2147483647 h 2258"/>
                <a:gd name="T18" fmla="*/ 2147483647 w 1838"/>
                <a:gd name="T19" fmla="*/ 2147483647 h 2258"/>
                <a:gd name="T20" fmla="*/ 2147483647 w 1838"/>
                <a:gd name="T21" fmla="*/ 2147483647 h 2258"/>
                <a:gd name="T22" fmla="*/ 2147483647 w 1838"/>
                <a:gd name="T23" fmla="*/ 2147483647 h 2258"/>
                <a:gd name="T24" fmla="*/ 2147483647 w 1838"/>
                <a:gd name="T25" fmla="*/ 2147483647 h 2258"/>
                <a:gd name="T26" fmla="*/ 2147483647 w 1838"/>
                <a:gd name="T27" fmla="*/ 2147483647 h 2258"/>
                <a:gd name="T28" fmla="*/ 2147483647 w 1838"/>
                <a:gd name="T29" fmla="*/ 2147483647 h 2258"/>
                <a:gd name="T30" fmla="*/ 2147483647 w 1838"/>
                <a:gd name="T31" fmla="*/ 2147483647 h 2258"/>
                <a:gd name="T32" fmla="*/ 2147483647 w 1838"/>
                <a:gd name="T33" fmla="*/ 2147483647 h 2258"/>
                <a:gd name="T34" fmla="*/ 2147483647 w 1838"/>
                <a:gd name="T35" fmla="*/ 2147483647 h 2258"/>
                <a:gd name="T36" fmla="*/ 2147483647 w 1838"/>
                <a:gd name="T37" fmla="*/ 2147483647 h 2258"/>
                <a:gd name="T38" fmla="*/ 2147483647 w 1838"/>
                <a:gd name="T39" fmla="*/ 2147483647 h 2258"/>
                <a:gd name="T40" fmla="*/ 2147483647 w 1838"/>
                <a:gd name="T41" fmla="*/ 2147483647 h 2258"/>
                <a:gd name="T42" fmla="*/ 2147483647 w 1838"/>
                <a:gd name="T43" fmla="*/ 2147483647 h 2258"/>
                <a:gd name="T44" fmla="*/ 2147483647 w 1838"/>
                <a:gd name="T45" fmla="*/ 2147483647 h 2258"/>
                <a:gd name="T46" fmla="*/ 2147483647 w 1838"/>
                <a:gd name="T47" fmla="*/ 2147483647 h 2258"/>
                <a:gd name="T48" fmla="*/ 2147483647 w 1838"/>
                <a:gd name="T49" fmla="*/ 2147483647 h 2258"/>
                <a:gd name="T50" fmla="*/ 2147483647 w 1838"/>
                <a:gd name="T51" fmla="*/ 2147483647 h 2258"/>
                <a:gd name="T52" fmla="*/ 2147483647 w 1838"/>
                <a:gd name="T53" fmla="*/ 2147483647 h 2258"/>
                <a:gd name="T54" fmla="*/ 2147483647 w 1838"/>
                <a:gd name="T55" fmla="*/ 2147483647 h 2258"/>
                <a:gd name="T56" fmla="*/ 2147483647 w 1838"/>
                <a:gd name="T57" fmla="*/ 2147483647 h 2258"/>
                <a:gd name="T58" fmla="*/ 2147483647 w 1838"/>
                <a:gd name="T59" fmla="*/ 2147483647 h 2258"/>
                <a:gd name="T60" fmla="*/ 2147483647 w 1838"/>
                <a:gd name="T61" fmla="*/ 2147483647 h 2258"/>
                <a:gd name="T62" fmla="*/ 2147483647 w 1838"/>
                <a:gd name="T63" fmla="*/ 2147483647 h 2258"/>
                <a:gd name="T64" fmla="*/ 2147483647 w 1838"/>
                <a:gd name="T65" fmla="*/ 2147483647 h 2258"/>
                <a:gd name="T66" fmla="*/ 2147483647 w 1838"/>
                <a:gd name="T67" fmla="*/ 2147483647 h 2258"/>
                <a:gd name="T68" fmla="*/ 2147483647 w 1838"/>
                <a:gd name="T69" fmla="*/ 2147483647 h 2258"/>
                <a:gd name="T70" fmla="*/ 2147483647 w 1838"/>
                <a:gd name="T71" fmla="*/ 2147483647 h 2258"/>
                <a:gd name="T72" fmla="*/ 2147483647 w 1838"/>
                <a:gd name="T73" fmla="*/ 2147483647 h 2258"/>
                <a:gd name="T74" fmla="*/ 2147483647 w 1838"/>
                <a:gd name="T75" fmla="*/ 2147483647 h 2258"/>
                <a:gd name="T76" fmla="*/ 2147483647 w 1838"/>
                <a:gd name="T77" fmla="*/ 2147483647 h 2258"/>
                <a:gd name="T78" fmla="*/ 2147483647 w 1838"/>
                <a:gd name="T79" fmla="*/ 2147483647 h 2258"/>
                <a:gd name="T80" fmla="*/ 2147483647 w 1838"/>
                <a:gd name="T81" fmla="*/ 2147483647 h 2258"/>
                <a:gd name="T82" fmla="*/ 2147483647 w 1838"/>
                <a:gd name="T83" fmla="*/ 2147483647 h 2258"/>
                <a:gd name="T84" fmla="*/ 2147483647 w 1838"/>
                <a:gd name="T85" fmla="*/ 2147483647 h 2258"/>
                <a:gd name="T86" fmla="*/ 2147483647 w 1838"/>
                <a:gd name="T87" fmla="*/ 2147483647 h 2258"/>
                <a:gd name="T88" fmla="*/ 2147483647 w 1838"/>
                <a:gd name="T89" fmla="*/ 2147483647 h 2258"/>
                <a:gd name="T90" fmla="*/ 2147483647 w 1838"/>
                <a:gd name="T91" fmla="*/ 2147483647 h 2258"/>
                <a:gd name="T92" fmla="*/ 2147483647 w 1838"/>
                <a:gd name="T93" fmla="*/ 2147483647 h 2258"/>
                <a:gd name="T94" fmla="*/ 2147483647 w 1838"/>
                <a:gd name="T95" fmla="*/ 2147483647 h 2258"/>
                <a:gd name="T96" fmla="*/ 2147483647 w 1838"/>
                <a:gd name="T97" fmla="*/ 2147483647 h 2258"/>
                <a:gd name="T98" fmla="*/ 2147483647 w 1838"/>
                <a:gd name="T99" fmla="*/ 2147483647 h 2258"/>
                <a:gd name="T100" fmla="*/ 2147483647 w 1838"/>
                <a:gd name="T101" fmla="*/ 2147483647 h 2258"/>
                <a:gd name="T102" fmla="*/ 2147483647 w 1838"/>
                <a:gd name="T103" fmla="*/ 2147483647 h 2258"/>
                <a:gd name="T104" fmla="*/ 2147483647 w 1838"/>
                <a:gd name="T105" fmla="*/ 2147483647 h 2258"/>
                <a:gd name="T106" fmla="*/ 2147483647 w 1838"/>
                <a:gd name="T107" fmla="*/ 2147483647 h 2258"/>
                <a:gd name="T108" fmla="*/ 2147483647 w 1838"/>
                <a:gd name="T109" fmla="*/ 2147483647 h 2258"/>
                <a:gd name="T110" fmla="*/ 2147483647 w 1838"/>
                <a:gd name="T111" fmla="*/ 2147483647 h 2258"/>
                <a:gd name="T112" fmla="*/ 2147483647 w 1838"/>
                <a:gd name="T113" fmla="*/ 2147483647 h 2258"/>
                <a:gd name="T114" fmla="*/ 2147483647 w 1838"/>
                <a:gd name="T115" fmla="*/ 2147483647 h 2258"/>
                <a:gd name="T116" fmla="*/ 2147483647 w 1838"/>
                <a:gd name="T117" fmla="*/ 2147483647 h 2258"/>
                <a:gd name="T118" fmla="*/ 2147483647 w 1838"/>
                <a:gd name="T119" fmla="*/ 2147483647 h 225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1838"/>
                <a:gd name="T181" fmla="*/ 0 h 2258"/>
                <a:gd name="T182" fmla="*/ 1838 w 1838"/>
                <a:gd name="T183" fmla="*/ 2258 h 225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solidFill>
                <a:srgbClr val="262626"/>
              </a:solidFill>
              <a:prstDash val="solid"/>
              <a:round/>
              <a:headEnd/>
              <a:tailEnd/>
            </a:ln>
          </xdr:spPr>
        </xdr:sp>
      </xdr:grpSp>
      <xdr:grpSp>
        <xdr:nvGrpSpPr>
          <xdr:cNvPr id="5" name="Linear Dial Scale"/>
          <xdr:cNvGrpSpPr/>
        </xdr:nvGrpSpPr>
        <xdr:grpSpPr>
          <a:xfrm>
            <a:off x="8731248" y="2939364"/>
            <a:ext cx="2597246" cy="1200046"/>
            <a:chOff x="7894692" y="2972457"/>
            <a:chExt cx="2556393" cy="1219489"/>
          </a:xfrm>
        </xdr:grpSpPr>
        <xdr:sp macro="" textlink="'Widget Showcase Calcs'!D11">
          <xdr:nvSpPr>
            <xdr:cNvPr id="328" name="Dial Scale Value #6"/>
            <xdr:cNvSpPr txBox="1"/>
          </xdr:nvSpPr>
          <xdr:spPr bwMode="auto">
            <a:xfrm>
              <a:off x="9890389" y="3915656"/>
              <a:ext cx="560696"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DB588569-FFA9-4C27-B7AE-645B6DD8B288}" type="TxLink">
                <a:rPr lang="en-US" sz="1000" b="1" i="0" u="none" strike="noStrike" cap="none" spc="0">
                  <a:ln>
                    <a:noFill/>
                  </a:ln>
                  <a:solidFill>
                    <a:srgbClr val="000000"/>
                  </a:solidFill>
                  <a:effectLst/>
                  <a:latin typeface="Arialri"/>
                  <a:cs typeface="Arial"/>
                </a:rPr>
                <a:pPr algn="ctr"/>
                <a:t>100.0</a:t>
              </a:fld>
              <a:endParaRPr lang="en-US" sz="1100" b="1" cap="none" spc="0">
                <a:ln>
                  <a:noFill/>
                </a:ln>
                <a:solidFill>
                  <a:schemeClr val="tx1"/>
                </a:solidFill>
                <a:effectLst/>
              </a:endParaRPr>
            </a:p>
          </xdr:txBody>
        </xdr:sp>
        <xdr:sp macro="" textlink="'Widget Showcase Calcs'!D16">
          <xdr:nvSpPr>
            <xdr:cNvPr id="327" name="Dial Scale Value #5"/>
            <xdr:cNvSpPr txBox="1"/>
          </xdr:nvSpPr>
          <xdr:spPr bwMode="auto">
            <a:xfrm>
              <a:off x="9719329" y="3382130"/>
              <a:ext cx="551193"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23EEE6F-C491-465B-91EB-ACFE2C321F67}" type="TxLink">
                <a:rPr lang="en-US" sz="1000" b="1" i="0" u="none" strike="noStrike" cap="none" spc="0">
                  <a:ln>
                    <a:noFill/>
                  </a:ln>
                  <a:solidFill>
                    <a:srgbClr val="000000"/>
                  </a:solidFill>
                  <a:effectLst/>
                  <a:latin typeface="Arialri"/>
                  <a:cs typeface="Arial"/>
                </a:rPr>
                <a:pPr algn="ctr"/>
                <a:t>80.0</a:t>
              </a:fld>
              <a:endParaRPr lang="en-US" sz="1100" b="1" cap="none" spc="0">
                <a:ln>
                  <a:noFill/>
                </a:ln>
                <a:solidFill>
                  <a:schemeClr val="tx1"/>
                </a:solidFill>
                <a:effectLst/>
              </a:endParaRPr>
            </a:p>
          </xdr:txBody>
        </xdr:sp>
        <xdr:sp macro="" textlink="'Widget Showcase Calcs'!D15">
          <xdr:nvSpPr>
            <xdr:cNvPr id="326" name="Dial Scale Value #4"/>
            <xdr:cNvSpPr txBox="1"/>
          </xdr:nvSpPr>
          <xdr:spPr bwMode="auto">
            <a:xfrm>
              <a:off x="9234659" y="2981985"/>
              <a:ext cx="560696"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4CE01A07-F274-4AED-B7E6-0395584E60CC}" type="TxLink">
                <a:rPr lang="en-US" sz="1000" b="1" i="0" u="none" strike="noStrike" cap="none" spc="0">
                  <a:ln>
                    <a:noFill/>
                  </a:ln>
                  <a:solidFill>
                    <a:srgbClr val="000000"/>
                  </a:solidFill>
                  <a:effectLst/>
                  <a:latin typeface="Arialri"/>
                  <a:cs typeface="Arial"/>
                </a:rPr>
                <a:pPr algn="ctr"/>
                <a:t>60.0</a:t>
              </a:fld>
              <a:endParaRPr lang="en-US" sz="1100" b="1" cap="none" spc="0">
                <a:ln>
                  <a:noFill/>
                </a:ln>
                <a:solidFill>
                  <a:schemeClr val="tx1"/>
                </a:solidFill>
                <a:effectLst/>
              </a:endParaRPr>
            </a:p>
          </xdr:txBody>
        </xdr:sp>
        <xdr:sp macro="" textlink="'Widget Showcase Calcs'!D14">
          <xdr:nvSpPr>
            <xdr:cNvPr id="325" name="Dial Scale Value #3"/>
            <xdr:cNvSpPr txBox="1"/>
          </xdr:nvSpPr>
          <xdr:spPr bwMode="auto">
            <a:xfrm>
              <a:off x="8588434" y="2972457"/>
              <a:ext cx="560696"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C95F675-18CB-492C-A587-B84D50E0FACB}" type="TxLink">
                <a:rPr lang="en-US" sz="1000" b="1" i="0" u="none" strike="noStrike" cap="none" spc="0">
                  <a:ln>
                    <a:noFill/>
                  </a:ln>
                  <a:solidFill>
                    <a:srgbClr val="000000"/>
                  </a:solidFill>
                  <a:effectLst/>
                  <a:latin typeface="Arialri"/>
                  <a:cs typeface="Arial"/>
                </a:rPr>
                <a:pPr algn="ctr"/>
                <a:t>40.0</a:t>
              </a:fld>
              <a:endParaRPr lang="en-US" sz="1100" b="1" cap="none" spc="0">
                <a:ln>
                  <a:noFill/>
                </a:ln>
                <a:solidFill>
                  <a:schemeClr val="tx1"/>
                </a:solidFill>
                <a:effectLst/>
              </a:endParaRPr>
            </a:p>
          </xdr:txBody>
        </xdr:sp>
        <xdr:sp macro="" textlink="'Widget Showcase Calcs'!D13">
          <xdr:nvSpPr>
            <xdr:cNvPr id="324" name="Dial Scale Value #2"/>
            <xdr:cNvSpPr txBox="1"/>
          </xdr:nvSpPr>
          <xdr:spPr bwMode="auto">
            <a:xfrm>
              <a:off x="8094261" y="3372603"/>
              <a:ext cx="551193"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509E261-5CA6-4A46-9375-D6FDCBB47E48}" type="TxLink">
                <a:rPr lang="en-US" sz="1000" b="1" i="0" u="none" strike="noStrike" cap="none" spc="0">
                  <a:ln>
                    <a:noFill/>
                  </a:ln>
                  <a:solidFill>
                    <a:srgbClr val="000000"/>
                  </a:solidFill>
                  <a:effectLst/>
                  <a:latin typeface="Arialri"/>
                  <a:cs typeface="Arial"/>
                </a:rPr>
                <a:pPr algn="ctr"/>
                <a:t>20.0</a:t>
              </a:fld>
              <a:endParaRPr lang="en-US" sz="1100" b="1" cap="none" spc="0">
                <a:ln>
                  <a:noFill/>
                </a:ln>
                <a:solidFill>
                  <a:schemeClr val="tx1"/>
                </a:solidFill>
                <a:effectLst/>
              </a:endParaRPr>
            </a:p>
          </xdr:txBody>
        </xdr:sp>
        <xdr:sp macro="" textlink="'Widget Showcase Calcs'!D10">
          <xdr:nvSpPr>
            <xdr:cNvPr id="323" name="Dial Scale Value #1"/>
            <xdr:cNvSpPr txBox="1"/>
          </xdr:nvSpPr>
          <xdr:spPr bwMode="auto">
            <a:xfrm>
              <a:off x="7894692" y="3915656"/>
              <a:ext cx="541689"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7125045-F8FC-4AC2-9A77-026239E3D5B6}" type="TxLink">
                <a:rPr lang="en-US" sz="1000" b="1" i="0" u="none" strike="noStrike" cap="none" spc="0">
                  <a:ln>
                    <a:noFill/>
                  </a:ln>
                  <a:solidFill>
                    <a:srgbClr val="000000"/>
                  </a:solidFill>
                  <a:effectLst/>
                  <a:latin typeface="Arialri"/>
                  <a:cs typeface="Arial"/>
                </a:rPr>
                <a:pPr algn="ctr"/>
                <a:t>0.0</a:t>
              </a:fld>
              <a:endParaRPr lang="en-US" sz="1100" b="1" cap="none" spc="0">
                <a:ln>
                  <a:noFill/>
                </a:ln>
                <a:solidFill>
                  <a:schemeClr val="tx1"/>
                </a:solidFill>
                <a:effectLst/>
              </a:endParaRPr>
            </a:p>
          </xdr:txBody>
        </xdr:sp>
      </xdr:grpSp>
      <xdr:sp macro="" textlink="$F$16">
        <xdr:nvSpPr>
          <xdr:cNvPr id="321" name="Linear Dial Units"/>
          <xdr:cNvSpPr txBox="1"/>
        </xdr:nvSpPr>
        <xdr:spPr bwMode="auto">
          <a:xfrm>
            <a:off x="8246791" y="4486889"/>
            <a:ext cx="3623499" cy="422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8F05202-2B4A-4C1C-873D-FF596D5708A3}"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graphicFrame macro="">
        <xdr:nvGraphicFramePr>
          <xdr:cNvPr id="320" name="Linear Dial Needle"/>
          <xdr:cNvGraphicFramePr>
            <a:graphicFrameLocks/>
          </xdr:cNvGraphicFramePr>
        </xdr:nvGraphicFramePr>
        <xdr:xfrm>
          <a:off x="8001364" y="1723891"/>
          <a:ext cx="4100597" cy="2681907"/>
        </xdr:xfrm>
        <a:graphic>
          <a:graphicData uri="http://schemas.openxmlformats.org/drawingml/2006/chart">
            <c:chart xmlns:c="http://schemas.openxmlformats.org/drawingml/2006/chart" xmlns:r="http://schemas.openxmlformats.org/officeDocument/2006/relationships" r:id="rId35"/>
          </a:graphicData>
        </a:graphic>
      </xdr:graphicFrame>
      <xdr:sp macro="" textlink="">
        <xdr:nvSpPr>
          <xdr:cNvPr id="330" name="Dial Needle Circle"/>
          <xdr:cNvSpPr/>
        </xdr:nvSpPr>
        <xdr:spPr bwMode="auto">
          <a:xfrm>
            <a:off x="9550195" y="3502339"/>
            <a:ext cx="968911" cy="984548"/>
          </a:xfrm>
          <a:prstGeom prst="ellipse">
            <a:avLst/>
          </a:prstGeom>
          <a:solidFill>
            <a:schemeClr val="tx1">
              <a:lumMod val="85000"/>
              <a:lumOff val="15000"/>
            </a:schemeClr>
          </a:solidFill>
          <a:ln>
            <a:solidFill>
              <a:schemeClr val="tx1">
                <a:lumMod val="95000"/>
                <a:lumOff val="5000"/>
              </a:schemeClr>
            </a:solidFill>
          </a:ln>
          <a:scene3d>
            <a:camera prst="orthographicFront"/>
            <a:lightRig rig="threePt" dir="t"/>
          </a:scene3d>
          <a:sp3d>
            <a:bevelT/>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F$18">
        <xdr:nvSpPr>
          <xdr:cNvPr id="331" name="Linear Dial Main Value"/>
          <xdr:cNvSpPr txBox="1"/>
        </xdr:nvSpPr>
        <xdr:spPr bwMode="auto">
          <a:xfrm>
            <a:off x="9495978" y="3757589"/>
            <a:ext cx="1064479" cy="472918"/>
          </a:xfrm>
          <a:prstGeom prst="rect">
            <a:avLst/>
          </a:prstGeom>
          <a:noFill/>
          <a:ln w="9525" cmpd="sng">
            <a:noFill/>
          </a:ln>
          <a:scene3d>
            <a:camera prst="orthographicFront"/>
            <a:lightRig rig="threePt" dir="t"/>
          </a:scene3d>
          <a:sp3d>
            <a:bevelT/>
          </a:sp3d>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8DDE3BF-8006-4DD8-90B7-92F949D0B70C}"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88.4</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sp macro="" textlink="$F$14">
        <xdr:nvSpPr>
          <xdr:cNvPr id="322" name="Linear Dial Title"/>
          <xdr:cNvSpPr txBox="1"/>
        </xdr:nvSpPr>
        <xdr:spPr bwMode="auto">
          <a:xfrm>
            <a:off x="8380588" y="1284174"/>
            <a:ext cx="3336794" cy="8376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5676C2B-EE8B-47C7-BF24-4188046027F3}" type="TxLink">
              <a:rPr lang="en-US" sz="2400" b="1" i="0" u="none" strike="noStrike">
                <a:solidFill>
                  <a:srgbClr val="000000"/>
                </a:solidFill>
                <a:latin typeface="Arialri"/>
                <a:cs typeface="Arial" pitchFamily="34" charset="0"/>
              </a:rPr>
              <a:pPr algn="ctr"/>
              <a:t>Daily Widget Demand</a:t>
            </a:fld>
            <a:endParaRPr lang="en-US" sz="2400" b="1">
              <a:latin typeface="Arial" pitchFamily="34" charset="0"/>
              <a:cs typeface="Arial" pitchFamily="34" charset="0"/>
            </a:endParaRPr>
          </a:p>
        </xdr:txBody>
      </xdr:sp>
    </xdr:grpSp>
    <xdr:clientData/>
  </xdr:twoCellAnchor>
  <xdr:twoCellAnchor editAs="oneCell">
    <xdr:from>
      <xdr:col>26</xdr:col>
      <xdr:colOff>206375</xdr:colOff>
      <xdr:row>5</xdr:row>
      <xdr:rowOff>95250</xdr:rowOff>
    </xdr:from>
    <xdr:to>
      <xdr:col>29</xdr:col>
      <xdr:colOff>490934</xdr:colOff>
      <xdr:row>5</xdr:row>
      <xdr:rowOff>619125</xdr:rowOff>
    </xdr:to>
    <xdr:pic>
      <xdr:nvPicPr>
        <xdr:cNvPr id="828" name="Picture 827" descr="http://www.exceldashboardwidgets.com/images/credit-cards.gif">
          <a:hlinkClick xmlns:r="http://schemas.openxmlformats.org/officeDocument/2006/relationships" r:id="rId36" tooltip="Purchase"/>
        </xdr:cNvPr>
        <xdr:cNvPicPr>
          <a:picLocks noChangeAspect="1" noChangeArrowheads="1"/>
        </xdr:cNvPicPr>
      </xdr:nvPicPr>
      <xdr:blipFill>
        <a:blip xmlns:r="http://schemas.openxmlformats.org/officeDocument/2006/relationships" r:embed="rId37">
          <a:extLst>
            <a:ext uri="{28A0092B-C50C-407E-A947-70E740481C1C}">
              <a14:useLocalDpi xmlns:a14="http://schemas.microsoft.com/office/drawing/2010/main" val="0"/>
            </a:ext>
          </a:extLst>
        </a:blip>
        <a:srcRect/>
        <a:stretch>
          <a:fillRect/>
        </a:stretch>
      </xdr:blipFill>
      <xdr:spPr bwMode="auto">
        <a:xfrm>
          <a:off x="15970250" y="95250"/>
          <a:ext cx="1602184" cy="523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57150</xdr:colOff>
      <xdr:row>81</xdr:row>
      <xdr:rowOff>56068</xdr:rowOff>
    </xdr:from>
    <xdr:to>
      <xdr:col>21</xdr:col>
      <xdr:colOff>123825</xdr:colOff>
      <xdr:row>105</xdr:row>
      <xdr:rowOff>38100</xdr:rowOff>
    </xdr:to>
    <xdr:sp macro="" textlink="">
      <xdr:nvSpPr>
        <xdr:cNvPr id="323" name="Rounded Rectangle 322"/>
        <xdr:cNvSpPr/>
      </xdr:nvSpPr>
      <xdr:spPr bwMode="auto">
        <a:xfrm>
          <a:off x="57150" y="16236662"/>
          <a:ext cx="13199269" cy="4554032"/>
        </a:xfrm>
        <a:prstGeom prst="roundRect">
          <a:avLst>
            <a:gd name="adj" fmla="val 774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57150</xdr:colOff>
      <xdr:row>56</xdr:row>
      <xdr:rowOff>121627</xdr:rowOff>
    </xdr:from>
    <xdr:to>
      <xdr:col>21</xdr:col>
      <xdr:colOff>123825</xdr:colOff>
      <xdr:row>80</xdr:row>
      <xdr:rowOff>103659</xdr:rowOff>
    </xdr:to>
    <xdr:sp macro="" textlink="">
      <xdr:nvSpPr>
        <xdr:cNvPr id="322" name="Rounded Rectangle 321"/>
        <xdr:cNvSpPr/>
      </xdr:nvSpPr>
      <xdr:spPr bwMode="auto">
        <a:xfrm>
          <a:off x="57150" y="11539721"/>
          <a:ext cx="13199269" cy="4554032"/>
        </a:xfrm>
        <a:prstGeom prst="roundRect">
          <a:avLst>
            <a:gd name="adj" fmla="val 774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57150</xdr:colOff>
      <xdr:row>31</xdr:row>
      <xdr:rowOff>168131</xdr:rowOff>
    </xdr:from>
    <xdr:to>
      <xdr:col>21</xdr:col>
      <xdr:colOff>123825</xdr:colOff>
      <xdr:row>55</xdr:row>
      <xdr:rowOff>150163</xdr:rowOff>
    </xdr:to>
    <xdr:sp macro="" textlink="">
      <xdr:nvSpPr>
        <xdr:cNvPr id="321" name="Rounded Rectangle 320"/>
        <xdr:cNvSpPr/>
      </xdr:nvSpPr>
      <xdr:spPr bwMode="auto">
        <a:xfrm>
          <a:off x="57150" y="6823725"/>
          <a:ext cx="13199269" cy="4554032"/>
        </a:xfrm>
        <a:prstGeom prst="roundRect">
          <a:avLst>
            <a:gd name="adj" fmla="val 774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57150</xdr:colOff>
      <xdr:row>8</xdr:row>
      <xdr:rowOff>162253</xdr:rowOff>
    </xdr:from>
    <xdr:to>
      <xdr:col>21</xdr:col>
      <xdr:colOff>123825</xdr:colOff>
      <xdr:row>31</xdr:row>
      <xdr:rowOff>25222</xdr:rowOff>
    </xdr:to>
    <xdr:sp macro="" textlink="">
      <xdr:nvSpPr>
        <xdr:cNvPr id="234" name="Rounded Rectangle 233"/>
        <xdr:cNvSpPr/>
      </xdr:nvSpPr>
      <xdr:spPr bwMode="auto">
        <a:xfrm>
          <a:off x="57150" y="2126784"/>
          <a:ext cx="13199269" cy="4554032"/>
        </a:xfrm>
        <a:prstGeom prst="roundRect">
          <a:avLst>
            <a:gd name="adj" fmla="val 7743"/>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57150</xdr:colOff>
      <xdr:row>1</xdr:row>
      <xdr:rowOff>114300</xdr:rowOff>
    </xdr:from>
    <xdr:to>
      <xdr:col>21</xdr:col>
      <xdr:colOff>123825</xdr:colOff>
      <xdr:row>8</xdr:row>
      <xdr:rowOff>19345</xdr:rowOff>
    </xdr:to>
    <xdr:sp macro="" textlink="">
      <xdr:nvSpPr>
        <xdr:cNvPr id="320" name="Rounded Rectangle 319"/>
        <xdr:cNvSpPr/>
      </xdr:nvSpPr>
      <xdr:spPr bwMode="auto">
        <a:xfrm>
          <a:off x="57150" y="745331"/>
          <a:ext cx="13199269" cy="1238545"/>
        </a:xfrm>
        <a:prstGeom prst="roundRect">
          <a:avLst>
            <a:gd name="adj" fmla="val 33210"/>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177067</xdr:colOff>
      <xdr:row>35</xdr:row>
      <xdr:rowOff>43572</xdr:rowOff>
    </xdr:from>
    <xdr:to>
      <xdr:col>6</xdr:col>
      <xdr:colOff>377896</xdr:colOff>
      <xdr:row>54</xdr:row>
      <xdr:rowOff>169001</xdr:rowOff>
    </xdr:to>
    <xdr:grpSp>
      <xdr:nvGrpSpPr>
        <xdr:cNvPr id="125200" name="Group 244"/>
        <xdr:cNvGrpSpPr>
          <a:grpSpLocks/>
        </xdr:cNvGrpSpPr>
      </xdr:nvGrpSpPr>
      <xdr:grpSpPr bwMode="auto">
        <a:xfrm>
          <a:off x="177067" y="7461166"/>
          <a:ext cx="4225142" cy="3744929"/>
          <a:chOff x="179161" y="7373366"/>
          <a:chExt cx="4259035" cy="3741686"/>
        </a:xfrm>
      </xdr:grpSpPr>
      <xdr:sp macro="" textlink="">
        <xdr:nvSpPr>
          <xdr:cNvPr id="242" name="Rounded Rectangle 241"/>
          <xdr:cNvSpPr/>
        </xdr:nvSpPr>
        <xdr:spPr>
          <a:xfrm>
            <a:off x="182630" y="7374251"/>
            <a:ext cx="4256500" cy="3740972"/>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227" name="Group 514"/>
          <xdr:cNvGrpSpPr/>
        </xdr:nvGrpSpPr>
        <xdr:grpSpPr>
          <a:xfrm>
            <a:off x="450454" y="8430862"/>
            <a:ext cx="3673025" cy="1808613"/>
            <a:chOff x="193063" y="1155645"/>
            <a:chExt cx="3658893" cy="1807321"/>
          </a:xfrm>
          <a:scene3d>
            <a:camera prst="orthographicFront">
              <a:rot lat="0" lon="0" rev="0"/>
            </a:camera>
            <a:lightRig rig="chilly" dir="t">
              <a:rot lat="0" lon="0" rev="18480000"/>
            </a:lightRig>
          </a:scene3d>
        </xdr:grpSpPr>
        <xdr:sp macro="" textlink="">
          <xdr:nvSpPr>
            <xdr:cNvPr id="528" name="Freeform 362"/>
            <xdr:cNvSpPr>
              <a:spLocks/>
            </xdr:cNvSpPr>
          </xdr:nvSpPr>
          <xdr:spPr bwMode="auto">
            <a:xfrm>
              <a:off x="1498449" y="1155645"/>
              <a:ext cx="1048120" cy="665855"/>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noFill/>
              <a:prstDash val="solid"/>
              <a:round/>
              <a:headEnd/>
              <a:tailEnd/>
            </a:ln>
            <a:effectLst/>
            <a:sp3d prstMaterial="clear">
              <a:bevelT h="63500"/>
            </a:sp3d>
          </xdr:spPr>
          <xdr:txBody>
            <a:bodyPr anchor="ctr"/>
            <a:lstStyle/>
            <a:p>
              <a:endParaRPr lang="en-US"/>
            </a:p>
          </xdr:txBody>
        </xdr:sp>
        <xdr:sp macro="" textlink="">
          <xdr:nvSpPr>
            <xdr:cNvPr id="529" name="Freeform 367"/>
            <xdr:cNvSpPr>
              <a:spLocks/>
            </xdr:cNvSpPr>
          </xdr:nvSpPr>
          <xdr:spPr bwMode="auto">
            <a:xfrm>
              <a:off x="2422701" y="1260279"/>
              <a:ext cx="1057649" cy="989270"/>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noFill/>
              <a:prstDash val="solid"/>
              <a:round/>
              <a:headEnd/>
              <a:tailEnd/>
            </a:ln>
            <a:effectLst/>
            <a:sp3d prstMaterial="clear">
              <a:bevelT h="63500"/>
            </a:sp3d>
          </xdr:spPr>
          <xdr:txBody>
            <a:bodyPr anchor="ctr"/>
            <a:lstStyle/>
            <a:p>
              <a:endParaRPr lang="en-US"/>
            </a:p>
          </xdr:txBody>
        </xdr:sp>
        <xdr:sp macro="" textlink="">
          <xdr:nvSpPr>
            <xdr:cNvPr id="530" name="Freeform 372"/>
            <xdr:cNvSpPr>
              <a:spLocks/>
            </xdr:cNvSpPr>
          </xdr:nvSpPr>
          <xdr:spPr bwMode="auto">
            <a:xfrm>
              <a:off x="3022988" y="1945159"/>
              <a:ext cx="828968" cy="1017807"/>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noFill/>
              <a:prstDash val="solid"/>
              <a:round/>
              <a:headEnd/>
              <a:tailEnd/>
            </a:ln>
            <a:effectLst/>
            <a:sp3d prstMaterial="clear">
              <a:bevelT h="63500"/>
            </a:sp3d>
          </xdr:spPr>
          <xdr:txBody>
            <a:bodyPr anchor="ctr"/>
            <a:lstStyle/>
            <a:p>
              <a:endParaRPr lang="en-US"/>
            </a:p>
          </xdr:txBody>
        </xdr:sp>
        <xdr:sp macro="" textlink="">
          <xdr:nvSpPr>
            <xdr:cNvPr id="531" name="Freeform 377"/>
            <xdr:cNvSpPr>
              <a:spLocks/>
            </xdr:cNvSpPr>
          </xdr:nvSpPr>
          <xdr:spPr bwMode="auto">
            <a:xfrm>
              <a:off x="193063" y="1945159"/>
              <a:ext cx="828968" cy="1017807"/>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noFill/>
              <a:prstDash val="solid"/>
              <a:round/>
              <a:headEnd/>
              <a:tailEnd/>
            </a:ln>
            <a:effectLst/>
            <a:sp3d prstMaterial="clear">
              <a:bevelT h="63500"/>
            </a:sp3d>
          </xdr:spPr>
          <xdr:txBody>
            <a:bodyPr anchor="ctr"/>
            <a:lstStyle/>
            <a:p>
              <a:endParaRPr lang="en-US"/>
            </a:p>
          </xdr:txBody>
        </xdr:sp>
        <xdr:sp macro="" textlink="">
          <xdr:nvSpPr>
            <xdr:cNvPr id="532" name="Freeform 383"/>
            <xdr:cNvSpPr>
              <a:spLocks/>
            </xdr:cNvSpPr>
          </xdr:nvSpPr>
          <xdr:spPr bwMode="auto">
            <a:xfrm>
              <a:off x="564669" y="1260279"/>
              <a:ext cx="1057649" cy="989270"/>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noFill/>
              <a:prstDash val="solid"/>
              <a:round/>
              <a:headEnd/>
              <a:tailEnd/>
            </a:ln>
            <a:effectLst/>
            <a:sp3d prstMaterial="clear">
              <a:bevelT h="63500"/>
            </a:sp3d>
          </xdr:spPr>
          <xdr:txBody>
            <a:bodyPr anchor="ctr"/>
            <a:lstStyle/>
            <a:p>
              <a:endParaRPr lang="en-US"/>
            </a:p>
          </xdr:txBody>
        </xdr:sp>
      </xdr:grpSp>
      <xdr:graphicFrame macro="">
        <xdr:nvGraphicFramePr>
          <xdr:cNvPr id="125382" name="Chart 515"/>
          <xdr:cNvGraphicFramePr>
            <a:graphicFrameLocks/>
          </xdr:cNvGraphicFramePr>
        </xdr:nvGraphicFramePr>
        <xdr:xfrm>
          <a:off x="252639" y="7910394"/>
          <a:ext cx="4064454" cy="2701925"/>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526" name="Oval 525"/>
          <xdr:cNvSpPr/>
        </xdr:nvSpPr>
        <xdr:spPr bwMode="auto">
          <a:xfrm>
            <a:off x="1789578" y="9696891"/>
            <a:ext cx="956517" cy="942382"/>
          </a:xfrm>
          <a:prstGeom prst="ellipse">
            <a:avLst/>
          </a:prstGeom>
          <a:solidFill>
            <a:schemeClr val="tx1">
              <a:lumMod val="85000"/>
              <a:lumOff val="1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onf Page'!E20">
        <xdr:nvSpPr>
          <xdr:cNvPr id="517" name="TextBox 516"/>
          <xdr:cNvSpPr txBox="1"/>
        </xdr:nvSpPr>
        <xdr:spPr>
          <a:xfrm>
            <a:off x="498280" y="10686868"/>
            <a:ext cx="3586939"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57722A7-832A-4D41-A63A-CABADC4C73EC}"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518" name="TextBox 517"/>
          <xdr:cNvSpPr txBox="1"/>
        </xdr:nvSpPr>
        <xdr:spPr>
          <a:xfrm>
            <a:off x="507845" y="7478961"/>
            <a:ext cx="3596504" cy="81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B7D2C67-739B-4BCE-B8FB-4DEAB1135C7E}"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D21">
        <xdr:nvSpPr>
          <xdr:cNvPr id="519" name="TextBox 518"/>
          <xdr:cNvSpPr txBox="1"/>
        </xdr:nvSpPr>
        <xdr:spPr>
          <a:xfrm>
            <a:off x="976539" y="10077651"/>
            <a:ext cx="545215" cy="266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DE18F99D-85DD-4EE0-9E55-59B405DFB059}" type="TxLink">
              <a:rPr lang="en-US" sz="1100" b="1" i="0" u="none" strike="noStrike" cap="none" spc="0">
                <a:ln>
                  <a:noFill/>
                </a:ln>
                <a:solidFill>
                  <a:srgbClr val="000000"/>
                </a:solidFill>
                <a:effectLst/>
                <a:latin typeface="+mn-lt"/>
                <a:cs typeface="Arial"/>
              </a:rPr>
              <a:pPr algn="ctr"/>
              <a:t>0.0</a:t>
            </a:fld>
            <a:endParaRPr lang="en-US" sz="1100" b="1" cap="none" spc="0">
              <a:ln>
                <a:noFill/>
              </a:ln>
              <a:solidFill>
                <a:schemeClr val="tx1"/>
              </a:solidFill>
              <a:effectLst/>
              <a:latin typeface="+mn-lt"/>
            </a:endParaRPr>
          </a:p>
        </xdr:txBody>
      </xdr:sp>
      <xdr:sp macro="" textlink="'Example Dashboard Calculations'!D24">
        <xdr:nvSpPr>
          <xdr:cNvPr id="520" name="TextBox 519"/>
          <xdr:cNvSpPr txBox="1"/>
        </xdr:nvSpPr>
        <xdr:spPr>
          <a:xfrm>
            <a:off x="1177407" y="9525549"/>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A8294DF-3070-4FB0-8167-3922ED36349F}" type="TxLink">
              <a:rPr lang="en-US" sz="1100" b="1" i="0" u="none" strike="noStrike" cap="none" spc="0">
                <a:ln>
                  <a:noFill/>
                </a:ln>
                <a:solidFill>
                  <a:srgbClr val="000000"/>
                </a:solidFill>
                <a:effectLst/>
                <a:latin typeface="+mn-lt"/>
                <a:cs typeface="Arial"/>
              </a:rPr>
              <a:pPr algn="ctr"/>
              <a:t>2.0</a:t>
            </a:fld>
            <a:endParaRPr lang="en-US" sz="1100" b="1" cap="none" spc="0">
              <a:ln>
                <a:noFill/>
              </a:ln>
              <a:solidFill>
                <a:schemeClr val="tx1"/>
              </a:solidFill>
              <a:effectLst/>
              <a:latin typeface="+mn-lt"/>
            </a:endParaRPr>
          </a:p>
        </xdr:txBody>
      </xdr:sp>
      <xdr:sp macro="" textlink="'Example Dashboard Calculations'!D25">
        <xdr:nvSpPr>
          <xdr:cNvPr id="521" name="TextBox 520"/>
          <xdr:cNvSpPr txBox="1"/>
        </xdr:nvSpPr>
        <xdr:spPr>
          <a:xfrm>
            <a:off x="1674796" y="9135269"/>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1687713-8026-495C-AE77-5592CB655596}" type="TxLink">
              <a:rPr lang="en-US" sz="1000" b="1" i="0" u="none" strike="noStrike" cap="none" spc="0">
                <a:ln>
                  <a:noFill/>
                </a:ln>
                <a:solidFill>
                  <a:srgbClr val="000000"/>
                </a:solidFill>
                <a:effectLst/>
                <a:latin typeface="Arialri"/>
                <a:cs typeface="Arial"/>
              </a:rPr>
              <a:pPr algn="ctr"/>
              <a:t>4.0</a:t>
            </a:fld>
            <a:endParaRPr lang="en-US" sz="1100" b="1" cap="none" spc="0">
              <a:ln>
                <a:noFill/>
              </a:ln>
              <a:solidFill>
                <a:schemeClr val="tx1"/>
              </a:solidFill>
              <a:effectLst/>
            </a:endParaRPr>
          </a:p>
        </xdr:txBody>
      </xdr:sp>
      <xdr:sp macro="" textlink="'Example Dashboard Calculations'!D26">
        <xdr:nvSpPr>
          <xdr:cNvPr id="522" name="TextBox 521"/>
          <xdr:cNvSpPr txBox="1"/>
        </xdr:nvSpPr>
        <xdr:spPr>
          <a:xfrm>
            <a:off x="2325227" y="9135269"/>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0C43B798-397C-4E08-9A65-209C5472F4B8}" type="TxLink">
              <a:rPr lang="en-US" sz="1000" b="1" i="0" u="none" strike="noStrike" cap="none" spc="0">
                <a:ln>
                  <a:noFill/>
                </a:ln>
                <a:solidFill>
                  <a:srgbClr val="000000"/>
                </a:solidFill>
                <a:effectLst/>
                <a:latin typeface="Arialri"/>
                <a:cs typeface="Arial"/>
              </a:rPr>
              <a:pPr algn="ctr"/>
              <a:t>6.0</a:t>
            </a:fld>
            <a:endParaRPr lang="en-US" sz="1100" b="1" cap="none" spc="0">
              <a:ln>
                <a:noFill/>
              </a:ln>
              <a:solidFill>
                <a:schemeClr val="tx1"/>
              </a:solidFill>
              <a:effectLst/>
            </a:endParaRPr>
          </a:p>
        </xdr:txBody>
      </xdr:sp>
      <xdr:sp macro="" textlink="'Example Dashboard Calculations'!D27">
        <xdr:nvSpPr>
          <xdr:cNvPr id="523" name="TextBox 522"/>
          <xdr:cNvSpPr txBox="1"/>
        </xdr:nvSpPr>
        <xdr:spPr>
          <a:xfrm>
            <a:off x="2813051" y="9535068"/>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4E972F1-97F0-43D6-8C63-73CF492513BD}" type="TxLink">
              <a:rPr lang="en-US" sz="1000" b="1" i="0" u="none" strike="noStrike" cap="none" spc="0">
                <a:ln>
                  <a:noFill/>
                </a:ln>
                <a:solidFill>
                  <a:srgbClr val="000000"/>
                </a:solidFill>
                <a:effectLst/>
                <a:latin typeface="Arialri"/>
                <a:cs typeface="Arial"/>
              </a:rPr>
              <a:pPr algn="ctr"/>
              <a:t>8.0</a:t>
            </a:fld>
            <a:endParaRPr lang="en-US" sz="1100" b="1" cap="none" spc="0">
              <a:ln>
                <a:noFill/>
              </a:ln>
              <a:solidFill>
                <a:schemeClr val="tx1"/>
              </a:solidFill>
              <a:effectLst/>
            </a:endParaRPr>
          </a:p>
        </xdr:txBody>
      </xdr:sp>
      <xdr:sp macro="" textlink="'Example Dashboard Calculations'!D22">
        <xdr:nvSpPr>
          <xdr:cNvPr id="524" name="TextBox 523"/>
          <xdr:cNvSpPr txBox="1"/>
        </xdr:nvSpPr>
        <xdr:spPr>
          <a:xfrm>
            <a:off x="2985224" y="10077651"/>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27BDE2D-FE7A-4BC1-A22D-11CC364E490D}" type="TxLink">
              <a:rPr lang="en-US" sz="1000" b="1" i="0" u="none" strike="noStrike" cap="none" spc="0">
                <a:ln>
                  <a:noFill/>
                </a:ln>
                <a:solidFill>
                  <a:srgbClr val="000000"/>
                </a:solidFill>
                <a:effectLst/>
                <a:latin typeface="Arialri"/>
                <a:cs typeface="Arial"/>
              </a:rPr>
              <a:pPr algn="ctr"/>
              <a:t>10.0</a:t>
            </a:fld>
            <a:endParaRPr lang="en-US" sz="1100" b="1" cap="none" spc="0">
              <a:ln>
                <a:noFill/>
              </a:ln>
              <a:solidFill>
                <a:schemeClr val="tx1"/>
              </a:solidFill>
              <a:effectLst/>
            </a:endParaRPr>
          </a:p>
        </xdr:txBody>
      </xdr:sp>
      <xdr:sp macro="" textlink="'Example Dashboard Calculations'!D23">
        <xdr:nvSpPr>
          <xdr:cNvPr id="527" name="TextBox 526"/>
          <xdr:cNvSpPr txBox="1"/>
        </xdr:nvSpPr>
        <xdr:spPr bwMode="auto">
          <a:xfrm>
            <a:off x="1751317" y="9982461"/>
            <a:ext cx="1052169" cy="39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7F12051-EE52-46A8-A02B-44230B124D9D}"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6.7</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0</xdr:col>
      <xdr:colOff>180508</xdr:colOff>
      <xdr:row>12</xdr:row>
      <xdr:rowOff>48107</xdr:rowOff>
    </xdr:from>
    <xdr:to>
      <xdr:col>6</xdr:col>
      <xdr:colOff>378822</xdr:colOff>
      <xdr:row>30</xdr:row>
      <xdr:rowOff>82340</xdr:rowOff>
    </xdr:to>
    <xdr:grpSp>
      <xdr:nvGrpSpPr>
        <xdr:cNvPr id="125201" name="Group 238"/>
        <xdr:cNvGrpSpPr>
          <a:grpSpLocks/>
        </xdr:cNvGrpSpPr>
      </xdr:nvGrpSpPr>
      <xdr:grpSpPr bwMode="auto">
        <a:xfrm>
          <a:off x="180508" y="2774638"/>
          <a:ext cx="4222627" cy="3772796"/>
          <a:chOff x="182630" y="2690897"/>
          <a:chExt cx="4256500" cy="3769529"/>
        </a:xfrm>
      </xdr:grpSpPr>
      <xdr:sp macro="" textlink="">
        <xdr:nvSpPr>
          <xdr:cNvPr id="743" name="Rounded Rectangle 742"/>
          <xdr:cNvSpPr/>
        </xdr:nvSpPr>
        <xdr:spPr>
          <a:xfrm>
            <a:off x="182630" y="2690897"/>
            <a:ext cx="4256500" cy="3769529"/>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125362" name="Group 427"/>
          <xdr:cNvGrpSpPr>
            <a:grpSpLocks/>
          </xdr:cNvGrpSpPr>
        </xdr:nvGrpSpPr>
        <xdr:grpSpPr bwMode="auto">
          <a:xfrm>
            <a:off x="443139" y="3753976"/>
            <a:ext cx="3680279" cy="1795402"/>
            <a:chOff x="193063" y="1155645"/>
            <a:chExt cx="3658893" cy="1807321"/>
          </a:xfrm>
        </xdr:grpSpPr>
        <xdr:sp macro="" textlink="">
          <xdr:nvSpPr>
            <xdr:cNvPr id="125375" name="Freeform 362"/>
            <xdr:cNvSpPr>
              <a:spLocks/>
            </xdr:cNvSpPr>
          </xdr:nvSpPr>
          <xdr:spPr bwMode="auto">
            <a:xfrm>
              <a:off x="1495146" y="1155645"/>
              <a:ext cx="1054728" cy="663196"/>
            </a:xfrm>
            <a:custGeom>
              <a:avLst/>
              <a:gdLst>
                <a:gd name="T0" fmla="*/ 2147483647 w 2344"/>
                <a:gd name="T1" fmla="*/ 2147483647 h 1470"/>
                <a:gd name="T2" fmla="*/ 2147483647 w 2344"/>
                <a:gd name="T3" fmla="*/ 2147483647 h 1470"/>
                <a:gd name="T4" fmla="*/ 2147483647 w 2344"/>
                <a:gd name="T5" fmla="*/ 2147483647 h 1470"/>
                <a:gd name="T6" fmla="*/ 2147483647 w 2344"/>
                <a:gd name="T7" fmla="*/ 2147483647 h 1470"/>
                <a:gd name="T8" fmla="*/ 2147483647 w 2344"/>
                <a:gd name="T9" fmla="*/ 2147483647 h 1470"/>
                <a:gd name="T10" fmla="*/ 2147483647 w 2344"/>
                <a:gd name="T11" fmla="*/ 2147483647 h 1470"/>
                <a:gd name="T12" fmla="*/ 2147483647 w 2344"/>
                <a:gd name="T13" fmla="*/ 2147483647 h 1470"/>
                <a:gd name="T14" fmla="*/ 2147483647 w 2344"/>
                <a:gd name="T15" fmla="*/ 2147483647 h 1470"/>
                <a:gd name="T16" fmla="*/ 2147483647 w 2344"/>
                <a:gd name="T17" fmla="*/ 2147483647 h 1470"/>
                <a:gd name="T18" fmla="*/ 2147483647 w 2344"/>
                <a:gd name="T19" fmla="*/ 2147483647 h 1470"/>
                <a:gd name="T20" fmla="*/ 2147483647 w 2344"/>
                <a:gd name="T21" fmla="*/ 2147483647 h 1470"/>
                <a:gd name="T22" fmla="*/ 2147483647 w 2344"/>
                <a:gd name="T23" fmla="*/ 2147483647 h 1470"/>
                <a:gd name="T24" fmla="*/ 2147483647 w 2344"/>
                <a:gd name="T25" fmla="*/ 2147483647 h 1470"/>
                <a:gd name="T26" fmla="*/ 2147483647 w 2344"/>
                <a:gd name="T27" fmla="*/ 2147483647 h 1470"/>
                <a:gd name="T28" fmla="*/ 2147483647 w 2344"/>
                <a:gd name="T29" fmla="*/ 2147483647 h 1470"/>
                <a:gd name="T30" fmla="*/ 2147483647 w 2344"/>
                <a:gd name="T31" fmla="*/ 2147483647 h 1470"/>
                <a:gd name="T32" fmla="*/ 2147483647 w 2344"/>
                <a:gd name="T33" fmla="*/ 2147483647 h 1470"/>
                <a:gd name="T34" fmla="*/ 2147483647 w 2344"/>
                <a:gd name="T35" fmla="*/ 0 h 1470"/>
                <a:gd name="T36" fmla="*/ 2147483647 w 2344"/>
                <a:gd name="T37" fmla="*/ 0 h 1470"/>
                <a:gd name="T38" fmla="*/ 2147483647 w 2344"/>
                <a:gd name="T39" fmla="*/ 2147483647 h 1470"/>
                <a:gd name="T40" fmla="*/ 2147483647 w 2344"/>
                <a:gd name="T41" fmla="*/ 2147483647 h 1470"/>
                <a:gd name="T42" fmla="*/ 2147483647 w 2344"/>
                <a:gd name="T43" fmla="*/ 2147483647 h 1470"/>
                <a:gd name="T44" fmla="*/ 2147483647 w 2344"/>
                <a:gd name="T45" fmla="*/ 2147483647 h 1470"/>
                <a:gd name="T46" fmla="*/ 2147483647 w 2344"/>
                <a:gd name="T47" fmla="*/ 2147483647 h 1470"/>
                <a:gd name="T48" fmla="*/ 2147483647 w 2344"/>
                <a:gd name="T49" fmla="*/ 2147483647 h 1470"/>
                <a:gd name="T50" fmla="*/ 2147483647 w 2344"/>
                <a:gd name="T51" fmla="*/ 2147483647 h 1470"/>
                <a:gd name="T52" fmla="*/ 2147483647 w 2344"/>
                <a:gd name="T53" fmla="*/ 2147483647 h 1470"/>
                <a:gd name="T54" fmla="*/ 2147483647 w 2344"/>
                <a:gd name="T55" fmla="*/ 2147483647 h 1470"/>
                <a:gd name="T56" fmla="*/ 2147483647 w 2344"/>
                <a:gd name="T57" fmla="*/ 2147483647 h 1470"/>
                <a:gd name="T58" fmla="*/ 2147483647 w 2344"/>
                <a:gd name="T59" fmla="*/ 2147483647 h 1470"/>
                <a:gd name="T60" fmla="*/ 2147483647 w 2344"/>
                <a:gd name="T61" fmla="*/ 2147483647 h 1470"/>
                <a:gd name="T62" fmla="*/ 2147483647 w 2344"/>
                <a:gd name="T63" fmla="*/ 2147483647 h 1470"/>
                <a:gd name="T64" fmla="*/ 2147483647 w 2344"/>
                <a:gd name="T65" fmla="*/ 2147483647 h 1470"/>
                <a:gd name="T66" fmla="*/ 2147483647 w 2344"/>
                <a:gd name="T67" fmla="*/ 2147483647 h 1470"/>
                <a:gd name="T68" fmla="*/ 2147483647 w 2344"/>
                <a:gd name="T69" fmla="*/ 2147483647 h 1470"/>
                <a:gd name="T70" fmla="*/ 2147483647 w 2344"/>
                <a:gd name="T71" fmla="*/ 2147483647 h 1470"/>
                <a:gd name="T72" fmla="*/ 2147483647 w 2344"/>
                <a:gd name="T73" fmla="*/ 2147483647 h 1470"/>
                <a:gd name="T74" fmla="*/ 2147483647 w 2344"/>
                <a:gd name="T75" fmla="*/ 2147483647 h 1470"/>
                <a:gd name="T76" fmla="*/ 2147483647 w 2344"/>
                <a:gd name="T77" fmla="*/ 2147483647 h 1470"/>
                <a:gd name="T78" fmla="*/ 2147483647 w 2344"/>
                <a:gd name="T79" fmla="*/ 2147483647 h 1470"/>
                <a:gd name="T80" fmla="*/ 2147483647 w 2344"/>
                <a:gd name="T81" fmla="*/ 2147483647 h 1470"/>
                <a:gd name="T82" fmla="*/ 2147483647 w 2344"/>
                <a:gd name="T83" fmla="*/ 2147483647 h 1470"/>
                <a:gd name="T84" fmla="*/ 2147483647 w 2344"/>
                <a:gd name="T85" fmla="*/ 2147483647 h 1470"/>
                <a:gd name="T86" fmla="*/ 2147483647 w 2344"/>
                <a:gd name="T87" fmla="*/ 2147483647 h 1470"/>
                <a:gd name="T88" fmla="*/ 2147483647 w 2344"/>
                <a:gd name="T89" fmla="*/ 2147483647 h 1470"/>
                <a:gd name="T90" fmla="*/ 2147483647 w 2344"/>
                <a:gd name="T91" fmla="*/ 2147483647 h 1470"/>
                <a:gd name="T92" fmla="*/ 2147483647 w 2344"/>
                <a:gd name="T93" fmla="*/ 2147483647 h 1470"/>
                <a:gd name="T94" fmla="*/ 2147483647 w 2344"/>
                <a:gd name="T95" fmla="*/ 2147483647 h 1470"/>
                <a:gd name="T96" fmla="*/ 2147483647 w 2344"/>
                <a:gd name="T97" fmla="*/ 2147483647 h 1470"/>
                <a:gd name="T98" fmla="*/ 2147483647 w 2344"/>
                <a:gd name="T99" fmla="*/ 2147483647 h 1470"/>
                <a:gd name="T100" fmla="*/ 2147483647 w 2344"/>
                <a:gd name="T101" fmla="*/ 2147483647 h 1470"/>
                <a:gd name="T102" fmla="*/ 2147483647 w 2344"/>
                <a:gd name="T103" fmla="*/ 2147483647 h 1470"/>
                <a:gd name="T104" fmla="*/ 2147483647 w 2344"/>
                <a:gd name="T105" fmla="*/ 2147483647 h 1470"/>
                <a:gd name="T106" fmla="*/ 2147483647 w 2344"/>
                <a:gd name="T107" fmla="*/ 2147483647 h 1470"/>
                <a:gd name="T108" fmla="*/ 2147483647 w 2344"/>
                <a:gd name="T109" fmla="*/ 2147483647 h 1470"/>
                <a:gd name="T110" fmla="*/ 2147483647 w 2344"/>
                <a:gd name="T111" fmla="*/ 2147483647 h 1470"/>
                <a:gd name="T112" fmla="*/ 2147483647 w 2344"/>
                <a:gd name="T113" fmla="*/ 2147483647 h 1470"/>
                <a:gd name="T114" fmla="*/ 2147483647 w 2344"/>
                <a:gd name="T115" fmla="*/ 2147483647 h 1470"/>
                <a:gd name="T116" fmla="*/ 2147483647 w 2344"/>
                <a:gd name="T117" fmla="*/ 2147483647 h 1470"/>
                <a:gd name="T118" fmla="*/ 2147483647 w 2344"/>
                <a:gd name="T119" fmla="*/ 2147483647 h 1470"/>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4"/>
                <a:gd name="T181" fmla="*/ 0 h 1470"/>
                <a:gd name="T182" fmla="*/ 2344 w 2344"/>
                <a:gd name="T183" fmla="*/ 1470 h 1470"/>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solidFill>
                <a:srgbClr val="262626"/>
              </a:solidFill>
              <a:prstDash val="solid"/>
              <a:round/>
              <a:headEnd/>
              <a:tailEnd/>
            </a:ln>
          </xdr:spPr>
        </xdr:sp>
        <xdr:sp macro="" textlink="">
          <xdr:nvSpPr>
            <xdr:cNvPr id="125376" name="Freeform 367"/>
            <xdr:cNvSpPr>
              <a:spLocks/>
            </xdr:cNvSpPr>
          </xdr:nvSpPr>
          <xdr:spPr bwMode="auto">
            <a:xfrm>
              <a:off x="2424832" y="1258057"/>
              <a:ext cx="1054247" cy="991636"/>
            </a:xfrm>
            <a:custGeom>
              <a:avLst/>
              <a:gdLst>
                <a:gd name="T0" fmla="*/ 2147483647 w 2342"/>
                <a:gd name="T1" fmla="*/ 2147483647 h 2198"/>
                <a:gd name="T2" fmla="*/ 2147483647 w 2342"/>
                <a:gd name="T3" fmla="*/ 2147483647 h 2198"/>
                <a:gd name="T4" fmla="*/ 2147483647 w 2342"/>
                <a:gd name="T5" fmla="*/ 2147483647 h 2198"/>
                <a:gd name="T6" fmla="*/ 2147483647 w 2342"/>
                <a:gd name="T7" fmla="*/ 2147483647 h 2198"/>
                <a:gd name="T8" fmla="*/ 2147483647 w 2342"/>
                <a:gd name="T9" fmla="*/ 2147483647 h 2198"/>
                <a:gd name="T10" fmla="*/ 2147483647 w 2342"/>
                <a:gd name="T11" fmla="*/ 2147483647 h 2198"/>
                <a:gd name="T12" fmla="*/ 2147483647 w 2342"/>
                <a:gd name="T13" fmla="*/ 2147483647 h 2198"/>
                <a:gd name="T14" fmla="*/ 2147483647 w 2342"/>
                <a:gd name="T15" fmla="*/ 2147483647 h 2198"/>
                <a:gd name="T16" fmla="*/ 2147483647 w 2342"/>
                <a:gd name="T17" fmla="*/ 2147483647 h 2198"/>
                <a:gd name="T18" fmla="*/ 2147483647 w 2342"/>
                <a:gd name="T19" fmla="*/ 2147483647 h 2198"/>
                <a:gd name="T20" fmla="*/ 2147483647 w 2342"/>
                <a:gd name="T21" fmla="*/ 2147483647 h 2198"/>
                <a:gd name="T22" fmla="*/ 2147483647 w 2342"/>
                <a:gd name="T23" fmla="*/ 2147483647 h 2198"/>
                <a:gd name="T24" fmla="*/ 2147483647 w 2342"/>
                <a:gd name="T25" fmla="*/ 2147483647 h 2198"/>
                <a:gd name="T26" fmla="*/ 2147483647 w 2342"/>
                <a:gd name="T27" fmla="*/ 2147483647 h 2198"/>
                <a:gd name="T28" fmla="*/ 2147483647 w 2342"/>
                <a:gd name="T29" fmla="*/ 2147483647 h 2198"/>
                <a:gd name="T30" fmla="*/ 2147483647 w 2342"/>
                <a:gd name="T31" fmla="*/ 2147483647 h 2198"/>
                <a:gd name="T32" fmla="*/ 2147483647 w 2342"/>
                <a:gd name="T33" fmla="*/ 2147483647 h 2198"/>
                <a:gd name="T34" fmla="*/ 2147483647 w 2342"/>
                <a:gd name="T35" fmla="*/ 2147483647 h 2198"/>
                <a:gd name="T36" fmla="*/ 2147483647 w 2342"/>
                <a:gd name="T37" fmla="*/ 2147483647 h 2198"/>
                <a:gd name="T38" fmla="*/ 2147483647 w 2342"/>
                <a:gd name="T39" fmla="*/ 2147483647 h 2198"/>
                <a:gd name="T40" fmla="*/ 2147483647 w 2342"/>
                <a:gd name="T41" fmla="*/ 2147483647 h 2198"/>
                <a:gd name="T42" fmla="*/ 2147483647 w 2342"/>
                <a:gd name="T43" fmla="*/ 2147483647 h 2198"/>
                <a:gd name="T44" fmla="*/ 2147483647 w 2342"/>
                <a:gd name="T45" fmla="*/ 2147483647 h 2198"/>
                <a:gd name="T46" fmla="*/ 2147483647 w 2342"/>
                <a:gd name="T47" fmla="*/ 2147483647 h 2198"/>
                <a:gd name="T48" fmla="*/ 2147483647 w 2342"/>
                <a:gd name="T49" fmla="*/ 2147483647 h 2198"/>
                <a:gd name="T50" fmla="*/ 2147483647 w 2342"/>
                <a:gd name="T51" fmla="*/ 2147483647 h 2198"/>
                <a:gd name="T52" fmla="*/ 2147483647 w 2342"/>
                <a:gd name="T53" fmla="*/ 2147483647 h 2198"/>
                <a:gd name="T54" fmla="*/ 2147483647 w 2342"/>
                <a:gd name="T55" fmla="*/ 2147483647 h 2198"/>
                <a:gd name="T56" fmla="*/ 2147483647 w 2342"/>
                <a:gd name="T57" fmla="*/ 2147483647 h 2198"/>
                <a:gd name="T58" fmla="*/ 2147483647 w 2342"/>
                <a:gd name="T59" fmla="*/ 2147483647 h 2198"/>
                <a:gd name="T60" fmla="*/ 2147483647 w 2342"/>
                <a:gd name="T61" fmla="*/ 2147483647 h 2198"/>
                <a:gd name="T62" fmla="*/ 2147483647 w 2342"/>
                <a:gd name="T63" fmla="*/ 2147483647 h 2198"/>
                <a:gd name="T64" fmla="*/ 2147483647 w 2342"/>
                <a:gd name="T65" fmla="*/ 2147483647 h 2198"/>
                <a:gd name="T66" fmla="*/ 2147483647 w 2342"/>
                <a:gd name="T67" fmla="*/ 2147483647 h 2198"/>
                <a:gd name="T68" fmla="*/ 2147483647 w 2342"/>
                <a:gd name="T69" fmla="*/ 2147483647 h 2198"/>
                <a:gd name="T70" fmla="*/ 2147483647 w 2342"/>
                <a:gd name="T71" fmla="*/ 2147483647 h 2198"/>
                <a:gd name="T72" fmla="*/ 2147483647 w 2342"/>
                <a:gd name="T73" fmla="*/ 2147483647 h 2198"/>
                <a:gd name="T74" fmla="*/ 2147483647 w 2342"/>
                <a:gd name="T75" fmla="*/ 2147483647 h 2198"/>
                <a:gd name="T76" fmla="*/ 2147483647 w 2342"/>
                <a:gd name="T77" fmla="*/ 2147483647 h 2198"/>
                <a:gd name="T78" fmla="*/ 2147483647 w 2342"/>
                <a:gd name="T79" fmla="*/ 2147483647 h 2198"/>
                <a:gd name="T80" fmla="*/ 2147483647 w 2342"/>
                <a:gd name="T81" fmla="*/ 2147483647 h 2198"/>
                <a:gd name="T82" fmla="*/ 2147483647 w 2342"/>
                <a:gd name="T83" fmla="*/ 2147483647 h 2198"/>
                <a:gd name="T84" fmla="*/ 2147483647 w 2342"/>
                <a:gd name="T85" fmla="*/ 2147483647 h 2198"/>
                <a:gd name="T86" fmla="*/ 2147483647 w 2342"/>
                <a:gd name="T87" fmla="*/ 2147483647 h 2198"/>
                <a:gd name="T88" fmla="*/ 2147483647 w 2342"/>
                <a:gd name="T89" fmla="*/ 2147483647 h 2198"/>
                <a:gd name="T90" fmla="*/ 2147483647 w 2342"/>
                <a:gd name="T91" fmla="*/ 2147483647 h 2198"/>
                <a:gd name="T92" fmla="*/ 2147483647 w 2342"/>
                <a:gd name="T93" fmla="*/ 2147483647 h 2198"/>
                <a:gd name="T94" fmla="*/ 2147483647 w 2342"/>
                <a:gd name="T95" fmla="*/ 2147483647 h 2198"/>
                <a:gd name="T96" fmla="*/ 2147483647 w 2342"/>
                <a:gd name="T97" fmla="*/ 2147483647 h 2198"/>
                <a:gd name="T98" fmla="*/ 2147483647 w 2342"/>
                <a:gd name="T99" fmla="*/ 2147483647 h 2198"/>
                <a:gd name="T100" fmla="*/ 2147483647 w 2342"/>
                <a:gd name="T101" fmla="*/ 2147483647 h 2198"/>
                <a:gd name="T102" fmla="*/ 2147483647 w 2342"/>
                <a:gd name="T103" fmla="*/ 2147483647 h 2198"/>
                <a:gd name="T104" fmla="*/ 2147483647 w 2342"/>
                <a:gd name="T105" fmla="*/ 2147483647 h 2198"/>
                <a:gd name="T106" fmla="*/ 2147483647 w 2342"/>
                <a:gd name="T107" fmla="*/ 2147483647 h 2198"/>
                <a:gd name="T108" fmla="*/ 2147483647 w 2342"/>
                <a:gd name="T109" fmla="*/ 2147483647 h 2198"/>
                <a:gd name="T110" fmla="*/ 2147483647 w 2342"/>
                <a:gd name="T111" fmla="*/ 2147483647 h 2198"/>
                <a:gd name="T112" fmla="*/ 2147483647 w 2342"/>
                <a:gd name="T113" fmla="*/ 2147483647 h 2198"/>
                <a:gd name="T114" fmla="*/ 2147483647 w 2342"/>
                <a:gd name="T115" fmla="*/ 2147483647 h 2198"/>
                <a:gd name="T116" fmla="*/ 2147483647 w 2342"/>
                <a:gd name="T117" fmla="*/ 2147483647 h 2198"/>
                <a:gd name="T118" fmla="*/ 2147483647 w 2342"/>
                <a:gd name="T119" fmla="*/ 2147483647 h 219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2"/>
                <a:gd name="T181" fmla="*/ 0 h 2198"/>
                <a:gd name="T182" fmla="*/ 2342 w 2342"/>
                <a:gd name="T183" fmla="*/ 2198 h 219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solidFill>
                <a:srgbClr val="262626"/>
              </a:solidFill>
              <a:prstDash val="solid"/>
              <a:round/>
              <a:headEnd/>
              <a:tailEnd/>
            </a:ln>
          </xdr:spPr>
        </xdr:sp>
        <xdr:sp macro="" textlink="">
          <xdr:nvSpPr>
            <xdr:cNvPr id="125377" name="Freeform 372"/>
            <xdr:cNvSpPr>
              <a:spLocks/>
            </xdr:cNvSpPr>
          </xdr:nvSpPr>
          <xdr:spPr bwMode="auto">
            <a:xfrm>
              <a:off x="3024822" y="1944261"/>
              <a:ext cx="827134" cy="1018705"/>
            </a:xfrm>
            <a:custGeom>
              <a:avLst/>
              <a:gdLst>
                <a:gd name="T0" fmla="*/ 2147483647 w 1838"/>
                <a:gd name="T1" fmla="*/ 2147483647 h 2258"/>
                <a:gd name="T2" fmla="*/ 2147483647 w 1838"/>
                <a:gd name="T3" fmla="*/ 2147483647 h 2258"/>
                <a:gd name="T4" fmla="*/ 2147483647 w 1838"/>
                <a:gd name="T5" fmla="*/ 2147483647 h 2258"/>
                <a:gd name="T6" fmla="*/ 2147483647 w 1838"/>
                <a:gd name="T7" fmla="*/ 2147483647 h 2258"/>
                <a:gd name="T8" fmla="*/ 2147483647 w 1838"/>
                <a:gd name="T9" fmla="*/ 2147483647 h 2258"/>
                <a:gd name="T10" fmla="*/ 2147483647 w 1838"/>
                <a:gd name="T11" fmla="*/ 2147483647 h 2258"/>
                <a:gd name="T12" fmla="*/ 2147483647 w 1838"/>
                <a:gd name="T13" fmla="*/ 2147483647 h 2258"/>
                <a:gd name="T14" fmla="*/ 2147483647 w 1838"/>
                <a:gd name="T15" fmla="*/ 2147483647 h 2258"/>
                <a:gd name="T16" fmla="*/ 2147483647 w 1838"/>
                <a:gd name="T17" fmla="*/ 2147483647 h 2258"/>
                <a:gd name="T18" fmla="*/ 2147483647 w 1838"/>
                <a:gd name="T19" fmla="*/ 2147483647 h 2258"/>
                <a:gd name="T20" fmla="*/ 2147483647 w 1838"/>
                <a:gd name="T21" fmla="*/ 2147483647 h 2258"/>
                <a:gd name="T22" fmla="*/ 2147483647 w 1838"/>
                <a:gd name="T23" fmla="*/ 2147483647 h 2258"/>
                <a:gd name="T24" fmla="*/ 2147483647 w 1838"/>
                <a:gd name="T25" fmla="*/ 2147483647 h 2258"/>
                <a:gd name="T26" fmla="*/ 2147483647 w 1838"/>
                <a:gd name="T27" fmla="*/ 2147483647 h 2258"/>
                <a:gd name="T28" fmla="*/ 2147483647 w 1838"/>
                <a:gd name="T29" fmla="*/ 2147483647 h 2258"/>
                <a:gd name="T30" fmla="*/ 2147483647 w 1838"/>
                <a:gd name="T31" fmla="*/ 2147483647 h 2258"/>
                <a:gd name="T32" fmla="*/ 2147483647 w 1838"/>
                <a:gd name="T33" fmla="*/ 2147483647 h 2258"/>
                <a:gd name="T34" fmla="*/ 2147483647 w 1838"/>
                <a:gd name="T35" fmla="*/ 2147483647 h 2258"/>
                <a:gd name="T36" fmla="*/ 2147483647 w 1838"/>
                <a:gd name="T37" fmla="*/ 2147483647 h 2258"/>
                <a:gd name="T38" fmla="*/ 2147483647 w 1838"/>
                <a:gd name="T39" fmla="*/ 2147483647 h 2258"/>
                <a:gd name="T40" fmla="*/ 2147483647 w 1838"/>
                <a:gd name="T41" fmla="*/ 2147483647 h 2258"/>
                <a:gd name="T42" fmla="*/ 2147483647 w 1838"/>
                <a:gd name="T43" fmla="*/ 2147483647 h 2258"/>
                <a:gd name="T44" fmla="*/ 2147483647 w 1838"/>
                <a:gd name="T45" fmla="*/ 2147483647 h 2258"/>
                <a:gd name="T46" fmla="*/ 2147483647 w 1838"/>
                <a:gd name="T47" fmla="*/ 2147483647 h 2258"/>
                <a:gd name="T48" fmla="*/ 2147483647 w 1838"/>
                <a:gd name="T49" fmla="*/ 2147483647 h 2258"/>
                <a:gd name="T50" fmla="*/ 2147483647 w 1838"/>
                <a:gd name="T51" fmla="*/ 2147483647 h 2258"/>
                <a:gd name="T52" fmla="*/ 2147483647 w 1838"/>
                <a:gd name="T53" fmla="*/ 2147483647 h 2258"/>
                <a:gd name="T54" fmla="*/ 2147483647 w 1838"/>
                <a:gd name="T55" fmla="*/ 2147483647 h 2258"/>
                <a:gd name="T56" fmla="*/ 2147483647 w 1838"/>
                <a:gd name="T57" fmla="*/ 2147483647 h 2258"/>
                <a:gd name="T58" fmla="*/ 2147483647 w 1838"/>
                <a:gd name="T59" fmla="*/ 2147483647 h 2258"/>
                <a:gd name="T60" fmla="*/ 2147483647 w 1838"/>
                <a:gd name="T61" fmla="*/ 2147483647 h 2258"/>
                <a:gd name="T62" fmla="*/ 2147483647 w 1838"/>
                <a:gd name="T63" fmla="*/ 2147483647 h 2258"/>
                <a:gd name="T64" fmla="*/ 2147483647 w 1838"/>
                <a:gd name="T65" fmla="*/ 2147483647 h 2258"/>
                <a:gd name="T66" fmla="*/ 2147483647 w 1838"/>
                <a:gd name="T67" fmla="*/ 2147483647 h 2258"/>
                <a:gd name="T68" fmla="*/ 2147483647 w 1838"/>
                <a:gd name="T69" fmla="*/ 2147483647 h 2258"/>
                <a:gd name="T70" fmla="*/ 2147483647 w 1838"/>
                <a:gd name="T71" fmla="*/ 2147483647 h 2258"/>
                <a:gd name="T72" fmla="*/ 2147483647 w 1838"/>
                <a:gd name="T73" fmla="*/ 2147483647 h 2258"/>
                <a:gd name="T74" fmla="*/ 2147483647 w 1838"/>
                <a:gd name="T75" fmla="*/ 2147483647 h 2258"/>
                <a:gd name="T76" fmla="*/ 2147483647 w 1838"/>
                <a:gd name="T77" fmla="*/ 2147483647 h 2258"/>
                <a:gd name="T78" fmla="*/ 2147483647 w 1838"/>
                <a:gd name="T79" fmla="*/ 2147483647 h 2258"/>
                <a:gd name="T80" fmla="*/ 2147483647 w 1838"/>
                <a:gd name="T81" fmla="*/ 2147483647 h 2258"/>
                <a:gd name="T82" fmla="*/ 2147483647 w 1838"/>
                <a:gd name="T83" fmla="*/ 2147483647 h 2258"/>
                <a:gd name="T84" fmla="*/ 2147483647 w 1838"/>
                <a:gd name="T85" fmla="*/ 2147483647 h 2258"/>
                <a:gd name="T86" fmla="*/ 2147483647 w 1838"/>
                <a:gd name="T87" fmla="*/ 2147483647 h 2258"/>
                <a:gd name="T88" fmla="*/ 2147483647 w 1838"/>
                <a:gd name="T89" fmla="*/ 2147483647 h 2258"/>
                <a:gd name="T90" fmla="*/ 2147483647 w 1838"/>
                <a:gd name="T91" fmla="*/ 2147483647 h 2258"/>
                <a:gd name="T92" fmla="*/ 2147483647 w 1838"/>
                <a:gd name="T93" fmla="*/ 2147483647 h 2258"/>
                <a:gd name="T94" fmla="*/ 2147483647 w 1838"/>
                <a:gd name="T95" fmla="*/ 2147483647 h 2258"/>
                <a:gd name="T96" fmla="*/ 2147483647 w 1838"/>
                <a:gd name="T97" fmla="*/ 2147483647 h 2258"/>
                <a:gd name="T98" fmla="*/ 2147483647 w 1838"/>
                <a:gd name="T99" fmla="*/ 2147483647 h 2258"/>
                <a:gd name="T100" fmla="*/ 2147483647 w 1838"/>
                <a:gd name="T101" fmla="*/ 2147483647 h 2258"/>
                <a:gd name="T102" fmla="*/ 2147483647 w 1838"/>
                <a:gd name="T103" fmla="*/ 2147483647 h 2258"/>
                <a:gd name="T104" fmla="*/ 2147483647 w 1838"/>
                <a:gd name="T105" fmla="*/ 2147483647 h 2258"/>
                <a:gd name="T106" fmla="*/ 2147483647 w 1838"/>
                <a:gd name="T107" fmla="*/ 2147483647 h 2258"/>
                <a:gd name="T108" fmla="*/ 2147483647 w 1838"/>
                <a:gd name="T109" fmla="*/ 2147483647 h 2258"/>
                <a:gd name="T110" fmla="*/ 2147483647 w 1838"/>
                <a:gd name="T111" fmla="*/ 2147483647 h 2258"/>
                <a:gd name="T112" fmla="*/ 2147483647 w 1838"/>
                <a:gd name="T113" fmla="*/ 2147483647 h 2258"/>
                <a:gd name="T114" fmla="*/ 2147483647 w 1838"/>
                <a:gd name="T115" fmla="*/ 2147483647 h 2258"/>
                <a:gd name="T116" fmla="*/ 2147483647 w 1838"/>
                <a:gd name="T117" fmla="*/ 2147483647 h 2258"/>
                <a:gd name="T118" fmla="*/ 2147483647 w 1838"/>
                <a:gd name="T119" fmla="*/ 2147483647 h 225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1838"/>
                <a:gd name="T181" fmla="*/ 0 h 2258"/>
                <a:gd name="T182" fmla="*/ 1838 w 1838"/>
                <a:gd name="T183" fmla="*/ 2258 h 225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solidFill>
                <a:srgbClr val="262626"/>
              </a:solidFill>
              <a:prstDash val="solid"/>
              <a:round/>
              <a:headEnd/>
              <a:tailEnd/>
            </a:ln>
          </xdr:spPr>
        </xdr:sp>
        <xdr:sp macro="" textlink="">
          <xdr:nvSpPr>
            <xdr:cNvPr id="125378" name="Freeform 377"/>
            <xdr:cNvSpPr>
              <a:spLocks/>
            </xdr:cNvSpPr>
          </xdr:nvSpPr>
          <xdr:spPr bwMode="auto">
            <a:xfrm>
              <a:off x="193063" y="1944261"/>
              <a:ext cx="827134" cy="1018705"/>
            </a:xfrm>
            <a:custGeom>
              <a:avLst/>
              <a:gdLst>
                <a:gd name="T0" fmla="*/ 2147483647 w 1838"/>
                <a:gd name="T1" fmla="*/ 2147483647 h 2258"/>
                <a:gd name="T2" fmla="*/ 2147483647 w 1838"/>
                <a:gd name="T3" fmla="*/ 2147483647 h 2258"/>
                <a:gd name="T4" fmla="*/ 2147483647 w 1838"/>
                <a:gd name="T5" fmla="*/ 2147483647 h 2258"/>
                <a:gd name="T6" fmla="*/ 2147483647 w 1838"/>
                <a:gd name="T7" fmla="*/ 2147483647 h 2258"/>
                <a:gd name="T8" fmla="*/ 2147483647 w 1838"/>
                <a:gd name="T9" fmla="*/ 2147483647 h 2258"/>
                <a:gd name="T10" fmla="*/ 2147483647 w 1838"/>
                <a:gd name="T11" fmla="*/ 2147483647 h 2258"/>
                <a:gd name="T12" fmla="*/ 2147483647 w 1838"/>
                <a:gd name="T13" fmla="*/ 2147483647 h 2258"/>
                <a:gd name="T14" fmla="*/ 2147483647 w 1838"/>
                <a:gd name="T15" fmla="*/ 2147483647 h 2258"/>
                <a:gd name="T16" fmla="*/ 2147483647 w 1838"/>
                <a:gd name="T17" fmla="*/ 2147483647 h 2258"/>
                <a:gd name="T18" fmla="*/ 2147483647 w 1838"/>
                <a:gd name="T19" fmla="*/ 2147483647 h 2258"/>
                <a:gd name="T20" fmla="*/ 2147483647 w 1838"/>
                <a:gd name="T21" fmla="*/ 2147483647 h 2258"/>
                <a:gd name="T22" fmla="*/ 2147483647 w 1838"/>
                <a:gd name="T23" fmla="*/ 2147483647 h 2258"/>
                <a:gd name="T24" fmla="*/ 2147483647 w 1838"/>
                <a:gd name="T25" fmla="*/ 2147483647 h 2258"/>
                <a:gd name="T26" fmla="*/ 2147483647 w 1838"/>
                <a:gd name="T27" fmla="*/ 2147483647 h 2258"/>
                <a:gd name="T28" fmla="*/ 2147483647 w 1838"/>
                <a:gd name="T29" fmla="*/ 2147483647 h 2258"/>
                <a:gd name="T30" fmla="*/ 2147483647 w 1838"/>
                <a:gd name="T31" fmla="*/ 2147483647 h 2258"/>
                <a:gd name="T32" fmla="*/ 2147483647 w 1838"/>
                <a:gd name="T33" fmla="*/ 2147483647 h 2258"/>
                <a:gd name="T34" fmla="*/ 2147483647 w 1838"/>
                <a:gd name="T35" fmla="*/ 2147483647 h 2258"/>
                <a:gd name="T36" fmla="*/ 2147483647 w 1838"/>
                <a:gd name="T37" fmla="*/ 2147483647 h 2258"/>
                <a:gd name="T38" fmla="*/ 2147483647 w 1838"/>
                <a:gd name="T39" fmla="*/ 2147483647 h 2258"/>
                <a:gd name="T40" fmla="*/ 2147483647 w 1838"/>
                <a:gd name="T41" fmla="*/ 2147483647 h 2258"/>
                <a:gd name="T42" fmla="*/ 2147483647 w 1838"/>
                <a:gd name="T43" fmla="*/ 2147483647 h 2258"/>
                <a:gd name="T44" fmla="*/ 2147483647 w 1838"/>
                <a:gd name="T45" fmla="*/ 2147483647 h 2258"/>
                <a:gd name="T46" fmla="*/ 2147483647 w 1838"/>
                <a:gd name="T47" fmla="*/ 2147483647 h 2258"/>
                <a:gd name="T48" fmla="*/ 2147483647 w 1838"/>
                <a:gd name="T49" fmla="*/ 2147483647 h 2258"/>
                <a:gd name="T50" fmla="*/ 2147483647 w 1838"/>
                <a:gd name="T51" fmla="*/ 2147483647 h 2258"/>
                <a:gd name="T52" fmla="*/ 2147483647 w 1838"/>
                <a:gd name="T53" fmla="*/ 2147483647 h 2258"/>
                <a:gd name="T54" fmla="*/ 2147483647 w 1838"/>
                <a:gd name="T55" fmla="*/ 2147483647 h 2258"/>
                <a:gd name="T56" fmla="*/ 2147483647 w 1838"/>
                <a:gd name="T57" fmla="*/ 2147483647 h 2258"/>
                <a:gd name="T58" fmla="*/ 2147483647 w 1838"/>
                <a:gd name="T59" fmla="*/ 2147483647 h 2258"/>
                <a:gd name="T60" fmla="*/ 2147483647 w 1838"/>
                <a:gd name="T61" fmla="*/ 2147483647 h 2258"/>
                <a:gd name="T62" fmla="*/ 2147483647 w 1838"/>
                <a:gd name="T63" fmla="*/ 2147483647 h 2258"/>
                <a:gd name="T64" fmla="*/ 2147483647 w 1838"/>
                <a:gd name="T65" fmla="*/ 2147483647 h 2258"/>
                <a:gd name="T66" fmla="*/ 2147483647 w 1838"/>
                <a:gd name="T67" fmla="*/ 2147483647 h 2258"/>
                <a:gd name="T68" fmla="*/ 2147483647 w 1838"/>
                <a:gd name="T69" fmla="*/ 2147483647 h 2258"/>
                <a:gd name="T70" fmla="*/ 2147483647 w 1838"/>
                <a:gd name="T71" fmla="*/ 2147483647 h 2258"/>
                <a:gd name="T72" fmla="*/ 2147483647 w 1838"/>
                <a:gd name="T73" fmla="*/ 2147483647 h 2258"/>
                <a:gd name="T74" fmla="*/ 2147483647 w 1838"/>
                <a:gd name="T75" fmla="*/ 2147483647 h 2258"/>
                <a:gd name="T76" fmla="*/ 2147483647 w 1838"/>
                <a:gd name="T77" fmla="*/ 2147483647 h 2258"/>
                <a:gd name="T78" fmla="*/ 2147483647 w 1838"/>
                <a:gd name="T79" fmla="*/ 2147483647 h 2258"/>
                <a:gd name="T80" fmla="*/ 2147483647 w 1838"/>
                <a:gd name="T81" fmla="*/ 2147483647 h 2258"/>
                <a:gd name="T82" fmla="*/ 2147483647 w 1838"/>
                <a:gd name="T83" fmla="*/ 2147483647 h 2258"/>
                <a:gd name="T84" fmla="*/ 2147483647 w 1838"/>
                <a:gd name="T85" fmla="*/ 2147483647 h 2258"/>
                <a:gd name="T86" fmla="*/ 2147483647 w 1838"/>
                <a:gd name="T87" fmla="*/ 2147483647 h 2258"/>
                <a:gd name="T88" fmla="*/ 2147483647 w 1838"/>
                <a:gd name="T89" fmla="*/ 2147483647 h 2258"/>
                <a:gd name="T90" fmla="*/ 2147483647 w 1838"/>
                <a:gd name="T91" fmla="*/ 2147483647 h 2258"/>
                <a:gd name="T92" fmla="*/ 2147483647 w 1838"/>
                <a:gd name="T93" fmla="*/ 2147483647 h 2258"/>
                <a:gd name="T94" fmla="*/ 2147483647 w 1838"/>
                <a:gd name="T95" fmla="*/ 2147483647 h 2258"/>
                <a:gd name="T96" fmla="*/ 2147483647 w 1838"/>
                <a:gd name="T97" fmla="*/ 2147483647 h 2258"/>
                <a:gd name="T98" fmla="*/ 2147483647 w 1838"/>
                <a:gd name="T99" fmla="*/ 2147483647 h 2258"/>
                <a:gd name="T100" fmla="*/ 2147483647 w 1838"/>
                <a:gd name="T101" fmla="*/ 2147483647 h 2258"/>
                <a:gd name="T102" fmla="*/ 2147483647 w 1838"/>
                <a:gd name="T103" fmla="*/ 2147483647 h 2258"/>
                <a:gd name="T104" fmla="*/ 2147483647 w 1838"/>
                <a:gd name="T105" fmla="*/ 2147483647 h 2258"/>
                <a:gd name="T106" fmla="*/ 2147483647 w 1838"/>
                <a:gd name="T107" fmla="*/ 2147483647 h 2258"/>
                <a:gd name="T108" fmla="*/ 2147483647 w 1838"/>
                <a:gd name="T109" fmla="*/ 2147483647 h 2258"/>
                <a:gd name="T110" fmla="*/ 2147483647 w 1838"/>
                <a:gd name="T111" fmla="*/ 2147483647 h 2258"/>
                <a:gd name="T112" fmla="*/ 2147483647 w 1838"/>
                <a:gd name="T113" fmla="*/ 2147483647 h 2258"/>
                <a:gd name="T114" fmla="*/ 2147483647 w 1838"/>
                <a:gd name="T115" fmla="*/ 2147483647 h 2258"/>
                <a:gd name="T116" fmla="*/ 2147483647 w 1838"/>
                <a:gd name="T117" fmla="*/ 2147483647 h 2258"/>
                <a:gd name="T118" fmla="*/ 2147483647 w 1838"/>
                <a:gd name="T119" fmla="*/ 2147483647 h 225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1838"/>
                <a:gd name="T181" fmla="*/ 0 h 2258"/>
                <a:gd name="T182" fmla="*/ 1838 w 1838"/>
                <a:gd name="T183" fmla="*/ 2258 h 225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solidFill>
                <a:srgbClr val="262626"/>
              </a:solidFill>
              <a:prstDash val="solid"/>
              <a:round/>
              <a:headEnd/>
              <a:tailEnd/>
            </a:ln>
          </xdr:spPr>
        </xdr:sp>
        <xdr:sp macro="" textlink="">
          <xdr:nvSpPr>
            <xdr:cNvPr id="125379" name="Freeform 383"/>
            <xdr:cNvSpPr>
              <a:spLocks/>
            </xdr:cNvSpPr>
          </xdr:nvSpPr>
          <xdr:spPr bwMode="auto">
            <a:xfrm>
              <a:off x="565940" y="1258057"/>
              <a:ext cx="1054698" cy="991636"/>
            </a:xfrm>
            <a:custGeom>
              <a:avLst/>
              <a:gdLst>
                <a:gd name="T0" fmla="*/ 2147483647 w 2343"/>
                <a:gd name="T1" fmla="*/ 2147483647 h 2198"/>
                <a:gd name="T2" fmla="*/ 2147483647 w 2343"/>
                <a:gd name="T3" fmla="*/ 2147483647 h 2198"/>
                <a:gd name="T4" fmla="*/ 2147483647 w 2343"/>
                <a:gd name="T5" fmla="*/ 2147483647 h 2198"/>
                <a:gd name="T6" fmla="*/ 2147483647 w 2343"/>
                <a:gd name="T7" fmla="*/ 2147483647 h 2198"/>
                <a:gd name="T8" fmla="*/ 2147483647 w 2343"/>
                <a:gd name="T9" fmla="*/ 2147483647 h 2198"/>
                <a:gd name="T10" fmla="*/ 2147483647 w 2343"/>
                <a:gd name="T11" fmla="*/ 2147483647 h 2198"/>
                <a:gd name="T12" fmla="*/ 2147483647 w 2343"/>
                <a:gd name="T13" fmla="*/ 2147483647 h 2198"/>
                <a:gd name="T14" fmla="*/ 2147483647 w 2343"/>
                <a:gd name="T15" fmla="*/ 2147483647 h 2198"/>
                <a:gd name="T16" fmla="*/ 2147483647 w 2343"/>
                <a:gd name="T17" fmla="*/ 2147483647 h 2198"/>
                <a:gd name="T18" fmla="*/ 2147483647 w 2343"/>
                <a:gd name="T19" fmla="*/ 2147483647 h 2198"/>
                <a:gd name="T20" fmla="*/ 2147483647 w 2343"/>
                <a:gd name="T21" fmla="*/ 2147483647 h 2198"/>
                <a:gd name="T22" fmla="*/ 2147483647 w 2343"/>
                <a:gd name="T23" fmla="*/ 2147483647 h 2198"/>
                <a:gd name="T24" fmla="*/ 2147483647 w 2343"/>
                <a:gd name="T25" fmla="*/ 2147483647 h 2198"/>
                <a:gd name="T26" fmla="*/ 2147483647 w 2343"/>
                <a:gd name="T27" fmla="*/ 2147483647 h 2198"/>
                <a:gd name="T28" fmla="*/ 2147483647 w 2343"/>
                <a:gd name="T29" fmla="*/ 2147483647 h 2198"/>
                <a:gd name="T30" fmla="*/ 2147483647 w 2343"/>
                <a:gd name="T31" fmla="*/ 2147483647 h 2198"/>
                <a:gd name="T32" fmla="*/ 2147483647 w 2343"/>
                <a:gd name="T33" fmla="*/ 2147483647 h 2198"/>
                <a:gd name="T34" fmla="*/ 2147483647 w 2343"/>
                <a:gd name="T35" fmla="*/ 2147483647 h 2198"/>
                <a:gd name="T36" fmla="*/ 2147483647 w 2343"/>
                <a:gd name="T37" fmla="*/ 2147483647 h 2198"/>
                <a:gd name="T38" fmla="*/ 2147483647 w 2343"/>
                <a:gd name="T39" fmla="*/ 2147483647 h 2198"/>
                <a:gd name="T40" fmla="*/ 2147483647 w 2343"/>
                <a:gd name="T41" fmla="*/ 2147483647 h 2198"/>
                <a:gd name="T42" fmla="*/ 2147483647 w 2343"/>
                <a:gd name="T43" fmla="*/ 2147483647 h 2198"/>
                <a:gd name="T44" fmla="*/ 2147483647 w 2343"/>
                <a:gd name="T45" fmla="*/ 2147483647 h 2198"/>
                <a:gd name="T46" fmla="*/ 2147483647 w 2343"/>
                <a:gd name="T47" fmla="*/ 2147483647 h 2198"/>
                <a:gd name="T48" fmla="*/ 2147483647 w 2343"/>
                <a:gd name="T49" fmla="*/ 2147483647 h 2198"/>
                <a:gd name="T50" fmla="*/ 2147483647 w 2343"/>
                <a:gd name="T51" fmla="*/ 2147483647 h 2198"/>
                <a:gd name="T52" fmla="*/ 2147483647 w 2343"/>
                <a:gd name="T53" fmla="*/ 2147483647 h 2198"/>
                <a:gd name="T54" fmla="*/ 2147483647 w 2343"/>
                <a:gd name="T55" fmla="*/ 2147483647 h 2198"/>
                <a:gd name="T56" fmla="*/ 2147483647 w 2343"/>
                <a:gd name="T57" fmla="*/ 2147483647 h 2198"/>
                <a:gd name="T58" fmla="*/ 2147483647 w 2343"/>
                <a:gd name="T59" fmla="*/ 2147483647 h 2198"/>
                <a:gd name="T60" fmla="*/ 2147483647 w 2343"/>
                <a:gd name="T61" fmla="*/ 2147483647 h 2198"/>
                <a:gd name="T62" fmla="*/ 2147483647 w 2343"/>
                <a:gd name="T63" fmla="*/ 2147483647 h 2198"/>
                <a:gd name="T64" fmla="*/ 2147483647 w 2343"/>
                <a:gd name="T65" fmla="*/ 2147483647 h 2198"/>
                <a:gd name="T66" fmla="*/ 2147483647 w 2343"/>
                <a:gd name="T67" fmla="*/ 2147483647 h 2198"/>
                <a:gd name="T68" fmla="*/ 2147483647 w 2343"/>
                <a:gd name="T69" fmla="*/ 2147483647 h 2198"/>
                <a:gd name="T70" fmla="*/ 2147483647 w 2343"/>
                <a:gd name="T71" fmla="*/ 2147483647 h 2198"/>
                <a:gd name="T72" fmla="*/ 2147483647 w 2343"/>
                <a:gd name="T73" fmla="*/ 2147483647 h 2198"/>
                <a:gd name="T74" fmla="*/ 2147483647 w 2343"/>
                <a:gd name="T75" fmla="*/ 2147483647 h 2198"/>
                <a:gd name="T76" fmla="*/ 2147483647 w 2343"/>
                <a:gd name="T77" fmla="*/ 2147483647 h 2198"/>
                <a:gd name="T78" fmla="*/ 2147483647 w 2343"/>
                <a:gd name="T79" fmla="*/ 2147483647 h 2198"/>
                <a:gd name="T80" fmla="*/ 2147483647 w 2343"/>
                <a:gd name="T81" fmla="*/ 2147483647 h 2198"/>
                <a:gd name="T82" fmla="*/ 2147483647 w 2343"/>
                <a:gd name="T83" fmla="*/ 2147483647 h 2198"/>
                <a:gd name="T84" fmla="*/ 2147483647 w 2343"/>
                <a:gd name="T85" fmla="*/ 2147483647 h 2198"/>
                <a:gd name="T86" fmla="*/ 2147483647 w 2343"/>
                <a:gd name="T87" fmla="*/ 2147483647 h 2198"/>
                <a:gd name="T88" fmla="*/ 2147483647 w 2343"/>
                <a:gd name="T89" fmla="*/ 2147483647 h 2198"/>
                <a:gd name="T90" fmla="*/ 2147483647 w 2343"/>
                <a:gd name="T91" fmla="*/ 2147483647 h 2198"/>
                <a:gd name="T92" fmla="*/ 2147483647 w 2343"/>
                <a:gd name="T93" fmla="*/ 2147483647 h 2198"/>
                <a:gd name="T94" fmla="*/ 2147483647 w 2343"/>
                <a:gd name="T95" fmla="*/ 2147483647 h 2198"/>
                <a:gd name="T96" fmla="*/ 2147483647 w 2343"/>
                <a:gd name="T97" fmla="*/ 2147483647 h 2198"/>
                <a:gd name="T98" fmla="*/ 2147483647 w 2343"/>
                <a:gd name="T99" fmla="*/ 2147483647 h 2198"/>
                <a:gd name="T100" fmla="*/ 2147483647 w 2343"/>
                <a:gd name="T101" fmla="*/ 2147483647 h 2198"/>
                <a:gd name="T102" fmla="*/ 2147483647 w 2343"/>
                <a:gd name="T103" fmla="*/ 2147483647 h 2198"/>
                <a:gd name="T104" fmla="*/ 2147483647 w 2343"/>
                <a:gd name="T105" fmla="*/ 2147483647 h 2198"/>
                <a:gd name="T106" fmla="*/ 2147483647 w 2343"/>
                <a:gd name="T107" fmla="*/ 2147483647 h 2198"/>
                <a:gd name="T108" fmla="*/ 2147483647 w 2343"/>
                <a:gd name="T109" fmla="*/ 2147483647 h 2198"/>
                <a:gd name="T110" fmla="*/ 2147483647 w 2343"/>
                <a:gd name="T111" fmla="*/ 2147483647 h 2198"/>
                <a:gd name="T112" fmla="*/ 2147483647 w 2343"/>
                <a:gd name="T113" fmla="*/ 2147483647 h 2198"/>
                <a:gd name="T114" fmla="*/ 2147483647 w 2343"/>
                <a:gd name="T115" fmla="*/ 2147483647 h 2198"/>
                <a:gd name="T116" fmla="*/ 2147483647 w 2343"/>
                <a:gd name="T117" fmla="*/ 2147483647 h 2198"/>
                <a:gd name="T118" fmla="*/ 2147483647 w 2343"/>
                <a:gd name="T119" fmla="*/ 2147483647 h 2198"/>
                <a:gd name="T120" fmla="*/ 0 60000 65536"/>
                <a:gd name="T121" fmla="*/ 0 60000 65536"/>
                <a:gd name="T122" fmla="*/ 0 60000 65536"/>
                <a:gd name="T123" fmla="*/ 0 60000 65536"/>
                <a:gd name="T124" fmla="*/ 0 60000 65536"/>
                <a:gd name="T125" fmla="*/ 0 60000 65536"/>
                <a:gd name="T126" fmla="*/ 0 60000 65536"/>
                <a:gd name="T127" fmla="*/ 0 60000 65536"/>
                <a:gd name="T128" fmla="*/ 0 60000 65536"/>
                <a:gd name="T129" fmla="*/ 0 60000 65536"/>
                <a:gd name="T130" fmla="*/ 0 60000 65536"/>
                <a:gd name="T131" fmla="*/ 0 60000 65536"/>
                <a:gd name="T132" fmla="*/ 0 60000 65536"/>
                <a:gd name="T133" fmla="*/ 0 60000 65536"/>
                <a:gd name="T134" fmla="*/ 0 60000 65536"/>
                <a:gd name="T135" fmla="*/ 0 60000 65536"/>
                <a:gd name="T136" fmla="*/ 0 60000 65536"/>
                <a:gd name="T137" fmla="*/ 0 60000 65536"/>
                <a:gd name="T138" fmla="*/ 0 60000 65536"/>
                <a:gd name="T139" fmla="*/ 0 60000 65536"/>
                <a:gd name="T140" fmla="*/ 0 60000 65536"/>
                <a:gd name="T141" fmla="*/ 0 60000 65536"/>
                <a:gd name="T142" fmla="*/ 0 60000 65536"/>
                <a:gd name="T143" fmla="*/ 0 60000 65536"/>
                <a:gd name="T144" fmla="*/ 0 60000 65536"/>
                <a:gd name="T145" fmla="*/ 0 60000 65536"/>
                <a:gd name="T146" fmla="*/ 0 60000 65536"/>
                <a:gd name="T147" fmla="*/ 0 60000 65536"/>
                <a:gd name="T148" fmla="*/ 0 60000 65536"/>
                <a:gd name="T149" fmla="*/ 0 60000 65536"/>
                <a:gd name="T150" fmla="*/ 0 60000 65536"/>
                <a:gd name="T151" fmla="*/ 0 60000 65536"/>
                <a:gd name="T152" fmla="*/ 0 60000 65536"/>
                <a:gd name="T153" fmla="*/ 0 60000 65536"/>
                <a:gd name="T154" fmla="*/ 0 60000 65536"/>
                <a:gd name="T155" fmla="*/ 0 60000 65536"/>
                <a:gd name="T156" fmla="*/ 0 60000 65536"/>
                <a:gd name="T157" fmla="*/ 0 60000 65536"/>
                <a:gd name="T158" fmla="*/ 0 60000 65536"/>
                <a:gd name="T159" fmla="*/ 0 60000 65536"/>
                <a:gd name="T160" fmla="*/ 0 60000 65536"/>
                <a:gd name="T161" fmla="*/ 0 60000 65536"/>
                <a:gd name="T162" fmla="*/ 0 60000 65536"/>
                <a:gd name="T163" fmla="*/ 0 60000 65536"/>
                <a:gd name="T164" fmla="*/ 0 60000 65536"/>
                <a:gd name="T165" fmla="*/ 0 60000 65536"/>
                <a:gd name="T166" fmla="*/ 0 60000 65536"/>
                <a:gd name="T167" fmla="*/ 0 60000 65536"/>
                <a:gd name="T168" fmla="*/ 0 60000 65536"/>
                <a:gd name="T169" fmla="*/ 0 60000 65536"/>
                <a:gd name="T170" fmla="*/ 0 60000 65536"/>
                <a:gd name="T171" fmla="*/ 0 60000 65536"/>
                <a:gd name="T172" fmla="*/ 0 60000 65536"/>
                <a:gd name="T173" fmla="*/ 0 60000 65536"/>
                <a:gd name="T174" fmla="*/ 0 60000 65536"/>
                <a:gd name="T175" fmla="*/ 0 60000 65536"/>
                <a:gd name="T176" fmla="*/ 0 60000 65536"/>
                <a:gd name="T177" fmla="*/ 0 60000 65536"/>
                <a:gd name="T178" fmla="*/ 0 60000 65536"/>
                <a:gd name="T179" fmla="*/ 0 60000 65536"/>
                <a:gd name="T180" fmla="*/ 0 w 2343"/>
                <a:gd name="T181" fmla="*/ 0 h 2198"/>
                <a:gd name="T182" fmla="*/ 2343 w 2343"/>
                <a:gd name="T183" fmla="*/ 2198 h 2198"/>
              </a:gdLst>
              <a:ahLst/>
              <a:cxnLst>
                <a:cxn ang="T120">
                  <a:pos x="T0" y="T1"/>
                </a:cxn>
                <a:cxn ang="T121">
                  <a:pos x="T2" y="T3"/>
                </a:cxn>
                <a:cxn ang="T122">
                  <a:pos x="T4" y="T5"/>
                </a:cxn>
                <a:cxn ang="T123">
                  <a:pos x="T6" y="T7"/>
                </a:cxn>
                <a:cxn ang="T124">
                  <a:pos x="T8" y="T9"/>
                </a:cxn>
                <a:cxn ang="T125">
                  <a:pos x="T10" y="T11"/>
                </a:cxn>
                <a:cxn ang="T126">
                  <a:pos x="T12" y="T13"/>
                </a:cxn>
                <a:cxn ang="T127">
                  <a:pos x="T14" y="T15"/>
                </a:cxn>
                <a:cxn ang="T128">
                  <a:pos x="T16" y="T17"/>
                </a:cxn>
                <a:cxn ang="T129">
                  <a:pos x="T18" y="T19"/>
                </a:cxn>
                <a:cxn ang="T130">
                  <a:pos x="T20" y="T21"/>
                </a:cxn>
                <a:cxn ang="T131">
                  <a:pos x="T22" y="T23"/>
                </a:cxn>
                <a:cxn ang="T132">
                  <a:pos x="T24" y="T25"/>
                </a:cxn>
                <a:cxn ang="T133">
                  <a:pos x="T26" y="T27"/>
                </a:cxn>
                <a:cxn ang="T134">
                  <a:pos x="T28" y="T29"/>
                </a:cxn>
                <a:cxn ang="T135">
                  <a:pos x="T30" y="T31"/>
                </a:cxn>
                <a:cxn ang="T136">
                  <a:pos x="T32" y="T33"/>
                </a:cxn>
                <a:cxn ang="T137">
                  <a:pos x="T34" y="T35"/>
                </a:cxn>
                <a:cxn ang="T138">
                  <a:pos x="T36" y="T37"/>
                </a:cxn>
                <a:cxn ang="T139">
                  <a:pos x="T38" y="T39"/>
                </a:cxn>
                <a:cxn ang="T140">
                  <a:pos x="T40" y="T41"/>
                </a:cxn>
                <a:cxn ang="T141">
                  <a:pos x="T42" y="T43"/>
                </a:cxn>
                <a:cxn ang="T142">
                  <a:pos x="T44" y="T45"/>
                </a:cxn>
                <a:cxn ang="T143">
                  <a:pos x="T46" y="T47"/>
                </a:cxn>
                <a:cxn ang="T144">
                  <a:pos x="T48" y="T49"/>
                </a:cxn>
                <a:cxn ang="T145">
                  <a:pos x="T50" y="T51"/>
                </a:cxn>
                <a:cxn ang="T146">
                  <a:pos x="T52" y="T53"/>
                </a:cxn>
                <a:cxn ang="T147">
                  <a:pos x="T54" y="T55"/>
                </a:cxn>
                <a:cxn ang="T148">
                  <a:pos x="T56" y="T57"/>
                </a:cxn>
                <a:cxn ang="T149">
                  <a:pos x="T58" y="T59"/>
                </a:cxn>
                <a:cxn ang="T150">
                  <a:pos x="T60" y="T61"/>
                </a:cxn>
                <a:cxn ang="T151">
                  <a:pos x="T62" y="T63"/>
                </a:cxn>
                <a:cxn ang="T152">
                  <a:pos x="T64" y="T65"/>
                </a:cxn>
                <a:cxn ang="T153">
                  <a:pos x="T66" y="T67"/>
                </a:cxn>
                <a:cxn ang="T154">
                  <a:pos x="T68" y="T69"/>
                </a:cxn>
                <a:cxn ang="T155">
                  <a:pos x="T70" y="T71"/>
                </a:cxn>
                <a:cxn ang="T156">
                  <a:pos x="T72" y="T73"/>
                </a:cxn>
                <a:cxn ang="T157">
                  <a:pos x="T74" y="T75"/>
                </a:cxn>
                <a:cxn ang="T158">
                  <a:pos x="T76" y="T77"/>
                </a:cxn>
                <a:cxn ang="T159">
                  <a:pos x="T78" y="T79"/>
                </a:cxn>
                <a:cxn ang="T160">
                  <a:pos x="T80" y="T81"/>
                </a:cxn>
                <a:cxn ang="T161">
                  <a:pos x="T82" y="T83"/>
                </a:cxn>
                <a:cxn ang="T162">
                  <a:pos x="T84" y="T85"/>
                </a:cxn>
                <a:cxn ang="T163">
                  <a:pos x="T86" y="T87"/>
                </a:cxn>
                <a:cxn ang="T164">
                  <a:pos x="T88" y="T89"/>
                </a:cxn>
                <a:cxn ang="T165">
                  <a:pos x="T90" y="T91"/>
                </a:cxn>
                <a:cxn ang="T166">
                  <a:pos x="T92" y="T93"/>
                </a:cxn>
                <a:cxn ang="T167">
                  <a:pos x="T94" y="T95"/>
                </a:cxn>
                <a:cxn ang="T168">
                  <a:pos x="T96" y="T97"/>
                </a:cxn>
                <a:cxn ang="T169">
                  <a:pos x="T98" y="T99"/>
                </a:cxn>
                <a:cxn ang="T170">
                  <a:pos x="T100" y="T101"/>
                </a:cxn>
                <a:cxn ang="T171">
                  <a:pos x="T102" y="T103"/>
                </a:cxn>
                <a:cxn ang="T172">
                  <a:pos x="T104" y="T105"/>
                </a:cxn>
                <a:cxn ang="T173">
                  <a:pos x="T106" y="T107"/>
                </a:cxn>
                <a:cxn ang="T174">
                  <a:pos x="T108" y="T109"/>
                </a:cxn>
                <a:cxn ang="T175">
                  <a:pos x="T110" y="T111"/>
                </a:cxn>
                <a:cxn ang="T176">
                  <a:pos x="T112" y="T113"/>
                </a:cxn>
                <a:cxn ang="T177">
                  <a:pos x="T114" y="T115"/>
                </a:cxn>
                <a:cxn ang="T178">
                  <a:pos x="T116" y="T117"/>
                </a:cxn>
                <a:cxn ang="T179">
                  <a:pos x="T118" y="T119"/>
                </a:cxn>
              </a:cxnLst>
              <a:rect l="T180" t="T181" r="T182" b="T183"/>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solidFill>
                <a:srgbClr val="262626"/>
              </a:solidFill>
              <a:prstDash val="solid"/>
              <a:round/>
              <a:headEnd/>
              <a:tailEnd/>
            </a:ln>
          </xdr:spPr>
        </xdr:sp>
      </xdr:grpSp>
      <xdr:graphicFrame macro="">
        <xdr:nvGraphicFramePr>
          <xdr:cNvPr id="125363" name="Chart 2"/>
          <xdr:cNvGraphicFramePr>
            <a:graphicFrameLocks/>
          </xdr:cNvGraphicFramePr>
        </xdr:nvGraphicFramePr>
        <xdr:xfrm>
          <a:off x="252639" y="3220575"/>
          <a:ext cx="4064454" cy="2720094"/>
        </xdr:xfrm>
        <a:graphic>
          <a:graphicData uri="http://schemas.openxmlformats.org/drawingml/2006/chart">
            <c:chart xmlns:c="http://schemas.openxmlformats.org/drawingml/2006/chart" xmlns:r="http://schemas.openxmlformats.org/officeDocument/2006/relationships" r:id="rId2"/>
          </a:graphicData>
        </a:graphic>
      </xdr:graphicFrame>
      <xdr:sp macro="" textlink="'Example Dashboard Conf Page'!E20">
        <xdr:nvSpPr>
          <xdr:cNvPr id="11" name="TextBox 10"/>
          <xdr:cNvSpPr txBox="1"/>
        </xdr:nvSpPr>
        <xdr:spPr>
          <a:xfrm>
            <a:off x="498280" y="6022551"/>
            <a:ext cx="3586939"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01B212F-7460-4F76-BB96-B43ADFA9AFE1}"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15" name="TextBox 14"/>
          <xdr:cNvSpPr txBox="1"/>
        </xdr:nvSpPr>
        <xdr:spPr>
          <a:xfrm>
            <a:off x="632193" y="2776568"/>
            <a:ext cx="3299983" cy="847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C93E0D7-7507-4EC3-A75C-A0D95AD60F99}"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D8">
        <xdr:nvSpPr>
          <xdr:cNvPr id="20" name="TextBox 19"/>
          <xdr:cNvSpPr txBox="1"/>
        </xdr:nvSpPr>
        <xdr:spPr>
          <a:xfrm>
            <a:off x="976539" y="5394296"/>
            <a:ext cx="54521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ACA3E04-B237-4330-B48D-6A23E663C671}" type="TxLink">
              <a:rPr lang="en-US" sz="1100" b="1" i="0" u="none" strike="noStrike" cap="none" spc="0">
                <a:ln>
                  <a:noFill/>
                </a:ln>
                <a:solidFill>
                  <a:schemeClr val="tx1"/>
                </a:solidFill>
                <a:effectLst/>
                <a:latin typeface="Calibri"/>
                <a:cs typeface="Arial"/>
              </a:rPr>
              <a:pPr algn="ctr"/>
              <a:t>0.0</a:t>
            </a:fld>
            <a:endParaRPr lang="en-US" sz="1100" b="1" cap="none" spc="0">
              <a:ln>
                <a:noFill/>
              </a:ln>
              <a:solidFill>
                <a:schemeClr val="tx1"/>
              </a:solidFill>
              <a:effectLst/>
            </a:endParaRPr>
          </a:p>
        </xdr:txBody>
      </xdr:sp>
      <xdr:sp macro="" textlink="'Example Dashboard Calculations'!D11">
        <xdr:nvSpPr>
          <xdr:cNvPr id="21" name="TextBox 20"/>
          <xdr:cNvSpPr txBox="1"/>
        </xdr:nvSpPr>
        <xdr:spPr>
          <a:xfrm>
            <a:off x="1177407" y="4851713"/>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03A04F1-91FF-4D9D-956F-9B97EEDFC220}" type="TxLink">
              <a:rPr lang="en-US" sz="1100" b="1" i="0" u="none" strike="noStrike" cap="none" spc="0">
                <a:ln>
                  <a:noFill/>
                </a:ln>
                <a:solidFill>
                  <a:schemeClr val="tx1"/>
                </a:solidFill>
                <a:effectLst/>
                <a:latin typeface="Calibri"/>
                <a:cs typeface="Arial"/>
              </a:rPr>
              <a:pPr algn="ctr"/>
              <a:t>2.0</a:t>
            </a:fld>
            <a:endParaRPr lang="en-US" sz="1100" b="1" cap="none" spc="0">
              <a:ln>
                <a:noFill/>
              </a:ln>
              <a:solidFill>
                <a:schemeClr val="tx1"/>
              </a:solidFill>
              <a:effectLst/>
            </a:endParaRPr>
          </a:p>
        </xdr:txBody>
      </xdr:sp>
      <xdr:sp macro="" textlink="'Example Dashboard Calculations'!D12">
        <xdr:nvSpPr>
          <xdr:cNvPr id="22" name="TextBox 21"/>
          <xdr:cNvSpPr txBox="1"/>
        </xdr:nvSpPr>
        <xdr:spPr>
          <a:xfrm>
            <a:off x="1674796" y="4451914"/>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BCFC78B-2B81-4605-A52B-E4531902E162}" type="TxLink">
              <a:rPr lang="en-US" sz="1100" b="1" i="0" u="none" strike="noStrike" cap="none" spc="0">
                <a:ln>
                  <a:noFill/>
                </a:ln>
                <a:solidFill>
                  <a:schemeClr val="tx1"/>
                </a:solidFill>
                <a:effectLst/>
                <a:latin typeface="Calibri"/>
                <a:cs typeface="Arial"/>
              </a:rPr>
              <a:pPr algn="ctr"/>
              <a:t>4.0</a:t>
            </a:fld>
            <a:endParaRPr lang="en-US" sz="1100" b="1" cap="none" spc="0">
              <a:ln>
                <a:noFill/>
              </a:ln>
              <a:solidFill>
                <a:schemeClr val="tx1"/>
              </a:solidFill>
              <a:effectLst/>
            </a:endParaRPr>
          </a:p>
        </xdr:txBody>
      </xdr:sp>
      <xdr:sp macro="" textlink="'Example Dashboard Calculations'!D13">
        <xdr:nvSpPr>
          <xdr:cNvPr id="23" name="TextBox 22"/>
          <xdr:cNvSpPr txBox="1"/>
        </xdr:nvSpPr>
        <xdr:spPr>
          <a:xfrm>
            <a:off x="2325227" y="4461433"/>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01FAACA-7EAF-4BC0-BA62-0D9DCBBE0E60}" type="TxLink">
              <a:rPr lang="en-US" sz="1100" b="1" i="0" u="none" strike="noStrike" cap="none" spc="0">
                <a:ln>
                  <a:noFill/>
                </a:ln>
                <a:solidFill>
                  <a:schemeClr val="tx1"/>
                </a:solidFill>
                <a:effectLst/>
                <a:latin typeface="Calibri"/>
                <a:cs typeface="Arial"/>
              </a:rPr>
              <a:pPr algn="ctr"/>
              <a:t>6.0</a:t>
            </a:fld>
            <a:endParaRPr lang="en-US" sz="1100" b="1" cap="none" spc="0">
              <a:ln>
                <a:noFill/>
              </a:ln>
              <a:solidFill>
                <a:schemeClr val="tx1"/>
              </a:solidFill>
              <a:effectLst/>
            </a:endParaRPr>
          </a:p>
        </xdr:txBody>
      </xdr:sp>
      <xdr:sp macro="" textlink="'Example Dashboard Calculations'!D14">
        <xdr:nvSpPr>
          <xdr:cNvPr id="24" name="TextBox 23"/>
          <xdr:cNvSpPr txBox="1"/>
        </xdr:nvSpPr>
        <xdr:spPr>
          <a:xfrm>
            <a:off x="2813051" y="4861232"/>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3E099E5-E811-4E84-A2AF-F56D995E0B8B}" type="TxLink">
              <a:rPr lang="en-US" sz="1100" b="1" i="0" u="none" strike="noStrike" cap="none" spc="0">
                <a:ln>
                  <a:noFill/>
                </a:ln>
                <a:solidFill>
                  <a:schemeClr val="tx1"/>
                </a:solidFill>
                <a:effectLst/>
                <a:latin typeface="Calibri"/>
                <a:cs typeface="Arial"/>
              </a:rPr>
              <a:pPr algn="ctr"/>
              <a:t>8.0</a:t>
            </a:fld>
            <a:endParaRPr lang="en-US" sz="1100" b="1" cap="none" spc="0">
              <a:ln>
                <a:noFill/>
              </a:ln>
              <a:solidFill>
                <a:schemeClr val="tx1"/>
              </a:solidFill>
              <a:effectLst/>
            </a:endParaRPr>
          </a:p>
        </xdr:txBody>
      </xdr:sp>
      <xdr:sp macro="" textlink="'Example Dashboard Calculations'!D9">
        <xdr:nvSpPr>
          <xdr:cNvPr id="25" name="TextBox 24"/>
          <xdr:cNvSpPr txBox="1"/>
        </xdr:nvSpPr>
        <xdr:spPr>
          <a:xfrm>
            <a:off x="2985224" y="5394296"/>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DE2F6F2-56B9-49B8-9358-E6FF57A55BCD}" type="TxLink">
              <a:rPr lang="en-US" sz="1100" b="1" i="0" u="none" strike="noStrike" cap="none" spc="0">
                <a:ln>
                  <a:noFill/>
                </a:ln>
                <a:solidFill>
                  <a:schemeClr val="tx1"/>
                </a:solidFill>
                <a:effectLst/>
                <a:latin typeface="Calibri"/>
                <a:cs typeface="Arial"/>
              </a:rPr>
              <a:pPr algn="ctr"/>
              <a:t>10.0</a:t>
            </a:fld>
            <a:endParaRPr lang="en-US" sz="1100" b="1" cap="none" spc="0">
              <a:ln>
                <a:noFill/>
              </a:ln>
              <a:solidFill>
                <a:schemeClr val="tx1"/>
              </a:solidFill>
              <a:effectLst/>
            </a:endParaRPr>
          </a:p>
        </xdr:txBody>
      </xdr:sp>
      <xdr:grpSp>
        <xdr:nvGrpSpPr>
          <xdr:cNvPr id="125372" name="Group 28"/>
          <xdr:cNvGrpSpPr>
            <a:grpSpLocks/>
          </xdr:cNvGrpSpPr>
        </xdr:nvGrpSpPr>
        <xdr:grpSpPr bwMode="auto">
          <a:xfrm>
            <a:off x="1751318" y="5023054"/>
            <a:ext cx="1052168" cy="999496"/>
            <a:chOff x="1988560" y="3128827"/>
            <a:chExt cx="1039902" cy="991213"/>
          </a:xfrm>
        </xdr:grpSpPr>
        <xdr:sp macro="" textlink="">
          <xdr:nvSpPr>
            <xdr:cNvPr id="4" name="Oval 3"/>
            <xdr:cNvSpPr/>
          </xdr:nvSpPr>
          <xdr:spPr>
            <a:xfrm>
              <a:off x="2026375" y="3128827"/>
              <a:ext cx="945366" cy="991213"/>
            </a:xfrm>
            <a:prstGeom prst="ellipse">
              <a:avLst/>
            </a:prstGeom>
            <a:solidFill>
              <a:schemeClr val="tx1">
                <a:lumMod val="85000"/>
                <a:lumOff val="15000"/>
              </a:schemeClr>
            </a:solidFill>
            <a:ln>
              <a:solidFill>
                <a:schemeClr val="tx1">
                  <a:lumMod val="95000"/>
                  <a:lumOff val="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D10">
          <xdr:nvSpPr>
            <xdr:cNvPr id="10" name="TextBox 9"/>
            <xdr:cNvSpPr txBox="1"/>
          </xdr:nvSpPr>
          <xdr:spPr>
            <a:xfrm>
              <a:off x="1988560" y="3423840"/>
              <a:ext cx="1039902" cy="405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DC52B90F-D112-4D9D-BEA7-13C2F545FCD3}"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1.3</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grpSp>
    <xdr:clientData/>
  </xdr:twoCellAnchor>
  <xdr:twoCellAnchor>
    <xdr:from>
      <xdr:col>6</xdr:col>
      <xdr:colOff>511668</xdr:colOff>
      <xdr:row>12</xdr:row>
      <xdr:rowOff>48107</xdr:rowOff>
    </xdr:from>
    <xdr:to>
      <xdr:col>13</xdr:col>
      <xdr:colOff>483764</xdr:colOff>
      <xdr:row>30</xdr:row>
      <xdr:rowOff>82340</xdr:rowOff>
    </xdr:to>
    <xdr:sp macro="" textlink="">
      <xdr:nvSpPr>
        <xdr:cNvPr id="744" name="Rounded Rectangle 743"/>
        <xdr:cNvSpPr/>
      </xdr:nvSpPr>
      <xdr:spPr bwMode="auto">
        <a:xfrm>
          <a:off x="4535981" y="2774638"/>
          <a:ext cx="4222627" cy="3772796"/>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7</xdr:col>
      <xdr:colOff>224690</xdr:colOff>
      <xdr:row>17</xdr:row>
      <xdr:rowOff>159607</xdr:rowOff>
    </xdr:from>
    <xdr:to>
      <xdr:col>13</xdr:col>
      <xdr:colOff>207171</xdr:colOff>
      <xdr:row>26</xdr:row>
      <xdr:rowOff>242065</xdr:rowOff>
    </xdr:to>
    <xdr:grpSp>
      <xdr:nvGrpSpPr>
        <xdr:cNvPr id="125344" name="Group 509"/>
        <xdr:cNvGrpSpPr>
          <a:grpSpLocks/>
        </xdr:cNvGrpSpPr>
      </xdr:nvGrpSpPr>
      <xdr:grpSpPr bwMode="auto">
        <a:xfrm flipH="1">
          <a:off x="4856221" y="3838638"/>
          <a:ext cx="3625794" cy="1796958"/>
          <a:chOff x="4752650" y="1101675"/>
          <a:chExt cx="3627012" cy="1807321"/>
        </a:xfrm>
      </xdr:grpSpPr>
      <xdr:sp macro="" textlink="">
        <xdr:nvSpPr>
          <xdr:cNvPr id="486" name="Freeform 362"/>
          <xdr:cNvSpPr>
            <a:spLocks/>
          </xdr:cNvSpPr>
        </xdr:nvSpPr>
        <xdr:spPr bwMode="auto">
          <a:xfrm>
            <a:off x="6042182" y="1104745"/>
            <a:ext cx="1044146" cy="661172"/>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noFill/>
            <a:prstDash val="solid"/>
            <a:round/>
            <a:headEnd/>
            <a:tailEn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anchor="ctr"/>
          <a:lstStyle/>
          <a:p>
            <a:endParaRPr lang="en-US"/>
          </a:p>
        </xdr:txBody>
      </xdr:sp>
      <xdr:sp macro="" textlink="">
        <xdr:nvSpPr>
          <xdr:cNvPr id="487" name="Freeform 367"/>
          <xdr:cNvSpPr>
            <a:spLocks/>
          </xdr:cNvSpPr>
        </xdr:nvSpPr>
        <xdr:spPr bwMode="auto">
          <a:xfrm>
            <a:off x="6962930" y="1210150"/>
            <a:ext cx="1044146" cy="1034878"/>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noFill/>
            <a:prstDash val="solid"/>
            <a:round/>
            <a:headEnd/>
            <a:tailEn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anchor="ctr"/>
          <a:lstStyle/>
          <a:p>
            <a:endParaRPr lang="en-US"/>
          </a:p>
        </xdr:txBody>
      </xdr:sp>
      <xdr:sp macro="" textlink="">
        <xdr:nvSpPr>
          <xdr:cNvPr id="488" name="Freeform 372"/>
          <xdr:cNvSpPr>
            <a:spLocks/>
          </xdr:cNvSpPr>
        </xdr:nvSpPr>
        <xdr:spPr bwMode="auto">
          <a:xfrm>
            <a:off x="7560941" y="1890486"/>
            <a:ext cx="816333" cy="1073207"/>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noFill/>
            <a:prstDash val="solid"/>
            <a:round/>
            <a:headEnd/>
            <a:tailEn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anchor="ctr"/>
          <a:lstStyle/>
          <a:p>
            <a:endParaRPr lang="en-US"/>
          </a:p>
        </xdr:txBody>
      </xdr:sp>
      <xdr:sp macro="" textlink="">
        <xdr:nvSpPr>
          <xdr:cNvPr id="489" name="Freeform 377"/>
          <xdr:cNvSpPr>
            <a:spLocks/>
          </xdr:cNvSpPr>
        </xdr:nvSpPr>
        <xdr:spPr bwMode="auto">
          <a:xfrm>
            <a:off x="4751238" y="1890486"/>
            <a:ext cx="816333" cy="1073207"/>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noFill/>
            <a:prstDash val="solid"/>
            <a:round/>
            <a:headEnd/>
            <a:tailEn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anchor="ctr"/>
          <a:lstStyle/>
          <a:p>
            <a:endParaRPr lang="en-US"/>
          </a:p>
        </xdr:txBody>
      </xdr:sp>
      <xdr:sp macro="" textlink="">
        <xdr:nvSpPr>
          <xdr:cNvPr id="490" name="Freeform 383"/>
          <xdr:cNvSpPr>
            <a:spLocks/>
          </xdr:cNvSpPr>
        </xdr:nvSpPr>
        <xdr:spPr bwMode="auto">
          <a:xfrm>
            <a:off x="5121435" y="1210150"/>
            <a:ext cx="1044146" cy="1034878"/>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noFill/>
            <a:prstDash val="solid"/>
            <a:round/>
            <a:headEnd/>
            <a:tailEnd/>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txBody>
          <a:bodyPr anchor="ctr"/>
          <a:lstStyle/>
          <a:p>
            <a:endParaRPr lang="en-US"/>
          </a:p>
        </xdr:txBody>
      </xdr:sp>
    </xdr:grpSp>
    <xdr:clientData/>
  </xdr:twoCellAnchor>
  <xdr:twoCellAnchor>
    <xdr:from>
      <xdr:col>7</xdr:col>
      <xdr:colOff>16807</xdr:colOff>
      <xdr:row>15</xdr:row>
      <xdr:rowOff>6744</xdr:rowOff>
    </xdr:from>
    <xdr:to>
      <xdr:col>13</xdr:col>
      <xdr:colOff>415053</xdr:colOff>
      <xdr:row>27</xdr:row>
      <xdr:rowOff>133633</xdr:rowOff>
    </xdr:to>
    <xdr:graphicFrame macro="">
      <xdr:nvGraphicFramePr>
        <xdr:cNvPr id="125345" name="Chart 47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265034</xdr:colOff>
      <xdr:row>28</xdr:row>
      <xdr:rowOff>25086</xdr:rowOff>
    </xdr:from>
    <xdr:to>
      <xdr:col>13</xdr:col>
      <xdr:colOff>180115</xdr:colOff>
      <xdr:row>30</xdr:row>
      <xdr:rowOff>72813</xdr:rowOff>
    </xdr:to>
    <xdr:sp macro="" textlink="'Example Dashboard Conf Page'!E20">
      <xdr:nvSpPr>
        <xdr:cNvPr id="475" name="TextBox 474"/>
        <xdr:cNvSpPr txBox="1"/>
      </xdr:nvSpPr>
      <xdr:spPr bwMode="auto">
        <a:xfrm>
          <a:off x="4896565" y="6109180"/>
          <a:ext cx="3558394" cy="428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3FA40D9-52C1-48C3-854E-F3E4D2B05B49}"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clientData/>
  </xdr:twoCellAnchor>
  <xdr:twoCellAnchor>
    <xdr:from>
      <xdr:col>7</xdr:col>
      <xdr:colOff>274523</xdr:colOff>
      <xdr:row>12</xdr:row>
      <xdr:rowOff>133852</xdr:rowOff>
    </xdr:from>
    <xdr:to>
      <xdr:col>13</xdr:col>
      <xdr:colOff>189604</xdr:colOff>
      <xdr:row>17</xdr:row>
      <xdr:rowOff>29278</xdr:rowOff>
    </xdr:to>
    <xdr:sp macro="" textlink="'Example Dashboard Conf Page'!J18">
      <xdr:nvSpPr>
        <xdr:cNvPr id="476" name="TextBox 475"/>
        <xdr:cNvSpPr txBox="1"/>
      </xdr:nvSpPr>
      <xdr:spPr bwMode="auto">
        <a:xfrm>
          <a:off x="4906054" y="2860383"/>
          <a:ext cx="3558394" cy="8479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967F8B9-3D6C-4A4C-B465-8CC7E5FCA3D8}" type="TxLink">
            <a:rPr lang="en-US" sz="2400" b="1" i="0" u="none" strike="noStrike">
              <a:solidFill>
                <a:srgbClr val="000000"/>
              </a:solidFill>
              <a:latin typeface="Arial" pitchFamily="34" charset="0"/>
              <a:cs typeface="Arial" pitchFamily="34" charset="0"/>
            </a:rPr>
            <a:pPr algn="ctr"/>
            <a:t>Daily Widget Production</a:t>
          </a:fld>
          <a:endParaRPr lang="en-US" sz="2400" b="1">
            <a:latin typeface="Arial" pitchFamily="34" charset="0"/>
            <a:cs typeface="Arial" pitchFamily="34" charset="0"/>
          </a:endParaRPr>
        </a:p>
      </xdr:txBody>
    </xdr:sp>
    <xdr:clientData/>
  </xdr:twoCellAnchor>
  <xdr:twoCellAnchor>
    <xdr:from>
      <xdr:col>8</xdr:col>
      <xdr:colOff>132267</xdr:colOff>
      <xdr:row>26</xdr:row>
      <xdr:rowOff>86849</xdr:rowOff>
    </xdr:from>
    <xdr:to>
      <xdr:col>9</xdr:col>
      <xdr:colOff>75413</xdr:colOff>
      <xdr:row>26</xdr:row>
      <xdr:rowOff>363139</xdr:rowOff>
    </xdr:to>
    <xdr:sp macro="" textlink="'Example Dashboard Calculations'!M8">
      <xdr:nvSpPr>
        <xdr:cNvPr id="477" name="TextBox 476"/>
        <xdr:cNvSpPr txBox="1"/>
      </xdr:nvSpPr>
      <xdr:spPr bwMode="auto">
        <a:xfrm>
          <a:off x="5371017" y="5480380"/>
          <a:ext cx="550365"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74E6149-494F-4528-BC3F-1B91F7322AC1}" type="TxLink">
            <a:rPr lang="en-US" sz="1100" b="1" i="0" u="none" strike="noStrike" cap="none" spc="0">
              <a:ln>
                <a:noFill/>
              </a:ln>
              <a:solidFill>
                <a:schemeClr val="tx1"/>
              </a:solidFill>
              <a:effectLst/>
              <a:latin typeface="Calibri"/>
              <a:cs typeface="Arial"/>
            </a:rPr>
            <a:pPr algn="ctr"/>
            <a:t>0.0</a:t>
          </a:fld>
          <a:endParaRPr lang="en-US" sz="1100" b="1" cap="none" spc="0">
            <a:ln>
              <a:noFill/>
            </a:ln>
            <a:solidFill>
              <a:schemeClr val="tx1"/>
            </a:solidFill>
            <a:effectLst/>
          </a:endParaRPr>
        </a:p>
      </xdr:txBody>
    </xdr:sp>
    <xdr:clientData/>
  </xdr:twoCellAnchor>
  <xdr:twoCellAnchor>
    <xdr:from>
      <xdr:col>8</xdr:col>
      <xdr:colOff>341027</xdr:colOff>
      <xdr:row>23</xdr:row>
      <xdr:rowOff>115296</xdr:rowOff>
    </xdr:from>
    <xdr:to>
      <xdr:col>9</xdr:col>
      <xdr:colOff>284173</xdr:colOff>
      <xdr:row>25</xdr:row>
      <xdr:rowOff>10586</xdr:rowOff>
    </xdr:to>
    <xdr:sp macro="" textlink="'Example Dashboard Calculations'!M11">
      <xdr:nvSpPr>
        <xdr:cNvPr id="478" name="TextBox 477"/>
        <xdr:cNvSpPr txBox="1"/>
      </xdr:nvSpPr>
      <xdr:spPr bwMode="auto">
        <a:xfrm>
          <a:off x="5579777" y="4937327"/>
          <a:ext cx="550365"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0F9FB50-908B-4FEB-9868-DA7FF6EE4F6A}" type="TxLink">
            <a:rPr lang="en-US" sz="1100" b="1" i="0" u="none" strike="noStrike" cap="none" spc="0">
              <a:ln>
                <a:noFill/>
              </a:ln>
              <a:solidFill>
                <a:schemeClr val="tx1"/>
              </a:solidFill>
              <a:effectLst/>
              <a:latin typeface="Calibri"/>
              <a:cs typeface="Arial"/>
            </a:rPr>
            <a:pPr algn="ctr"/>
            <a:t>10.0</a:t>
          </a:fld>
          <a:endParaRPr lang="en-US" sz="1100" b="1" cap="none" spc="0">
            <a:ln>
              <a:noFill/>
            </a:ln>
            <a:solidFill>
              <a:schemeClr val="tx1"/>
            </a:solidFill>
            <a:effectLst/>
          </a:endParaRPr>
        </a:p>
      </xdr:txBody>
    </xdr:sp>
    <xdr:clientData/>
  </xdr:twoCellAnchor>
  <xdr:twoCellAnchor>
    <xdr:from>
      <xdr:col>9</xdr:col>
      <xdr:colOff>227238</xdr:colOff>
      <xdr:row>21</xdr:row>
      <xdr:rowOff>96150</xdr:rowOff>
    </xdr:from>
    <xdr:to>
      <xdr:col>10</xdr:col>
      <xdr:colOff>170384</xdr:colOff>
      <xdr:row>22</xdr:row>
      <xdr:rowOff>181940</xdr:rowOff>
    </xdr:to>
    <xdr:sp macro="" textlink="'Example Dashboard Calculations'!M12">
      <xdr:nvSpPr>
        <xdr:cNvPr id="479" name="TextBox 478"/>
        <xdr:cNvSpPr txBox="1"/>
      </xdr:nvSpPr>
      <xdr:spPr bwMode="auto">
        <a:xfrm>
          <a:off x="6073207" y="4537181"/>
          <a:ext cx="550365"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CC0689D-D68C-455B-934A-A911438B12EC}" type="TxLink">
            <a:rPr lang="en-US" sz="1100" b="1" i="0" u="none" strike="noStrike" cap="none" spc="0">
              <a:ln>
                <a:noFill/>
              </a:ln>
              <a:solidFill>
                <a:schemeClr val="tx1"/>
              </a:solidFill>
              <a:effectLst/>
              <a:latin typeface="Calibri"/>
              <a:cs typeface="Arial"/>
            </a:rPr>
            <a:pPr algn="ctr"/>
            <a:t>20.0</a:t>
          </a:fld>
          <a:endParaRPr lang="en-US" sz="1100" b="1" cap="none" spc="0">
            <a:ln>
              <a:noFill/>
            </a:ln>
            <a:solidFill>
              <a:schemeClr val="tx1"/>
            </a:solidFill>
            <a:effectLst/>
          </a:endParaRPr>
        </a:p>
      </xdr:txBody>
    </xdr:sp>
    <xdr:clientData/>
  </xdr:twoCellAnchor>
  <xdr:twoCellAnchor>
    <xdr:from>
      <xdr:col>10</xdr:col>
      <xdr:colOff>255786</xdr:colOff>
      <xdr:row>21</xdr:row>
      <xdr:rowOff>105678</xdr:rowOff>
    </xdr:from>
    <xdr:to>
      <xdr:col>11</xdr:col>
      <xdr:colOff>198933</xdr:colOff>
      <xdr:row>23</xdr:row>
      <xdr:rowOff>968</xdr:rowOff>
    </xdr:to>
    <xdr:sp macro="" textlink="'Example Dashboard Calculations'!M13">
      <xdr:nvSpPr>
        <xdr:cNvPr id="480" name="TextBox 479"/>
        <xdr:cNvSpPr txBox="1"/>
      </xdr:nvSpPr>
      <xdr:spPr bwMode="auto">
        <a:xfrm>
          <a:off x="6708974" y="4546709"/>
          <a:ext cx="550365"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D6114D1-943F-4152-BA8A-99DAA154AC34}" type="TxLink">
            <a:rPr lang="en-US" sz="1100" b="1" i="0" u="none" strike="noStrike" cap="none" spc="0">
              <a:ln>
                <a:noFill/>
              </a:ln>
              <a:solidFill>
                <a:schemeClr val="tx1"/>
              </a:solidFill>
              <a:effectLst/>
              <a:latin typeface="Calibri"/>
              <a:cs typeface="Arial"/>
            </a:rPr>
            <a:pPr algn="ctr"/>
            <a:t>30.0</a:t>
          </a:fld>
          <a:endParaRPr lang="en-US" sz="1100" b="1" cap="none" spc="0">
            <a:ln>
              <a:noFill/>
            </a:ln>
            <a:solidFill>
              <a:schemeClr val="tx1"/>
            </a:solidFill>
            <a:effectLst/>
          </a:endParaRPr>
        </a:p>
      </xdr:txBody>
    </xdr:sp>
    <xdr:clientData/>
  </xdr:twoCellAnchor>
  <xdr:twoCellAnchor>
    <xdr:from>
      <xdr:col>11</xdr:col>
      <xdr:colOff>132509</xdr:colOff>
      <xdr:row>23</xdr:row>
      <xdr:rowOff>124823</xdr:rowOff>
    </xdr:from>
    <xdr:to>
      <xdr:col>12</xdr:col>
      <xdr:colOff>75655</xdr:colOff>
      <xdr:row>25</xdr:row>
      <xdr:rowOff>20113</xdr:rowOff>
    </xdr:to>
    <xdr:sp macro="" textlink="'Example Dashboard Calculations'!M14">
      <xdr:nvSpPr>
        <xdr:cNvPr id="481" name="TextBox 480"/>
        <xdr:cNvSpPr txBox="1"/>
      </xdr:nvSpPr>
      <xdr:spPr bwMode="auto">
        <a:xfrm>
          <a:off x="7192915" y="4946854"/>
          <a:ext cx="550365"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B4FAC5E-B28C-445C-B64D-8534D819E129}" type="TxLink">
            <a:rPr lang="en-US" sz="1100" b="1" i="0" u="none" strike="noStrike" cap="none" spc="0">
              <a:ln>
                <a:noFill/>
              </a:ln>
              <a:solidFill>
                <a:schemeClr val="tx1"/>
              </a:solidFill>
              <a:effectLst/>
              <a:latin typeface="Calibri"/>
              <a:cs typeface="Arial"/>
            </a:rPr>
            <a:pPr algn="ctr"/>
            <a:t>40.0</a:t>
          </a:fld>
          <a:endParaRPr lang="en-US" sz="1100" b="1" cap="none" spc="0">
            <a:ln>
              <a:noFill/>
            </a:ln>
            <a:solidFill>
              <a:schemeClr val="tx1"/>
            </a:solidFill>
            <a:effectLst/>
          </a:endParaRPr>
        </a:p>
      </xdr:txBody>
    </xdr:sp>
    <xdr:clientData/>
  </xdr:twoCellAnchor>
  <xdr:twoCellAnchor>
    <xdr:from>
      <xdr:col>11</xdr:col>
      <xdr:colOff>303312</xdr:colOff>
      <xdr:row>26</xdr:row>
      <xdr:rowOff>86849</xdr:rowOff>
    </xdr:from>
    <xdr:to>
      <xdr:col>12</xdr:col>
      <xdr:colOff>246458</xdr:colOff>
      <xdr:row>26</xdr:row>
      <xdr:rowOff>363139</xdr:rowOff>
    </xdr:to>
    <xdr:sp macro="" textlink="'Example Dashboard Calculations'!M9">
      <xdr:nvSpPr>
        <xdr:cNvPr id="482" name="TextBox 481"/>
        <xdr:cNvSpPr txBox="1"/>
      </xdr:nvSpPr>
      <xdr:spPr bwMode="auto">
        <a:xfrm>
          <a:off x="7363718" y="5480380"/>
          <a:ext cx="550365" cy="276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C127E64-CD5B-4F5D-A11C-9402173FC8EC}" type="TxLink">
            <a:rPr lang="en-US" sz="1100" b="1" i="0" u="none" strike="noStrike" cap="none" spc="0">
              <a:ln>
                <a:noFill/>
              </a:ln>
              <a:solidFill>
                <a:schemeClr val="tx1"/>
              </a:solidFill>
              <a:effectLst/>
              <a:latin typeface="Calibri"/>
              <a:cs typeface="Arial"/>
            </a:rPr>
            <a:pPr algn="ctr"/>
            <a:t>50.0</a:t>
          </a:fld>
          <a:endParaRPr lang="en-US" sz="1100" b="1" cap="none" spc="0">
            <a:ln>
              <a:noFill/>
            </a:ln>
            <a:solidFill>
              <a:schemeClr val="tx1"/>
            </a:solidFill>
            <a:effectLst/>
          </a:endParaRPr>
        </a:p>
      </xdr:txBody>
    </xdr:sp>
    <xdr:clientData/>
  </xdr:twoCellAnchor>
  <xdr:twoCellAnchor>
    <xdr:from>
      <xdr:col>9</xdr:col>
      <xdr:colOff>341107</xdr:colOff>
      <xdr:row>24</xdr:row>
      <xdr:rowOff>96286</xdr:rowOff>
    </xdr:from>
    <xdr:to>
      <xdr:col>11</xdr:col>
      <xdr:colOff>75575</xdr:colOff>
      <xdr:row>27</xdr:row>
      <xdr:rowOff>158422</xdr:rowOff>
    </xdr:to>
    <xdr:sp macro="" textlink="">
      <xdr:nvSpPr>
        <xdr:cNvPr id="484" name="Oval 483"/>
        <xdr:cNvSpPr/>
      </xdr:nvSpPr>
      <xdr:spPr bwMode="auto">
        <a:xfrm>
          <a:off x="6187076" y="5108817"/>
          <a:ext cx="948905" cy="943199"/>
        </a:xfrm>
        <a:prstGeom prst="ellipse">
          <a:avLst/>
        </a:prstGeom>
        <a:solidFill>
          <a:schemeClr val="tx1">
            <a:lumMod val="85000"/>
            <a:lumOff val="15000"/>
          </a:schemeClr>
        </a:solidFill>
        <a:ln>
          <a:noFill/>
        </a:ln>
        <a:effectLst/>
        <a:scene3d>
          <a:camera prst="orthographicFront">
            <a:rot lat="0" lon="0" rev="0"/>
          </a:camera>
          <a:lightRig rig="contrasting" dir="t">
            <a:rot lat="0" lon="0" rev="7800000"/>
          </a:lightRig>
        </a:scene3d>
        <a:sp3d>
          <a:bevelT w="139700" h="1397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9</xdr:col>
      <xdr:colOff>303151</xdr:colOff>
      <xdr:row>26</xdr:row>
      <xdr:rowOff>1104</xdr:rowOff>
    </xdr:from>
    <xdr:to>
      <xdr:col>11</xdr:col>
      <xdr:colOff>123020</xdr:colOff>
      <xdr:row>26</xdr:row>
      <xdr:rowOff>391721</xdr:rowOff>
    </xdr:to>
    <xdr:sp macro="" textlink="'Example Dashboard Calculations'!M10">
      <xdr:nvSpPr>
        <xdr:cNvPr id="485" name="TextBox 484"/>
        <xdr:cNvSpPr txBox="1"/>
      </xdr:nvSpPr>
      <xdr:spPr bwMode="auto">
        <a:xfrm>
          <a:off x="6149120" y="5394635"/>
          <a:ext cx="1034306" cy="3906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7E7BF0A-AD62-4455-9C4D-C9B4EE76DB9F}"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30.4</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clientData/>
  </xdr:twoCellAnchor>
  <xdr:twoCellAnchor>
    <xdr:from>
      <xdr:col>0</xdr:col>
      <xdr:colOff>173018</xdr:colOff>
      <xdr:row>60</xdr:row>
      <xdr:rowOff>11157</xdr:rowOff>
    </xdr:from>
    <xdr:to>
      <xdr:col>6</xdr:col>
      <xdr:colOff>364848</xdr:colOff>
      <xdr:row>79</xdr:row>
      <xdr:rowOff>150483</xdr:rowOff>
    </xdr:to>
    <xdr:grpSp>
      <xdr:nvGrpSpPr>
        <xdr:cNvPr id="125203" name="Group 247"/>
        <xdr:cNvGrpSpPr>
          <a:grpSpLocks/>
        </xdr:cNvGrpSpPr>
      </xdr:nvGrpSpPr>
      <xdr:grpSpPr bwMode="auto">
        <a:xfrm>
          <a:off x="173018" y="12191251"/>
          <a:ext cx="4216143" cy="3758826"/>
          <a:chOff x="175079" y="12099354"/>
          <a:chExt cx="4249964" cy="3755571"/>
        </a:xfrm>
      </xdr:grpSpPr>
      <xdr:sp macro="" textlink="">
        <xdr:nvSpPr>
          <xdr:cNvPr id="745" name="Rounded Rectangle 744"/>
          <xdr:cNvSpPr/>
        </xdr:nvSpPr>
        <xdr:spPr>
          <a:xfrm>
            <a:off x="173064" y="12095681"/>
            <a:ext cx="4256500" cy="376001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125326" name="Group 733"/>
          <xdr:cNvGrpSpPr>
            <a:grpSpLocks/>
          </xdr:cNvGrpSpPr>
        </xdr:nvGrpSpPr>
        <xdr:grpSpPr bwMode="auto">
          <a:xfrm>
            <a:off x="447675" y="13163432"/>
            <a:ext cx="3664404" cy="1800225"/>
            <a:chOff x="9207485" y="1101675"/>
            <a:chExt cx="3636628" cy="1807321"/>
          </a:xfrm>
        </xdr:grpSpPr>
        <xdr:sp macro="" textlink="">
          <xdr:nvSpPr>
            <xdr:cNvPr id="505" name="Freeform 362"/>
            <xdr:cNvSpPr>
              <a:spLocks/>
            </xdr:cNvSpPr>
          </xdr:nvSpPr>
          <xdr:spPr bwMode="auto">
            <a:xfrm>
              <a:off x="10501245" y="1100048"/>
              <a:ext cx="1053686" cy="659401"/>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chemeClr val="accent5">
                <a:lumMod val="60000"/>
                <a:lumOff val="4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506" name="Freeform 367"/>
            <xdr:cNvSpPr>
              <a:spLocks/>
            </xdr:cNvSpPr>
          </xdr:nvSpPr>
          <xdr:spPr bwMode="auto">
            <a:xfrm>
              <a:off x="11431527" y="1205170"/>
              <a:ext cx="1044193" cy="984323"/>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chemeClr val="accent5">
                <a:lumMod val="75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507" name="Freeform 372"/>
            <xdr:cNvSpPr>
              <a:spLocks/>
            </xdr:cNvSpPr>
          </xdr:nvSpPr>
          <xdr:spPr bwMode="auto">
            <a:xfrm>
              <a:off x="12020072" y="1883684"/>
              <a:ext cx="825862" cy="1022549"/>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chemeClr val="accent5">
                <a:lumMod val="5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508" name="Freeform 377"/>
            <xdr:cNvSpPr>
              <a:spLocks/>
            </xdr:cNvSpPr>
          </xdr:nvSpPr>
          <xdr:spPr bwMode="auto">
            <a:xfrm>
              <a:off x="9210243" y="1883684"/>
              <a:ext cx="825862" cy="1022549"/>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chemeClr val="accent5">
                <a:lumMod val="20000"/>
                <a:lumOff val="8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509" name="Freeform 383"/>
            <xdr:cNvSpPr>
              <a:spLocks/>
            </xdr:cNvSpPr>
          </xdr:nvSpPr>
          <xdr:spPr bwMode="auto">
            <a:xfrm>
              <a:off x="9580457" y="1205170"/>
              <a:ext cx="1044193" cy="984323"/>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chemeClr val="accent5">
                <a:lumMod val="40000"/>
                <a:lumOff val="6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grpSp>
      <xdr:graphicFrame macro="">
        <xdr:nvGraphicFramePr>
          <xdr:cNvPr id="125327" name="Chart 492"/>
          <xdr:cNvGraphicFramePr>
            <a:graphicFrameLocks/>
          </xdr:cNvGraphicFramePr>
        </xdr:nvGraphicFramePr>
        <xdr:xfrm>
          <a:off x="257175" y="12630032"/>
          <a:ext cx="4064454" cy="2714625"/>
        </xdr:xfrm>
        <a:graphic>
          <a:graphicData uri="http://schemas.openxmlformats.org/drawingml/2006/chart">
            <c:chart xmlns:c="http://schemas.openxmlformats.org/drawingml/2006/chart" xmlns:r="http://schemas.openxmlformats.org/officeDocument/2006/relationships" r:id="rId4"/>
          </a:graphicData>
        </a:graphic>
      </xdr:graphicFrame>
      <xdr:sp macro="" textlink="'Example Dashboard Conf Page'!E20">
        <xdr:nvSpPr>
          <xdr:cNvPr id="494" name="TextBox 493"/>
          <xdr:cNvSpPr txBox="1"/>
        </xdr:nvSpPr>
        <xdr:spPr>
          <a:xfrm>
            <a:off x="488714" y="15417817"/>
            <a:ext cx="3596504"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48EACF5-807A-4CA8-A58A-8DA0FA57D9DA}"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495" name="TextBox 494"/>
          <xdr:cNvSpPr txBox="1"/>
        </xdr:nvSpPr>
        <xdr:spPr>
          <a:xfrm>
            <a:off x="498279" y="12181352"/>
            <a:ext cx="3596504" cy="847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0BD3A27A-049A-453B-AEDC-D3503AA7892F}"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D34">
        <xdr:nvSpPr>
          <xdr:cNvPr id="496" name="TextBox 495"/>
          <xdr:cNvSpPr txBox="1"/>
        </xdr:nvSpPr>
        <xdr:spPr>
          <a:xfrm>
            <a:off x="966973" y="14799081"/>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27519C2-B274-4A3C-BA72-A76B60F2FC23}" type="TxLink">
              <a:rPr lang="en-US" sz="1000" b="1" i="0" u="none" strike="noStrike" cap="none" spc="0">
                <a:ln>
                  <a:noFill/>
                </a:ln>
                <a:solidFill>
                  <a:srgbClr val="000000"/>
                </a:solidFill>
                <a:effectLst/>
                <a:latin typeface="Arialri"/>
                <a:cs typeface="Arial"/>
              </a:rPr>
              <a:pPr algn="ctr"/>
              <a:t>0.0</a:t>
            </a:fld>
            <a:endParaRPr lang="en-US" sz="1100" b="1" cap="none" spc="0">
              <a:ln>
                <a:noFill/>
              </a:ln>
              <a:solidFill>
                <a:schemeClr val="tx1"/>
              </a:solidFill>
              <a:effectLst/>
            </a:endParaRPr>
          </a:p>
        </xdr:txBody>
      </xdr:sp>
      <xdr:sp macro="" textlink="'Example Dashboard Calculations'!D37">
        <xdr:nvSpPr>
          <xdr:cNvPr id="497" name="TextBox 496"/>
          <xdr:cNvSpPr txBox="1"/>
        </xdr:nvSpPr>
        <xdr:spPr>
          <a:xfrm>
            <a:off x="1177406" y="14256497"/>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AEB4CE3-B3DA-4478-A5AF-08EC73DFB9DD}" type="TxLink">
              <a:rPr lang="en-US" sz="1000" b="1" i="0" u="none" strike="noStrike" cap="none" spc="0">
                <a:ln>
                  <a:noFill/>
                </a:ln>
                <a:solidFill>
                  <a:srgbClr val="000000"/>
                </a:solidFill>
                <a:effectLst/>
                <a:latin typeface="Arialri"/>
                <a:cs typeface="Arial"/>
              </a:rPr>
              <a:pPr algn="ctr"/>
              <a:t>2.0</a:t>
            </a:fld>
            <a:endParaRPr lang="en-US" sz="1100" b="1" cap="none" spc="0">
              <a:ln>
                <a:noFill/>
              </a:ln>
              <a:solidFill>
                <a:schemeClr val="tx1"/>
              </a:solidFill>
              <a:effectLst/>
            </a:endParaRPr>
          </a:p>
        </xdr:txBody>
      </xdr:sp>
      <xdr:sp macro="" textlink="'Example Dashboard Calculations'!D38">
        <xdr:nvSpPr>
          <xdr:cNvPr id="498" name="TextBox 497"/>
          <xdr:cNvSpPr txBox="1"/>
        </xdr:nvSpPr>
        <xdr:spPr>
          <a:xfrm>
            <a:off x="1674795" y="13856699"/>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A10671B-DA37-4E5F-9806-1ED487855875}" type="TxLink">
              <a:rPr lang="en-US" sz="1000" b="1" i="0" u="none" strike="noStrike" cap="none" spc="0">
                <a:ln>
                  <a:noFill/>
                </a:ln>
                <a:solidFill>
                  <a:srgbClr val="000000"/>
                </a:solidFill>
                <a:effectLst/>
                <a:latin typeface="Arialri"/>
                <a:cs typeface="Arial"/>
              </a:rPr>
              <a:pPr algn="ctr"/>
              <a:t>4.0</a:t>
            </a:fld>
            <a:endParaRPr lang="en-US" sz="1100" b="1" cap="none" spc="0">
              <a:ln>
                <a:noFill/>
              </a:ln>
              <a:solidFill>
                <a:schemeClr val="tx1"/>
              </a:solidFill>
              <a:effectLst/>
            </a:endParaRPr>
          </a:p>
        </xdr:txBody>
      </xdr:sp>
      <xdr:sp macro="" textlink="'Example Dashboard Calculations'!D39">
        <xdr:nvSpPr>
          <xdr:cNvPr id="499" name="TextBox 498"/>
          <xdr:cNvSpPr txBox="1"/>
        </xdr:nvSpPr>
        <xdr:spPr>
          <a:xfrm>
            <a:off x="2325227" y="13866218"/>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5C5D722-0678-4C69-802B-D06F4694FF19}" type="TxLink">
              <a:rPr lang="en-US" sz="1000" b="1" i="0" u="none" strike="noStrike" cap="none" spc="0">
                <a:ln>
                  <a:noFill/>
                </a:ln>
                <a:solidFill>
                  <a:srgbClr val="000000"/>
                </a:solidFill>
                <a:effectLst/>
                <a:latin typeface="Arialri"/>
                <a:cs typeface="Arial"/>
              </a:rPr>
              <a:pPr algn="ctr"/>
              <a:t>6.0</a:t>
            </a:fld>
            <a:endParaRPr lang="en-US" sz="1100" b="1" cap="none" spc="0">
              <a:ln>
                <a:noFill/>
              </a:ln>
              <a:solidFill>
                <a:schemeClr val="tx1"/>
              </a:solidFill>
              <a:effectLst/>
            </a:endParaRPr>
          </a:p>
        </xdr:txBody>
      </xdr:sp>
      <xdr:sp macro="" textlink="'Example Dashboard Calculations'!D40">
        <xdr:nvSpPr>
          <xdr:cNvPr id="500" name="TextBox 499"/>
          <xdr:cNvSpPr txBox="1"/>
        </xdr:nvSpPr>
        <xdr:spPr>
          <a:xfrm>
            <a:off x="2813050" y="14266016"/>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F1D350E-B2CB-4BA1-8703-D4E49FFCB19A}" type="TxLink">
              <a:rPr lang="en-US" sz="1000" b="1" i="0" u="none" strike="noStrike" cap="none" spc="0">
                <a:ln>
                  <a:noFill/>
                </a:ln>
                <a:solidFill>
                  <a:srgbClr val="000000"/>
                </a:solidFill>
                <a:effectLst/>
                <a:latin typeface="Arialri"/>
                <a:cs typeface="Arial"/>
              </a:rPr>
              <a:pPr algn="ctr"/>
              <a:t>8.0</a:t>
            </a:fld>
            <a:endParaRPr lang="en-US" sz="1100" b="1" cap="none" spc="0">
              <a:ln>
                <a:noFill/>
              </a:ln>
              <a:solidFill>
                <a:schemeClr val="tx1"/>
              </a:solidFill>
              <a:effectLst/>
            </a:endParaRPr>
          </a:p>
        </xdr:txBody>
      </xdr:sp>
      <xdr:sp macro="" textlink="'Example Dashboard Calculations'!D35">
        <xdr:nvSpPr>
          <xdr:cNvPr id="501" name="TextBox 500"/>
          <xdr:cNvSpPr txBox="1"/>
        </xdr:nvSpPr>
        <xdr:spPr>
          <a:xfrm>
            <a:off x="2985223" y="14808600"/>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8873C71-92C7-4A02-9502-A69701925B48}" type="TxLink">
              <a:rPr lang="en-US" sz="1000" b="1" i="0" u="none" strike="noStrike" cap="none" spc="0">
                <a:ln>
                  <a:noFill/>
                </a:ln>
                <a:solidFill>
                  <a:srgbClr val="000000"/>
                </a:solidFill>
                <a:effectLst/>
                <a:latin typeface="Arialri"/>
                <a:cs typeface="Arial"/>
              </a:rPr>
              <a:pPr algn="ctr"/>
              <a:t>10.0</a:t>
            </a:fld>
            <a:endParaRPr lang="en-US" sz="1100" b="1" cap="none" spc="0">
              <a:ln>
                <a:noFill/>
              </a:ln>
              <a:solidFill>
                <a:schemeClr val="tx1"/>
              </a:solidFill>
              <a:effectLst/>
            </a:endParaRPr>
          </a:p>
        </xdr:txBody>
      </xdr:sp>
      <xdr:sp macro="" textlink="">
        <xdr:nvSpPr>
          <xdr:cNvPr id="503" name="Oval 502"/>
          <xdr:cNvSpPr/>
        </xdr:nvSpPr>
        <xdr:spPr>
          <a:xfrm>
            <a:off x="1789577" y="14427840"/>
            <a:ext cx="956517" cy="942382"/>
          </a:xfrm>
          <a:prstGeom prst="ellipse">
            <a:avLst/>
          </a:prstGeom>
          <a:solidFill>
            <a:schemeClr val="tx1">
              <a:lumMod val="85000"/>
              <a:lumOff val="1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D36">
        <xdr:nvSpPr>
          <xdr:cNvPr id="504" name="TextBox 503"/>
          <xdr:cNvSpPr txBox="1"/>
        </xdr:nvSpPr>
        <xdr:spPr>
          <a:xfrm>
            <a:off x="1751317" y="14713410"/>
            <a:ext cx="1052169" cy="39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C29352D-F8C4-40CB-897E-1A168301CC45}"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1.8</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6</xdr:col>
      <xdr:colOff>510635</xdr:colOff>
      <xdr:row>35</xdr:row>
      <xdr:rowOff>43572</xdr:rowOff>
    </xdr:from>
    <xdr:to>
      <xdr:col>13</xdr:col>
      <xdr:colOff>485246</xdr:colOff>
      <xdr:row>54</xdr:row>
      <xdr:rowOff>169001</xdr:rowOff>
    </xdr:to>
    <xdr:grpSp>
      <xdr:nvGrpSpPr>
        <xdr:cNvPr id="125204" name="Group 243"/>
        <xdr:cNvGrpSpPr>
          <a:grpSpLocks/>
        </xdr:cNvGrpSpPr>
      </xdr:nvGrpSpPr>
      <xdr:grpSpPr bwMode="auto">
        <a:xfrm>
          <a:off x="4534948" y="7461166"/>
          <a:ext cx="4225142" cy="3744929"/>
          <a:chOff x="4572000" y="7373366"/>
          <a:chExt cx="4259035" cy="3741686"/>
        </a:xfrm>
      </xdr:grpSpPr>
      <xdr:sp macro="" textlink="">
        <xdr:nvSpPr>
          <xdr:cNvPr id="241" name="Rounded Rectangle 240"/>
          <xdr:cNvSpPr/>
        </xdr:nvSpPr>
        <xdr:spPr>
          <a:xfrm>
            <a:off x="4573041" y="7374251"/>
            <a:ext cx="4256500" cy="3740972"/>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226" name="Group 533"/>
          <xdr:cNvGrpSpPr/>
        </xdr:nvGrpSpPr>
        <xdr:grpSpPr>
          <a:xfrm>
            <a:off x="4888692" y="8430862"/>
            <a:ext cx="3663460" cy="1808613"/>
            <a:chOff x="4752650" y="1101675"/>
            <a:chExt cx="3627012" cy="1807321"/>
          </a:xfrm>
          <a:scene3d>
            <a:camera prst="perspectiveFront" fov="5100000">
              <a:rot lat="0" lon="2100000" rev="0"/>
            </a:camera>
            <a:lightRig rig="flood" dir="t">
              <a:rot lat="0" lon="0" rev="13800000"/>
            </a:lightRig>
          </a:scene3d>
        </xdr:grpSpPr>
        <xdr:sp macro="" textlink="">
          <xdr:nvSpPr>
            <xdr:cNvPr id="546" name="Freeform 362"/>
            <xdr:cNvSpPr>
              <a:spLocks/>
            </xdr:cNvSpPr>
          </xdr:nvSpPr>
          <xdr:spPr bwMode="auto">
            <a:xfrm>
              <a:off x="6021631" y="1111187"/>
              <a:ext cx="1032231" cy="665855"/>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noFill/>
              <a:prstDash val="solid"/>
              <a:round/>
              <a:headEnd/>
              <a:tailEnd/>
            </a:ln>
            <a:effectLst>
              <a:outerShdw blurRad="184150" dist="241300" dir="11520000" sx="110000" sy="110000" algn="ctr">
                <a:srgbClr val="000000">
                  <a:alpha val="18000"/>
                </a:srgbClr>
              </a:outerShdw>
            </a:effectLst>
            <a:sp3d extrusionH="107950" prstMaterial="plastic">
              <a:bevelT w="82550" h="63500" prst="divot"/>
              <a:bevelB/>
            </a:sp3d>
          </xdr:spPr>
          <xdr:txBody>
            <a:bodyPr anchor="ctr"/>
            <a:lstStyle/>
            <a:p>
              <a:endParaRPr lang="en-US"/>
            </a:p>
          </xdr:txBody>
        </xdr:sp>
        <xdr:sp macro="" textlink="">
          <xdr:nvSpPr>
            <xdr:cNvPr id="547" name="Freeform 367"/>
            <xdr:cNvSpPr>
              <a:spLocks/>
            </xdr:cNvSpPr>
          </xdr:nvSpPr>
          <xdr:spPr bwMode="auto">
            <a:xfrm>
              <a:off x="6930751" y="1215822"/>
              <a:ext cx="1041701" cy="989270"/>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noFill/>
              <a:prstDash val="solid"/>
              <a:round/>
              <a:headEnd/>
              <a:tailEnd/>
            </a:ln>
            <a:effectLst>
              <a:outerShdw blurRad="184150" dist="241300" dir="11520000" sx="110000" sy="110000" algn="ctr">
                <a:srgbClr val="000000">
                  <a:alpha val="18000"/>
                </a:srgbClr>
              </a:outerShdw>
            </a:effectLst>
            <a:sp3d extrusionH="107950" prstMaterial="plastic">
              <a:bevelT w="82550" h="63500" prst="divot"/>
              <a:bevelB/>
            </a:sp3d>
          </xdr:spPr>
          <xdr:txBody>
            <a:bodyPr anchor="ctr"/>
            <a:lstStyle/>
            <a:p>
              <a:endParaRPr lang="en-US"/>
            </a:p>
          </xdr:txBody>
        </xdr:sp>
        <xdr:sp macro="" textlink="">
          <xdr:nvSpPr>
            <xdr:cNvPr id="548" name="Freeform 372"/>
            <xdr:cNvSpPr>
              <a:spLocks/>
            </xdr:cNvSpPr>
          </xdr:nvSpPr>
          <xdr:spPr bwMode="auto">
            <a:xfrm>
              <a:off x="7527362" y="1900701"/>
              <a:ext cx="814420" cy="1017807"/>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noFill/>
              <a:prstDash val="solid"/>
              <a:round/>
              <a:headEnd/>
              <a:tailEnd/>
            </a:ln>
            <a:effectLst>
              <a:outerShdw blurRad="184150" dist="241300" dir="11520000" sx="110000" sy="110000" algn="ctr">
                <a:srgbClr val="000000">
                  <a:alpha val="18000"/>
                </a:srgbClr>
              </a:outerShdw>
            </a:effectLst>
            <a:sp3d extrusionH="107950" prstMaterial="plastic">
              <a:bevelT w="82550" h="63500" prst="divot"/>
              <a:bevelB/>
            </a:sp3d>
          </xdr:spPr>
          <xdr:txBody>
            <a:bodyPr anchor="ctr"/>
            <a:lstStyle/>
            <a:p>
              <a:endParaRPr lang="en-US"/>
            </a:p>
          </xdr:txBody>
        </xdr:sp>
        <xdr:sp macro="" textlink="">
          <xdr:nvSpPr>
            <xdr:cNvPr id="549" name="Freeform 377"/>
            <xdr:cNvSpPr>
              <a:spLocks/>
            </xdr:cNvSpPr>
          </xdr:nvSpPr>
          <xdr:spPr bwMode="auto">
            <a:xfrm>
              <a:off x="4733710" y="1900701"/>
              <a:ext cx="814420" cy="1017807"/>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noFill/>
              <a:prstDash val="solid"/>
              <a:round/>
              <a:headEnd/>
              <a:tailEnd/>
            </a:ln>
            <a:effectLst>
              <a:outerShdw blurRad="184150" dist="241300" dir="11520000" sx="110000" sy="110000" algn="ctr">
                <a:srgbClr val="000000">
                  <a:alpha val="18000"/>
                </a:srgbClr>
              </a:outerShdw>
            </a:effectLst>
            <a:sp3d extrusionH="107950" prstMaterial="plastic">
              <a:bevelT w="82550" h="63500" prst="divot"/>
              <a:bevelB/>
            </a:sp3d>
          </xdr:spPr>
          <xdr:txBody>
            <a:bodyPr anchor="ctr"/>
            <a:lstStyle/>
            <a:p>
              <a:endParaRPr lang="en-US"/>
            </a:p>
          </xdr:txBody>
        </xdr:sp>
        <xdr:sp macro="" textlink="">
          <xdr:nvSpPr>
            <xdr:cNvPr id="550" name="Freeform 383"/>
            <xdr:cNvSpPr>
              <a:spLocks/>
            </xdr:cNvSpPr>
          </xdr:nvSpPr>
          <xdr:spPr bwMode="auto">
            <a:xfrm>
              <a:off x="5103040" y="1215822"/>
              <a:ext cx="1041701" cy="989270"/>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noFill/>
              <a:prstDash val="solid"/>
              <a:round/>
              <a:headEnd/>
              <a:tailEnd/>
            </a:ln>
            <a:effectLst>
              <a:outerShdw blurRad="184150" dist="241300" dir="11520000" sx="110000" sy="110000" algn="ctr">
                <a:srgbClr val="000000">
                  <a:alpha val="18000"/>
                </a:srgbClr>
              </a:outerShdw>
            </a:effectLst>
            <a:sp3d extrusionH="107950" prstMaterial="plastic">
              <a:bevelT w="82550" h="63500" prst="divot"/>
              <a:bevelB/>
            </a:sp3d>
          </xdr:spPr>
          <xdr:txBody>
            <a:bodyPr anchor="ctr"/>
            <a:lstStyle/>
            <a:p>
              <a:endParaRPr lang="en-US"/>
            </a:p>
          </xdr:txBody>
        </xdr:sp>
      </xdr:grpSp>
      <xdr:graphicFrame macro="">
        <xdr:nvGraphicFramePr>
          <xdr:cNvPr id="125309" name="Chart 534"/>
          <xdr:cNvGraphicFramePr>
            <a:graphicFrameLocks/>
          </xdr:cNvGraphicFramePr>
        </xdr:nvGraphicFramePr>
        <xdr:xfrm>
          <a:off x="4686300" y="7910394"/>
          <a:ext cx="4073979" cy="2701925"/>
        </xdr:xfrm>
        <a:graphic>
          <a:graphicData uri="http://schemas.openxmlformats.org/drawingml/2006/chart">
            <c:chart xmlns:c="http://schemas.openxmlformats.org/drawingml/2006/chart" xmlns:r="http://schemas.openxmlformats.org/officeDocument/2006/relationships" r:id="rId5"/>
          </a:graphicData>
        </a:graphic>
      </xdr:graphicFrame>
      <xdr:sp macro="" textlink="'Example Dashboard Conf Page'!E20">
        <xdr:nvSpPr>
          <xdr:cNvPr id="536" name="TextBox 535"/>
          <xdr:cNvSpPr txBox="1"/>
        </xdr:nvSpPr>
        <xdr:spPr>
          <a:xfrm>
            <a:off x="4936518" y="10686868"/>
            <a:ext cx="3586939"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4F6796E3-6F45-4E12-9235-42B1748BA494}"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537" name="TextBox 536"/>
          <xdr:cNvSpPr txBox="1"/>
        </xdr:nvSpPr>
        <xdr:spPr>
          <a:xfrm>
            <a:off x="4946083" y="7478961"/>
            <a:ext cx="3586939" cy="8186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B336FD8-8FA1-4D82-8BB5-A41CDF3387BF}"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M21">
        <xdr:nvSpPr>
          <xdr:cNvPr id="538" name="TextBox 537"/>
          <xdr:cNvSpPr txBox="1"/>
        </xdr:nvSpPr>
        <xdr:spPr>
          <a:xfrm>
            <a:off x="5414776" y="10077651"/>
            <a:ext cx="554780" cy="266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E873074-0C67-4BDF-8875-70415B9E02F9}" type="TxLink">
              <a:rPr lang="en-US" sz="1000" b="1" i="0" u="none" strike="noStrike" cap="none" spc="0">
                <a:ln>
                  <a:noFill/>
                </a:ln>
                <a:solidFill>
                  <a:srgbClr val="000000"/>
                </a:solidFill>
                <a:effectLst/>
                <a:latin typeface="Arialri"/>
                <a:cs typeface="Arial"/>
              </a:rPr>
              <a:pPr algn="ctr"/>
              <a:t>0.0</a:t>
            </a:fld>
            <a:endParaRPr lang="en-US" sz="1100" b="1" cap="none" spc="0">
              <a:ln>
                <a:noFill/>
              </a:ln>
              <a:solidFill>
                <a:schemeClr val="tx1"/>
              </a:solidFill>
              <a:effectLst/>
            </a:endParaRPr>
          </a:p>
        </xdr:txBody>
      </xdr:sp>
      <xdr:sp macro="" textlink="'Example Dashboard Calculations'!M24">
        <xdr:nvSpPr>
          <xdr:cNvPr id="539" name="TextBox 538"/>
          <xdr:cNvSpPr txBox="1"/>
        </xdr:nvSpPr>
        <xdr:spPr>
          <a:xfrm>
            <a:off x="5625210" y="9525549"/>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0756582-C823-4666-B377-FB2D67F3DDFE}" type="TxLink">
              <a:rPr lang="en-US" sz="1000" b="1" i="0" u="none" strike="noStrike" cap="none" spc="0">
                <a:ln>
                  <a:noFill/>
                </a:ln>
                <a:solidFill>
                  <a:srgbClr val="000000"/>
                </a:solidFill>
                <a:effectLst/>
                <a:latin typeface="Arialri"/>
                <a:cs typeface="Arial"/>
              </a:rPr>
              <a:pPr algn="ctr"/>
              <a:t>10.0</a:t>
            </a:fld>
            <a:endParaRPr lang="en-US" sz="1100" b="1" cap="none" spc="0">
              <a:ln>
                <a:noFill/>
              </a:ln>
              <a:solidFill>
                <a:schemeClr val="tx1"/>
              </a:solidFill>
              <a:effectLst/>
            </a:endParaRPr>
          </a:p>
        </xdr:txBody>
      </xdr:sp>
      <xdr:sp macro="" textlink="'Example Dashboard Calculations'!M25">
        <xdr:nvSpPr>
          <xdr:cNvPr id="540" name="TextBox 539"/>
          <xdr:cNvSpPr txBox="1"/>
        </xdr:nvSpPr>
        <xdr:spPr>
          <a:xfrm>
            <a:off x="6122599" y="9135269"/>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32BD93A-B2A4-4058-902B-FDDA288B184C}" type="TxLink">
              <a:rPr lang="en-US" sz="1000" b="1" i="0" u="none" strike="noStrike" cap="none" spc="0">
                <a:ln>
                  <a:noFill/>
                </a:ln>
                <a:solidFill>
                  <a:srgbClr val="000000"/>
                </a:solidFill>
                <a:effectLst/>
                <a:latin typeface="Arialri"/>
                <a:cs typeface="Arial"/>
              </a:rPr>
              <a:pPr algn="ctr"/>
              <a:t>20.0</a:t>
            </a:fld>
            <a:endParaRPr lang="en-US" sz="1100" b="1" cap="none" spc="0">
              <a:ln>
                <a:noFill/>
              </a:ln>
              <a:solidFill>
                <a:schemeClr val="tx1"/>
              </a:solidFill>
              <a:effectLst/>
            </a:endParaRPr>
          </a:p>
        </xdr:txBody>
      </xdr:sp>
      <xdr:sp macro="" textlink="'Example Dashboard Calculations'!M26">
        <xdr:nvSpPr>
          <xdr:cNvPr id="541" name="TextBox 540"/>
          <xdr:cNvSpPr txBox="1"/>
        </xdr:nvSpPr>
        <xdr:spPr>
          <a:xfrm>
            <a:off x="6763465" y="9135269"/>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81E947E6-E8D1-4748-96CF-499AE8B8AFDB}" type="TxLink">
              <a:rPr lang="en-US" sz="1000" b="1" i="0" u="none" strike="noStrike" cap="none" spc="0">
                <a:ln>
                  <a:noFill/>
                </a:ln>
                <a:solidFill>
                  <a:srgbClr val="000000"/>
                </a:solidFill>
                <a:effectLst/>
                <a:latin typeface="Arialri"/>
                <a:cs typeface="Arial"/>
              </a:rPr>
              <a:pPr algn="ctr"/>
              <a:t>30.0</a:t>
            </a:fld>
            <a:endParaRPr lang="en-US" sz="1100" b="1" cap="none" spc="0">
              <a:ln>
                <a:noFill/>
              </a:ln>
              <a:solidFill>
                <a:schemeClr val="tx1"/>
              </a:solidFill>
              <a:effectLst/>
            </a:endParaRPr>
          </a:p>
        </xdr:txBody>
      </xdr:sp>
      <xdr:sp macro="" textlink="'Example Dashboard Calculations'!M27">
        <xdr:nvSpPr>
          <xdr:cNvPr id="542" name="TextBox 541"/>
          <xdr:cNvSpPr txBox="1"/>
        </xdr:nvSpPr>
        <xdr:spPr>
          <a:xfrm>
            <a:off x="7251289" y="9535068"/>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3C8B4FA-6347-4FF0-B6D4-CF080B4CFFC1}" type="TxLink">
              <a:rPr lang="en-US" sz="1000" b="1" i="0" u="none" strike="noStrike" cap="none" spc="0">
                <a:ln>
                  <a:noFill/>
                </a:ln>
                <a:solidFill>
                  <a:srgbClr val="000000"/>
                </a:solidFill>
                <a:effectLst/>
                <a:latin typeface="Arialri"/>
                <a:cs typeface="Arial"/>
              </a:rPr>
              <a:pPr algn="ctr"/>
              <a:t>40.0</a:t>
            </a:fld>
            <a:endParaRPr lang="en-US" sz="1100" b="1" cap="none" spc="0">
              <a:ln>
                <a:noFill/>
              </a:ln>
              <a:solidFill>
                <a:schemeClr val="tx1"/>
              </a:solidFill>
              <a:effectLst/>
            </a:endParaRPr>
          </a:p>
        </xdr:txBody>
      </xdr:sp>
      <xdr:sp macro="" textlink="'Example Dashboard Calculations'!M22">
        <xdr:nvSpPr>
          <xdr:cNvPr id="543" name="TextBox 542"/>
          <xdr:cNvSpPr txBox="1"/>
        </xdr:nvSpPr>
        <xdr:spPr>
          <a:xfrm>
            <a:off x="7423462" y="10077651"/>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A465DB7-5744-439A-82BF-B64EDF0A7B39}" type="TxLink">
              <a:rPr lang="en-US" sz="1000" b="1" i="0" u="none" strike="noStrike" cap="none" spc="0">
                <a:ln>
                  <a:noFill/>
                </a:ln>
                <a:solidFill>
                  <a:srgbClr val="000000"/>
                </a:solidFill>
                <a:effectLst/>
                <a:latin typeface="Arialri"/>
                <a:cs typeface="Arial"/>
              </a:rPr>
              <a:pPr algn="ctr"/>
              <a:t>50.0</a:t>
            </a:fld>
            <a:endParaRPr lang="en-US" sz="1100" b="1" cap="none" spc="0">
              <a:ln>
                <a:noFill/>
              </a:ln>
              <a:solidFill>
                <a:schemeClr val="tx1"/>
              </a:solidFill>
              <a:effectLst/>
            </a:endParaRPr>
          </a:p>
        </xdr:txBody>
      </xdr:sp>
      <xdr:sp macro="" textlink="">
        <xdr:nvSpPr>
          <xdr:cNvPr id="544" name="Oval 543"/>
          <xdr:cNvSpPr/>
        </xdr:nvSpPr>
        <xdr:spPr>
          <a:xfrm>
            <a:off x="6237381" y="9696891"/>
            <a:ext cx="956517" cy="942382"/>
          </a:xfrm>
          <a:prstGeom prst="ellipse">
            <a:avLst/>
          </a:prstGeom>
          <a:solidFill>
            <a:schemeClr val="tx1">
              <a:lumMod val="85000"/>
              <a:lumOff val="15000"/>
            </a:schemeClr>
          </a:solidFill>
          <a:ln>
            <a:noFill/>
          </a:ln>
          <a:effectLst>
            <a:outerShdw blurRad="184150" dist="241300" dir="11520000" sx="110000" sy="110000" algn="ctr">
              <a:srgbClr val="000000">
                <a:alpha val="18000"/>
              </a:srgbClr>
            </a:outerShdw>
          </a:effectLst>
          <a:scene3d>
            <a:camera prst="perspectiveFront" fov="5100000">
              <a:rot lat="0" lon="2100000" rev="0"/>
            </a:camera>
            <a:lightRig rig="flood" dir="t">
              <a:rot lat="0" lon="0" rev="13800000"/>
            </a:lightRig>
          </a:scene3d>
          <a:sp3d extrusionH="107950" prstMaterial="plastic">
            <a:bevelT w="82550" h="63500" prst="divot"/>
            <a:bevelB/>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M23">
        <xdr:nvSpPr>
          <xdr:cNvPr id="545" name="TextBox 544"/>
          <xdr:cNvSpPr txBox="1"/>
        </xdr:nvSpPr>
        <xdr:spPr>
          <a:xfrm>
            <a:off x="6199120" y="9982461"/>
            <a:ext cx="1042603" cy="39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B0B4345-F446-4396-AD96-C2AFA9CA31BC}"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27.6</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6</xdr:col>
      <xdr:colOff>511536</xdr:colOff>
      <xdr:row>60</xdr:row>
      <xdr:rowOff>23868</xdr:rowOff>
    </xdr:from>
    <xdr:to>
      <xdr:col>13</xdr:col>
      <xdr:colOff>479848</xdr:colOff>
      <xdr:row>79</xdr:row>
      <xdr:rowOff>168364</xdr:rowOff>
    </xdr:to>
    <xdr:grpSp>
      <xdr:nvGrpSpPr>
        <xdr:cNvPr id="125205" name="Group 246"/>
        <xdr:cNvGrpSpPr>
          <a:grpSpLocks/>
        </xdr:cNvGrpSpPr>
      </xdr:nvGrpSpPr>
      <xdr:grpSpPr bwMode="auto">
        <a:xfrm>
          <a:off x="4535849" y="12203962"/>
          <a:ext cx="4218843" cy="3763996"/>
          <a:chOff x="4572908" y="12112054"/>
          <a:chExt cx="4252685" cy="3760736"/>
        </a:xfrm>
      </xdr:grpSpPr>
      <xdr:sp macro="" textlink="">
        <xdr:nvSpPr>
          <xdr:cNvPr id="240" name="Rounded Rectangle 239"/>
          <xdr:cNvSpPr/>
        </xdr:nvSpPr>
        <xdr:spPr>
          <a:xfrm>
            <a:off x="4573042" y="12114719"/>
            <a:ext cx="4256500" cy="376001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221" name="Group 551"/>
          <xdr:cNvGrpSpPr/>
        </xdr:nvGrpSpPr>
        <xdr:grpSpPr>
          <a:xfrm>
            <a:off x="4850431" y="13190368"/>
            <a:ext cx="3663460" cy="1808613"/>
            <a:chOff x="193063" y="1155645"/>
            <a:chExt cx="3658893" cy="1807321"/>
          </a:xfrm>
          <a:effectLst>
            <a:reflection blurRad="6350" stA="50000" endA="275" endPos="40000" dist="101600" dir="5400000" sy="-100000" algn="bl" rotWithShape="0"/>
          </a:effectLst>
          <a:scene3d>
            <a:camera prst="orthographicFront">
              <a:rot lat="0" lon="0" rev="0"/>
            </a:camera>
            <a:lightRig rig="soft" dir="t">
              <a:rot lat="0" lon="0" rev="0"/>
            </a:lightRig>
          </a:scene3d>
        </xdr:grpSpPr>
        <xdr:sp macro="" textlink="">
          <xdr:nvSpPr>
            <xdr:cNvPr id="564" name="Freeform 362"/>
            <xdr:cNvSpPr>
              <a:spLocks/>
            </xdr:cNvSpPr>
          </xdr:nvSpPr>
          <xdr:spPr bwMode="auto">
            <a:xfrm>
              <a:off x="1444538" y="1165157"/>
              <a:ext cx="1060410" cy="665855"/>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565" name="Freeform 367"/>
            <xdr:cNvSpPr>
              <a:spLocks/>
            </xdr:cNvSpPr>
          </xdr:nvSpPr>
          <xdr:spPr bwMode="auto">
            <a:xfrm>
              <a:off x="2380756" y="1269792"/>
              <a:ext cx="1041304" cy="989270"/>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566" name="Freeform 372"/>
            <xdr:cNvSpPr>
              <a:spLocks/>
            </xdr:cNvSpPr>
          </xdr:nvSpPr>
          <xdr:spPr bwMode="auto">
            <a:xfrm>
              <a:off x="2973057" y="1954671"/>
              <a:ext cx="821579" cy="1017807"/>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567" name="Freeform 377"/>
            <xdr:cNvSpPr>
              <a:spLocks/>
            </xdr:cNvSpPr>
          </xdr:nvSpPr>
          <xdr:spPr bwMode="auto">
            <a:xfrm>
              <a:off x="154850" y="1954671"/>
              <a:ext cx="831132" cy="1017807"/>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568" name="Freeform 383"/>
            <xdr:cNvSpPr>
              <a:spLocks/>
            </xdr:cNvSpPr>
          </xdr:nvSpPr>
          <xdr:spPr bwMode="auto">
            <a:xfrm>
              <a:off x="527427" y="1269792"/>
              <a:ext cx="1041304" cy="989270"/>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grpSp>
      <xdr:graphicFrame macro="">
        <xdr:nvGraphicFramePr>
          <xdr:cNvPr id="125291" name="Chart 552"/>
          <xdr:cNvGraphicFramePr>
            <a:graphicFrameLocks/>
          </xdr:cNvGraphicFramePr>
        </xdr:nvGraphicFramePr>
        <xdr:xfrm>
          <a:off x="4655004" y="12668132"/>
          <a:ext cx="4067175" cy="2701925"/>
        </xdr:xfrm>
        <a:graphic>
          <a:graphicData uri="http://schemas.openxmlformats.org/drawingml/2006/chart">
            <c:chart xmlns:c="http://schemas.openxmlformats.org/drawingml/2006/chart" xmlns:r="http://schemas.openxmlformats.org/officeDocument/2006/relationships" r:id="rId6"/>
          </a:graphicData>
        </a:graphic>
      </xdr:graphicFrame>
      <xdr:sp macro="" textlink="'Example Dashboard Conf Page'!E20">
        <xdr:nvSpPr>
          <xdr:cNvPr id="554" name="TextBox 553"/>
          <xdr:cNvSpPr txBox="1"/>
        </xdr:nvSpPr>
        <xdr:spPr>
          <a:xfrm>
            <a:off x="4888692" y="15446374"/>
            <a:ext cx="3596503"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859E17B-F0B0-4EEB-8DD0-6469ECCBF414}"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555" name="TextBox 554"/>
          <xdr:cNvSpPr txBox="1"/>
        </xdr:nvSpPr>
        <xdr:spPr>
          <a:xfrm>
            <a:off x="4898257" y="12219428"/>
            <a:ext cx="3596503" cy="83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A188B84-DD34-4574-8B3D-F74526048122}"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M34">
        <xdr:nvSpPr>
          <xdr:cNvPr id="556" name="TextBox 555"/>
          <xdr:cNvSpPr txBox="1"/>
        </xdr:nvSpPr>
        <xdr:spPr>
          <a:xfrm>
            <a:off x="5366951" y="14837157"/>
            <a:ext cx="564345" cy="266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932A3D9-F2CA-4121-924C-94F9A1705871}" type="TxLink">
              <a:rPr lang="en-US" sz="1000" b="1" i="0" u="none" strike="noStrike" cap="none" spc="0">
                <a:ln>
                  <a:noFill/>
                </a:ln>
                <a:solidFill>
                  <a:srgbClr val="000000"/>
                </a:solidFill>
                <a:effectLst/>
                <a:latin typeface="Arialri"/>
                <a:cs typeface="Arial"/>
              </a:rPr>
              <a:pPr algn="ctr"/>
              <a:t>0.0</a:t>
            </a:fld>
            <a:endParaRPr lang="en-US" sz="1100" b="1" cap="none" spc="0">
              <a:ln>
                <a:noFill/>
              </a:ln>
              <a:solidFill>
                <a:schemeClr val="tx1"/>
              </a:solidFill>
              <a:effectLst/>
            </a:endParaRPr>
          </a:p>
        </xdr:txBody>
      </xdr:sp>
      <xdr:sp macro="" textlink="'Example Dashboard Calculations'!M37">
        <xdr:nvSpPr>
          <xdr:cNvPr id="557" name="TextBox 556"/>
          <xdr:cNvSpPr txBox="1"/>
        </xdr:nvSpPr>
        <xdr:spPr>
          <a:xfrm>
            <a:off x="5577384" y="14285054"/>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2CD3EE2-81D1-456C-A28B-97F5BAA20DB1}" type="TxLink">
              <a:rPr lang="en-US" sz="1000" b="1" i="0" u="none" strike="noStrike" cap="none" spc="0">
                <a:ln>
                  <a:noFill/>
                </a:ln>
                <a:solidFill>
                  <a:srgbClr val="000000"/>
                </a:solidFill>
                <a:effectLst/>
                <a:latin typeface="Arialri"/>
                <a:cs typeface="Arial"/>
              </a:rPr>
              <a:pPr algn="ctr"/>
              <a:t>10.0</a:t>
            </a:fld>
            <a:endParaRPr lang="en-US" sz="1100" b="1" cap="none" spc="0">
              <a:ln>
                <a:noFill/>
              </a:ln>
              <a:solidFill>
                <a:schemeClr val="tx1"/>
              </a:solidFill>
              <a:effectLst/>
            </a:endParaRPr>
          </a:p>
        </xdr:txBody>
      </xdr:sp>
      <xdr:sp macro="" textlink="'Example Dashboard Calculations'!M38">
        <xdr:nvSpPr>
          <xdr:cNvPr id="558" name="TextBox 557"/>
          <xdr:cNvSpPr txBox="1"/>
        </xdr:nvSpPr>
        <xdr:spPr>
          <a:xfrm>
            <a:off x="6074773" y="13894775"/>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0C51B1B-5455-49C2-85FF-0DFC9A24E34C}" type="TxLink">
              <a:rPr lang="en-US" sz="1000" b="1" i="0" u="none" strike="noStrike" cap="none" spc="0">
                <a:ln>
                  <a:noFill/>
                </a:ln>
                <a:solidFill>
                  <a:srgbClr val="000000"/>
                </a:solidFill>
                <a:effectLst/>
                <a:latin typeface="Arialri"/>
                <a:cs typeface="Arial"/>
              </a:rPr>
              <a:pPr algn="ctr"/>
              <a:t>20.0</a:t>
            </a:fld>
            <a:endParaRPr lang="en-US" sz="1100" b="1" cap="none" spc="0">
              <a:ln>
                <a:noFill/>
              </a:ln>
              <a:solidFill>
                <a:schemeClr val="tx1"/>
              </a:solidFill>
              <a:effectLst/>
            </a:endParaRPr>
          </a:p>
        </xdr:txBody>
      </xdr:sp>
      <xdr:sp macro="" textlink="'Example Dashboard Calculations'!M39">
        <xdr:nvSpPr>
          <xdr:cNvPr id="559" name="TextBox 558"/>
          <xdr:cNvSpPr txBox="1"/>
        </xdr:nvSpPr>
        <xdr:spPr>
          <a:xfrm>
            <a:off x="6725204" y="13894775"/>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8C3592C-8622-4052-B8BA-63BCAF825BED}" type="TxLink">
              <a:rPr lang="en-US" sz="1000" b="1" i="0" u="none" strike="noStrike" cap="none" spc="0">
                <a:ln>
                  <a:noFill/>
                </a:ln>
                <a:solidFill>
                  <a:srgbClr val="000000"/>
                </a:solidFill>
                <a:effectLst/>
                <a:latin typeface="Arialri"/>
                <a:cs typeface="Arial"/>
              </a:rPr>
              <a:pPr algn="ctr"/>
              <a:t>30.0</a:t>
            </a:fld>
            <a:endParaRPr lang="en-US" sz="1100" b="1" cap="none" spc="0">
              <a:ln>
                <a:noFill/>
              </a:ln>
              <a:solidFill>
                <a:schemeClr val="tx1"/>
              </a:solidFill>
              <a:effectLst/>
            </a:endParaRPr>
          </a:p>
        </xdr:txBody>
      </xdr:sp>
      <xdr:sp macro="" textlink="'Example Dashboard Calculations'!M40">
        <xdr:nvSpPr>
          <xdr:cNvPr id="560" name="TextBox 559"/>
          <xdr:cNvSpPr txBox="1"/>
        </xdr:nvSpPr>
        <xdr:spPr>
          <a:xfrm>
            <a:off x="7213028" y="14294573"/>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B201588-56A4-454B-97C0-044326E2796B}" type="TxLink">
              <a:rPr lang="en-US" sz="1000" b="1" i="0" u="none" strike="noStrike" cap="none" spc="0">
                <a:ln>
                  <a:noFill/>
                </a:ln>
                <a:solidFill>
                  <a:srgbClr val="000000"/>
                </a:solidFill>
                <a:effectLst/>
                <a:latin typeface="Arialri"/>
                <a:cs typeface="Arial"/>
              </a:rPr>
              <a:pPr algn="ctr"/>
              <a:t>40.0</a:t>
            </a:fld>
            <a:endParaRPr lang="en-US" sz="1100" b="1" cap="none" spc="0">
              <a:ln>
                <a:noFill/>
              </a:ln>
              <a:solidFill>
                <a:schemeClr val="tx1"/>
              </a:solidFill>
              <a:effectLst/>
            </a:endParaRPr>
          </a:p>
        </xdr:txBody>
      </xdr:sp>
      <xdr:sp macro="" textlink="'Example Dashboard Calculations'!M35">
        <xdr:nvSpPr>
          <xdr:cNvPr id="561" name="TextBox 560"/>
          <xdr:cNvSpPr txBox="1"/>
        </xdr:nvSpPr>
        <xdr:spPr>
          <a:xfrm>
            <a:off x="7385201" y="14837157"/>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7209931-7030-42A4-814C-FCBA405BD6F0}" type="TxLink">
              <a:rPr lang="en-US" sz="1000" b="1" i="0" u="none" strike="noStrike" cap="none" spc="0">
                <a:ln>
                  <a:noFill/>
                </a:ln>
                <a:solidFill>
                  <a:srgbClr val="000000"/>
                </a:solidFill>
                <a:effectLst/>
                <a:latin typeface="Arialri"/>
                <a:cs typeface="Arial"/>
              </a:rPr>
              <a:pPr algn="ctr"/>
              <a:t>50.0</a:t>
            </a:fld>
            <a:endParaRPr lang="en-US" sz="1100" b="1" cap="none" spc="0">
              <a:ln>
                <a:noFill/>
              </a:ln>
              <a:solidFill>
                <a:schemeClr val="tx1"/>
              </a:solidFill>
              <a:effectLst/>
            </a:endParaRPr>
          </a:p>
        </xdr:txBody>
      </xdr:sp>
      <xdr:sp macro="" textlink="">
        <xdr:nvSpPr>
          <xdr:cNvPr id="562" name="Oval 561"/>
          <xdr:cNvSpPr/>
        </xdr:nvSpPr>
        <xdr:spPr>
          <a:xfrm>
            <a:off x="6199120" y="14456397"/>
            <a:ext cx="946952" cy="942382"/>
          </a:xfrm>
          <a:prstGeom prst="ellipse">
            <a:avLst/>
          </a:prstGeom>
          <a:solidFill>
            <a:schemeClr val="tx1">
              <a:lumMod val="85000"/>
              <a:lumOff val="15000"/>
            </a:schemeClr>
          </a:solidFill>
          <a:ln>
            <a:noFill/>
          </a:ln>
          <a:effectLst>
            <a:outerShdw blurRad="44450" dist="27940" dir="5400000" algn="ctr">
              <a:srgbClr val="000000">
                <a:alpha val="32000"/>
              </a:srgbClr>
            </a:outerShdw>
            <a:reflection blurRad="6350" stA="50000" endA="300" endPos="550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M36">
        <xdr:nvSpPr>
          <xdr:cNvPr id="563" name="TextBox 562"/>
          <xdr:cNvSpPr txBox="1"/>
        </xdr:nvSpPr>
        <xdr:spPr>
          <a:xfrm>
            <a:off x="6160860" y="14741967"/>
            <a:ext cx="1042603" cy="39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0E47D123-4F5B-4499-B30B-B430A0BB4700}"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6.0</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0</xdr:col>
      <xdr:colOff>506439</xdr:colOff>
      <xdr:row>42</xdr:row>
      <xdr:rowOff>28502</xdr:rowOff>
    </xdr:from>
    <xdr:to>
      <xdr:col>8</xdr:col>
      <xdr:colOff>183973</xdr:colOff>
      <xdr:row>61</xdr:row>
      <xdr:rowOff>41173</xdr:rowOff>
    </xdr:to>
    <xdr:sp macro="" textlink="">
      <xdr:nvSpPr>
        <xdr:cNvPr id="125206" name="AutoShape 148"/>
        <xdr:cNvSpPr>
          <a:spLocks noChangeAspect="1" noChangeArrowheads="1"/>
        </xdr:cNvSpPr>
      </xdr:nvSpPr>
      <xdr:spPr bwMode="auto">
        <a:xfrm>
          <a:off x="506439" y="8779596"/>
          <a:ext cx="4916284" cy="3632171"/>
        </a:xfrm>
        <a:prstGeom prst="rect">
          <a:avLst/>
        </a:prstGeom>
        <a:noFill/>
        <a:ln w="9525">
          <a:noFill/>
          <a:miter lim="800000"/>
          <a:headEnd/>
          <a:tailEnd/>
        </a:ln>
      </xdr:spPr>
    </xdr:sp>
    <xdr:clientData/>
  </xdr:twoCellAnchor>
  <xdr:twoCellAnchor>
    <xdr:from>
      <xdr:col>0</xdr:col>
      <xdr:colOff>506439</xdr:colOff>
      <xdr:row>42</xdr:row>
      <xdr:rowOff>28502</xdr:rowOff>
    </xdr:from>
    <xdr:to>
      <xdr:col>8</xdr:col>
      <xdr:colOff>183973</xdr:colOff>
      <xdr:row>61</xdr:row>
      <xdr:rowOff>41173</xdr:rowOff>
    </xdr:to>
    <xdr:sp macro="" textlink="">
      <xdr:nvSpPr>
        <xdr:cNvPr id="125207" name="AutoShape 177"/>
        <xdr:cNvSpPr>
          <a:spLocks noChangeAspect="1" noChangeArrowheads="1"/>
        </xdr:cNvSpPr>
      </xdr:nvSpPr>
      <xdr:spPr bwMode="auto">
        <a:xfrm>
          <a:off x="506439" y="8779596"/>
          <a:ext cx="4916284" cy="3632171"/>
        </a:xfrm>
        <a:prstGeom prst="rect">
          <a:avLst/>
        </a:prstGeom>
        <a:noFill/>
        <a:ln w="9525">
          <a:noFill/>
          <a:miter lim="800000"/>
          <a:headEnd/>
          <a:tailEnd/>
        </a:ln>
      </xdr:spPr>
    </xdr:sp>
    <xdr:clientData/>
  </xdr:twoCellAnchor>
  <xdr:twoCellAnchor>
    <xdr:from>
      <xdr:col>0</xdr:col>
      <xdr:colOff>152041</xdr:colOff>
      <xdr:row>1</xdr:row>
      <xdr:rowOff>171464</xdr:rowOff>
    </xdr:from>
    <xdr:to>
      <xdr:col>17</xdr:col>
      <xdr:colOff>19124</xdr:colOff>
      <xdr:row>5</xdr:row>
      <xdr:rowOff>47791</xdr:rowOff>
    </xdr:to>
    <xdr:sp macro="" textlink="">
      <xdr:nvSpPr>
        <xdr:cNvPr id="232" name="TextBox 231"/>
        <xdr:cNvSpPr txBox="1"/>
      </xdr:nvSpPr>
      <xdr:spPr bwMode="auto">
        <a:xfrm>
          <a:off x="152041" y="802495"/>
          <a:ext cx="10570802"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3000" b="1">
              <a:latin typeface="Arial Black" pitchFamily="34" charset="0"/>
            </a:rPr>
            <a:t>ACME Operations</a:t>
          </a:r>
          <a:endParaRPr lang="en-US" sz="3000" b="1">
            <a:latin typeface="Arial" pitchFamily="34" charset="0"/>
            <a:cs typeface="Arial" pitchFamily="34" charset="0"/>
          </a:endParaRPr>
        </a:p>
      </xdr:txBody>
    </xdr:sp>
    <xdr:clientData/>
  </xdr:twoCellAnchor>
  <xdr:twoCellAnchor>
    <xdr:from>
      <xdr:col>17</xdr:col>
      <xdr:colOff>132992</xdr:colOff>
      <xdr:row>5</xdr:row>
      <xdr:rowOff>114481</xdr:rowOff>
    </xdr:from>
    <xdr:to>
      <xdr:col>20</xdr:col>
      <xdr:colOff>541263</xdr:colOff>
      <xdr:row>7</xdr:row>
      <xdr:rowOff>171736</xdr:rowOff>
    </xdr:to>
    <xdr:sp macro="" textlink="">
      <xdr:nvSpPr>
        <xdr:cNvPr id="233" name="TextBox 232"/>
        <xdr:cNvSpPr txBox="1"/>
      </xdr:nvSpPr>
      <xdr:spPr bwMode="auto">
        <a:xfrm>
          <a:off x="10836711" y="1507512"/>
          <a:ext cx="2229927" cy="4382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2000" b="1"/>
            <a:t>July 15th 2011</a:t>
          </a:r>
        </a:p>
      </xdr:txBody>
    </xdr:sp>
    <xdr:clientData/>
  </xdr:twoCellAnchor>
  <xdr:twoCellAnchor>
    <xdr:from>
      <xdr:col>0</xdr:col>
      <xdr:colOff>173018</xdr:colOff>
      <xdr:row>84</xdr:row>
      <xdr:rowOff>140260</xdr:rowOff>
    </xdr:from>
    <xdr:to>
      <xdr:col>6</xdr:col>
      <xdr:colOff>364848</xdr:colOff>
      <xdr:row>104</xdr:row>
      <xdr:rowOff>89086</xdr:rowOff>
    </xdr:to>
    <xdr:grpSp>
      <xdr:nvGrpSpPr>
        <xdr:cNvPr id="125210" name="Group 251"/>
        <xdr:cNvGrpSpPr>
          <a:grpSpLocks/>
        </xdr:cNvGrpSpPr>
      </xdr:nvGrpSpPr>
      <xdr:grpSpPr bwMode="auto">
        <a:xfrm>
          <a:off x="173018" y="16892354"/>
          <a:ext cx="4216143" cy="3758826"/>
          <a:chOff x="175079" y="16796386"/>
          <a:chExt cx="4249964" cy="3755571"/>
        </a:xfrm>
      </xdr:grpSpPr>
      <xdr:sp macro="" textlink="">
        <xdr:nvSpPr>
          <xdr:cNvPr id="275" name="Rounded Rectangle 274"/>
          <xdr:cNvSpPr/>
        </xdr:nvSpPr>
        <xdr:spPr>
          <a:xfrm>
            <a:off x="173064" y="16798074"/>
            <a:ext cx="4256500" cy="3750491"/>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125272" name="Group 733"/>
          <xdr:cNvGrpSpPr>
            <a:grpSpLocks/>
          </xdr:cNvGrpSpPr>
        </xdr:nvGrpSpPr>
        <xdr:grpSpPr bwMode="auto">
          <a:xfrm>
            <a:off x="447675" y="17858052"/>
            <a:ext cx="3664404" cy="1802637"/>
            <a:chOff x="9207485" y="1101675"/>
            <a:chExt cx="3636628" cy="1807321"/>
          </a:xfrm>
        </xdr:grpSpPr>
        <xdr:sp macro="" textlink="">
          <xdr:nvSpPr>
            <xdr:cNvPr id="277" name="Freeform 362"/>
            <xdr:cNvSpPr>
              <a:spLocks/>
            </xdr:cNvSpPr>
          </xdr:nvSpPr>
          <xdr:spPr bwMode="auto">
            <a:xfrm>
              <a:off x="10501245" y="1098298"/>
              <a:ext cx="1053686" cy="658518"/>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chemeClr val="accent5">
                <a:lumMod val="60000"/>
                <a:lumOff val="4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278" name="Freeform 367"/>
            <xdr:cNvSpPr>
              <a:spLocks/>
            </xdr:cNvSpPr>
          </xdr:nvSpPr>
          <xdr:spPr bwMode="auto">
            <a:xfrm>
              <a:off x="11431527" y="1203280"/>
              <a:ext cx="1044193" cy="935287"/>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chemeClr val="accent5">
                <a:lumMod val="75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279" name="Freeform 372"/>
            <xdr:cNvSpPr>
              <a:spLocks/>
            </xdr:cNvSpPr>
          </xdr:nvSpPr>
          <xdr:spPr bwMode="auto">
            <a:xfrm>
              <a:off x="12020072" y="1833167"/>
              <a:ext cx="825862" cy="1021181"/>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chemeClr val="accent5">
                <a:lumMod val="5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280" name="Freeform 377"/>
            <xdr:cNvSpPr>
              <a:spLocks/>
            </xdr:cNvSpPr>
          </xdr:nvSpPr>
          <xdr:spPr bwMode="auto">
            <a:xfrm>
              <a:off x="9210243" y="1833167"/>
              <a:ext cx="825862" cy="1021181"/>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chemeClr val="accent5">
                <a:lumMod val="20000"/>
                <a:lumOff val="8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sp macro="" textlink="">
          <xdr:nvSpPr>
            <xdr:cNvPr id="281" name="Freeform 383"/>
            <xdr:cNvSpPr>
              <a:spLocks/>
            </xdr:cNvSpPr>
          </xdr:nvSpPr>
          <xdr:spPr bwMode="auto">
            <a:xfrm>
              <a:off x="9580457" y="1203280"/>
              <a:ext cx="1044193" cy="935287"/>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chemeClr val="accent5">
                <a:lumMod val="40000"/>
                <a:lumOff val="60000"/>
              </a:schemeClr>
            </a:solidFill>
            <a:ln w="25400">
              <a:noFill/>
              <a:prstDash val="solid"/>
              <a:round/>
              <a:headEnd/>
              <a:tailEnd/>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txBody>
            <a:bodyPr anchor="ctr"/>
            <a:lstStyle/>
            <a:p>
              <a:endParaRPr lang="en-US"/>
            </a:p>
          </xdr:txBody>
        </xdr:sp>
      </xdr:grpSp>
      <xdr:graphicFrame macro="">
        <xdr:nvGraphicFramePr>
          <xdr:cNvPr id="125273" name="Chart 492"/>
          <xdr:cNvGraphicFramePr>
            <a:graphicFrameLocks/>
          </xdr:cNvGraphicFramePr>
        </xdr:nvGraphicFramePr>
        <xdr:xfrm>
          <a:off x="257175" y="17327064"/>
          <a:ext cx="4064454" cy="2714625"/>
        </xdr:xfrm>
        <a:graphic>
          <a:graphicData uri="http://schemas.openxmlformats.org/drawingml/2006/chart">
            <c:chart xmlns:c="http://schemas.openxmlformats.org/drawingml/2006/chart" xmlns:r="http://schemas.openxmlformats.org/officeDocument/2006/relationships" r:id="rId7"/>
          </a:graphicData>
        </a:graphic>
      </xdr:graphicFrame>
      <xdr:sp macro="" textlink="'Example Dashboard Conf Page'!E20">
        <xdr:nvSpPr>
          <xdr:cNvPr id="283" name="TextBox 282"/>
          <xdr:cNvSpPr txBox="1"/>
        </xdr:nvSpPr>
        <xdr:spPr>
          <a:xfrm>
            <a:off x="488714" y="20110691"/>
            <a:ext cx="3596504"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F771408-09F3-46EC-B4F1-F2FE7BEC4D25}"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284" name="TextBox 283"/>
          <xdr:cNvSpPr txBox="1"/>
        </xdr:nvSpPr>
        <xdr:spPr>
          <a:xfrm>
            <a:off x="498279" y="16874226"/>
            <a:ext cx="3596504" cy="8567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679D744-535A-4B5F-AAC3-7DF3F3E9A582}"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D47">
        <xdr:nvSpPr>
          <xdr:cNvPr id="285" name="TextBox 284"/>
          <xdr:cNvSpPr txBox="1"/>
        </xdr:nvSpPr>
        <xdr:spPr>
          <a:xfrm>
            <a:off x="966973" y="19501474"/>
            <a:ext cx="554780" cy="266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31F3E1D-EEDD-4544-8D0D-9BBE64ACD3A1}" type="TxLink">
              <a:rPr lang="en-US" sz="1000" b="1" i="0" u="none" strike="noStrike" cap="none" spc="0">
                <a:ln>
                  <a:noFill/>
                </a:ln>
                <a:solidFill>
                  <a:srgbClr val="000000"/>
                </a:solidFill>
                <a:effectLst/>
                <a:latin typeface="Arialri"/>
                <a:cs typeface="Arial"/>
              </a:rPr>
              <a:pPr algn="ctr"/>
              <a:t>0.0</a:t>
            </a:fld>
            <a:endParaRPr lang="en-US" sz="1100" b="1" cap="none" spc="0">
              <a:ln>
                <a:noFill/>
              </a:ln>
              <a:solidFill>
                <a:schemeClr val="tx1"/>
              </a:solidFill>
              <a:effectLst/>
            </a:endParaRPr>
          </a:p>
        </xdr:txBody>
      </xdr:sp>
      <xdr:sp macro="" textlink="'Example Dashboard Calculations'!D50">
        <xdr:nvSpPr>
          <xdr:cNvPr id="286" name="TextBox 285"/>
          <xdr:cNvSpPr txBox="1"/>
        </xdr:nvSpPr>
        <xdr:spPr>
          <a:xfrm>
            <a:off x="1177406" y="18949371"/>
            <a:ext cx="554780" cy="285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E9465D9-A535-4BAC-99FA-B10DAEF5E63C}" type="TxLink">
              <a:rPr lang="en-US" sz="1000" b="1" i="0" u="none" strike="noStrike" cap="none" spc="0">
                <a:ln>
                  <a:noFill/>
                </a:ln>
                <a:solidFill>
                  <a:srgbClr val="000000"/>
                </a:solidFill>
                <a:effectLst/>
                <a:latin typeface="Arialri"/>
                <a:cs typeface="Arial"/>
              </a:rPr>
              <a:pPr algn="ctr"/>
              <a:t>2.0</a:t>
            </a:fld>
            <a:endParaRPr lang="en-US" sz="1100" b="1" cap="none" spc="0">
              <a:ln>
                <a:noFill/>
              </a:ln>
              <a:solidFill>
                <a:schemeClr val="tx1"/>
              </a:solidFill>
              <a:effectLst/>
            </a:endParaRPr>
          </a:p>
        </xdr:txBody>
      </xdr:sp>
      <xdr:sp macro="" textlink="'Example Dashboard Calculations'!D51">
        <xdr:nvSpPr>
          <xdr:cNvPr id="287" name="TextBox 286"/>
          <xdr:cNvSpPr txBox="1"/>
        </xdr:nvSpPr>
        <xdr:spPr>
          <a:xfrm>
            <a:off x="1674795" y="18559091"/>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63EB655B-1CDA-48C0-88F4-3AB796AA2E51}" type="TxLink">
              <a:rPr lang="en-US" sz="1000" b="1" i="0" u="none" strike="noStrike" cap="none" spc="0">
                <a:ln>
                  <a:noFill/>
                </a:ln>
                <a:solidFill>
                  <a:srgbClr val="000000"/>
                </a:solidFill>
                <a:effectLst/>
                <a:latin typeface="Arialri"/>
                <a:cs typeface="Arial"/>
              </a:rPr>
              <a:pPr algn="ctr"/>
              <a:t>4.0</a:t>
            </a:fld>
            <a:endParaRPr lang="en-US" sz="1100" b="1" cap="none" spc="0">
              <a:ln>
                <a:noFill/>
              </a:ln>
              <a:solidFill>
                <a:schemeClr val="tx1"/>
              </a:solidFill>
              <a:effectLst/>
            </a:endParaRPr>
          </a:p>
        </xdr:txBody>
      </xdr:sp>
      <xdr:sp macro="" textlink="'Example Dashboard Calculations'!D52">
        <xdr:nvSpPr>
          <xdr:cNvPr id="288" name="TextBox 287"/>
          <xdr:cNvSpPr txBox="1"/>
        </xdr:nvSpPr>
        <xdr:spPr>
          <a:xfrm>
            <a:off x="2325227" y="18559091"/>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2212F4AB-1C39-4939-9D93-198D05192B7C}" type="TxLink">
              <a:rPr lang="en-US" sz="1000" b="1" i="0" u="none" strike="noStrike" cap="none" spc="0">
                <a:ln>
                  <a:noFill/>
                </a:ln>
                <a:solidFill>
                  <a:srgbClr val="000000"/>
                </a:solidFill>
                <a:effectLst/>
                <a:latin typeface="Arialri"/>
                <a:cs typeface="Arial"/>
              </a:rPr>
              <a:pPr algn="ctr"/>
              <a:t>6.0</a:t>
            </a:fld>
            <a:endParaRPr lang="en-US" sz="1100" b="1" cap="none" spc="0">
              <a:ln>
                <a:noFill/>
              </a:ln>
              <a:solidFill>
                <a:schemeClr val="tx1"/>
              </a:solidFill>
              <a:effectLst/>
            </a:endParaRPr>
          </a:p>
        </xdr:txBody>
      </xdr:sp>
      <xdr:sp macro="" textlink="'Example Dashboard Calculations'!D53">
        <xdr:nvSpPr>
          <xdr:cNvPr id="289" name="TextBox 288"/>
          <xdr:cNvSpPr txBox="1"/>
        </xdr:nvSpPr>
        <xdr:spPr>
          <a:xfrm>
            <a:off x="2813050" y="18958890"/>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AA1C491B-D318-4FC3-92FD-9D997AC4679A}" type="TxLink">
              <a:rPr lang="en-US" sz="1000" b="1" i="0" u="none" strike="noStrike" cap="none" spc="0">
                <a:ln>
                  <a:noFill/>
                </a:ln>
                <a:solidFill>
                  <a:srgbClr val="000000"/>
                </a:solidFill>
                <a:effectLst/>
                <a:latin typeface="Arialri"/>
                <a:cs typeface="Arial"/>
              </a:rPr>
              <a:pPr algn="ctr"/>
              <a:t>8.0</a:t>
            </a:fld>
            <a:endParaRPr lang="en-US" sz="1100" b="1" cap="none" spc="0">
              <a:ln>
                <a:noFill/>
              </a:ln>
              <a:solidFill>
                <a:schemeClr val="tx1"/>
              </a:solidFill>
              <a:effectLst/>
            </a:endParaRPr>
          </a:p>
        </xdr:txBody>
      </xdr:sp>
      <xdr:sp macro="" textlink="'Example Dashboard Calculations'!D48">
        <xdr:nvSpPr>
          <xdr:cNvPr id="290" name="TextBox 289"/>
          <xdr:cNvSpPr txBox="1"/>
        </xdr:nvSpPr>
        <xdr:spPr>
          <a:xfrm>
            <a:off x="2985223" y="19501474"/>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73AB1AC5-CE30-43CB-992A-D7C7D8ED6F57}" type="TxLink">
              <a:rPr lang="en-US" sz="1000" b="1" i="0" u="none" strike="noStrike" cap="none" spc="0">
                <a:ln>
                  <a:noFill/>
                </a:ln>
                <a:solidFill>
                  <a:srgbClr val="000000"/>
                </a:solidFill>
                <a:effectLst/>
                <a:latin typeface="Arialri"/>
                <a:cs typeface="Arial"/>
              </a:rPr>
              <a:pPr algn="ctr"/>
              <a:t>10.0</a:t>
            </a:fld>
            <a:endParaRPr lang="en-US" sz="1100" b="1" cap="none" spc="0">
              <a:ln>
                <a:noFill/>
              </a:ln>
              <a:solidFill>
                <a:schemeClr val="tx1"/>
              </a:solidFill>
              <a:effectLst/>
            </a:endParaRPr>
          </a:p>
        </xdr:txBody>
      </xdr:sp>
      <xdr:sp macro="" textlink="">
        <xdr:nvSpPr>
          <xdr:cNvPr id="291" name="Oval 290"/>
          <xdr:cNvSpPr/>
        </xdr:nvSpPr>
        <xdr:spPr>
          <a:xfrm>
            <a:off x="1789577" y="19120713"/>
            <a:ext cx="956517" cy="942382"/>
          </a:xfrm>
          <a:prstGeom prst="ellipse">
            <a:avLst/>
          </a:prstGeom>
          <a:solidFill>
            <a:schemeClr val="tx1">
              <a:lumMod val="85000"/>
              <a:lumOff val="1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D49">
        <xdr:nvSpPr>
          <xdr:cNvPr id="292" name="TextBox 291"/>
          <xdr:cNvSpPr txBox="1"/>
        </xdr:nvSpPr>
        <xdr:spPr>
          <a:xfrm>
            <a:off x="1751317" y="19406284"/>
            <a:ext cx="1052169" cy="39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65A8510-97CE-4375-9A8C-C5E466EEDFEA}"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8.2</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6</xdr:col>
      <xdr:colOff>511536</xdr:colOff>
      <xdr:row>84</xdr:row>
      <xdr:rowOff>141055</xdr:rowOff>
    </xdr:from>
    <xdr:to>
      <xdr:col>13</xdr:col>
      <xdr:colOff>479848</xdr:colOff>
      <xdr:row>104</xdr:row>
      <xdr:rowOff>95051</xdr:rowOff>
    </xdr:to>
    <xdr:grpSp>
      <xdr:nvGrpSpPr>
        <xdr:cNvPr id="125211" name="Group 250"/>
        <xdr:cNvGrpSpPr>
          <a:grpSpLocks/>
        </xdr:cNvGrpSpPr>
      </xdr:nvGrpSpPr>
      <xdr:grpSpPr bwMode="auto">
        <a:xfrm>
          <a:off x="4535849" y="16893149"/>
          <a:ext cx="4218843" cy="3763996"/>
          <a:chOff x="4572908" y="16797180"/>
          <a:chExt cx="4252685" cy="3760736"/>
        </a:xfrm>
      </xdr:grpSpPr>
      <xdr:sp macro="" textlink="">
        <xdr:nvSpPr>
          <xdr:cNvPr id="267" name="Rounded Rectangle 266"/>
          <xdr:cNvSpPr/>
        </xdr:nvSpPr>
        <xdr:spPr>
          <a:xfrm>
            <a:off x="4573042" y="16798073"/>
            <a:ext cx="4256500" cy="3760010"/>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pSp>
        <xdr:nvGrpSpPr>
          <xdr:cNvPr id="217" name="Group 551"/>
          <xdr:cNvGrpSpPr/>
        </xdr:nvGrpSpPr>
        <xdr:grpSpPr>
          <a:xfrm>
            <a:off x="4850431" y="17873722"/>
            <a:ext cx="3663460" cy="1808613"/>
            <a:chOff x="193063" y="1155645"/>
            <a:chExt cx="3658893" cy="1807321"/>
          </a:xfrm>
          <a:effectLst>
            <a:reflection blurRad="6350" stA="50000" endA="275" endPos="40000" dist="101600" dir="5400000" sy="-100000" algn="bl" rotWithShape="0"/>
          </a:effectLst>
          <a:scene3d>
            <a:camera prst="orthographicFront">
              <a:rot lat="0" lon="0" rev="0"/>
            </a:camera>
            <a:lightRig rig="soft" dir="t">
              <a:rot lat="0" lon="0" rev="0"/>
            </a:lightRig>
          </a:scene3d>
        </xdr:grpSpPr>
        <xdr:sp macro="" textlink="">
          <xdr:nvSpPr>
            <xdr:cNvPr id="269" name="Freeform 362"/>
            <xdr:cNvSpPr>
              <a:spLocks/>
            </xdr:cNvSpPr>
          </xdr:nvSpPr>
          <xdr:spPr bwMode="auto">
            <a:xfrm>
              <a:off x="1444538" y="1165157"/>
              <a:ext cx="1060410" cy="665855"/>
            </a:xfrm>
            <a:custGeom>
              <a:avLst/>
              <a:gdLst/>
              <a:ahLst/>
              <a:cxnLst>
                <a:cxn ang="0">
                  <a:pos x="1986" y="1362"/>
                </a:cxn>
                <a:cxn ang="0">
                  <a:pos x="2051" y="1146"/>
                </a:cxn>
                <a:cxn ang="0">
                  <a:pos x="2116" y="929"/>
                </a:cxn>
                <a:cxn ang="0">
                  <a:pos x="2181" y="713"/>
                </a:cxn>
                <a:cxn ang="0">
                  <a:pos x="2246" y="497"/>
                </a:cxn>
                <a:cxn ang="0">
                  <a:pos x="2311" y="281"/>
                </a:cxn>
                <a:cxn ang="0">
                  <a:pos x="2296" y="158"/>
                </a:cxn>
                <a:cxn ang="0">
                  <a:pos x="2201" y="132"/>
                </a:cxn>
                <a:cxn ang="0">
                  <a:pos x="2105" y="108"/>
                </a:cxn>
                <a:cxn ang="0">
                  <a:pos x="2008" y="87"/>
                </a:cxn>
                <a:cxn ang="0">
                  <a:pos x="1911" y="68"/>
                </a:cxn>
                <a:cxn ang="0">
                  <a:pos x="1813" y="51"/>
                </a:cxn>
                <a:cxn ang="0">
                  <a:pos x="1715" y="36"/>
                </a:cxn>
                <a:cxn ang="0">
                  <a:pos x="1617" y="24"/>
                </a:cxn>
                <a:cxn ang="0">
                  <a:pos x="1518" y="15"/>
                </a:cxn>
                <a:cxn ang="0">
                  <a:pos x="1420" y="7"/>
                </a:cxn>
                <a:cxn ang="0">
                  <a:pos x="1321" y="3"/>
                </a:cxn>
                <a:cxn ang="0">
                  <a:pos x="1222" y="0"/>
                </a:cxn>
                <a:cxn ang="0">
                  <a:pos x="1123" y="0"/>
                </a:cxn>
                <a:cxn ang="0">
                  <a:pos x="1024" y="3"/>
                </a:cxn>
                <a:cxn ang="0">
                  <a:pos x="925" y="7"/>
                </a:cxn>
                <a:cxn ang="0">
                  <a:pos x="826" y="15"/>
                </a:cxn>
                <a:cxn ang="0">
                  <a:pos x="727" y="24"/>
                </a:cxn>
                <a:cxn ang="0">
                  <a:pos x="629" y="36"/>
                </a:cxn>
                <a:cxn ang="0">
                  <a:pos x="531" y="51"/>
                </a:cxn>
                <a:cxn ang="0">
                  <a:pos x="433" y="68"/>
                </a:cxn>
                <a:cxn ang="0">
                  <a:pos x="336" y="87"/>
                </a:cxn>
                <a:cxn ang="0">
                  <a:pos x="239" y="108"/>
                </a:cxn>
                <a:cxn ang="0">
                  <a:pos x="143" y="132"/>
                </a:cxn>
                <a:cxn ang="0">
                  <a:pos x="48" y="158"/>
                </a:cxn>
                <a:cxn ang="0">
                  <a:pos x="33" y="281"/>
                </a:cxn>
                <a:cxn ang="0">
                  <a:pos x="98" y="497"/>
                </a:cxn>
                <a:cxn ang="0">
                  <a:pos x="163" y="713"/>
                </a:cxn>
                <a:cxn ang="0">
                  <a:pos x="228" y="929"/>
                </a:cxn>
                <a:cxn ang="0">
                  <a:pos x="293" y="1146"/>
                </a:cxn>
                <a:cxn ang="0">
                  <a:pos x="358" y="1362"/>
                </a:cxn>
                <a:cxn ang="0">
                  <a:pos x="423" y="1461"/>
                </a:cxn>
                <a:cxn ang="0">
                  <a:pos x="486" y="1443"/>
                </a:cxn>
                <a:cxn ang="0">
                  <a:pos x="550" y="1427"/>
                </a:cxn>
                <a:cxn ang="0">
                  <a:pos x="615" y="1413"/>
                </a:cxn>
                <a:cxn ang="0">
                  <a:pos x="680" y="1400"/>
                </a:cxn>
                <a:cxn ang="0">
                  <a:pos x="745" y="1389"/>
                </a:cxn>
                <a:cxn ang="0">
                  <a:pos x="810" y="1379"/>
                </a:cxn>
                <a:cxn ang="0">
                  <a:pos x="876" y="1371"/>
                </a:cxn>
                <a:cxn ang="0">
                  <a:pos x="941" y="1365"/>
                </a:cxn>
                <a:cxn ang="0">
                  <a:pos x="1007" y="1360"/>
                </a:cxn>
                <a:cxn ang="0">
                  <a:pos x="1073" y="1357"/>
                </a:cxn>
                <a:cxn ang="0">
                  <a:pos x="1139" y="1355"/>
                </a:cxn>
                <a:cxn ang="0">
                  <a:pos x="1205" y="1355"/>
                </a:cxn>
                <a:cxn ang="0">
                  <a:pos x="1271" y="1357"/>
                </a:cxn>
                <a:cxn ang="0">
                  <a:pos x="1337" y="1360"/>
                </a:cxn>
                <a:cxn ang="0">
                  <a:pos x="1403" y="1365"/>
                </a:cxn>
                <a:cxn ang="0">
                  <a:pos x="1469" y="1371"/>
                </a:cxn>
                <a:cxn ang="0">
                  <a:pos x="1534" y="1379"/>
                </a:cxn>
                <a:cxn ang="0">
                  <a:pos x="1600" y="1389"/>
                </a:cxn>
                <a:cxn ang="0">
                  <a:pos x="1665" y="1400"/>
                </a:cxn>
                <a:cxn ang="0">
                  <a:pos x="1730" y="1413"/>
                </a:cxn>
                <a:cxn ang="0">
                  <a:pos x="1794" y="1427"/>
                </a:cxn>
                <a:cxn ang="0">
                  <a:pos x="1858" y="1443"/>
                </a:cxn>
                <a:cxn ang="0">
                  <a:pos x="1922" y="1461"/>
                </a:cxn>
              </a:cxnLst>
              <a:rect l="0" t="0" r="r" b="b"/>
              <a:pathLst>
                <a:path w="2344" h="1470">
                  <a:moveTo>
                    <a:pt x="1953" y="1470"/>
                  </a:moveTo>
                  <a:lnTo>
                    <a:pt x="1986" y="1362"/>
                  </a:lnTo>
                  <a:lnTo>
                    <a:pt x="2018" y="1254"/>
                  </a:lnTo>
                  <a:lnTo>
                    <a:pt x="2051" y="1146"/>
                  </a:lnTo>
                  <a:lnTo>
                    <a:pt x="2083" y="1038"/>
                  </a:lnTo>
                  <a:lnTo>
                    <a:pt x="2116" y="929"/>
                  </a:lnTo>
                  <a:lnTo>
                    <a:pt x="2149" y="821"/>
                  </a:lnTo>
                  <a:lnTo>
                    <a:pt x="2181" y="713"/>
                  </a:lnTo>
                  <a:lnTo>
                    <a:pt x="2214" y="605"/>
                  </a:lnTo>
                  <a:lnTo>
                    <a:pt x="2246" y="497"/>
                  </a:lnTo>
                  <a:lnTo>
                    <a:pt x="2279" y="389"/>
                  </a:lnTo>
                  <a:lnTo>
                    <a:pt x="2311" y="281"/>
                  </a:lnTo>
                  <a:lnTo>
                    <a:pt x="2344" y="172"/>
                  </a:lnTo>
                  <a:lnTo>
                    <a:pt x="2296" y="158"/>
                  </a:lnTo>
                  <a:lnTo>
                    <a:pt x="2249" y="145"/>
                  </a:lnTo>
                  <a:lnTo>
                    <a:pt x="2201" y="132"/>
                  </a:lnTo>
                  <a:lnTo>
                    <a:pt x="2153" y="120"/>
                  </a:lnTo>
                  <a:lnTo>
                    <a:pt x="2105" y="108"/>
                  </a:lnTo>
                  <a:lnTo>
                    <a:pt x="2057" y="97"/>
                  </a:lnTo>
                  <a:lnTo>
                    <a:pt x="2008" y="87"/>
                  </a:lnTo>
                  <a:lnTo>
                    <a:pt x="1960" y="77"/>
                  </a:lnTo>
                  <a:lnTo>
                    <a:pt x="1911" y="68"/>
                  </a:lnTo>
                  <a:lnTo>
                    <a:pt x="1862" y="59"/>
                  </a:lnTo>
                  <a:lnTo>
                    <a:pt x="1813" y="51"/>
                  </a:lnTo>
                  <a:lnTo>
                    <a:pt x="1764" y="43"/>
                  </a:lnTo>
                  <a:lnTo>
                    <a:pt x="1715" y="36"/>
                  </a:lnTo>
                  <a:lnTo>
                    <a:pt x="1666" y="30"/>
                  </a:lnTo>
                  <a:lnTo>
                    <a:pt x="1617" y="24"/>
                  </a:lnTo>
                  <a:lnTo>
                    <a:pt x="1568" y="19"/>
                  </a:lnTo>
                  <a:lnTo>
                    <a:pt x="1518" y="15"/>
                  </a:lnTo>
                  <a:lnTo>
                    <a:pt x="1469" y="11"/>
                  </a:lnTo>
                  <a:lnTo>
                    <a:pt x="1420" y="7"/>
                  </a:lnTo>
                  <a:lnTo>
                    <a:pt x="1370" y="5"/>
                  </a:lnTo>
                  <a:lnTo>
                    <a:pt x="1321" y="3"/>
                  </a:lnTo>
                  <a:lnTo>
                    <a:pt x="1271" y="1"/>
                  </a:lnTo>
                  <a:lnTo>
                    <a:pt x="1222" y="0"/>
                  </a:lnTo>
                  <a:lnTo>
                    <a:pt x="1172" y="0"/>
                  </a:lnTo>
                  <a:lnTo>
                    <a:pt x="1123" y="0"/>
                  </a:lnTo>
                  <a:lnTo>
                    <a:pt x="1073" y="1"/>
                  </a:lnTo>
                  <a:lnTo>
                    <a:pt x="1024" y="3"/>
                  </a:lnTo>
                  <a:lnTo>
                    <a:pt x="974" y="5"/>
                  </a:lnTo>
                  <a:lnTo>
                    <a:pt x="925" y="7"/>
                  </a:lnTo>
                  <a:lnTo>
                    <a:pt x="875" y="11"/>
                  </a:lnTo>
                  <a:lnTo>
                    <a:pt x="826" y="15"/>
                  </a:lnTo>
                  <a:lnTo>
                    <a:pt x="777" y="19"/>
                  </a:lnTo>
                  <a:lnTo>
                    <a:pt x="727" y="24"/>
                  </a:lnTo>
                  <a:lnTo>
                    <a:pt x="678" y="30"/>
                  </a:lnTo>
                  <a:lnTo>
                    <a:pt x="629" y="36"/>
                  </a:lnTo>
                  <a:lnTo>
                    <a:pt x="580" y="43"/>
                  </a:lnTo>
                  <a:lnTo>
                    <a:pt x="531" y="51"/>
                  </a:lnTo>
                  <a:lnTo>
                    <a:pt x="482" y="59"/>
                  </a:lnTo>
                  <a:lnTo>
                    <a:pt x="433" y="68"/>
                  </a:lnTo>
                  <a:lnTo>
                    <a:pt x="385" y="77"/>
                  </a:lnTo>
                  <a:lnTo>
                    <a:pt x="336" y="87"/>
                  </a:lnTo>
                  <a:lnTo>
                    <a:pt x="288" y="97"/>
                  </a:lnTo>
                  <a:lnTo>
                    <a:pt x="239" y="108"/>
                  </a:lnTo>
                  <a:lnTo>
                    <a:pt x="191" y="120"/>
                  </a:lnTo>
                  <a:lnTo>
                    <a:pt x="143" y="132"/>
                  </a:lnTo>
                  <a:lnTo>
                    <a:pt x="96" y="145"/>
                  </a:lnTo>
                  <a:lnTo>
                    <a:pt x="48" y="158"/>
                  </a:lnTo>
                  <a:lnTo>
                    <a:pt x="0" y="172"/>
                  </a:lnTo>
                  <a:lnTo>
                    <a:pt x="33" y="281"/>
                  </a:lnTo>
                  <a:lnTo>
                    <a:pt x="66" y="389"/>
                  </a:lnTo>
                  <a:lnTo>
                    <a:pt x="98" y="497"/>
                  </a:lnTo>
                  <a:lnTo>
                    <a:pt x="131" y="605"/>
                  </a:lnTo>
                  <a:lnTo>
                    <a:pt x="163" y="713"/>
                  </a:lnTo>
                  <a:lnTo>
                    <a:pt x="196" y="821"/>
                  </a:lnTo>
                  <a:lnTo>
                    <a:pt x="228" y="929"/>
                  </a:lnTo>
                  <a:lnTo>
                    <a:pt x="261" y="1038"/>
                  </a:lnTo>
                  <a:lnTo>
                    <a:pt x="293" y="1146"/>
                  </a:lnTo>
                  <a:lnTo>
                    <a:pt x="326" y="1254"/>
                  </a:lnTo>
                  <a:lnTo>
                    <a:pt x="358" y="1362"/>
                  </a:lnTo>
                  <a:lnTo>
                    <a:pt x="391" y="1470"/>
                  </a:lnTo>
                  <a:lnTo>
                    <a:pt x="423" y="1461"/>
                  </a:lnTo>
                  <a:lnTo>
                    <a:pt x="454" y="1452"/>
                  </a:lnTo>
                  <a:lnTo>
                    <a:pt x="486" y="1443"/>
                  </a:lnTo>
                  <a:lnTo>
                    <a:pt x="518" y="1435"/>
                  </a:lnTo>
                  <a:lnTo>
                    <a:pt x="550" y="1427"/>
                  </a:lnTo>
                  <a:lnTo>
                    <a:pt x="583" y="1420"/>
                  </a:lnTo>
                  <a:lnTo>
                    <a:pt x="615" y="1413"/>
                  </a:lnTo>
                  <a:lnTo>
                    <a:pt x="647" y="1406"/>
                  </a:lnTo>
                  <a:lnTo>
                    <a:pt x="680" y="1400"/>
                  </a:lnTo>
                  <a:lnTo>
                    <a:pt x="712" y="1394"/>
                  </a:lnTo>
                  <a:lnTo>
                    <a:pt x="745" y="1389"/>
                  </a:lnTo>
                  <a:lnTo>
                    <a:pt x="777" y="1384"/>
                  </a:lnTo>
                  <a:lnTo>
                    <a:pt x="810" y="1379"/>
                  </a:lnTo>
                  <a:lnTo>
                    <a:pt x="843" y="1375"/>
                  </a:lnTo>
                  <a:lnTo>
                    <a:pt x="876" y="1371"/>
                  </a:lnTo>
                  <a:lnTo>
                    <a:pt x="909" y="1368"/>
                  </a:lnTo>
                  <a:lnTo>
                    <a:pt x="941" y="1365"/>
                  </a:lnTo>
                  <a:lnTo>
                    <a:pt x="974" y="1362"/>
                  </a:lnTo>
                  <a:lnTo>
                    <a:pt x="1007" y="1360"/>
                  </a:lnTo>
                  <a:lnTo>
                    <a:pt x="1040" y="1358"/>
                  </a:lnTo>
                  <a:lnTo>
                    <a:pt x="1073" y="1357"/>
                  </a:lnTo>
                  <a:lnTo>
                    <a:pt x="1106" y="1356"/>
                  </a:lnTo>
                  <a:lnTo>
                    <a:pt x="1139" y="1355"/>
                  </a:lnTo>
                  <a:lnTo>
                    <a:pt x="1172" y="1355"/>
                  </a:lnTo>
                  <a:lnTo>
                    <a:pt x="1205" y="1355"/>
                  </a:lnTo>
                  <a:lnTo>
                    <a:pt x="1238" y="1356"/>
                  </a:lnTo>
                  <a:lnTo>
                    <a:pt x="1271" y="1357"/>
                  </a:lnTo>
                  <a:lnTo>
                    <a:pt x="1304" y="1358"/>
                  </a:lnTo>
                  <a:lnTo>
                    <a:pt x="1337" y="1360"/>
                  </a:lnTo>
                  <a:lnTo>
                    <a:pt x="1370" y="1362"/>
                  </a:lnTo>
                  <a:lnTo>
                    <a:pt x="1403" y="1365"/>
                  </a:lnTo>
                  <a:lnTo>
                    <a:pt x="1436" y="1368"/>
                  </a:lnTo>
                  <a:lnTo>
                    <a:pt x="1469" y="1371"/>
                  </a:lnTo>
                  <a:lnTo>
                    <a:pt x="1501" y="1375"/>
                  </a:lnTo>
                  <a:lnTo>
                    <a:pt x="1534" y="1379"/>
                  </a:lnTo>
                  <a:lnTo>
                    <a:pt x="1567" y="1384"/>
                  </a:lnTo>
                  <a:lnTo>
                    <a:pt x="1600" y="1389"/>
                  </a:lnTo>
                  <a:lnTo>
                    <a:pt x="1632" y="1394"/>
                  </a:lnTo>
                  <a:lnTo>
                    <a:pt x="1665" y="1400"/>
                  </a:lnTo>
                  <a:lnTo>
                    <a:pt x="1697" y="1406"/>
                  </a:lnTo>
                  <a:lnTo>
                    <a:pt x="1730" y="1413"/>
                  </a:lnTo>
                  <a:lnTo>
                    <a:pt x="1762" y="1420"/>
                  </a:lnTo>
                  <a:lnTo>
                    <a:pt x="1794" y="1427"/>
                  </a:lnTo>
                  <a:lnTo>
                    <a:pt x="1826" y="1435"/>
                  </a:lnTo>
                  <a:lnTo>
                    <a:pt x="1858" y="1443"/>
                  </a:lnTo>
                  <a:lnTo>
                    <a:pt x="1890" y="1452"/>
                  </a:lnTo>
                  <a:lnTo>
                    <a:pt x="1922" y="1461"/>
                  </a:lnTo>
                  <a:lnTo>
                    <a:pt x="1953" y="1470"/>
                  </a:lnTo>
                </a:path>
              </a:pathLst>
            </a:custGeom>
            <a:solidFill>
              <a:srgbClr val="FAC090"/>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270" name="Freeform 367"/>
            <xdr:cNvSpPr>
              <a:spLocks/>
            </xdr:cNvSpPr>
          </xdr:nvSpPr>
          <xdr:spPr bwMode="auto">
            <a:xfrm>
              <a:off x="2380756" y="1269792"/>
              <a:ext cx="1041304" cy="989270"/>
            </a:xfrm>
            <a:custGeom>
              <a:avLst/>
              <a:gdLst/>
              <a:ahLst/>
              <a:cxnLst>
                <a:cxn ang="0">
                  <a:pos x="1354" y="2130"/>
                </a:cxn>
                <a:cxn ang="0">
                  <a:pos x="1533" y="1993"/>
                </a:cxn>
                <a:cxn ang="0">
                  <a:pos x="1713" y="1856"/>
                </a:cxn>
                <a:cxn ang="0">
                  <a:pos x="1893" y="1719"/>
                </a:cxn>
                <a:cxn ang="0">
                  <a:pos x="2073" y="1583"/>
                </a:cxn>
                <a:cxn ang="0">
                  <a:pos x="2252" y="1446"/>
                </a:cxn>
                <a:cxn ang="0">
                  <a:pos x="2312" y="1338"/>
                </a:cxn>
                <a:cxn ang="0">
                  <a:pos x="2250" y="1261"/>
                </a:cxn>
                <a:cxn ang="0">
                  <a:pos x="2187" y="1185"/>
                </a:cxn>
                <a:cxn ang="0">
                  <a:pos x="2121" y="1111"/>
                </a:cxn>
                <a:cxn ang="0">
                  <a:pos x="2054" y="1038"/>
                </a:cxn>
                <a:cxn ang="0">
                  <a:pos x="1985" y="967"/>
                </a:cxn>
                <a:cxn ang="0">
                  <a:pos x="1914" y="898"/>
                </a:cxn>
                <a:cxn ang="0">
                  <a:pos x="1841" y="831"/>
                </a:cxn>
                <a:cxn ang="0">
                  <a:pos x="1767" y="765"/>
                </a:cxn>
                <a:cxn ang="0">
                  <a:pos x="1692" y="701"/>
                </a:cxn>
                <a:cxn ang="0">
                  <a:pos x="1614" y="639"/>
                </a:cxn>
                <a:cxn ang="0">
                  <a:pos x="1536" y="579"/>
                </a:cxn>
                <a:cxn ang="0">
                  <a:pos x="1456" y="521"/>
                </a:cxn>
                <a:cxn ang="0">
                  <a:pos x="1374" y="464"/>
                </a:cxn>
                <a:cxn ang="0">
                  <a:pos x="1291" y="410"/>
                </a:cxn>
                <a:cxn ang="0">
                  <a:pos x="1207" y="358"/>
                </a:cxn>
                <a:cxn ang="0">
                  <a:pos x="1122" y="308"/>
                </a:cxn>
                <a:cxn ang="0">
                  <a:pos x="1035" y="260"/>
                </a:cxn>
                <a:cxn ang="0">
                  <a:pos x="947" y="214"/>
                </a:cxn>
                <a:cxn ang="0">
                  <a:pos x="858" y="170"/>
                </a:cxn>
                <a:cxn ang="0">
                  <a:pos x="768" y="128"/>
                </a:cxn>
                <a:cxn ang="0">
                  <a:pos x="678" y="89"/>
                </a:cxn>
                <a:cxn ang="0">
                  <a:pos x="586" y="52"/>
                </a:cxn>
                <a:cxn ang="0">
                  <a:pos x="493" y="17"/>
                </a:cxn>
                <a:cxn ang="0">
                  <a:pos x="409" y="107"/>
                </a:cxn>
                <a:cxn ang="0">
                  <a:pos x="335" y="320"/>
                </a:cxn>
                <a:cxn ang="0">
                  <a:pos x="260" y="533"/>
                </a:cxn>
                <a:cxn ang="0">
                  <a:pos x="186" y="747"/>
                </a:cxn>
                <a:cxn ang="0">
                  <a:pos x="111" y="960"/>
                </a:cxn>
                <a:cxn ang="0">
                  <a:pos x="37" y="1173"/>
                </a:cxn>
                <a:cxn ang="0">
                  <a:pos x="31" y="1291"/>
                </a:cxn>
                <a:cxn ang="0">
                  <a:pos x="93" y="1314"/>
                </a:cxn>
                <a:cxn ang="0">
                  <a:pos x="154" y="1339"/>
                </a:cxn>
                <a:cxn ang="0">
                  <a:pos x="214" y="1365"/>
                </a:cxn>
                <a:cxn ang="0">
                  <a:pos x="274" y="1393"/>
                </a:cxn>
                <a:cxn ang="0">
                  <a:pos x="334" y="1422"/>
                </a:cxn>
                <a:cxn ang="0">
                  <a:pos x="392" y="1453"/>
                </a:cxn>
                <a:cxn ang="0">
                  <a:pos x="450" y="1485"/>
                </a:cxn>
                <a:cxn ang="0">
                  <a:pos x="507" y="1518"/>
                </a:cxn>
                <a:cxn ang="0">
                  <a:pos x="563" y="1553"/>
                </a:cxn>
                <a:cxn ang="0">
                  <a:pos x="618" y="1589"/>
                </a:cxn>
                <a:cxn ang="0">
                  <a:pos x="672" y="1626"/>
                </a:cxn>
                <a:cxn ang="0">
                  <a:pos x="726" y="1665"/>
                </a:cxn>
                <a:cxn ang="0">
                  <a:pos x="778" y="1705"/>
                </a:cxn>
                <a:cxn ang="0">
                  <a:pos x="830" y="1747"/>
                </a:cxn>
                <a:cxn ang="0">
                  <a:pos x="880" y="1789"/>
                </a:cxn>
                <a:cxn ang="0">
                  <a:pos x="930" y="1833"/>
                </a:cxn>
                <a:cxn ang="0">
                  <a:pos x="978" y="1878"/>
                </a:cxn>
                <a:cxn ang="0">
                  <a:pos x="1025" y="1924"/>
                </a:cxn>
                <a:cxn ang="0">
                  <a:pos x="1071" y="1972"/>
                </a:cxn>
                <a:cxn ang="0">
                  <a:pos x="1116" y="2020"/>
                </a:cxn>
                <a:cxn ang="0">
                  <a:pos x="1160" y="2070"/>
                </a:cxn>
                <a:cxn ang="0">
                  <a:pos x="1202" y="2120"/>
                </a:cxn>
                <a:cxn ang="0">
                  <a:pos x="1244" y="2172"/>
                </a:cxn>
              </a:cxnLst>
              <a:rect l="0" t="0" r="r" b="b"/>
              <a:pathLst>
                <a:path w="2342" h="2198">
                  <a:moveTo>
                    <a:pt x="1264" y="2198"/>
                  </a:moveTo>
                  <a:lnTo>
                    <a:pt x="1354" y="2130"/>
                  </a:lnTo>
                  <a:lnTo>
                    <a:pt x="1443" y="2061"/>
                  </a:lnTo>
                  <a:lnTo>
                    <a:pt x="1533" y="1993"/>
                  </a:lnTo>
                  <a:lnTo>
                    <a:pt x="1623" y="1924"/>
                  </a:lnTo>
                  <a:lnTo>
                    <a:pt x="1713" y="1856"/>
                  </a:lnTo>
                  <a:lnTo>
                    <a:pt x="1803" y="1788"/>
                  </a:lnTo>
                  <a:lnTo>
                    <a:pt x="1893" y="1719"/>
                  </a:lnTo>
                  <a:lnTo>
                    <a:pt x="1983" y="1651"/>
                  </a:lnTo>
                  <a:lnTo>
                    <a:pt x="2073" y="1583"/>
                  </a:lnTo>
                  <a:lnTo>
                    <a:pt x="2163" y="1514"/>
                  </a:lnTo>
                  <a:lnTo>
                    <a:pt x="2252" y="1446"/>
                  </a:lnTo>
                  <a:lnTo>
                    <a:pt x="2342" y="1378"/>
                  </a:lnTo>
                  <a:lnTo>
                    <a:pt x="2312" y="1338"/>
                  </a:lnTo>
                  <a:lnTo>
                    <a:pt x="2282" y="1300"/>
                  </a:lnTo>
                  <a:lnTo>
                    <a:pt x="2250" y="1261"/>
                  </a:lnTo>
                  <a:lnTo>
                    <a:pt x="2219" y="1223"/>
                  </a:lnTo>
                  <a:lnTo>
                    <a:pt x="2187" y="1185"/>
                  </a:lnTo>
                  <a:lnTo>
                    <a:pt x="2154" y="1148"/>
                  </a:lnTo>
                  <a:lnTo>
                    <a:pt x="2121" y="1111"/>
                  </a:lnTo>
                  <a:lnTo>
                    <a:pt x="2088" y="1075"/>
                  </a:lnTo>
                  <a:lnTo>
                    <a:pt x="2054" y="1038"/>
                  </a:lnTo>
                  <a:lnTo>
                    <a:pt x="2019" y="1003"/>
                  </a:lnTo>
                  <a:lnTo>
                    <a:pt x="1985" y="967"/>
                  </a:lnTo>
                  <a:lnTo>
                    <a:pt x="1949" y="933"/>
                  </a:lnTo>
                  <a:lnTo>
                    <a:pt x="1914" y="898"/>
                  </a:lnTo>
                  <a:lnTo>
                    <a:pt x="1878" y="864"/>
                  </a:lnTo>
                  <a:lnTo>
                    <a:pt x="1841" y="831"/>
                  </a:lnTo>
                  <a:lnTo>
                    <a:pt x="1805" y="797"/>
                  </a:lnTo>
                  <a:lnTo>
                    <a:pt x="1767" y="765"/>
                  </a:lnTo>
                  <a:lnTo>
                    <a:pt x="1730" y="733"/>
                  </a:lnTo>
                  <a:lnTo>
                    <a:pt x="1692" y="701"/>
                  </a:lnTo>
                  <a:lnTo>
                    <a:pt x="1653" y="670"/>
                  </a:lnTo>
                  <a:lnTo>
                    <a:pt x="1614" y="639"/>
                  </a:lnTo>
                  <a:lnTo>
                    <a:pt x="1575" y="609"/>
                  </a:lnTo>
                  <a:lnTo>
                    <a:pt x="1536" y="579"/>
                  </a:lnTo>
                  <a:lnTo>
                    <a:pt x="1496" y="549"/>
                  </a:lnTo>
                  <a:lnTo>
                    <a:pt x="1456" y="521"/>
                  </a:lnTo>
                  <a:lnTo>
                    <a:pt x="1415" y="492"/>
                  </a:lnTo>
                  <a:lnTo>
                    <a:pt x="1374" y="464"/>
                  </a:lnTo>
                  <a:lnTo>
                    <a:pt x="1333" y="437"/>
                  </a:lnTo>
                  <a:lnTo>
                    <a:pt x="1291" y="410"/>
                  </a:lnTo>
                  <a:lnTo>
                    <a:pt x="1249" y="384"/>
                  </a:lnTo>
                  <a:lnTo>
                    <a:pt x="1207" y="358"/>
                  </a:lnTo>
                  <a:lnTo>
                    <a:pt x="1165" y="333"/>
                  </a:lnTo>
                  <a:lnTo>
                    <a:pt x="1122" y="308"/>
                  </a:lnTo>
                  <a:lnTo>
                    <a:pt x="1079" y="283"/>
                  </a:lnTo>
                  <a:lnTo>
                    <a:pt x="1035" y="260"/>
                  </a:lnTo>
                  <a:lnTo>
                    <a:pt x="991" y="236"/>
                  </a:lnTo>
                  <a:lnTo>
                    <a:pt x="947" y="214"/>
                  </a:lnTo>
                  <a:lnTo>
                    <a:pt x="903" y="192"/>
                  </a:lnTo>
                  <a:lnTo>
                    <a:pt x="858" y="170"/>
                  </a:lnTo>
                  <a:lnTo>
                    <a:pt x="813" y="149"/>
                  </a:lnTo>
                  <a:lnTo>
                    <a:pt x="768" y="128"/>
                  </a:lnTo>
                  <a:lnTo>
                    <a:pt x="723" y="108"/>
                  </a:lnTo>
                  <a:lnTo>
                    <a:pt x="678" y="89"/>
                  </a:lnTo>
                  <a:lnTo>
                    <a:pt x="632" y="70"/>
                  </a:lnTo>
                  <a:lnTo>
                    <a:pt x="586" y="52"/>
                  </a:lnTo>
                  <a:lnTo>
                    <a:pt x="540" y="34"/>
                  </a:lnTo>
                  <a:lnTo>
                    <a:pt x="493" y="17"/>
                  </a:lnTo>
                  <a:lnTo>
                    <a:pt x="447" y="0"/>
                  </a:lnTo>
                  <a:lnTo>
                    <a:pt x="409" y="107"/>
                  </a:lnTo>
                  <a:lnTo>
                    <a:pt x="372" y="213"/>
                  </a:lnTo>
                  <a:lnTo>
                    <a:pt x="335" y="320"/>
                  </a:lnTo>
                  <a:lnTo>
                    <a:pt x="298" y="427"/>
                  </a:lnTo>
                  <a:lnTo>
                    <a:pt x="260" y="533"/>
                  </a:lnTo>
                  <a:lnTo>
                    <a:pt x="223" y="640"/>
                  </a:lnTo>
                  <a:lnTo>
                    <a:pt x="186" y="747"/>
                  </a:lnTo>
                  <a:lnTo>
                    <a:pt x="149" y="853"/>
                  </a:lnTo>
                  <a:lnTo>
                    <a:pt x="111" y="960"/>
                  </a:lnTo>
                  <a:lnTo>
                    <a:pt x="74" y="1066"/>
                  </a:lnTo>
                  <a:lnTo>
                    <a:pt x="37" y="1173"/>
                  </a:lnTo>
                  <a:lnTo>
                    <a:pt x="0" y="1280"/>
                  </a:lnTo>
                  <a:lnTo>
                    <a:pt x="31" y="1291"/>
                  </a:lnTo>
                  <a:lnTo>
                    <a:pt x="62" y="1302"/>
                  </a:lnTo>
                  <a:lnTo>
                    <a:pt x="93" y="1314"/>
                  </a:lnTo>
                  <a:lnTo>
                    <a:pt x="123" y="1326"/>
                  </a:lnTo>
                  <a:lnTo>
                    <a:pt x="154" y="1339"/>
                  </a:lnTo>
                  <a:lnTo>
                    <a:pt x="184" y="1352"/>
                  </a:lnTo>
                  <a:lnTo>
                    <a:pt x="214" y="1365"/>
                  </a:lnTo>
                  <a:lnTo>
                    <a:pt x="244" y="1379"/>
                  </a:lnTo>
                  <a:lnTo>
                    <a:pt x="274" y="1393"/>
                  </a:lnTo>
                  <a:lnTo>
                    <a:pt x="304" y="1407"/>
                  </a:lnTo>
                  <a:lnTo>
                    <a:pt x="334" y="1422"/>
                  </a:lnTo>
                  <a:lnTo>
                    <a:pt x="363" y="1437"/>
                  </a:lnTo>
                  <a:lnTo>
                    <a:pt x="392" y="1453"/>
                  </a:lnTo>
                  <a:lnTo>
                    <a:pt x="421" y="1468"/>
                  </a:lnTo>
                  <a:lnTo>
                    <a:pt x="450" y="1485"/>
                  </a:lnTo>
                  <a:lnTo>
                    <a:pt x="478" y="1501"/>
                  </a:lnTo>
                  <a:lnTo>
                    <a:pt x="507" y="1518"/>
                  </a:lnTo>
                  <a:lnTo>
                    <a:pt x="535" y="1535"/>
                  </a:lnTo>
                  <a:lnTo>
                    <a:pt x="563" y="1553"/>
                  </a:lnTo>
                  <a:lnTo>
                    <a:pt x="591" y="1571"/>
                  </a:lnTo>
                  <a:lnTo>
                    <a:pt x="618" y="1589"/>
                  </a:lnTo>
                  <a:lnTo>
                    <a:pt x="645" y="1608"/>
                  </a:lnTo>
                  <a:lnTo>
                    <a:pt x="672" y="1626"/>
                  </a:lnTo>
                  <a:lnTo>
                    <a:pt x="699" y="1646"/>
                  </a:lnTo>
                  <a:lnTo>
                    <a:pt x="726" y="1665"/>
                  </a:lnTo>
                  <a:lnTo>
                    <a:pt x="752" y="1685"/>
                  </a:lnTo>
                  <a:lnTo>
                    <a:pt x="778" y="1705"/>
                  </a:lnTo>
                  <a:lnTo>
                    <a:pt x="804" y="1726"/>
                  </a:lnTo>
                  <a:lnTo>
                    <a:pt x="830" y="1747"/>
                  </a:lnTo>
                  <a:lnTo>
                    <a:pt x="855" y="1768"/>
                  </a:lnTo>
                  <a:lnTo>
                    <a:pt x="880" y="1789"/>
                  </a:lnTo>
                  <a:lnTo>
                    <a:pt x="905" y="1811"/>
                  </a:lnTo>
                  <a:lnTo>
                    <a:pt x="930" y="1833"/>
                  </a:lnTo>
                  <a:lnTo>
                    <a:pt x="954" y="1856"/>
                  </a:lnTo>
                  <a:lnTo>
                    <a:pt x="978" y="1878"/>
                  </a:lnTo>
                  <a:lnTo>
                    <a:pt x="1002" y="1901"/>
                  </a:lnTo>
                  <a:lnTo>
                    <a:pt x="1025" y="1924"/>
                  </a:lnTo>
                  <a:lnTo>
                    <a:pt x="1048" y="1948"/>
                  </a:lnTo>
                  <a:lnTo>
                    <a:pt x="1071" y="1972"/>
                  </a:lnTo>
                  <a:lnTo>
                    <a:pt x="1094" y="1996"/>
                  </a:lnTo>
                  <a:lnTo>
                    <a:pt x="1116" y="2020"/>
                  </a:lnTo>
                  <a:lnTo>
                    <a:pt x="1138" y="2045"/>
                  </a:lnTo>
                  <a:lnTo>
                    <a:pt x="1160" y="2070"/>
                  </a:lnTo>
                  <a:lnTo>
                    <a:pt x="1181" y="2095"/>
                  </a:lnTo>
                  <a:lnTo>
                    <a:pt x="1202" y="2120"/>
                  </a:lnTo>
                  <a:lnTo>
                    <a:pt x="1223" y="2146"/>
                  </a:lnTo>
                  <a:lnTo>
                    <a:pt x="1244" y="2172"/>
                  </a:lnTo>
                  <a:lnTo>
                    <a:pt x="1264" y="2198"/>
                  </a:lnTo>
                </a:path>
              </a:pathLst>
            </a:custGeom>
            <a:solidFill>
              <a:srgbClr val="FFFF57"/>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271" name="Freeform 372"/>
            <xdr:cNvSpPr>
              <a:spLocks/>
            </xdr:cNvSpPr>
          </xdr:nvSpPr>
          <xdr:spPr bwMode="auto">
            <a:xfrm>
              <a:off x="2973057" y="1954671"/>
              <a:ext cx="821579" cy="1017807"/>
            </a:xfrm>
            <a:custGeom>
              <a:avLst/>
              <a:gdLst/>
              <a:ahLst/>
              <a:cxnLst>
                <a:cxn ang="0">
                  <a:pos x="596" y="2256"/>
                </a:cxn>
                <a:cxn ang="0">
                  <a:pos x="822" y="2251"/>
                </a:cxn>
                <a:cxn ang="0">
                  <a:pos x="1047" y="2246"/>
                </a:cxn>
                <a:cxn ang="0">
                  <a:pos x="1273" y="2241"/>
                </a:cxn>
                <a:cxn ang="0">
                  <a:pos x="1499" y="2236"/>
                </a:cxn>
                <a:cxn ang="0">
                  <a:pos x="1725" y="2231"/>
                </a:cxn>
                <a:cxn ang="0">
                  <a:pos x="1836" y="2179"/>
                </a:cxn>
                <a:cxn ang="0">
                  <a:pos x="1832" y="2080"/>
                </a:cxn>
                <a:cxn ang="0">
                  <a:pos x="1825" y="1982"/>
                </a:cxn>
                <a:cxn ang="0">
                  <a:pos x="1815" y="1883"/>
                </a:cxn>
                <a:cxn ang="0">
                  <a:pos x="1804" y="1785"/>
                </a:cxn>
                <a:cxn ang="0">
                  <a:pos x="1789" y="1687"/>
                </a:cxn>
                <a:cxn ang="0">
                  <a:pos x="1773" y="1589"/>
                </a:cxn>
                <a:cxn ang="0">
                  <a:pos x="1754" y="1492"/>
                </a:cxn>
                <a:cxn ang="0">
                  <a:pos x="1733" y="1395"/>
                </a:cxn>
                <a:cxn ang="0">
                  <a:pos x="1709" y="1299"/>
                </a:cxn>
                <a:cxn ang="0">
                  <a:pos x="1683" y="1203"/>
                </a:cxn>
                <a:cxn ang="0">
                  <a:pos x="1655" y="1108"/>
                </a:cxn>
                <a:cxn ang="0">
                  <a:pos x="1624" y="1014"/>
                </a:cxn>
                <a:cxn ang="0">
                  <a:pos x="1591" y="921"/>
                </a:cxn>
                <a:cxn ang="0">
                  <a:pos x="1556" y="828"/>
                </a:cxn>
                <a:cxn ang="0">
                  <a:pos x="1519" y="736"/>
                </a:cxn>
                <a:cxn ang="0">
                  <a:pos x="1479" y="646"/>
                </a:cxn>
                <a:cxn ang="0">
                  <a:pos x="1437" y="556"/>
                </a:cxn>
                <a:cxn ang="0">
                  <a:pos x="1393" y="467"/>
                </a:cxn>
                <a:cxn ang="0">
                  <a:pos x="1347" y="379"/>
                </a:cxn>
                <a:cxn ang="0">
                  <a:pos x="1299" y="293"/>
                </a:cxn>
                <a:cxn ang="0">
                  <a:pos x="1248" y="208"/>
                </a:cxn>
                <a:cxn ang="0">
                  <a:pos x="1196" y="124"/>
                </a:cxn>
                <a:cxn ang="0">
                  <a:pos x="1142" y="41"/>
                </a:cxn>
                <a:cxn ang="0">
                  <a:pos x="1021" y="64"/>
                </a:cxn>
                <a:cxn ang="0">
                  <a:pos x="835" y="193"/>
                </a:cxn>
                <a:cxn ang="0">
                  <a:pos x="650" y="322"/>
                </a:cxn>
                <a:cxn ang="0">
                  <a:pos x="464" y="451"/>
                </a:cxn>
                <a:cxn ang="0">
                  <a:pos x="279" y="579"/>
                </a:cxn>
                <a:cxn ang="0">
                  <a:pos x="93" y="708"/>
                </a:cxn>
                <a:cxn ang="0">
                  <a:pos x="19" y="800"/>
                </a:cxn>
                <a:cxn ang="0">
                  <a:pos x="55" y="855"/>
                </a:cxn>
                <a:cxn ang="0">
                  <a:pos x="90" y="911"/>
                </a:cxn>
                <a:cxn ang="0">
                  <a:pos x="124" y="968"/>
                </a:cxn>
                <a:cxn ang="0">
                  <a:pos x="156" y="1025"/>
                </a:cxn>
                <a:cxn ang="0">
                  <a:pos x="187" y="1084"/>
                </a:cxn>
                <a:cxn ang="0">
                  <a:pos x="216" y="1143"/>
                </a:cxn>
                <a:cxn ang="0">
                  <a:pos x="244" y="1203"/>
                </a:cxn>
                <a:cxn ang="0">
                  <a:pos x="270" y="1263"/>
                </a:cxn>
                <a:cxn ang="0">
                  <a:pos x="295" y="1325"/>
                </a:cxn>
                <a:cxn ang="0">
                  <a:pos x="319" y="1386"/>
                </a:cxn>
                <a:cxn ang="0">
                  <a:pos x="341" y="1449"/>
                </a:cxn>
                <a:cxn ang="0">
                  <a:pos x="361" y="1511"/>
                </a:cxn>
                <a:cxn ang="0">
                  <a:pos x="380" y="1575"/>
                </a:cxn>
                <a:cxn ang="0">
                  <a:pos x="397" y="1638"/>
                </a:cxn>
                <a:cxn ang="0">
                  <a:pos x="413" y="1702"/>
                </a:cxn>
                <a:cxn ang="0">
                  <a:pos x="427" y="1767"/>
                </a:cxn>
                <a:cxn ang="0">
                  <a:pos x="440" y="1832"/>
                </a:cxn>
                <a:cxn ang="0">
                  <a:pos x="451" y="1897"/>
                </a:cxn>
                <a:cxn ang="0">
                  <a:pos x="460" y="1962"/>
                </a:cxn>
                <a:cxn ang="0">
                  <a:pos x="468" y="2028"/>
                </a:cxn>
                <a:cxn ang="0">
                  <a:pos x="474" y="2094"/>
                </a:cxn>
                <a:cxn ang="0">
                  <a:pos x="479" y="2159"/>
                </a:cxn>
                <a:cxn ang="0">
                  <a:pos x="482" y="2225"/>
                </a:cxn>
              </a:cxnLst>
              <a:rect l="0" t="0" r="r" b="b"/>
              <a:pathLst>
                <a:path w="1838" h="2258">
                  <a:moveTo>
                    <a:pt x="483" y="2258"/>
                  </a:moveTo>
                  <a:lnTo>
                    <a:pt x="596" y="2256"/>
                  </a:lnTo>
                  <a:lnTo>
                    <a:pt x="709" y="2253"/>
                  </a:lnTo>
                  <a:lnTo>
                    <a:pt x="822" y="2251"/>
                  </a:lnTo>
                  <a:lnTo>
                    <a:pt x="935" y="2248"/>
                  </a:lnTo>
                  <a:lnTo>
                    <a:pt x="1047" y="2246"/>
                  </a:lnTo>
                  <a:lnTo>
                    <a:pt x="1160" y="2243"/>
                  </a:lnTo>
                  <a:lnTo>
                    <a:pt x="1273" y="2241"/>
                  </a:lnTo>
                  <a:lnTo>
                    <a:pt x="1386" y="2239"/>
                  </a:lnTo>
                  <a:lnTo>
                    <a:pt x="1499" y="2236"/>
                  </a:lnTo>
                  <a:lnTo>
                    <a:pt x="1612" y="2234"/>
                  </a:lnTo>
                  <a:lnTo>
                    <a:pt x="1725" y="2231"/>
                  </a:lnTo>
                  <a:lnTo>
                    <a:pt x="1838" y="2229"/>
                  </a:lnTo>
                  <a:lnTo>
                    <a:pt x="1836" y="2179"/>
                  </a:lnTo>
                  <a:lnTo>
                    <a:pt x="1834" y="2130"/>
                  </a:lnTo>
                  <a:lnTo>
                    <a:pt x="1832" y="2080"/>
                  </a:lnTo>
                  <a:lnTo>
                    <a:pt x="1829" y="2031"/>
                  </a:lnTo>
                  <a:lnTo>
                    <a:pt x="1825" y="1982"/>
                  </a:lnTo>
                  <a:lnTo>
                    <a:pt x="1820" y="1932"/>
                  </a:lnTo>
                  <a:lnTo>
                    <a:pt x="1815" y="1883"/>
                  </a:lnTo>
                  <a:lnTo>
                    <a:pt x="1810" y="1834"/>
                  </a:lnTo>
                  <a:lnTo>
                    <a:pt x="1804" y="1785"/>
                  </a:lnTo>
                  <a:lnTo>
                    <a:pt x="1797" y="1736"/>
                  </a:lnTo>
                  <a:lnTo>
                    <a:pt x="1789" y="1687"/>
                  </a:lnTo>
                  <a:lnTo>
                    <a:pt x="1782" y="1638"/>
                  </a:lnTo>
                  <a:lnTo>
                    <a:pt x="1773" y="1589"/>
                  </a:lnTo>
                  <a:lnTo>
                    <a:pt x="1764" y="1540"/>
                  </a:lnTo>
                  <a:lnTo>
                    <a:pt x="1754" y="1492"/>
                  </a:lnTo>
                  <a:lnTo>
                    <a:pt x="1744" y="1443"/>
                  </a:lnTo>
                  <a:lnTo>
                    <a:pt x="1733" y="1395"/>
                  </a:lnTo>
                  <a:lnTo>
                    <a:pt x="1721" y="1347"/>
                  </a:lnTo>
                  <a:lnTo>
                    <a:pt x="1709" y="1299"/>
                  </a:lnTo>
                  <a:lnTo>
                    <a:pt x="1696" y="1251"/>
                  </a:lnTo>
                  <a:lnTo>
                    <a:pt x="1683" y="1203"/>
                  </a:lnTo>
                  <a:lnTo>
                    <a:pt x="1669" y="1156"/>
                  </a:lnTo>
                  <a:lnTo>
                    <a:pt x="1655" y="1108"/>
                  </a:lnTo>
                  <a:lnTo>
                    <a:pt x="1640" y="1061"/>
                  </a:lnTo>
                  <a:lnTo>
                    <a:pt x="1624" y="1014"/>
                  </a:lnTo>
                  <a:lnTo>
                    <a:pt x="1608" y="967"/>
                  </a:lnTo>
                  <a:lnTo>
                    <a:pt x="1591" y="921"/>
                  </a:lnTo>
                  <a:lnTo>
                    <a:pt x="1574" y="874"/>
                  </a:lnTo>
                  <a:lnTo>
                    <a:pt x="1556" y="828"/>
                  </a:lnTo>
                  <a:lnTo>
                    <a:pt x="1538" y="782"/>
                  </a:lnTo>
                  <a:lnTo>
                    <a:pt x="1519" y="736"/>
                  </a:lnTo>
                  <a:lnTo>
                    <a:pt x="1499" y="691"/>
                  </a:lnTo>
                  <a:lnTo>
                    <a:pt x="1479" y="646"/>
                  </a:lnTo>
                  <a:lnTo>
                    <a:pt x="1458" y="601"/>
                  </a:lnTo>
                  <a:lnTo>
                    <a:pt x="1437" y="556"/>
                  </a:lnTo>
                  <a:lnTo>
                    <a:pt x="1416" y="511"/>
                  </a:lnTo>
                  <a:lnTo>
                    <a:pt x="1393" y="467"/>
                  </a:lnTo>
                  <a:lnTo>
                    <a:pt x="1370" y="423"/>
                  </a:lnTo>
                  <a:lnTo>
                    <a:pt x="1347" y="379"/>
                  </a:lnTo>
                  <a:lnTo>
                    <a:pt x="1323" y="336"/>
                  </a:lnTo>
                  <a:lnTo>
                    <a:pt x="1299" y="293"/>
                  </a:lnTo>
                  <a:lnTo>
                    <a:pt x="1274" y="250"/>
                  </a:lnTo>
                  <a:lnTo>
                    <a:pt x="1248" y="208"/>
                  </a:lnTo>
                  <a:lnTo>
                    <a:pt x="1222" y="165"/>
                  </a:lnTo>
                  <a:lnTo>
                    <a:pt x="1196" y="124"/>
                  </a:lnTo>
                  <a:lnTo>
                    <a:pt x="1169" y="82"/>
                  </a:lnTo>
                  <a:lnTo>
                    <a:pt x="1142" y="41"/>
                  </a:lnTo>
                  <a:lnTo>
                    <a:pt x="1114" y="0"/>
                  </a:lnTo>
                  <a:lnTo>
                    <a:pt x="1021" y="64"/>
                  </a:lnTo>
                  <a:lnTo>
                    <a:pt x="928" y="129"/>
                  </a:lnTo>
                  <a:lnTo>
                    <a:pt x="835" y="193"/>
                  </a:lnTo>
                  <a:lnTo>
                    <a:pt x="742" y="258"/>
                  </a:lnTo>
                  <a:lnTo>
                    <a:pt x="650" y="322"/>
                  </a:lnTo>
                  <a:lnTo>
                    <a:pt x="557" y="386"/>
                  </a:lnTo>
                  <a:lnTo>
                    <a:pt x="464" y="451"/>
                  </a:lnTo>
                  <a:lnTo>
                    <a:pt x="371" y="515"/>
                  </a:lnTo>
                  <a:lnTo>
                    <a:pt x="279" y="579"/>
                  </a:lnTo>
                  <a:lnTo>
                    <a:pt x="186" y="644"/>
                  </a:lnTo>
                  <a:lnTo>
                    <a:pt x="93" y="708"/>
                  </a:lnTo>
                  <a:lnTo>
                    <a:pt x="0" y="773"/>
                  </a:lnTo>
                  <a:lnTo>
                    <a:pt x="19" y="800"/>
                  </a:lnTo>
                  <a:lnTo>
                    <a:pt x="37" y="827"/>
                  </a:lnTo>
                  <a:lnTo>
                    <a:pt x="55" y="855"/>
                  </a:lnTo>
                  <a:lnTo>
                    <a:pt x="73" y="883"/>
                  </a:lnTo>
                  <a:lnTo>
                    <a:pt x="90" y="911"/>
                  </a:lnTo>
                  <a:lnTo>
                    <a:pt x="107" y="939"/>
                  </a:lnTo>
                  <a:lnTo>
                    <a:pt x="124" y="968"/>
                  </a:lnTo>
                  <a:lnTo>
                    <a:pt x="140" y="996"/>
                  </a:lnTo>
                  <a:lnTo>
                    <a:pt x="156" y="1025"/>
                  </a:lnTo>
                  <a:lnTo>
                    <a:pt x="171" y="1055"/>
                  </a:lnTo>
                  <a:lnTo>
                    <a:pt x="187" y="1084"/>
                  </a:lnTo>
                  <a:lnTo>
                    <a:pt x="201" y="1113"/>
                  </a:lnTo>
                  <a:lnTo>
                    <a:pt x="216" y="1143"/>
                  </a:lnTo>
                  <a:lnTo>
                    <a:pt x="230" y="1173"/>
                  </a:lnTo>
                  <a:lnTo>
                    <a:pt x="244" y="1203"/>
                  </a:lnTo>
                  <a:lnTo>
                    <a:pt x="257" y="1233"/>
                  </a:lnTo>
                  <a:lnTo>
                    <a:pt x="270" y="1263"/>
                  </a:lnTo>
                  <a:lnTo>
                    <a:pt x="283" y="1294"/>
                  </a:lnTo>
                  <a:lnTo>
                    <a:pt x="295" y="1325"/>
                  </a:lnTo>
                  <a:lnTo>
                    <a:pt x="307" y="1355"/>
                  </a:lnTo>
                  <a:lnTo>
                    <a:pt x="319" y="1386"/>
                  </a:lnTo>
                  <a:lnTo>
                    <a:pt x="330" y="1417"/>
                  </a:lnTo>
                  <a:lnTo>
                    <a:pt x="341" y="1449"/>
                  </a:lnTo>
                  <a:lnTo>
                    <a:pt x="351" y="1480"/>
                  </a:lnTo>
                  <a:lnTo>
                    <a:pt x="361" y="1511"/>
                  </a:lnTo>
                  <a:lnTo>
                    <a:pt x="371" y="1543"/>
                  </a:lnTo>
                  <a:lnTo>
                    <a:pt x="380" y="1575"/>
                  </a:lnTo>
                  <a:lnTo>
                    <a:pt x="389" y="1606"/>
                  </a:lnTo>
                  <a:lnTo>
                    <a:pt x="397" y="1638"/>
                  </a:lnTo>
                  <a:lnTo>
                    <a:pt x="405" y="1670"/>
                  </a:lnTo>
                  <a:lnTo>
                    <a:pt x="413" y="1702"/>
                  </a:lnTo>
                  <a:lnTo>
                    <a:pt x="420" y="1735"/>
                  </a:lnTo>
                  <a:lnTo>
                    <a:pt x="427" y="1767"/>
                  </a:lnTo>
                  <a:lnTo>
                    <a:pt x="434" y="1799"/>
                  </a:lnTo>
                  <a:lnTo>
                    <a:pt x="440" y="1832"/>
                  </a:lnTo>
                  <a:lnTo>
                    <a:pt x="445" y="1864"/>
                  </a:lnTo>
                  <a:lnTo>
                    <a:pt x="451" y="1897"/>
                  </a:lnTo>
                  <a:lnTo>
                    <a:pt x="456" y="1930"/>
                  </a:lnTo>
                  <a:lnTo>
                    <a:pt x="460" y="1962"/>
                  </a:lnTo>
                  <a:lnTo>
                    <a:pt x="464" y="1995"/>
                  </a:lnTo>
                  <a:lnTo>
                    <a:pt x="468" y="2028"/>
                  </a:lnTo>
                  <a:lnTo>
                    <a:pt x="471" y="2061"/>
                  </a:lnTo>
                  <a:lnTo>
                    <a:pt x="474" y="2094"/>
                  </a:lnTo>
                  <a:lnTo>
                    <a:pt x="477" y="2126"/>
                  </a:lnTo>
                  <a:lnTo>
                    <a:pt x="479" y="2159"/>
                  </a:lnTo>
                  <a:lnTo>
                    <a:pt x="481" y="2192"/>
                  </a:lnTo>
                  <a:lnTo>
                    <a:pt x="482" y="2225"/>
                  </a:lnTo>
                  <a:lnTo>
                    <a:pt x="483" y="2258"/>
                  </a:lnTo>
                </a:path>
              </a:pathLst>
            </a:custGeom>
            <a:solidFill>
              <a:srgbClr val="54E349"/>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272" name="Freeform 377"/>
            <xdr:cNvSpPr>
              <a:spLocks/>
            </xdr:cNvSpPr>
          </xdr:nvSpPr>
          <xdr:spPr bwMode="auto">
            <a:xfrm>
              <a:off x="154850" y="1954671"/>
              <a:ext cx="831132" cy="1017807"/>
            </a:xfrm>
            <a:custGeom>
              <a:avLst/>
              <a:gdLst/>
              <a:ahLst/>
              <a:cxnLst>
                <a:cxn ang="0">
                  <a:pos x="1745" y="708"/>
                </a:cxn>
                <a:cxn ang="0">
                  <a:pos x="1560" y="579"/>
                </a:cxn>
                <a:cxn ang="0">
                  <a:pos x="1374" y="451"/>
                </a:cxn>
                <a:cxn ang="0">
                  <a:pos x="1189" y="322"/>
                </a:cxn>
                <a:cxn ang="0">
                  <a:pos x="1003" y="193"/>
                </a:cxn>
                <a:cxn ang="0">
                  <a:pos x="817" y="64"/>
                </a:cxn>
                <a:cxn ang="0">
                  <a:pos x="697" y="41"/>
                </a:cxn>
                <a:cxn ang="0">
                  <a:pos x="642" y="124"/>
                </a:cxn>
                <a:cxn ang="0">
                  <a:pos x="590" y="208"/>
                </a:cxn>
                <a:cxn ang="0">
                  <a:pos x="540" y="293"/>
                </a:cxn>
                <a:cxn ang="0">
                  <a:pos x="491" y="379"/>
                </a:cxn>
                <a:cxn ang="0">
                  <a:pos x="445" y="467"/>
                </a:cxn>
                <a:cxn ang="0">
                  <a:pos x="401" y="556"/>
                </a:cxn>
                <a:cxn ang="0">
                  <a:pos x="359" y="646"/>
                </a:cxn>
                <a:cxn ang="0">
                  <a:pos x="320" y="736"/>
                </a:cxn>
                <a:cxn ang="0">
                  <a:pos x="282" y="828"/>
                </a:cxn>
                <a:cxn ang="0">
                  <a:pos x="247" y="921"/>
                </a:cxn>
                <a:cxn ang="0">
                  <a:pos x="214" y="1014"/>
                </a:cxn>
                <a:cxn ang="0">
                  <a:pos x="183" y="1108"/>
                </a:cxn>
                <a:cxn ang="0">
                  <a:pos x="155" y="1203"/>
                </a:cxn>
                <a:cxn ang="0">
                  <a:pos x="129" y="1299"/>
                </a:cxn>
                <a:cxn ang="0">
                  <a:pos x="106" y="1395"/>
                </a:cxn>
                <a:cxn ang="0">
                  <a:pos x="84" y="1492"/>
                </a:cxn>
                <a:cxn ang="0">
                  <a:pos x="65" y="1589"/>
                </a:cxn>
                <a:cxn ang="0">
                  <a:pos x="49" y="1687"/>
                </a:cxn>
                <a:cxn ang="0">
                  <a:pos x="35" y="1785"/>
                </a:cxn>
                <a:cxn ang="0">
                  <a:pos x="23" y="1883"/>
                </a:cxn>
                <a:cxn ang="0">
                  <a:pos x="13" y="1982"/>
                </a:cxn>
                <a:cxn ang="0">
                  <a:pos x="6" y="2080"/>
                </a:cxn>
                <a:cxn ang="0">
                  <a:pos x="2" y="2179"/>
                </a:cxn>
                <a:cxn ang="0">
                  <a:pos x="113" y="2231"/>
                </a:cxn>
                <a:cxn ang="0">
                  <a:pos x="339" y="2236"/>
                </a:cxn>
                <a:cxn ang="0">
                  <a:pos x="565" y="2241"/>
                </a:cxn>
                <a:cxn ang="0">
                  <a:pos x="791" y="2246"/>
                </a:cxn>
                <a:cxn ang="0">
                  <a:pos x="1017" y="2251"/>
                </a:cxn>
                <a:cxn ang="0">
                  <a:pos x="1242" y="2256"/>
                </a:cxn>
                <a:cxn ang="0">
                  <a:pos x="1356" y="2225"/>
                </a:cxn>
                <a:cxn ang="0">
                  <a:pos x="1359" y="2159"/>
                </a:cxn>
                <a:cxn ang="0">
                  <a:pos x="1364" y="2094"/>
                </a:cxn>
                <a:cxn ang="0">
                  <a:pos x="1370" y="2028"/>
                </a:cxn>
                <a:cxn ang="0">
                  <a:pos x="1378" y="1962"/>
                </a:cxn>
                <a:cxn ang="0">
                  <a:pos x="1388" y="1897"/>
                </a:cxn>
                <a:cxn ang="0">
                  <a:pos x="1399" y="1832"/>
                </a:cxn>
                <a:cxn ang="0">
                  <a:pos x="1411" y="1767"/>
                </a:cxn>
                <a:cxn ang="0">
                  <a:pos x="1425" y="1702"/>
                </a:cxn>
                <a:cxn ang="0">
                  <a:pos x="1441" y="1638"/>
                </a:cxn>
                <a:cxn ang="0">
                  <a:pos x="1459" y="1575"/>
                </a:cxn>
                <a:cxn ang="0">
                  <a:pos x="1477" y="1511"/>
                </a:cxn>
                <a:cxn ang="0">
                  <a:pos x="1498" y="1449"/>
                </a:cxn>
                <a:cxn ang="0">
                  <a:pos x="1520" y="1386"/>
                </a:cxn>
                <a:cxn ang="0">
                  <a:pos x="1543" y="1325"/>
                </a:cxn>
                <a:cxn ang="0">
                  <a:pos x="1568" y="1263"/>
                </a:cxn>
                <a:cxn ang="0">
                  <a:pos x="1595" y="1203"/>
                </a:cxn>
                <a:cxn ang="0">
                  <a:pos x="1622" y="1143"/>
                </a:cxn>
                <a:cxn ang="0">
                  <a:pos x="1652" y="1084"/>
                </a:cxn>
                <a:cxn ang="0">
                  <a:pos x="1683" y="1025"/>
                </a:cxn>
                <a:cxn ang="0">
                  <a:pos x="1715" y="968"/>
                </a:cxn>
                <a:cxn ang="0">
                  <a:pos x="1748" y="911"/>
                </a:cxn>
                <a:cxn ang="0">
                  <a:pos x="1783" y="855"/>
                </a:cxn>
                <a:cxn ang="0">
                  <a:pos x="1820" y="800"/>
                </a:cxn>
              </a:cxnLst>
              <a:rect l="0" t="0" r="r" b="b"/>
              <a:pathLst>
                <a:path w="1838" h="2258">
                  <a:moveTo>
                    <a:pt x="1838" y="773"/>
                  </a:moveTo>
                  <a:lnTo>
                    <a:pt x="1745" y="708"/>
                  </a:lnTo>
                  <a:lnTo>
                    <a:pt x="1653" y="644"/>
                  </a:lnTo>
                  <a:lnTo>
                    <a:pt x="1560" y="579"/>
                  </a:lnTo>
                  <a:lnTo>
                    <a:pt x="1467" y="515"/>
                  </a:lnTo>
                  <a:lnTo>
                    <a:pt x="1374" y="451"/>
                  </a:lnTo>
                  <a:lnTo>
                    <a:pt x="1281" y="386"/>
                  </a:lnTo>
                  <a:lnTo>
                    <a:pt x="1189" y="322"/>
                  </a:lnTo>
                  <a:lnTo>
                    <a:pt x="1096" y="258"/>
                  </a:lnTo>
                  <a:lnTo>
                    <a:pt x="1003" y="193"/>
                  </a:lnTo>
                  <a:lnTo>
                    <a:pt x="910" y="129"/>
                  </a:lnTo>
                  <a:lnTo>
                    <a:pt x="817" y="64"/>
                  </a:lnTo>
                  <a:lnTo>
                    <a:pt x="725" y="0"/>
                  </a:lnTo>
                  <a:lnTo>
                    <a:pt x="697" y="41"/>
                  </a:lnTo>
                  <a:lnTo>
                    <a:pt x="669" y="82"/>
                  </a:lnTo>
                  <a:lnTo>
                    <a:pt x="642" y="124"/>
                  </a:lnTo>
                  <a:lnTo>
                    <a:pt x="616" y="165"/>
                  </a:lnTo>
                  <a:lnTo>
                    <a:pt x="590" y="208"/>
                  </a:lnTo>
                  <a:lnTo>
                    <a:pt x="564" y="250"/>
                  </a:lnTo>
                  <a:lnTo>
                    <a:pt x="540" y="293"/>
                  </a:lnTo>
                  <a:lnTo>
                    <a:pt x="515" y="336"/>
                  </a:lnTo>
                  <a:lnTo>
                    <a:pt x="491" y="379"/>
                  </a:lnTo>
                  <a:lnTo>
                    <a:pt x="468" y="423"/>
                  </a:lnTo>
                  <a:lnTo>
                    <a:pt x="445" y="467"/>
                  </a:lnTo>
                  <a:lnTo>
                    <a:pt x="423" y="511"/>
                  </a:lnTo>
                  <a:lnTo>
                    <a:pt x="401" y="556"/>
                  </a:lnTo>
                  <a:lnTo>
                    <a:pt x="380" y="601"/>
                  </a:lnTo>
                  <a:lnTo>
                    <a:pt x="359" y="646"/>
                  </a:lnTo>
                  <a:lnTo>
                    <a:pt x="339" y="691"/>
                  </a:lnTo>
                  <a:lnTo>
                    <a:pt x="320" y="736"/>
                  </a:lnTo>
                  <a:lnTo>
                    <a:pt x="301" y="782"/>
                  </a:lnTo>
                  <a:lnTo>
                    <a:pt x="282" y="828"/>
                  </a:lnTo>
                  <a:lnTo>
                    <a:pt x="264" y="874"/>
                  </a:lnTo>
                  <a:lnTo>
                    <a:pt x="247" y="921"/>
                  </a:lnTo>
                  <a:lnTo>
                    <a:pt x="230" y="967"/>
                  </a:lnTo>
                  <a:lnTo>
                    <a:pt x="214" y="1014"/>
                  </a:lnTo>
                  <a:lnTo>
                    <a:pt x="199" y="1061"/>
                  </a:lnTo>
                  <a:lnTo>
                    <a:pt x="183" y="1108"/>
                  </a:lnTo>
                  <a:lnTo>
                    <a:pt x="169" y="1156"/>
                  </a:lnTo>
                  <a:lnTo>
                    <a:pt x="155" y="1203"/>
                  </a:lnTo>
                  <a:lnTo>
                    <a:pt x="142" y="1251"/>
                  </a:lnTo>
                  <a:lnTo>
                    <a:pt x="129" y="1299"/>
                  </a:lnTo>
                  <a:lnTo>
                    <a:pt x="117" y="1347"/>
                  </a:lnTo>
                  <a:lnTo>
                    <a:pt x="106" y="1395"/>
                  </a:lnTo>
                  <a:lnTo>
                    <a:pt x="95" y="1443"/>
                  </a:lnTo>
                  <a:lnTo>
                    <a:pt x="84" y="1492"/>
                  </a:lnTo>
                  <a:lnTo>
                    <a:pt x="75" y="1540"/>
                  </a:lnTo>
                  <a:lnTo>
                    <a:pt x="65" y="1589"/>
                  </a:lnTo>
                  <a:lnTo>
                    <a:pt x="57" y="1638"/>
                  </a:lnTo>
                  <a:lnTo>
                    <a:pt x="49" y="1687"/>
                  </a:lnTo>
                  <a:lnTo>
                    <a:pt x="41" y="1736"/>
                  </a:lnTo>
                  <a:lnTo>
                    <a:pt x="35" y="1785"/>
                  </a:lnTo>
                  <a:lnTo>
                    <a:pt x="28" y="1834"/>
                  </a:lnTo>
                  <a:lnTo>
                    <a:pt x="23" y="1883"/>
                  </a:lnTo>
                  <a:lnTo>
                    <a:pt x="18" y="1932"/>
                  </a:lnTo>
                  <a:lnTo>
                    <a:pt x="13" y="1982"/>
                  </a:lnTo>
                  <a:lnTo>
                    <a:pt x="10" y="2031"/>
                  </a:lnTo>
                  <a:lnTo>
                    <a:pt x="6" y="2080"/>
                  </a:lnTo>
                  <a:lnTo>
                    <a:pt x="4" y="2130"/>
                  </a:lnTo>
                  <a:lnTo>
                    <a:pt x="2" y="2179"/>
                  </a:lnTo>
                  <a:lnTo>
                    <a:pt x="0" y="2229"/>
                  </a:lnTo>
                  <a:lnTo>
                    <a:pt x="113" y="2231"/>
                  </a:lnTo>
                  <a:lnTo>
                    <a:pt x="226" y="2234"/>
                  </a:lnTo>
                  <a:lnTo>
                    <a:pt x="339" y="2236"/>
                  </a:lnTo>
                  <a:lnTo>
                    <a:pt x="452" y="2239"/>
                  </a:lnTo>
                  <a:lnTo>
                    <a:pt x="565" y="2241"/>
                  </a:lnTo>
                  <a:lnTo>
                    <a:pt x="678" y="2243"/>
                  </a:lnTo>
                  <a:lnTo>
                    <a:pt x="791" y="2246"/>
                  </a:lnTo>
                  <a:lnTo>
                    <a:pt x="904" y="2248"/>
                  </a:lnTo>
                  <a:lnTo>
                    <a:pt x="1017" y="2251"/>
                  </a:lnTo>
                  <a:lnTo>
                    <a:pt x="1130" y="2253"/>
                  </a:lnTo>
                  <a:lnTo>
                    <a:pt x="1242" y="2256"/>
                  </a:lnTo>
                  <a:lnTo>
                    <a:pt x="1355" y="2258"/>
                  </a:lnTo>
                  <a:lnTo>
                    <a:pt x="1356" y="2225"/>
                  </a:lnTo>
                  <a:lnTo>
                    <a:pt x="1358" y="2192"/>
                  </a:lnTo>
                  <a:lnTo>
                    <a:pt x="1359" y="2159"/>
                  </a:lnTo>
                  <a:lnTo>
                    <a:pt x="1361" y="2126"/>
                  </a:lnTo>
                  <a:lnTo>
                    <a:pt x="1364" y="2094"/>
                  </a:lnTo>
                  <a:lnTo>
                    <a:pt x="1367" y="2061"/>
                  </a:lnTo>
                  <a:lnTo>
                    <a:pt x="1370" y="2028"/>
                  </a:lnTo>
                  <a:lnTo>
                    <a:pt x="1374" y="1995"/>
                  </a:lnTo>
                  <a:lnTo>
                    <a:pt x="1378" y="1962"/>
                  </a:lnTo>
                  <a:lnTo>
                    <a:pt x="1383" y="1930"/>
                  </a:lnTo>
                  <a:lnTo>
                    <a:pt x="1388" y="1897"/>
                  </a:lnTo>
                  <a:lnTo>
                    <a:pt x="1393" y="1864"/>
                  </a:lnTo>
                  <a:lnTo>
                    <a:pt x="1399" y="1832"/>
                  </a:lnTo>
                  <a:lnTo>
                    <a:pt x="1405" y="1799"/>
                  </a:lnTo>
                  <a:lnTo>
                    <a:pt x="1411" y="1767"/>
                  </a:lnTo>
                  <a:lnTo>
                    <a:pt x="1418" y="1735"/>
                  </a:lnTo>
                  <a:lnTo>
                    <a:pt x="1425" y="1702"/>
                  </a:lnTo>
                  <a:lnTo>
                    <a:pt x="1433" y="1670"/>
                  </a:lnTo>
                  <a:lnTo>
                    <a:pt x="1441" y="1638"/>
                  </a:lnTo>
                  <a:lnTo>
                    <a:pt x="1450" y="1606"/>
                  </a:lnTo>
                  <a:lnTo>
                    <a:pt x="1459" y="1575"/>
                  </a:lnTo>
                  <a:lnTo>
                    <a:pt x="1468" y="1543"/>
                  </a:lnTo>
                  <a:lnTo>
                    <a:pt x="1477" y="1511"/>
                  </a:lnTo>
                  <a:lnTo>
                    <a:pt x="1487" y="1480"/>
                  </a:lnTo>
                  <a:lnTo>
                    <a:pt x="1498" y="1449"/>
                  </a:lnTo>
                  <a:lnTo>
                    <a:pt x="1509" y="1417"/>
                  </a:lnTo>
                  <a:lnTo>
                    <a:pt x="1520" y="1386"/>
                  </a:lnTo>
                  <a:lnTo>
                    <a:pt x="1531" y="1355"/>
                  </a:lnTo>
                  <a:lnTo>
                    <a:pt x="1543" y="1325"/>
                  </a:lnTo>
                  <a:lnTo>
                    <a:pt x="1555" y="1294"/>
                  </a:lnTo>
                  <a:lnTo>
                    <a:pt x="1568" y="1263"/>
                  </a:lnTo>
                  <a:lnTo>
                    <a:pt x="1581" y="1233"/>
                  </a:lnTo>
                  <a:lnTo>
                    <a:pt x="1595" y="1203"/>
                  </a:lnTo>
                  <a:lnTo>
                    <a:pt x="1608" y="1173"/>
                  </a:lnTo>
                  <a:lnTo>
                    <a:pt x="1622" y="1143"/>
                  </a:lnTo>
                  <a:lnTo>
                    <a:pt x="1637" y="1113"/>
                  </a:lnTo>
                  <a:lnTo>
                    <a:pt x="1652" y="1084"/>
                  </a:lnTo>
                  <a:lnTo>
                    <a:pt x="1667" y="1055"/>
                  </a:lnTo>
                  <a:lnTo>
                    <a:pt x="1683" y="1025"/>
                  </a:lnTo>
                  <a:lnTo>
                    <a:pt x="1698" y="996"/>
                  </a:lnTo>
                  <a:lnTo>
                    <a:pt x="1715" y="968"/>
                  </a:lnTo>
                  <a:lnTo>
                    <a:pt x="1731" y="939"/>
                  </a:lnTo>
                  <a:lnTo>
                    <a:pt x="1748" y="911"/>
                  </a:lnTo>
                  <a:lnTo>
                    <a:pt x="1766" y="883"/>
                  </a:lnTo>
                  <a:lnTo>
                    <a:pt x="1783" y="855"/>
                  </a:lnTo>
                  <a:lnTo>
                    <a:pt x="1801" y="827"/>
                  </a:lnTo>
                  <a:lnTo>
                    <a:pt x="1820" y="800"/>
                  </a:lnTo>
                  <a:lnTo>
                    <a:pt x="1838" y="773"/>
                  </a:lnTo>
                </a:path>
              </a:pathLst>
            </a:custGeom>
            <a:solidFill>
              <a:srgbClr val="FF3333"/>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sp macro="" textlink="">
          <xdr:nvSpPr>
            <xdr:cNvPr id="273" name="Freeform 383"/>
            <xdr:cNvSpPr>
              <a:spLocks/>
            </xdr:cNvSpPr>
          </xdr:nvSpPr>
          <xdr:spPr bwMode="auto">
            <a:xfrm>
              <a:off x="527427" y="1269792"/>
              <a:ext cx="1041304" cy="989270"/>
            </a:xfrm>
            <a:custGeom>
              <a:avLst/>
              <a:gdLst/>
              <a:ahLst/>
              <a:cxnLst>
                <a:cxn ang="0">
                  <a:pos x="2305" y="1173"/>
                </a:cxn>
                <a:cxn ang="0">
                  <a:pos x="2231" y="960"/>
                </a:cxn>
                <a:cxn ang="0">
                  <a:pos x="2156" y="747"/>
                </a:cxn>
                <a:cxn ang="0">
                  <a:pos x="2082" y="533"/>
                </a:cxn>
                <a:cxn ang="0">
                  <a:pos x="2007" y="320"/>
                </a:cxn>
                <a:cxn ang="0">
                  <a:pos x="1933" y="107"/>
                </a:cxn>
                <a:cxn ang="0">
                  <a:pos x="1849" y="17"/>
                </a:cxn>
                <a:cxn ang="0">
                  <a:pos x="1757" y="52"/>
                </a:cxn>
                <a:cxn ang="0">
                  <a:pos x="1665" y="89"/>
                </a:cxn>
                <a:cxn ang="0">
                  <a:pos x="1574" y="128"/>
                </a:cxn>
                <a:cxn ang="0">
                  <a:pos x="1484" y="170"/>
                </a:cxn>
                <a:cxn ang="0">
                  <a:pos x="1395" y="214"/>
                </a:cxn>
                <a:cxn ang="0">
                  <a:pos x="1307" y="260"/>
                </a:cxn>
                <a:cxn ang="0">
                  <a:pos x="1221" y="308"/>
                </a:cxn>
                <a:cxn ang="0">
                  <a:pos x="1135" y="358"/>
                </a:cxn>
                <a:cxn ang="0">
                  <a:pos x="1051" y="410"/>
                </a:cxn>
                <a:cxn ang="0">
                  <a:pos x="968" y="464"/>
                </a:cxn>
                <a:cxn ang="0">
                  <a:pos x="887" y="520"/>
                </a:cxn>
                <a:cxn ang="0">
                  <a:pos x="807" y="579"/>
                </a:cxn>
                <a:cxn ang="0">
                  <a:pos x="728" y="639"/>
                </a:cxn>
                <a:cxn ang="0">
                  <a:pos x="651" y="701"/>
                </a:cxn>
                <a:cxn ang="0">
                  <a:pos x="575" y="765"/>
                </a:cxn>
                <a:cxn ang="0">
                  <a:pos x="501" y="831"/>
                </a:cxn>
                <a:cxn ang="0">
                  <a:pos x="428" y="898"/>
                </a:cxn>
                <a:cxn ang="0">
                  <a:pos x="358" y="967"/>
                </a:cxn>
                <a:cxn ang="0">
                  <a:pos x="289" y="1038"/>
                </a:cxn>
                <a:cxn ang="0">
                  <a:pos x="221" y="1111"/>
                </a:cxn>
                <a:cxn ang="0">
                  <a:pos x="156" y="1185"/>
                </a:cxn>
                <a:cxn ang="0">
                  <a:pos x="92" y="1261"/>
                </a:cxn>
                <a:cxn ang="0">
                  <a:pos x="30" y="1338"/>
                </a:cxn>
                <a:cxn ang="0">
                  <a:pos x="90" y="1446"/>
                </a:cxn>
                <a:cxn ang="0">
                  <a:pos x="270" y="1583"/>
                </a:cxn>
                <a:cxn ang="0">
                  <a:pos x="449" y="1719"/>
                </a:cxn>
                <a:cxn ang="0">
                  <a:pos x="629" y="1856"/>
                </a:cxn>
                <a:cxn ang="0">
                  <a:pos x="809" y="1993"/>
                </a:cxn>
                <a:cxn ang="0">
                  <a:pos x="989" y="2130"/>
                </a:cxn>
                <a:cxn ang="0">
                  <a:pos x="1099" y="2172"/>
                </a:cxn>
                <a:cxn ang="0">
                  <a:pos x="1140" y="2120"/>
                </a:cxn>
                <a:cxn ang="0">
                  <a:pos x="1182" y="2070"/>
                </a:cxn>
                <a:cxn ang="0">
                  <a:pos x="1226" y="2020"/>
                </a:cxn>
                <a:cxn ang="0">
                  <a:pos x="1271" y="1972"/>
                </a:cxn>
                <a:cxn ang="0">
                  <a:pos x="1317" y="1924"/>
                </a:cxn>
                <a:cxn ang="0">
                  <a:pos x="1364" y="1878"/>
                </a:cxn>
                <a:cxn ang="0">
                  <a:pos x="1413" y="1833"/>
                </a:cxn>
                <a:cxn ang="0">
                  <a:pos x="1462" y="1789"/>
                </a:cxn>
                <a:cxn ang="0">
                  <a:pos x="1513" y="1747"/>
                </a:cxn>
                <a:cxn ang="0">
                  <a:pos x="1564" y="1705"/>
                </a:cxn>
                <a:cxn ang="0">
                  <a:pos x="1616" y="1665"/>
                </a:cxn>
                <a:cxn ang="0">
                  <a:pos x="1670" y="1626"/>
                </a:cxn>
                <a:cxn ang="0">
                  <a:pos x="1724" y="1589"/>
                </a:cxn>
                <a:cxn ang="0">
                  <a:pos x="1779" y="1553"/>
                </a:cxn>
                <a:cxn ang="0">
                  <a:pos x="1836" y="1518"/>
                </a:cxn>
                <a:cxn ang="0">
                  <a:pos x="1892" y="1485"/>
                </a:cxn>
                <a:cxn ang="0">
                  <a:pos x="1950" y="1453"/>
                </a:cxn>
                <a:cxn ang="0">
                  <a:pos x="2009" y="1422"/>
                </a:cxn>
                <a:cxn ang="0">
                  <a:pos x="2068" y="1393"/>
                </a:cxn>
                <a:cxn ang="0">
                  <a:pos x="2128" y="1365"/>
                </a:cxn>
                <a:cxn ang="0">
                  <a:pos x="2189" y="1339"/>
                </a:cxn>
                <a:cxn ang="0">
                  <a:pos x="2250" y="1314"/>
                </a:cxn>
                <a:cxn ang="0">
                  <a:pos x="2311" y="1291"/>
                </a:cxn>
              </a:cxnLst>
              <a:rect l="0" t="0" r="r" b="b"/>
              <a:pathLst>
                <a:path w="2343" h="2198">
                  <a:moveTo>
                    <a:pt x="2343" y="1280"/>
                  </a:moveTo>
                  <a:lnTo>
                    <a:pt x="2305" y="1173"/>
                  </a:lnTo>
                  <a:lnTo>
                    <a:pt x="2268" y="1066"/>
                  </a:lnTo>
                  <a:lnTo>
                    <a:pt x="2231" y="960"/>
                  </a:lnTo>
                  <a:lnTo>
                    <a:pt x="2194" y="853"/>
                  </a:lnTo>
                  <a:lnTo>
                    <a:pt x="2156" y="747"/>
                  </a:lnTo>
                  <a:lnTo>
                    <a:pt x="2119" y="640"/>
                  </a:lnTo>
                  <a:lnTo>
                    <a:pt x="2082" y="533"/>
                  </a:lnTo>
                  <a:lnTo>
                    <a:pt x="2045" y="427"/>
                  </a:lnTo>
                  <a:lnTo>
                    <a:pt x="2007" y="320"/>
                  </a:lnTo>
                  <a:lnTo>
                    <a:pt x="1970" y="213"/>
                  </a:lnTo>
                  <a:lnTo>
                    <a:pt x="1933" y="107"/>
                  </a:lnTo>
                  <a:lnTo>
                    <a:pt x="1896" y="0"/>
                  </a:lnTo>
                  <a:lnTo>
                    <a:pt x="1849" y="17"/>
                  </a:lnTo>
                  <a:lnTo>
                    <a:pt x="1803" y="34"/>
                  </a:lnTo>
                  <a:lnTo>
                    <a:pt x="1757" y="52"/>
                  </a:lnTo>
                  <a:lnTo>
                    <a:pt x="1711" y="70"/>
                  </a:lnTo>
                  <a:lnTo>
                    <a:pt x="1665" y="89"/>
                  </a:lnTo>
                  <a:lnTo>
                    <a:pt x="1619" y="108"/>
                  </a:lnTo>
                  <a:lnTo>
                    <a:pt x="1574" y="128"/>
                  </a:lnTo>
                  <a:lnTo>
                    <a:pt x="1529" y="149"/>
                  </a:lnTo>
                  <a:lnTo>
                    <a:pt x="1484" y="170"/>
                  </a:lnTo>
                  <a:lnTo>
                    <a:pt x="1439" y="192"/>
                  </a:lnTo>
                  <a:lnTo>
                    <a:pt x="1395" y="214"/>
                  </a:lnTo>
                  <a:lnTo>
                    <a:pt x="1351" y="236"/>
                  </a:lnTo>
                  <a:lnTo>
                    <a:pt x="1307" y="260"/>
                  </a:lnTo>
                  <a:lnTo>
                    <a:pt x="1264" y="283"/>
                  </a:lnTo>
                  <a:lnTo>
                    <a:pt x="1221" y="308"/>
                  </a:lnTo>
                  <a:lnTo>
                    <a:pt x="1178" y="333"/>
                  </a:lnTo>
                  <a:lnTo>
                    <a:pt x="1135" y="358"/>
                  </a:lnTo>
                  <a:lnTo>
                    <a:pt x="1093" y="384"/>
                  </a:lnTo>
                  <a:lnTo>
                    <a:pt x="1051" y="410"/>
                  </a:lnTo>
                  <a:lnTo>
                    <a:pt x="1009" y="437"/>
                  </a:lnTo>
                  <a:lnTo>
                    <a:pt x="968" y="464"/>
                  </a:lnTo>
                  <a:lnTo>
                    <a:pt x="927" y="492"/>
                  </a:lnTo>
                  <a:lnTo>
                    <a:pt x="887" y="520"/>
                  </a:lnTo>
                  <a:lnTo>
                    <a:pt x="846" y="549"/>
                  </a:lnTo>
                  <a:lnTo>
                    <a:pt x="807" y="579"/>
                  </a:lnTo>
                  <a:lnTo>
                    <a:pt x="767" y="609"/>
                  </a:lnTo>
                  <a:lnTo>
                    <a:pt x="728" y="639"/>
                  </a:lnTo>
                  <a:lnTo>
                    <a:pt x="689" y="670"/>
                  </a:lnTo>
                  <a:lnTo>
                    <a:pt x="651" y="701"/>
                  </a:lnTo>
                  <a:lnTo>
                    <a:pt x="613" y="733"/>
                  </a:lnTo>
                  <a:lnTo>
                    <a:pt x="575" y="765"/>
                  </a:lnTo>
                  <a:lnTo>
                    <a:pt x="538" y="797"/>
                  </a:lnTo>
                  <a:lnTo>
                    <a:pt x="501" y="831"/>
                  </a:lnTo>
                  <a:lnTo>
                    <a:pt x="465" y="864"/>
                  </a:lnTo>
                  <a:lnTo>
                    <a:pt x="428" y="898"/>
                  </a:lnTo>
                  <a:lnTo>
                    <a:pt x="393" y="933"/>
                  </a:lnTo>
                  <a:lnTo>
                    <a:pt x="358" y="967"/>
                  </a:lnTo>
                  <a:lnTo>
                    <a:pt x="323" y="1003"/>
                  </a:lnTo>
                  <a:lnTo>
                    <a:pt x="289" y="1038"/>
                  </a:lnTo>
                  <a:lnTo>
                    <a:pt x="255" y="1075"/>
                  </a:lnTo>
                  <a:lnTo>
                    <a:pt x="221" y="1111"/>
                  </a:lnTo>
                  <a:lnTo>
                    <a:pt x="188" y="1148"/>
                  </a:lnTo>
                  <a:lnTo>
                    <a:pt x="156" y="1185"/>
                  </a:lnTo>
                  <a:lnTo>
                    <a:pt x="124" y="1223"/>
                  </a:lnTo>
                  <a:lnTo>
                    <a:pt x="92" y="1261"/>
                  </a:lnTo>
                  <a:lnTo>
                    <a:pt x="61" y="1300"/>
                  </a:lnTo>
                  <a:lnTo>
                    <a:pt x="30" y="1338"/>
                  </a:lnTo>
                  <a:lnTo>
                    <a:pt x="0" y="1378"/>
                  </a:lnTo>
                  <a:lnTo>
                    <a:pt x="90" y="1446"/>
                  </a:lnTo>
                  <a:lnTo>
                    <a:pt x="180" y="1514"/>
                  </a:lnTo>
                  <a:lnTo>
                    <a:pt x="270" y="1583"/>
                  </a:lnTo>
                  <a:lnTo>
                    <a:pt x="359" y="1651"/>
                  </a:lnTo>
                  <a:lnTo>
                    <a:pt x="449" y="1719"/>
                  </a:lnTo>
                  <a:lnTo>
                    <a:pt x="539" y="1788"/>
                  </a:lnTo>
                  <a:lnTo>
                    <a:pt x="629" y="1856"/>
                  </a:lnTo>
                  <a:lnTo>
                    <a:pt x="719" y="1924"/>
                  </a:lnTo>
                  <a:lnTo>
                    <a:pt x="809" y="1993"/>
                  </a:lnTo>
                  <a:lnTo>
                    <a:pt x="899" y="2061"/>
                  </a:lnTo>
                  <a:lnTo>
                    <a:pt x="989" y="2130"/>
                  </a:lnTo>
                  <a:lnTo>
                    <a:pt x="1079" y="2198"/>
                  </a:lnTo>
                  <a:lnTo>
                    <a:pt x="1099" y="2172"/>
                  </a:lnTo>
                  <a:lnTo>
                    <a:pt x="1119" y="2146"/>
                  </a:lnTo>
                  <a:lnTo>
                    <a:pt x="1140" y="2120"/>
                  </a:lnTo>
                  <a:lnTo>
                    <a:pt x="1161" y="2095"/>
                  </a:lnTo>
                  <a:lnTo>
                    <a:pt x="1182" y="2070"/>
                  </a:lnTo>
                  <a:lnTo>
                    <a:pt x="1204" y="2045"/>
                  </a:lnTo>
                  <a:lnTo>
                    <a:pt x="1226" y="2020"/>
                  </a:lnTo>
                  <a:lnTo>
                    <a:pt x="1248" y="1996"/>
                  </a:lnTo>
                  <a:lnTo>
                    <a:pt x="1271" y="1972"/>
                  </a:lnTo>
                  <a:lnTo>
                    <a:pt x="1294" y="1948"/>
                  </a:lnTo>
                  <a:lnTo>
                    <a:pt x="1317" y="1924"/>
                  </a:lnTo>
                  <a:lnTo>
                    <a:pt x="1341" y="1901"/>
                  </a:lnTo>
                  <a:lnTo>
                    <a:pt x="1364" y="1878"/>
                  </a:lnTo>
                  <a:lnTo>
                    <a:pt x="1388" y="1856"/>
                  </a:lnTo>
                  <a:lnTo>
                    <a:pt x="1413" y="1833"/>
                  </a:lnTo>
                  <a:lnTo>
                    <a:pt x="1437" y="1811"/>
                  </a:lnTo>
                  <a:lnTo>
                    <a:pt x="1462" y="1789"/>
                  </a:lnTo>
                  <a:lnTo>
                    <a:pt x="1487" y="1768"/>
                  </a:lnTo>
                  <a:lnTo>
                    <a:pt x="1513" y="1747"/>
                  </a:lnTo>
                  <a:lnTo>
                    <a:pt x="1538" y="1726"/>
                  </a:lnTo>
                  <a:lnTo>
                    <a:pt x="1564" y="1705"/>
                  </a:lnTo>
                  <a:lnTo>
                    <a:pt x="1590" y="1685"/>
                  </a:lnTo>
                  <a:lnTo>
                    <a:pt x="1616" y="1665"/>
                  </a:lnTo>
                  <a:lnTo>
                    <a:pt x="1643" y="1646"/>
                  </a:lnTo>
                  <a:lnTo>
                    <a:pt x="1670" y="1626"/>
                  </a:lnTo>
                  <a:lnTo>
                    <a:pt x="1697" y="1608"/>
                  </a:lnTo>
                  <a:lnTo>
                    <a:pt x="1724" y="1589"/>
                  </a:lnTo>
                  <a:lnTo>
                    <a:pt x="1752" y="1571"/>
                  </a:lnTo>
                  <a:lnTo>
                    <a:pt x="1779" y="1553"/>
                  </a:lnTo>
                  <a:lnTo>
                    <a:pt x="1807" y="1535"/>
                  </a:lnTo>
                  <a:lnTo>
                    <a:pt x="1836" y="1518"/>
                  </a:lnTo>
                  <a:lnTo>
                    <a:pt x="1864" y="1501"/>
                  </a:lnTo>
                  <a:lnTo>
                    <a:pt x="1892" y="1485"/>
                  </a:lnTo>
                  <a:lnTo>
                    <a:pt x="1921" y="1468"/>
                  </a:lnTo>
                  <a:lnTo>
                    <a:pt x="1950" y="1453"/>
                  </a:lnTo>
                  <a:lnTo>
                    <a:pt x="1979" y="1437"/>
                  </a:lnTo>
                  <a:lnTo>
                    <a:pt x="2009" y="1422"/>
                  </a:lnTo>
                  <a:lnTo>
                    <a:pt x="2038" y="1407"/>
                  </a:lnTo>
                  <a:lnTo>
                    <a:pt x="2068" y="1393"/>
                  </a:lnTo>
                  <a:lnTo>
                    <a:pt x="2098" y="1379"/>
                  </a:lnTo>
                  <a:lnTo>
                    <a:pt x="2128" y="1365"/>
                  </a:lnTo>
                  <a:lnTo>
                    <a:pt x="2158" y="1352"/>
                  </a:lnTo>
                  <a:lnTo>
                    <a:pt x="2189" y="1339"/>
                  </a:lnTo>
                  <a:lnTo>
                    <a:pt x="2219" y="1326"/>
                  </a:lnTo>
                  <a:lnTo>
                    <a:pt x="2250" y="1314"/>
                  </a:lnTo>
                  <a:lnTo>
                    <a:pt x="2281" y="1302"/>
                  </a:lnTo>
                  <a:lnTo>
                    <a:pt x="2311" y="1291"/>
                  </a:lnTo>
                  <a:lnTo>
                    <a:pt x="2343" y="1280"/>
                  </a:lnTo>
                </a:path>
              </a:pathLst>
            </a:custGeom>
            <a:solidFill>
              <a:srgbClr val="FFC229"/>
            </a:solidFill>
            <a:ln w="25400">
              <a:noFill/>
              <a:prstDash val="solid"/>
              <a:round/>
              <a:headEnd/>
              <a:tailEnd/>
            </a:ln>
            <a:effectLst>
              <a:outerShdw blurRad="107950" dist="12700" dir="5400000" algn="ctr">
                <a:srgbClr val="000000"/>
              </a:outerShdw>
            </a:effectLst>
            <a:sp3d contourW="44450" prstMaterial="matte">
              <a:bevelT w="63500" h="63500" prst="artDeco"/>
              <a:contourClr>
                <a:srgbClr val="FFFFFF"/>
              </a:contourClr>
            </a:sp3d>
          </xdr:spPr>
          <xdr:txBody>
            <a:bodyPr anchor="ctr"/>
            <a:lstStyle/>
            <a:p>
              <a:endParaRPr lang="en-US"/>
            </a:p>
          </xdr:txBody>
        </xdr:sp>
      </xdr:grpSp>
      <xdr:graphicFrame macro="">
        <xdr:nvGraphicFramePr>
          <xdr:cNvPr id="125255" name="Chart 552"/>
          <xdr:cNvGraphicFramePr>
            <a:graphicFrameLocks/>
          </xdr:cNvGraphicFramePr>
        </xdr:nvGraphicFramePr>
        <xdr:xfrm>
          <a:off x="4655004" y="17353258"/>
          <a:ext cx="4067175" cy="2701925"/>
        </xdr:xfrm>
        <a:graphic>
          <a:graphicData uri="http://schemas.openxmlformats.org/drawingml/2006/chart">
            <c:chart xmlns:c="http://schemas.openxmlformats.org/drawingml/2006/chart" xmlns:r="http://schemas.openxmlformats.org/officeDocument/2006/relationships" r:id="rId8"/>
          </a:graphicData>
        </a:graphic>
      </xdr:graphicFrame>
      <xdr:sp macro="" textlink="'Example Dashboard Conf Page'!E20">
        <xdr:nvSpPr>
          <xdr:cNvPr id="293" name="TextBox 292"/>
          <xdr:cNvSpPr txBox="1"/>
        </xdr:nvSpPr>
        <xdr:spPr>
          <a:xfrm>
            <a:off x="4888692" y="20129728"/>
            <a:ext cx="3596503" cy="428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033B576-A747-4491-A103-D181E543F7A3}" type="TxLink">
              <a:rPr lang="en-US" sz="1200" b="1" i="0" u="none" strike="noStrike">
                <a:solidFill>
                  <a:srgbClr val="000000"/>
                </a:solidFill>
                <a:latin typeface="Arial" pitchFamily="34" charset="0"/>
                <a:cs typeface="Arial" pitchFamily="34" charset="0"/>
              </a:rPr>
              <a:pPr algn="ctr"/>
              <a:t>x 1,000,000 Widgets / Day</a:t>
            </a:fld>
            <a:endParaRPr lang="en-US" sz="1200" b="1">
              <a:latin typeface="Arial" pitchFamily="34" charset="0"/>
              <a:cs typeface="Arial" pitchFamily="34" charset="0"/>
            </a:endParaRPr>
          </a:p>
        </xdr:txBody>
      </xdr:sp>
      <xdr:sp macro="" textlink="'Example Dashboard Conf Page'!E18">
        <xdr:nvSpPr>
          <xdr:cNvPr id="294" name="TextBox 293"/>
          <xdr:cNvSpPr txBox="1"/>
        </xdr:nvSpPr>
        <xdr:spPr>
          <a:xfrm>
            <a:off x="4898257" y="16902783"/>
            <a:ext cx="3596503" cy="83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9F2773BA-83AA-4F4F-8F93-72503328F099}"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M47">
        <xdr:nvSpPr>
          <xdr:cNvPr id="295" name="TextBox 294"/>
          <xdr:cNvSpPr txBox="1"/>
        </xdr:nvSpPr>
        <xdr:spPr>
          <a:xfrm>
            <a:off x="5366951" y="19510992"/>
            <a:ext cx="564345"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151F576-9787-44A3-B1AF-5F1A13FB8BCB}" type="TxLink">
              <a:rPr lang="en-US" sz="1000" b="1" i="0" u="none" strike="noStrike" cap="none" spc="0">
                <a:ln>
                  <a:noFill/>
                </a:ln>
                <a:solidFill>
                  <a:srgbClr val="000000"/>
                </a:solidFill>
                <a:effectLst/>
                <a:latin typeface="Arialri"/>
                <a:cs typeface="Arial"/>
              </a:rPr>
              <a:pPr algn="ctr"/>
              <a:t>0.0</a:t>
            </a:fld>
            <a:endParaRPr lang="en-US" sz="1100" b="1" cap="none" spc="0">
              <a:ln>
                <a:noFill/>
              </a:ln>
              <a:solidFill>
                <a:schemeClr val="tx1"/>
              </a:solidFill>
              <a:effectLst/>
            </a:endParaRPr>
          </a:p>
        </xdr:txBody>
      </xdr:sp>
      <xdr:sp macro="" textlink="'Example Dashboard Calculations'!M50">
        <xdr:nvSpPr>
          <xdr:cNvPr id="296" name="TextBox 295"/>
          <xdr:cNvSpPr txBox="1"/>
        </xdr:nvSpPr>
        <xdr:spPr>
          <a:xfrm>
            <a:off x="5577384" y="18968409"/>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EE3C469E-E48E-4FB4-B14D-C397562845DB}" type="TxLink">
              <a:rPr lang="en-US" sz="1000" b="1" i="0" u="none" strike="noStrike" cap="none" spc="0">
                <a:ln>
                  <a:noFill/>
                </a:ln>
                <a:solidFill>
                  <a:srgbClr val="000000"/>
                </a:solidFill>
                <a:effectLst/>
                <a:latin typeface="Arialri"/>
                <a:cs typeface="Arial"/>
              </a:rPr>
              <a:pPr algn="ctr"/>
              <a:t>10.0</a:t>
            </a:fld>
            <a:endParaRPr lang="en-US" sz="1100" b="1" cap="none" spc="0">
              <a:ln>
                <a:noFill/>
              </a:ln>
              <a:solidFill>
                <a:schemeClr val="tx1"/>
              </a:solidFill>
              <a:effectLst/>
            </a:endParaRPr>
          </a:p>
        </xdr:txBody>
      </xdr:sp>
      <xdr:sp macro="" textlink="'Example Dashboard Calculations'!M51">
        <xdr:nvSpPr>
          <xdr:cNvPr id="297" name="TextBox 296"/>
          <xdr:cNvSpPr txBox="1"/>
        </xdr:nvSpPr>
        <xdr:spPr>
          <a:xfrm>
            <a:off x="6074773" y="18568610"/>
            <a:ext cx="564345" cy="285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3AF9AE63-9707-4FF1-9150-29837CE8651C}" type="TxLink">
              <a:rPr lang="en-US" sz="1000" b="1" i="0" u="none" strike="noStrike" cap="none" spc="0">
                <a:ln>
                  <a:noFill/>
                </a:ln>
                <a:solidFill>
                  <a:srgbClr val="000000"/>
                </a:solidFill>
                <a:effectLst/>
                <a:latin typeface="Arialri"/>
                <a:cs typeface="Arial"/>
              </a:rPr>
              <a:pPr algn="ctr"/>
              <a:t>20.0</a:t>
            </a:fld>
            <a:endParaRPr lang="en-US" sz="1100" b="1" cap="none" spc="0">
              <a:ln>
                <a:noFill/>
              </a:ln>
              <a:solidFill>
                <a:schemeClr val="tx1"/>
              </a:solidFill>
              <a:effectLst/>
            </a:endParaRPr>
          </a:p>
        </xdr:txBody>
      </xdr:sp>
      <xdr:sp macro="" textlink="'Example Dashboard Calculations'!M52">
        <xdr:nvSpPr>
          <xdr:cNvPr id="298" name="TextBox 297"/>
          <xdr:cNvSpPr txBox="1"/>
        </xdr:nvSpPr>
        <xdr:spPr>
          <a:xfrm>
            <a:off x="6725204" y="18578129"/>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80DFB6F-1E57-45EF-85FF-C837AB531817}" type="TxLink">
              <a:rPr lang="en-US" sz="1000" b="1" i="0" u="none" strike="noStrike" cap="none" spc="0">
                <a:ln>
                  <a:noFill/>
                </a:ln>
                <a:solidFill>
                  <a:srgbClr val="000000"/>
                </a:solidFill>
                <a:effectLst/>
                <a:latin typeface="Arialri"/>
                <a:cs typeface="Arial"/>
              </a:rPr>
              <a:pPr algn="ctr"/>
              <a:t>30.0</a:t>
            </a:fld>
            <a:endParaRPr lang="en-US" sz="1100" b="1" cap="none" spc="0">
              <a:ln>
                <a:noFill/>
              </a:ln>
              <a:solidFill>
                <a:schemeClr val="tx1"/>
              </a:solidFill>
              <a:effectLst/>
            </a:endParaRPr>
          </a:p>
        </xdr:txBody>
      </xdr:sp>
      <xdr:sp macro="" textlink="'Example Dashboard Calculations'!M53">
        <xdr:nvSpPr>
          <xdr:cNvPr id="299" name="TextBox 298"/>
          <xdr:cNvSpPr txBox="1"/>
        </xdr:nvSpPr>
        <xdr:spPr>
          <a:xfrm>
            <a:off x="7213028" y="18977928"/>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CEAC0A82-E61C-4735-88D2-5EF112F9C94F}" type="TxLink">
              <a:rPr lang="en-US" sz="1000" b="1" i="0" u="none" strike="noStrike" cap="none" spc="0">
                <a:ln>
                  <a:noFill/>
                </a:ln>
                <a:solidFill>
                  <a:srgbClr val="000000"/>
                </a:solidFill>
                <a:effectLst/>
                <a:latin typeface="Arialri"/>
                <a:cs typeface="Arial"/>
              </a:rPr>
              <a:pPr algn="ctr"/>
              <a:t>40.0</a:t>
            </a:fld>
            <a:endParaRPr lang="en-US" sz="1100" b="1" cap="none" spc="0">
              <a:ln>
                <a:noFill/>
              </a:ln>
              <a:solidFill>
                <a:schemeClr val="tx1"/>
              </a:solidFill>
              <a:effectLst/>
            </a:endParaRPr>
          </a:p>
        </xdr:txBody>
      </xdr:sp>
      <xdr:sp macro="" textlink="'Example Dashboard Calculations'!M48">
        <xdr:nvSpPr>
          <xdr:cNvPr id="300" name="TextBox 299"/>
          <xdr:cNvSpPr txBox="1"/>
        </xdr:nvSpPr>
        <xdr:spPr>
          <a:xfrm>
            <a:off x="7385201" y="19520511"/>
            <a:ext cx="554780" cy="276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6C6130E-95CC-4261-8CE7-0E545A1FCD92}" type="TxLink">
              <a:rPr lang="en-US" sz="1000" b="1" i="0" u="none" strike="noStrike" cap="none" spc="0">
                <a:ln>
                  <a:noFill/>
                </a:ln>
                <a:solidFill>
                  <a:srgbClr val="000000"/>
                </a:solidFill>
                <a:effectLst/>
                <a:latin typeface="Arialri"/>
                <a:cs typeface="Arial"/>
              </a:rPr>
              <a:pPr algn="ctr"/>
              <a:t>50.0</a:t>
            </a:fld>
            <a:endParaRPr lang="en-US" sz="1100" b="1" cap="none" spc="0">
              <a:ln>
                <a:noFill/>
              </a:ln>
              <a:solidFill>
                <a:schemeClr val="tx1"/>
              </a:solidFill>
              <a:effectLst/>
            </a:endParaRPr>
          </a:p>
        </xdr:txBody>
      </xdr:sp>
      <xdr:sp macro="" textlink="">
        <xdr:nvSpPr>
          <xdr:cNvPr id="301" name="Oval 300"/>
          <xdr:cNvSpPr/>
        </xdr:nvSpPr>
        <xdr:spPr>
          <a:xfrm>
            <a:off x="6199120" y="19139751"/>
            <a:ext cx="946952" cy="942382"/>
          </a:xfrm>
          <a:prstGeom prst="ellipse">
            <a:avLst/>
          </a:prstGeom>
          <a:solidFill>
            <a:schemeClr val="tx1">
              <a:lumMod val="85000"/>
              <a:lumOff val="15000"/>
            </a:schemeClr>
          </a:solidFill>
          <a:ln>
            <a:noFill/>
          </a:ln>
          <a:effectLst>
            <a:outerShdw blurRad="44450" dist="27940" dir="5400000" algn="ctr">
              <a:srgbClr val="000000">
                <a:alpha val="32000"/>
              </a:srgbClr>
            </a:outerShdw>
            <a:reflection blurRad="6350" stA="50000" endA="300" endPos="55000" dir="5400000" sy="-100000" algn="bl" rotWithShape="0"/>
          </a:effectLst>
          <a:scene3d>
            <a:camera prst="orthographicFront">
              <a:rot lat="0" lon="0" rev="0"/>
            </a:camera>
            <a:lightRig rig="balanced" dir="t">
              <a:rot lat="0" lon="0" rev="8700000"/>
            </a:lightRig>
          </a:scene3d>
          <a:sp3d>
            <a:bevelT w="190500" h="38100"/>
          </a:sp3d>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M49">
        <xdr:nvSpPr>
          <xdr:cNvPr id="302" name="TextBox 301"/>
          <xdr:cNvSpPr txBox="1"/>
        </xdr:nvSpPr>
        <xdr:spPr>
          <a:xfrm>
            <a:off x="6160860" y="19425321"/>
            <a:ext cx="1042603" cy="3997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10306912-D45D-4FF9-AB12-0A205EDBCB1E}" type="TxLink">
              <a:rPr lang="en-US" sz="3000" b="1" i="0" u="none" strike="noStrike" cap="none" spc="50">
                <a:ln w="12700" cmpd="sng">
                  <a:solidFill>
                    <a:schemeClr val="tx1"/>
                  </a:solidFill>
                  <a:prstDash val="solid"/>
                </a:ln>
                <a:solidFill>
                  <a:schemeClr val="bg1"/>
                </a:solidFill>
                <a:effectLst>
                  <a:glow rad="53100">
                    <a:schemeClr val="bg1">
                      <a:lumMod val="50000"/>
                      <a:alpha val="30000"/>
                    </a:schemeClr>
                  </a:glow>
                </a:effectLst>
                <a:latin typeface="Arialri"/>
                <a:cs typeface="Arial" pitchFamily="34" charset="0"/>
              </a:rPr>
              <a:pPr algn="ctr"/>
              <a:t>8.3</a:t>
            </a:fld>
            <a:endParaRPr lang="en-US" sz="3000" b="1" cap="none" spc="50">
              <a:ln w="12700" cmpd="sng">
                <a:solidFill>
                  <a:schemeClr val="tx1"/>
                </a:solidFill>
                <a:prstDash val="solid"/>
              </a:ln>
              <a:solidFill>
                <a:schemeClr val="bg1"/>
              </a:solidFill>
              <a:effectLst>
                <a:glow rad="53100">
                  <a:schemeClr val="bg1">
                    <a:lumMod val="50000"/>
                    <a:alpha val="30000"/>
                  </a:schemeClr>
                </a:glow>
              </a:effectLst>
              <a:latin typeface="Arial" pitchFamily="34" charset="0"/>
              <a:cs typeface="Arial" pitchFamily="34" charset="0"/>
            </a:endParaRPr>
          </a:p>
        </xdr:txBody>
      </xdr:sp>
    </xdr:grpSp>
    <xdr:clientData/>
  </xdr:twoCellAnchor>
  <xdr:twoCellAnchor>
    <xdr:from>
      <xdr:col>0</xdr:col>
      <xdr:colOff>152041</xdr:colOff>
      <xdr:row>4</xdr:row>
      <xdr:rowOff>66800</xdr:rowOff>
    </xdr:from>
    <xdr:to>
      <xdr:col>16</xdr:col>
      <xdr:colOff>237292</xdr:colOff>
      <xdr:row>7</xdr:row>
      <xdr:rowOff>133627</xdr:rowOff>
    </xdr:to>
    <xdr:sp macro="" textlink="">
      <xdr:nvSpPr>
        <xdr:cNvPr id="311" name="TextBox 310"/>
        <xdr:cNvSpPr txBox="1"/>
      </xdr:nvSpPr>
      <xdr:spPr bwMode="auto">
        <a:xfrm>
          <a:off x="152041" y="1269331"/>
          <a:ext cx="10181751"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3400" b="1">
              <a:latin typeface="Arial" pitchFamily="34" charset="0"/>
              <a:cs typeface="Arial" pitchFamily="34" charset="0"/>
            </a:rPr>
            <a:t>Executive Dashboard</a:t>
          </a:r>
        </a:p>
      </xdr:txBody>
    </xdr:sp>
    <xdr:clientData/>
  </xdr:twoCellAnchor>
  <xdr:twoCellAnchor>
    <xdr:from>
      <xdr:col>0</xdr:col>
      <xdr:colOff>152041</xdr:colOff>
      <xdr:row>9</xdr:row>
      <xdr:rowOff>9862</xdr:rowOff>
    </xdr:from>
    <xdr:to>
      <xdr:col>7</xdr:col>
      <xdr:colOff>321969</xdr:colOff>
      <xdr:row>12</xdr:row>
      <xdr:rowOff>76689</xdr:rowOff>
    </xdr:to>
    <xdr:sp macro="" textlink="">
      <xdr:nvSpPr>
        <xdr:cNvPr id="314" name="TextBox 313"/>
        <xdr:cNvSpPr txBox="1"/>
      </xdr:nvSpPr>
      <xdr:spPr bwMode="auto">
        <a:xfrm>
          <a:off x="152041" y="2164893"/>
          <a:ext cx="4801459"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3200" b="1">
              <a:latin typeface="Arial" pitchFamily="34" charset="0"/>
              <a:cs typeface="Arial" pitchFamily="34" charset="0"/>
            </a:rPr>
            <a:t>Northern</a:t>
          </a:r>
          <a:r>
            <a:rPr lang="en-US" sz="3200" b="1" baseline="0">
              <a:latin typeface="Arial" pitchFamily="34" charset="0"/>
              <a:cs typeface="Arial" pitchFamily="34" charset="0"/>
            </a:rPr>
            <a:t> Region</a:t>
          </a:r>
          <a:endParaRPr lang="en-US" sz="3200" b="1">
            <a:latin typeface="Arial" pitchFamily="34" charset="0"/>
            <a:cs typeface="Arial" pitchFamily="34" charset="0"/>
          </a:endParaRPr>
        </a:p>
      </xdr:txBody>
    </xdr:sp>
    <xdr:clientData/>
  </xdr:twoCellAnchor>
  <xdr:twoCellAnchor>
    <xdr:from>
      <xdr:col>0</xdr:col>
      <xdr:colOff>152041</xdr:colOff>
      <xdr:row>81</xdr:row>
      <xdr:rowOff>103704</xdr:rowOff>
    </xdr:from>
    <xdr:to>
      <xdr:col>7</xdr:col>
      <xdr:colOff>321969</xdr:colOff>
      <xdr:row>84</xdr:row>
      <xdr:rowOff>170531</xdr:rowOff>
    </xdr:to>
    <xdr:sp macro="" textlink="">
      <xdr:nvSpPr>
        <xdr:cNvPr id="317" name="TextBox 316"/>
        <xdr:cNvSpPr txBox="1"/>
      </xdr:nvSpPr>
      <xdr:spPr bwMode="auto">
        <a:xfrm>
          <a:off x="152041" y="16284298"/>
          <a:ext cx="4801459"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3200" b="1" baseline="0">
              <a:latin typeface="Arial" pitchFamily="34" charset="0"/>
              <a:cs typeface="Arial" pitchFamily="34" charset="0"/>
            </a:rPr>
            <a:t>Western Region</a:t>
          </a:r>
          <a:endParaRPr lang="en-US" sz="3200" b="1">
            <a:latin typeface="Arial" pitchFamily="34" charset="0"/>
            <a:cs typeface="Arial" pitchFamily="34" charset="0"/>
          </a:endParaRPr>
        </a:p>
      </xdr:txBody>
    </xdr:sp>
    <xdr:clientData/>
  </xdr:twoCellAnchor>
  <xdr:twoCellAnchor>
    <xdr:from>
      <xdr:col>0</xdr:col>
      <xdr:colOff>152041</xdr:colOff>
      <xdr:row>56</xdr:row>
      <xdr:rowOff>169264</xdr:rowOff>
    </xdr:from>
    <xdr:to>
      <xdr:col>7</xdr:col>
      <xdr:colOff>321969</xdr:colOff>
      <xdr:row>60</xdr:row>
      <xdr:rowOff>55118</xdr:rowOff>
    </xdr:to>
    <xdr:sp macro="" textlink="">
      <xdr:nvSpPr>
        <xdr:cNvPr id="318" name="TextBox 317"/>
        <xdr:cNvSpPr txBox="1"/>
      </xdr:nvSpPr>
      <xdr:spPr bwMode="auto">
        <a:xfrm>
          <a:off x="152041" y="11587358"/>
          <a:ext cx="4801459" cy="6478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3200" b="1" baseline="0">
              <a:latin typeface="Arial" pitchFamily="34" charset="0"/>
              <a:cs typeface="Arial" pitchFamily="34" charset="0"/>
            </a:rPr>
            <a:t>Eastern Region</a:t>
          </a:r>
          <a:endParaRPr lang="en-US" sz="3200" b="1">
            <a:latin typeface="Arial" pitchFamily="34" charset="0"/>
            <a:cs typeface="Arial" pitchFamily="34" charset="0"/>
          </a:endParaRPr>
        </a:p>
      </xdr:txBody>
    </xdr:sp>
    <xdr:clientData/>
  </xdr:twoCellAnchor>
  <xdr:twoCellAnchor>
    <xdr:from>
      <xdr:col>0</xdr:col>
      <xdr:colOff>152041</xdr:colOff>
      <xdr:row>32</xdr:row>
      <xdr:rowOff>25267</xdr:rowOff>
    </xdr:from>
    <xdr:to>
      <xdr:col>7</xdr:col>
      <xdr:colOff>321969</xdr:colOff>
      <xdr:row>35</xdr:row>
      <xdr:rowOff>92094</xdr:rowOff>
    </xdr:to>
    <xdr:sp macro="" textlink="">
      <xdr:nvSpPr>
        <xdr:cNvPr id="319" name="TextBox 318"/>
        <xdr:cNvSpPr txBox="1"/>
      </xdr:nvSpPr>
      <xdr:spPr bwMode="auto">
        <a:xfrm>
          <a:off x="152041" y="6871361"/>
          <a:ext cx="4801459" cy="6383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3200" b="1" baseline="0">
              <a:latin typeface="Arial" pitchFamily="34" charset="0"/>
              <a:cs typeface="Arial" pitchFamily="34" charset="0"/>
            </a:rPr>
            <a:t>Southern Region</a:t>
          </a:r>
          <a:endParaRPr lang="en-US" sz="3200" b="1">
            <a:latin typeface="Arial" pitchFamily="34" charset="0"/>
            <a:cs typeface="Arial" pitchFamily="34" charset="0"/>
          </a:endParaRPr>
        </a:p>
      </xdr:txBody>
    </xdr:sp>
    <xdr:clientData/>
  </xdr:twoCellAnchor>
  <xdr:twoCellAnchor>
    <xdr:from>
      <xdr:col>14</xdr:col>
      <xdr:colOff>18881</xdr:colOff>
      <xdr:row>12</xdr:row>
      <xdr:rowOff>48107</xdr:rowOff>
    </xdr:from>
    <xdr:to>
      <xdr:col>20</xdr:col>
      <xdr:colOff>598196</xdr:colOff>
      <xdr:row>30</xdr:row>
      <xdr:rowOff>82340</xdr:rowOff>
    </xdr:to>
    <xdr:grpSp>
      <xdr:nvGrpSpPr>
        <xdr:cNvPr id="125217" name="Group 235"/>
        <xdr:cNvGrpSpPr>
          <a:grpSpLocks/>
        </xdr:cNvGrpSpPr>
      </xdr:nvGrpSpPr>
      <xdr:grpSpPr bwMode="auto">
        <a:xfrm>
          <a:off x="8900944" y="2774638"/>
          <a:ext cx="4222627" cy="3772796"/>
          <a:chOff x="8973019" y="2690897"/>
          <a:chExt cx="4256500" cy="3769529"/>
        </a:xfrm>
      </xdr:grpSpPr>
      <xdr:sp macro="" textlink="">
        <xdr:nvSpPr>
          <xdr:cNvPr id="750" name="Rounded Rectangle 749"/>
          <xdr:cNvSpPr/>
        </xdr:nvSpPr>
        <xdr:spPr>
          <a:xfrm>
            <a:off x="8973019" y="2690897"/>
            <a:ext cx="4256500" cy="3769529"/>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047" name="Freeform 23"/>
          <xdr:cNvSpPr>
            <a:spLocks/>
          </xdr:cNvSpPr>
        </xdr:nvSpPr>
        <xdr:spPr bwMode="auto">
          <a:xfrm>
            <a:off x="9422582" y="2795606"/>
            <a:ext cx="1166951" cy="3617225"/>
          </a:xfrm>
          <a:custGeom>
            <a:avLst/>
            <a:gdLst/>
            <a:ahLst/>
            <a:cxnLst>
              <a:cxn ang="0">
                <a:pos x="470" y="4101"/>
              </a:cxn>
              <a:cxn ang="0">
                <a:pos x="354" y="4181"/>
              </a:cxn>
              <a:cxn ang="0">
                <a:pos x="225" y="4306"/>
              </a:cxn>
              <a:cxn ang="0">
                <a:pos x="154" y="4402"/>
              </a:cxn>
              <a:cxn ang="0">
                <a:pos x="97" y="4505"/>
              </a:cxn>
              <a:cxn ang="0">
                <a:pos x="51" y="4615"/>
              </a:cxn>
              <a:cxn ang="0">
                <a:pos x="19" y="4731"/>
              </a:cxn>
              <a:cxn ang="0">
                <a:pos x="3" y="4849"/>
              </a:cxn>
              <a:cxn ang="0">
                <a:pos x="1" y="4971"/>
              </a:cxn>
              <a:cxn ang="0">
                <a:pos x="17" y="5094"/>
              </a:cxn>
              <a:cxn ang="0">
                <a:pos x="47" y="5215"/>
              </a:cxn>
              <a:cxn ang="0">
                <a:pos x="92" y="5329"/>
              </a:cxn>
              <a:cxn ang="0">
                <a:pos x="150" y="5435"/>
              </a:cxn>
              <a:cxn ang="0">
                <a:pos x="259" y="5576"/>
              </a:cxn>
              <a:cxn ang="0">
                <a:pos x="393" y="5693"/>
              </a:cxn>
              <a:cxn ang="0">
                <a:pos x="493" y="5756"/>
              </a:cxn>
              <a:cxn ang="0">
                <a:pos x="601" y="5806"/>
              </a:cxn>
              <a:cxn ang="0">
                <a:pos x="716" y="5842"/>
              </a:cxn>
              <a:cxn ang="0">
                <a:pos x="835" y="5862"/>
              </a:cxn>
              <a:cxn ang="0">
                <a:pos x="959" y="5867"/>
              </a:cxn>
              <a:cxn ang="0">
                <a:pos x="1081" y="5857"/>
              </a:cxn>
              <a:cxn ang="0">
                <a:pos x="1199" y="5831"/>
              </a:cxn>
              <a:cxn ang="0">
                <a:pos x="1311" y="5790"/>
              </a:cxn>
              <a:cxn ang="0">
                <a:pos x="1416" y="5735"/>
              </a:cxn>
              <a:cxn ang="0">
                <a:pos x="1513" y="5668"/>
              </a:cxn>
              <a:cxn ang="0">
                <a:pos x="1667" y="5515"/>
              </a:cxn>
              <a:cxn ang="0">
                <a:pos x="1745" y="5401"/>
              </a:cxn>
              <a:cxn ang="0">
                <a:pos x="1800" y="5292"/>
              </a:cxn>
              <a:cxn ang="0">
                <a:pos x="1839" y="5176"/>
              </a:cxn>
              <a:cxn ang="0">
                <a:pos x="1865" y="5053"/>
              </a:cxn>
              <a:cxn ang="0">
                <a:pos x="1874" y="4930"/>
              </a:cxn>
              <a:cxn ang="0">
                <a:pos x="1867" y="4809"/>
              </a:cxn>
              <a:cxn ang="0">
                <a:pos x="1846" y="4691"/>
              </a:cxn>
              <a:cxn ang="0">
                <a:pos x="1810" y="4578"/>
              </a:cxn>
              <a:cxn ang="0">
                <a:pos x="1761" y="4470"/>
              </a:cxn>
              <a:cxn ang="0">
                <a:pos x="1698" y="4369"/>
              </a:cxn>
              <a:cxn ang="0">
                <a:pos x="1623" y="4276"/>
              </a:cxn>
              <a:cxn ang="0">
                <a:pos x="1472" y="4145"/>
              </a:cxn>
              <a:cxn ang="0">
                <a:pos x="1368" y="4081"/>
              </a:cxn>
              <a:cxn ang="0">
                <a:pos x="1312" y="2452"/>
              </a:cxn>
              <a:cxn ang="0">
                <a:pos x="1312" y="784"/>
              </a:cxn>
              <a:cxn ang="0">
                <a:pos x="1312" y="569"/>
              </a:cxn>
              <a:cxn ang="0">
                <a:pos x="1312" y="521"/>
              </a:cxn>
              <a:cxn ang="0">
                <a:pos x="1312" y="408"/>
              </a:cxn>
              <a:cxn ang="0">
                <a:pos x="1309" y="344"/>
              </a:cxn>
              <a:cxn ang="0">
                <a:pos x="1304" y="298"/>
              </a:cxn>
              <a:cxn ang="0">
                <a:pos x="1270" y="204"/>
              </a:cxn>
              <a:cxn ang="0">
                <a:pos x="1214" y="123"/>
              </a:cxn>
              <a:cxn ang="0">
                <a:pos x="1140" y="60"/>
              </a:cxn>
              <a:cxn ang="0">
                <a:pos x="1053" y="18"/>
              </a:cxn>
              <a:cxn ang="0">
                <a:pos x="955" y="0"/>
              </a:cxn>
              <a:cxn ang="0">
                <a:pos x="854" y="9"/>
              </a:cxn>
              <a:cxn ang="0">
                <a:pos x="763" y="43"/>
              </a:cxn>
              <a:cxn ang="0">
                <a:pos x="683" y="100"/>
              </a:cxn>
              <a:cxn ang="0">
                <a:pos x="620" y="176"/>
              </a:cxn>
              <a:cxn ang="0">
                <a:pos x="580" y="265"/>
              </a:cxn>
              <a:cxn ang="0">
                <a:pos x="566" y="331"/>
              </a:cxn>
              <a:cxn ang="0">
                <a:pos x="563" y="378"/>
              </a:cxn>
              <a:cxn ang="0">
                <a:pos x="562" y="493"/>
              </a:cxn>
              <a:cxn ang="0">
                <a:pos x="562" y="556"/>
              </a:cxn>
              <a:cxn ang="0">
                <a:pos x="563" y="651"/>
              </a:cxn>
              <a:cxn ang="0">
                <a:pos x="563" y="1652"/>
              </a:cxn>
            </a:cxnLst>
            <a:rect l="0" t="0" r="r" b="b"/>
            <a:pathLst>
              <a:path w="1874" h="5869">
                <a:moveTo>
                  <a:pt x="563" y="4054"/>
                </a:moveTo>
                <a:lnTo>
                  <a:pt x="544" y="4063"/>
                </a:lnTo>
                <a:lnTo>
                  <a:pt x="525" y="4072"/>
                </a:lnTo>
                <a:lnTo>
                  <a:pt x="506" y="4081"/>
                </a:lnTo>
                <a:lnTo>
                  <a:pt x="488" y="4091"/>
                </a:lnTo>
                <a:lnTo>
                  <a:pt x="470" y="4101"/>
                </a:lnTo>
                <a:lnTo>
                  <a:pt x="453" y="4112"/>
                </a:lnTo>
                <a:lnTo>
                  <a:pt x="436" y="4122"/>
                </a:lnTo>
                <a:lnTo>
                  <a:pt x="418" y="4134"/>
                </a:lnTo>
                <a:lnTo>
                  <a:pt x="402" y="4145"/>
                </a:lnTo>
                <a:lnTo>
                  <a:pt x="385" y="4157"/>
                </a:lnTo>
                <a:lnTo>
                  <a:pt x="354" y="4181"/>
                </a:lnTo>
                <a:lnTo>
                  <a:pt x="323" y="4207"/>
                </a:lnTo>
                <a:lnTo>
                  <a:pt x="294" y="4234"/>
                </a:lnTo>
                <a:lnTo>
                  <a:pt x="266" y="4262"/>
                </a:lnTo>
                <a:lnTo>
                  <a:pt x="252" y="4276"/>
                </a:lnTo>
                <a:lnTo>
                  <a:pt x="238" y="4292"/>
                </a:lnTo>
                <a:lnTo>
                  <a:pt x="225" y="4306"/>
                </a:lnTo>
                <a:lnTo>
                  <a:pt x="212" y="4321"/>
                </a:lnTo>
                <a:lnTo>
                  <a:pt x="201" y="4336"/>
                </a:lnTo>
                <a:lnTo>
                  <a:pt x="188" y="4353"/>
                </a:lnTo>
                <a:lnTo>
                  <a:pt x="177" y="4369"/>
                </a:lnTo>
                <a:lnTo>
                  <a:pt x="165" y="4385"/>
                </a:lnTo>
                <a:lnTo>
                  <a:pt x="154" y="4402"/>
                </a:lnTo>
                <a:lnTo>
                  <a:pt x="144" y="4419"/>
                </a:lnTo>
                <a:lnTo>
                  <a:pt x="134" y="4435"/>
                </a:lnTo>
                <a:lnTo>
                  <a:pt x="123" y="4452"/>
                </a:lnTo>
                <a:lnTo>
                  <a:pt x="115" y="4470"/>
                </a:lnTo>
                <a:lnTo>
                  <a:pt x="104" y="4487"/>
                </a:lnTo>
                <a:lnTo>
                  <a:pt x="97" y="4505"/>
                </a:lnTo>
                <a:lnTo>
                  <a:pt x="88" y="4523"/>
                </a:lnTo>
                <a:lnTo>
                  <a:pt x="80" y="4541"/>
                </a:lnTo>
                <a:lnTo>
                  <a:pt x="71" y="4559"/>
                </a:lnTo>
                <a:lnTo>
                  <a:pt x="65" y="4578"/>
                </a:lnTo>
                <a:lnTo>
                  <a:pt x="57" y="4596"/>
                </a:lnTo>
                <a:lnTo>
                  <a:pt x="51" y="4615"/>
                </a:lnTo>
                <a:lnTo>
                  <a:pt x="45" y="4634"/>
                </a:lnTo>
                <a:lnTo>
                  <a:pt x="40" y="4652"/>
                </a:lnTo>
                <a:lnTo>
                  <a:pt x="33" y="4672"/>
                </a:lnTo>
                <a:lnTo>
                  <a:pt x="28" y="4691"/>
                </a:lnTo>
                <a:lnTo>
                  <a:pt x="24" y="4710"/>
                </a:lnTo>
                <a:lnTo>
                  <a:pt x="19" y="4731"/>
                </a:lnTo>
                <a:lnTo>
                  <a:pt x="15" y="4750"/>
                </a:lnTo>
                <a:lnTo>
                  <a:pt x="13" y="4769"/>
                </a:lnTo>
                <a:lnTo>
                  <a:pt x="9" y="4790"/>
                </a:lnTo>
                <a:lnTo>
                  <a:pt x="7" y="4809"/>
                </a:lnTo>
                <a:lnTo>
                  <a:pt x="5" y="4830"/>
                </a:lnTo>
                <a:lnTo>
                  <a:pt x="3" y="4849"/>
                </a:lnTo>
                <a:lnTo>
                  <a:pt x="1" y="4869"/>
                </a:lnTo>
                <a:lnTo>
                  <a:pt x="1" y="4890"/>
                </a:lnTo>
                <a:lnTo>
                  <a:pt x="0" y="4911"/>
                </a:lnTo>
                <a:lnTo>
                  <a:pt x="0" y="4930"/>
                </a:lnTo>
                <a:lnTo>
                  <a:pt x="1" y="4950"/>
                </a:lnTo>
                <a:lnTo>
                  <a:pt x="1" y="4971"/>
                </a:lnTo>
                <a:lnTo>
                  <a:pt x="3" y="4991"/>
                </a:lnTo>
                <a:lnTo>
                  <a:pt x="5" y="5012"/>
                </a:lnTo>
                <a:lnTo>
                  <a:pt x="7" y="5033"/>
                </a:lnTo>
                <a:lnTo>
                  <a:pt x="9" y="5053"/>
                </a:lnTo>
                <a:lnTo>
                  <a:pt x="13" y="5074"/>
                </a:lnTo>
                <a:lnTo>
                  <a:pt x="17" y="5094"/>
                </a:lnTo>
                <a:lnTo>
                  <a:pt x="21" y="5115"/>
                </a:lnTo>
                <a:lnTo>
                  <a:pt x="24" y="5135"/>
                </a:lnTo>
                <a:lnTo>
                  <a:pt x="29" y="5156"/>
                </a:lnTo>
                <a:lnTo>
                  <a:pt x="35" y="5176"/>
                </a:lnTo>
                <a:lnTo>
                  <a:pt x="41" y="5196"/>
                </a:lnTo>
                <a:lnTo>
                  <a:pt x="47" y="5215"/>
                </a:lnTo>
                <a:lnTo>
                  <a:pt x="54" y="5235"/>
                </a:lnTo>
                <a:lnTo>
                  <a:pt x="60" y="5255"/>
                </a:lnTo>
                <a:lnTo>
                  <a:pt x="68" y="5274"/>
                </a:lnTo>
                <a:lnTo>
                  <a:pt x="75" y="5292"/>
                </a:lnTo>
                <a:lnTo>
                  <a:pt x="83" y="5311"/>
                </a:lnTo>
                <a:lnTo>
                  <a:pt x="92" y="5329"/>
                </a:lnTo>
                <a:lnTo>
                  <a:pt x="101" y="5347"/>
                </a:lnTo>
                <a:lnTo>
                  <a:pt x="109" y="5365"/>
                </a:lnTo>
                <a:lnTo>
                  <a:pt x="120" y="5383"/>
                </a:lnTo>
                <a:lnTo>
                  <a:pt x="130" y="5401"/>
                </a:lnTo>
                <a:lnTo>
                  <a:pt x="140" y="5418"/>
                </a:lnTo>
                <a:lnTo>
                  <a:pt x="150" y="5435"/>
                </a:lnTo>
                <a:lnTo>
                  <a:pt x="162" y="5451"/>
                </a:lnTo>
                <a:lnTo>
                  <a:pt x="172" y="5468"/>
                </a:lnTo>
                <a:lnTo>
                  <a:pt x="183" y="5485"/>
                </a:lnTo>
                <a:lnTo>
                  <a:pt x="207" y="5515"/>
                </a:lnTo>
                <a:lnTo>
                  <a:pt x="233" y="5546"/>
                </a:lnTo>
                <a:lnTo>
                  <a:pt x="259" y="5576"/>
                </a:lnTo>
                <a:lnTo>
                  <a:pt x="287" y="5604"/>
                </a:lnTo>
                <a:lnTo>
                  <a:pt x="317" y="5631"/>
                </a:lnTo>
                <a:lnTo>
                  <a:pt x="346" y="5657"/>
                </a:lnTo>
                <a:lnTo>
                  <a:pt x="362" y="5668"/>
                </a:lnTo>
                <a:lnTo>
                  <a:pt x="378" y="5681"/>
                </a:lnTo>
                <a:lnTo>
                  <a:pt x="393" y="5693"/>
                </a:lnTo>
                <a:lnTo>
                  <a:pt x="409" y="5703"/>
                </a:lnTo>
                <a:lnTo>
                  <a:pt x="426" y="5714"/>
                </a:lnTo>
                <a:lnTo>
                  <a:pt x="443" y="5725"/>
                </a:lnTo>
                <a:lnTo>
                  <a:pt x="459" y="5735"/>
                </a:lnTo>
                <a:lnTo>
                  <a:pt x="476" y="5745"/>
                </a:lnTo>
                <a:lnTo>
                  <a:pt x="493" y="5756"/>
                </a:lnTo>
                <a:lnTo>
                  <a:pt x="511" y="5765"/>
                </a:lnTo>
                <a:lnTo>
                  <a:pt x="529" y="5774"/>
                </a:lnTo>
                <a:lnTo>
                  <a:pt x="547" y="5781"/>
                </a:lnTo>
                <a:lnTo>
                  <a:pt x="565" y="5790"/>
                </a:lnTo>
                <a:lnTo>
                  <a:pt x="582" y="5798"/>
                </a:lnTo>
                <a:lnTo>
                  <a:pt x="601" y="5806"/>
                </a:lnTo>
                <a:lnTo>
                  <a:pt x="619" y="5812"/>
                </a:lnTo>
                <a:lnTo>
                  <a:pt x="638" y="5818"/>
                </a:lnTo>
                <a:lnTo>
                  <a:pt x="657" y="5825"/>
                </a:lnTo>
                <a:lnTo>
                  <a:pt x="676" y="5831"/>
                </a:lnTo>
                <a:lnTo>
                  <a:pt x="695" y="5836"/>
                </a:lnTo>
                <a:lnTo>
                  <a:pt x="716" y="5842"/>
                </a:lnTo>
                <a:lnTo>
                  <a:pt x="735" y="5845"/>
                </a:lnTo>
                <a:lnTo>
                  <a:pt x="754" y="5851"/>
                </a:lnTo>
                <a:lnTo>
                  <a:pt x="774" y="5853"/>
                </a:lnTo>
                <a:lnTo>
                  <a:pt x="795" y="5857"/>
                </a:lnTo>
                <a:lnTo>
                  <a:pt x="815" y="5860"/>
                </a:lnTo>
                <a:lnTo>
                  <a:pt x="835" y="5862"/>
                </a:lnTo>
                <a:lnTo>
                  <a:pt x="856" y="5865"/>
                </a:lnTo>
                <a:lnTo>
                  <a:pt x="876" y="5866"/>
                </a:lnTo>
                <a:lnTo>
                  <a:pt x="896" y="5867"/>
                </a:lnTo>
                <a:lnTo>
                  <a:pt x="917" y="5867"/>
                </a:lnTo>
                <a:lnTo>
                  <a:pt x="937" y="5869"/>
                </a:lnTo>
                <a:lnTo>
                  <a:pt x="959" y="5867"/>
                </a:lnTo>
                <a:lnTo>
                  <a:pt x="979" y="5867"/>
                </a:lnTo>
                <a:lnTo>
                  <a:pt x="999" y="5866"/>
                </a:lnTo>
                <a:lnTo>
                  <a:pt x="1020" y="5865"/>
                </a:lnTo>
                <a:lnTo>
                  <a:pt x="1040" y="5862"/>
                </a:lnTo>
                <a:lnTo>
                  <a:pt x="1060" y="5860"/>
                </a:lnTo>
                <a:lnTo>
                  <a:pt x="1081" y="5857"/>
                </a:lnTo>
                <a:lnTo>
                  <a:pt x="1101" y="5853"/>
                </a:lnTo>
                <a:lnTo>
                  <a:pt x="1120" y="5851"/>
                </a:lnTo>
                <a:lnTo>
                  <a:pt x="1140" y="5845"/>
                </a:lnTo>
                <a:lnTo>
                  <a:pt x="1159" y="5842"/>
                </a:lnTo>
                <a:lnTo>
                  <a:pt x="1179" y="5836"/>
                </a:lnTo>
                <a:lnTo>
                  <a:pt x="1199" y="5831"/>
                </a:lnTo>
                <a:lnTo>
                  <a:pt x="1218" y="5825"/>
                </a:lnTo>
                <a:lnTo>
                  <a:pt x="1237" y="5818"/>
                </a:lnTo>
                <a:lnTo>
                  <a:pt x="1255" y="5812"/>
                </a:lnTo>
                <a:lnTo>
                  <a:pt x="1274" y="5806"/>
                </a:lnTo>
                <a:lnTo>
                  <a:pt x="1292" y="5798"/>
                </a:lnTo>
                <a:lnTo>
                  <a:pt x="1311" y="5790"/>
                </a:lnTo>
                <a:lnTo>
                  <a:pt x="1328" y="5781"/>
                </a:lnTo>
                <a:lnTo>
                  <a:pt x="1346" y="5774"/>
                </a:lnTo>
                <a:lnTo>
                  <a:pt x="1364" y="5765"/>
                </a:lnTo>
                <a:lnTo>
                  <a:pt x="1382" y="5756"/>
                </a:lnTo>
                <a:lnTo>
                  <a:pt x="1398" y="5745"/>
                </a:lnTo>
                <a:lnTo>
                  <a:pt x="1416" y="5735"/>
                </a:lnTo>
                <a:lnTo>
                  <a:pt x="1433" y="5725"/>
                </a:lnTo>
                <a:lnTo>
                  <a:pt x="1449" y="5714"/>
                </a:lnTo>
                <a:lnTo>
                  <a:pt x="1466" y="5703"/>
                </a:lnTo>
                <a:lnTo>
                  <a:pt x="1481" y="5693"/>
                </a:lnTo>
                <a:lnTo>
                  <a:pt x="1498" y="5681"/>
                </a:lnTo>
                <a:lnTo>
                  <a:pt x="1513" y="5668"/>
                </a:lnTo>
                <a:lnTo>
                  <a:pt x="1528" y="5657"/>
                </a:lnTo>
                <a:lnTo>
                  <a:pt x="1559" y="5631"/>
                </a:lnTo>
                <a:lnTo>
                  <a:pt x="1588" y="5604"/>
                </a:lnTo>
                <a:lnTo>
                  <a:pt x="1614" y="5576"/>
                </a:lnTo>
                <a:lnTo>
                  <a:pt x="1641" y="5546"/>
                </a:lnTo>
                <a:lnTo>
                  <a:pt x="1667" y="5515"/>
                </a:lnTo>
                <a:lnTo>
                  <a:pt x="1691" y="5485"/>
                </a:lnTo>
                <a:lnTo>
                  <a:pt x="1702" y="5468"/>
                </a:lnTo>
                <a:lnTo>
                  <a:pt x="1714" y="5451"/>
                </a:lnTo>
                <a:lnTo>
                  <a:pt x="1725" y="5435"/>
                </a:lnTo>
                <a:lnTo>
                  <a:pt x="1735" y="5418"/>
                </a:lnTo>
                <a:lnTo>
                  <a:pt x="1745" y="5401"/>
                </a:lnTo>
                <a:lnTo>
                  <a:pt x="1756" y="5383"/>
                </a:lnTo>
                <a:lnTo>
                  <a:pt x="1764" y="5365"/>
                </a:lnTo>
                <a:lnTo>
                  <a:pt x="1775" y="5347"/>
                </a:lnTo>
                <a:lnTo>
                  <a:pt x="1784" y="5329"/>
                </a:lnTo>
                <a:lnTo>
                  <a:pt x="1791" y="5311"/>
                </a:lnTo>
                <a:lnTo>
                  <a:pt x="1800" y="5292"/>
                </a:lnTo>
                <a:lnTo>
                  <a:pt x="1808" y="5274"/>
                </a:lnTo>
                <a:lnTo>
                  <a:pt x="1814" y="5255"/>
                </a:lnTo>
                <a:lnTo>
                  <a:pt x="1822" y="5235"/>
                </a:lnTo>
                <a:lnTo>
                  <a:pt x="1828" y="5215"/>
                </a:lnTo>
                <a:lnTo>
                  <a:pt x="1834" y="5196"/>
                </a:lnTo>
                <a:lnTo>
                  <a:pt x="1839" y="5176"/>
                </a:lnTo>
                <a:lnTo>
                  <a:pt x="1846" y="5156"/>
                </a:lnTo>
                <a:lnTo>
                  <a:pt x="1850" y="5135"/>
                </a:lnTo>
                <a:lnTo>
                  <a:pt x="1855" y="5115"/>
                </a:lnTo>
                <a:lnTo>
                  <a:pt x="1859" y="5094"/>
                </a:lnTo>
                <a:lnTo>
                  <a:pt x="1862" y="5074"/>
                </a:lnTo>
                <a:lnTo>
                  <a:pt x="1865" y="5053"/>
                </a:lnTo>
                <a:lnTo>
                  <a:pt x="1867" y="5033"/>
                </a:lnTo>
                <a:lnTo>
                  <a:pt x="1870" y="5012"/>
                </a:lnTo>
                <a:lnTo>
                  <a:pt x="1871" y="4991"/>
                </a:lnTo>
                <a:lnTo>
                  <a:pt x="1873" y="4971"/>
                </a:lnTo>
                <a:lnTo>
                  <a:pt x="1874" y="4950"/>
                </a:lnTo>
                <a:lnTo>
                  <a:pt x="1874" y="4930"/>
                </a:lnTo>
                <a:lnTo>
                  <a:pt x="1874" y="4911"/>
                </a:lnTo>
                <a:lnTo>
                  <a:pt x="1874" y="4890"/>
                </a:lnTo>
                <a:lnTo>
                  <a:pt x="1873" y="4869"/>
                </a:lnTo>
                <a:lnTo>
                  <a:pt x="1871" y="4849"/>
                </a:lnTo>
                <a:lnTo>
                  <a:pt x="1870" y="4830"/>
                </a:lnTo>
                <a:lnTo>
                  <a:pt x="1867" y="4809"/>
                </a:lnTo>
                <a:lnTo>
                  <a:pt x="1865" y="4790"/>
                </a:lnTo>
                <a:lnTo>
                  <a:pt x="1862" y="4769"/>
                </a:lnTo>
                <a:lnTo>
                  <a:pt x="1859" y="4750"/>
                </a:lnTo>
                <a:lnTo>
                  <a:pt x="1855" y="4731"/>
                </a:lnTo>
                <a:lnTo>
                  <a:pt x="1851" y="4710"/>
                </a:lnTo>
                <a:lnTo>
                  <a:pt x="1846" y="4691"/>
                </a:lnTo>
                <a:lnTo>
                  <a:pt x="1841" y="4672"/>
                </a:lnTo>
                <a:lnTo>
                  <a:pt x="1836" y="4652"/>
                </a:lnTo>
                <a:lnTo>
                  <a:pt x="1831" y="4634"/>
                </a:lnTo>
                <a:lnTo>
                  <a:pt x="1824" y="4615"/>
                </a:lnTo>
                <a:lnTo>
                  <a:pt x="1818" y="4596"/>
                </a:lnTo>
                <a:lnTo>
                  <a:pt x="1810" y="4578"/>
                </a:lnTo>
                <a:lnTo>
                  <a:pt x="1803" y="4559"/>
                </a:lnTo>
                <a:lnTo>
                  <a:pt x="1795" y="4541"/>
                </a:lnTo>
                <a:lnTo>
                  <a:pt x="1787" y="4523"/>
                </a:lnTo>
                <a:lnTo>
                  <a:pt x="1778" y="4505"/>
                </a:lnTo>
                <a:lnTo>
                  <a:pt x="1770" y="4487"/>
                </a:lnTo>
                <a:lnTo>
                  <a:pt x="1761" y="4470"/>
                </a:lnTo>
                <a:lnTo>
                  <a:pt x="1751" y="4452"/>
                </a:lnTo>
                <a:lnTo>
                  <a:pt x="1742" y="4435"/>
                </a:lnTo>
                <a:lnTo>
                  <a:pt x="1731" y="4419"/>
                </a:lnTo>
                <a:lnTo>
                  <a:pt x="1720" y="4402"/>
                </a:lnTo>
                <a:lnTo>
                  <a:pt x="1710" y="4385"/>
                </a:lnTo>
                <a:lnTo>
                  <a:pt x="1698" y="4369"/>
                </a:lnTo>
                <a:lnTo>
                  <a:pt x="1687" y="4353"/>
                </a:lnTo>
                <a:lnTo>
                  <a:pt x="1674" y="4336"/>
                </a:lnTo>
                <a:lnTo>
                  <a:pt x="1662" y="4321"/>
                </a:lnTo>
                <a:lnTo>
                  <a:pt x="1649" y="4306"/>
                </a:lnTo>
                <a:lnTo>
                  <a:pt x="1636" y="4292"/>
                </a:lnTo>
                <a:lnTo>
                  <a:pt x="1623" y="4276"/>
                </a:lnTo>
                <a:lnTo>
                  <a:pt x="1609" y="4262"/>
                </a:lnTo>
                <a:lnTo>
                  <a:pt x="1581" y="4234"/>
                </a:lnTo>
                <a:lnTo>
                  <a:pt x="1552" y="4207"/>
                </a:lnTo>
                <a:lnTo>
                  <a:pt x="1520" y="4181"/>
                </a:lnTo>
                <a:lnTo>
                  <a:pt x="1489" y="4157"/>
                </a:lnTo>
                <a:lnTo>
                  <a:pt x="1472" y="4145"/>
                </a:lnTo>
                <a:lnTo>
                  <a:pt x="1456" y="4134"/>
                </a:lnTo>
                <a:lnTo>
                  <a:pt x="1439" y="4122"/>
                </a:lnTo>
                <a:lnTo>
                  <a:pt x="1421" y="4112"/>
                </a:lnTo>
                <a:lnTo>
                  <a:pt x="1405" y="4101"/>
                </a:lnTo>
                <a:lnTo>
                  <a:pt x="1386" y="4091"/>
                </a:lnTo>
                <a:lnTo>
                  <a:pt x="1368" y="4081"/>
                </a:lnTo>
                <a:lnTo>
                  <a:pt x="1350" y="4072"/>
                </a:lnTo>
                <a:lnTo>
                  <a:pt x="1331" y="4063"/>
                </a:lnTo>
                <a:lnTo>
                  <a:pt x="1312" y="4054"/>
                </a:lnTo>
                <a:lnTo>
                  <a:pt x="1312" y="3520"/>
                </a:lnTo>
                <a:lnTo>
                  <a:pt x="1312" y="2987"/>
                </a:lnTo>
                <a:lnTo>
                  <a:pt x="1312" y="2452"/>
                </a:lnTo>
                <a:lnTo>
                  <a:pt x="1312" y="1918"/>
                </a:lnTo>
                <a:lnTo>
                  <a:pt x="1312" y="1651"/>
                </a:lnTo>
                <a:lnTo>
                  <a:pt x="1312" y="1384"/>
                </a:lnTo>
                <a:lnTo>
                  <a:pt x="1312" y="1117"/>
                </a:lnTo>
                <a:lnTo>
                  <a:pt x="1312" y="851"/>
                </a:lnTo>
                <a:lnTo>
                  <a:pt x="1312" y="784"/>
                </a:lnTo>
                <a:lnTo>
                  <a:pt x="1312" y="717"/>
                </a:lnTo>
                <a:lnTo>
                  <a:pt x="1312" y="651"/>
                </a:lnTo>
                <a:lnTo>
                  <a:pt x="1312" y="584"/>
                </a:lnTo>
                <a:lnTo>
                  <a:pt x="1312" y="580"/>
                </a:lnTo>
                <a:lnTo>
                  <a:pt x="1312" y="575"/>
                </a:lnTo>
                <a:lnTo>
                  <a:pt x="1312" y="569"/>
                </a:lnTo>
                <a:lnTo>
                  <a:pt x="1312" y="562"/>
                </a:lnTo>
                <a:lnTo>
                  <a:pt x="1312" y="554"/>
                </a:lnTo>
                <a:lnTo>
                  <a:pt x="1312" y="547"/>
                </a:lnTo>
                <a:lnTo>
                  <a:pt x="1312" y="539"/>
                </a:lnTo>
                <a:lnTo>
                  <a:pt x="1312" y="530"/>
                </a:lnTo>
                <a:lnTo>
                  <a:pt x="1312" y="521"/>
                </a:lnTo>
                <a:lnTo>
                  <a:pt x="1312" y="512"/>
                </a:lnTo>
                <a:lnTo>
                  <a:pt x="1312" y="491"/>
                </a:lnTo>
                <a:lnTo>
                  <a:pt x="1312" y="471"/>
                </a:lnTo>
                <a:lnTo>
                  <a:pt x="1312" y="449"/>
                </a:lnTo>
                <a:lnTo>
                  <a:pt x="1312" y="429"/>
                </a:lnTo>
                <a:lnTo>
                  <a:pt x="1312" y="408"/>
                </a:lnTo>
                <a:lnTo>
                  <a:pt x="1311" y="387"/>
                </a:lnTo>
                <a:lnTo>
                  <a:pt x="1311" y="378"/>
                </a:lnTo>
                <a:lnTo>
                  <a:pt x="1311" y="368"/>
                </a:lnTo>
                <a:lnTo>
                  <a:pt x="1311" y="360"/>
                </a:lnTo>
                <a:lnTo>
                  <a:pt x="1309" y="351"/>
                </a:lnTo>
                <a:lnTo>
                  <a:pt x="1309" y="344"/>
                </a:lnTo>
                <a:lnTo>
                  <a:pt x="1309" y="337"/>
                </a:lnTo>
                <a:lnTo>
                  <a:pt x="1308" y="331"/>
                </a:lnTo>
                <a:lnTo>
                  <a:pt x="1308" y="325"/>
                </a:lnTo>
                <a:lnTo>
                  <a:pt x="1308" y="319"/>
                </a:lnTo>
                <a:lnTo>
                  <a:pt x="1307" y="316"/>
                </a:lnTo>
                <a:lnTo>
                  <a:pt x="1304" y="298"/>
                </a:lnTo>
                <a:lnTo>
                  <a:pt x="1299" y="282"/>
                </a:lnTo>
                <a:lnTo>
                  <a:pt x="1295" y="265"/>
                </a:lnTo>
                <a:lnTo>
                  <a:pt x="1290" y="249"/>
                </a:lnTo>
                <a:lnTo>
                  <a:pt x="1284" y="233"/>
                </a:lnTo>
                <a:lnTo>
                  <a:pt x="1278" y="218"/>
                </a:lnTo>
                <a:lnTo>
                  <a:pt x="1270" y="204"/>
                </a:lnTo>
                <a:lnTo>
                  <a:pt x="1262" y="188"/>
                </a:lnTo>
                <a:lnTo>
                  <a:pt x="1253" y="176"/>
                </a:lnTo>
                <a:lnTo>
                  <a:pt x="1245" y="161"/>
                </a:lnTo>
                <a:lnTo>
                  <a:pt x="1234" y="149"/>
                </a:lnTo>
                <a:lnTo>
                  <a:pt x="1226" y="136"/>
                </a:lnTo>
                <a:lnTo>
                  <a:pt x="1214" y="123"/>
                </a:lnTo>
                <a:lnTo>
                  <a:pt x="1203" y="111"/>
                </a:lnTo>
                <a:lnTo>
                  <a:pt x="1191" y="100"/>
                </a:lnTo>
                <a:lnTo>
                  <a:pt x="1180" y="89"/>
                </a:lnTo>
                <a:lnTo>
                  <a:pt x="1167" y="79"/>
                </a:lnTo>
                <a:lnTo>
                  <a:pt x="1154" y="69"/>
                </a:lnTo>
                <a:lnTo>
                  <a:pt x="1140" y="60"/>
                </a:lnTo>
                <a:lnTo>
                  <a:pt x="1126" y="51"/>
                </a:lnTo>
                <a:lnTo>
                  <a:pt x="1112" y="43"/>
                </a:lnTo>
                <a:lnTo>
                  <a:pt x="1098" y="36"/>
                </a:lnTo>
                <a:lnTo>
                  <a:pt x="1083" y="29"/>
                </a:lnTo>
                <a:lnTo>
                  <a:pt x="1068" y="24"/>
                </a:lnTo>
                <a:lnTo>
                  <a:pt x="1053" y="18"/>
                </a:lnTo>
                <a:lnTo>
                  <a:pt x="1036" y="14"/>
                </a:lnTo>
                <a:lnTo>
                  <a:pt x="1021" y="9"/>
                </a:lnTo>
                <a:lnTo>
                  <a:pt x="1004" y="6"/>
                </a:lnTo>
                <a:lnTo>
                  <a:pt x="988" y="3"/>
                </a:lnTo>
                <a:lnTo>
                  <a:pt x="971" y="1"/>
                </a:lnTo>
                <a:lnTo>
                  <a:pt x="955" y="0"/>
                </a:lnTo>
                <a:lnTo>
                  <a:pt x="937" y="0"/>
                </a:lnTo>
                <a:lnTo>
                  <a:pt x="920" y="0"/>
                </a:lnTo>
                <a:lnTo>
                  <a:pt x="904" y="1"/>
                </a:lnTo>
                <a:lnTo>
                  <a:pt x="887" y="3"/>
                </a:lnTo>
                <a:lnTo>
                  <a:pt x="871" y="6"/>
                </a:lnTo>
                <a:lnTo>
                  <a:pt x="854" y="9"/>
                </a:lnTo>
                <a:lnTo>
                  <a:pt x="838" y="14"/>
                </a:lnTo>
                <a:lnTo>
                  <a:pt x="823" y="18"/>
                </a:lnTo>
                <a:lnTo>
                  <a:pt x="807" y="24"/>
                </a:lnTo>
                <a:lnTo>
                  <a:pt x="792" y="29"/>
                </a:lnTo>
                <a:lnTo>
                  <a:pt x="777" y="37"/>
                </a:lnTo>
                <a:lnTo>
                  <a:pt x="763" y="43"/>
                </a:lnTo>
                <a:lnTo>
                  <a:pt x="748" y="51"/>
                </a:lnTo>
                <a:lnTo>
                  <a:pt x="735" y="60"/>
                </a:lnTo>
                <a:lnTo>
                  <a:pt x="721" y="69"/>
                </a:lnTo>
                <a:lnTo>
                  <a:pt x="708" y="79"/>
                </a:lnTo>
                <a:lnTo>
                  <a:pt x="695" y="89"/>
                </a:lnTo>
                <a:lnTo>
                  <a:pt x="683" y="100"/>
                </a:lnTo>
                <a:lnTo>
                  <a:pt x="671" y="111"/>
                </a:lnTo>
                <a:lnTo>
                  <a:pt x="660" y="123"/>
                </a:lnTo>
                <a:lnTo>
                  <a:pt x="650" y="136"/>
                </a:lnTo>
                <a:lnTo>
                  <a:pt x="640" y="149"/>
                </a:lnTo>
                <a:lnTo>
                  <a:pt x="631" y="161"/>
                </a:lnTo>
                <a:lnTo>
                  <a:pt x="620" y="176"/>
                </a:lnTo>
                <a:lnTo>
                  <a:pt x="613" y="190"/>
                </a:lnTo>
                <a:lnTo>
                  <a:pt x="605" y="204"/>
                </a:lnTo>
                <a:lnTo>
                  <a:pt x="598" y="219"/>
                </a:lnTo>
                <a:lnTo>
                  <a:pt x="591" y="235"/>
                </a:lnTo>
                <a:lnTo>
                  <a:pt x="585" y="250"/>
                </a:lnTo>
                <a:lnTo>
                  <a:pt x="580" y="265"/>
                </a:lnTo>
                <a:lnTo>
                  <a:pt x="575" y="282"/>
                </a:lnTo>
                <a:lnTo>
                  <a:pt x="571" y="299"/>
                </a:lnTo>
                <a:lnTo>
                  <a:pt x="568" y="316"/>
                </a:lnTo>
                <a:lnTo>
                  <a:pt x="567" y="319"/>
                </a:lnTo>
                <a:lnTo>
                  <a:pt x="567" y="325"/>
                </a:lnTo>
                <a:lnTo>
                  <a:pt x="566" y="331"/>
                </a:lnTo>
                <a:lnTo>
                  <a:pt x="566" y="337"/>
                </a:lnTo>
                <a:lnTo>
                  <a:pt x="566" y="345"/>
                </a:lnTo>
                <a:lnTo>
                  <a:pt x="565" y="353"/>
                </a:lnTo>
                <a:lnTo>
                  <a:pt x="565" y="360"/>
                </a:lnTo>
                <a:lnTo>
                  <a:pt x="565" y="369"/>
                </a:lnTo>
                <a:lnTo>
                  <a:pt x="563" y="378"/>
                </a:lnTo>
                <a:lnTo>
                  <a:pt x="563" y="387"/>
                </a:lnTo>
                <a:lnTo>
                  <a:pt x="563" y="408"/>
                </a:lnTo>
                <a:lnTo>
                  <a:pt x="563" y="429"/>
                </a:lnTo>
                <a:lnTo>
                  <a:pt x="563" y="450"/>
                </a:lnTo>
                <a:lnTo>
                  <a:pt x="562" y="471"/>
                </a:lnTo>
                <a:lnTo>
                  <a:pt x="562" y="493"/>
                </a:lnTo>
                <a:lnTo>
                  <a:pt x="562" y="512"/>
                </a:lnTo>
                <a:lnTo>
                  <a:pt x="562" y="522"/>
                </a:lnTo>
                <a:lnTo>
                  <a:pt x="562" y="531"/>
                </a:lnTo>
                <a:lnTo>
                  <a:pt x="562" y="540"/>
                </a:lnTo>
                <a:lnTo>
                  <a:pt x="562" y="548"/>
                </a:lnTo>
                <a:lnTo>
                  <a:pt x="562" y="556"/>
                </a:lnTo>
                <a:lnTo>
                  <a:pt x="562" y="563"/>
                </a:lnTo>
                <a:lnTo>
                  <a:pt x="563" y="570"/>
                </a:lnTo>
                <a:lnTo>
                  <a:pt x="563" y="575"/>
                </a:lnTo>
                <a:lnTo>
                  <a:pt x="563" y="580"/>
                </a:lnTo>
                <a:lnTo>
                  <a:pt x="563" y="584"/>
                </a:lnTo>
                <a:lnTo>
                  <a:pt x="563" y="651"/>
                </a:lnTo>
                <a:lnTo>
                  <a:pt x="563" y="717"/>
                </a:lnTo>
                <a:lnTo>
                  <a:pt x="563" y="784"/>
                </a:lnTo>
                <a:lnTo>
                  <a:pt x="563" y="851"/>
                </a:lnTo>
                <a:lnTo>
                  <a:pt x="563" y="1118"/>
                </a:lnTo>
                <a:lnTo>
                  <a:pt x="563" y="1385"/>
                </a:lnTo>
                <a:lnTo>
                  <a:pt x="563" y="1652"/>
                </a:lnTo>
                <a:lnTo>
                  <a:pt x="563" y="1918"/>
                </a:lnTo>
                <a:lnTo>
                  <a:pt x="563" y="2452"/>
                </a:lnTo>
                <a:lnTo>
                  <a:pt x="563" y="2987"/>
                </a:lnTo>
                <a:lnTo>
                  <a:pt x="563" y="3520"/>
                </a:lnTo>
                <a:lnTo>
                  <a:pt x="563" y="4054"/>
                </a:lnTo>
              </a:path>
            </a:pathLst>
          </a:custGeom>
          <a:solidFill>
            <a:schemeClr val="accent1"/>
          </a:solidFill>
          <a:ln w="0">
            <a:noFill/>
            <a:prstDash val="solid"/>
            <a:round/>
            <a:headEnd/>
            <a:tailEnd/>
          </a:ln>
          <a:scene3d>
            <a:camera prst="orthographicFront"/>
            <a:lightRig rig="threePt" dir="t"/>
          </a:scene3d>
          <a:sp3d>
            <a:bevelT w="127000" prst="artDeco"/>
          </a:sp3d>
        </xdr:spPr>
        <xdr:txBody>
          <a:bodyPr anchor="ctr"/>
          <a:lstStyle/>
          <a:p>
            <a:endParaRPr lang="en-US"/>
          </a:p>
        </xdr:txBody>
      </xdr:sp>
      <xdr:sp macro="" textlink="">
        <xdr:nvSpPr>
          <xdr:cNvPr id="749" name="Rounded Rectangle 748"/>
          <xdr:cNvSpPr/>
        </xdr:nvSpPr>
        <xdr:spPr>
          <a:xfrm>
            <a:off x="9900840" y="2938391"/>
            <a:ext cx="172173" cy="2522538"/>
          </a:xfrm>
          <a:prstGeom prst="roundRect">
            <a:avLst>
              <a:gd name="adj" fmla="val 4834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125248" name="Chart 735"/>
          <xdr:cNvGraphicFramePr>
            <a:graphicFrameLocks/>
          </xdr:cNvGraphicFramePr>
        </xdr:nvGraphicFramePr>
        <xdr:xfrm>
          <a:off x="9066995" y="2893712"/>
          <a:ext cx="1309582" cy="2592748"/>
        </xdr:xfrm>
        <a:graphic>
          <a:graphicData uri="http://schemas.openxmlformats.org/drawingml/2006/chart">
            <c:chart xmlns:c="http://schemas.openxmlformats.org/drawingml/2006/chart" xmlns:r="http://schemas.openxmlformats.org/officeDocument/2006/relationships" r:id="rId9"/>
          </a:graphicData>
        </a:graphic>
      </xdr:graphicFrame>
      <xdr:sp macro="" textlink="">
        <xdr:nvSpPr>
          <xdr:cNvPr id="746" name="Oval 745"/>
          <xdr:cNvSpPr/>
        </xdr:nvSpPr>
        <xdr:spPr>
          <a:xfrm>
            <a:off x="9537364" y="5318144"/>
            <a:ext cx="927821" cy="98045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Y8">
        <xdr:nvSpPr>
          <xdr:cNvPr id="747" name="TextBox 746"/>
          <xdr:cNvSpPr txBox="1"/>
        </xdr:nvSpPr>
        <xdr:spPr>
          <a:xfrm>
            <a:off x="9508668" y="5594196"/>
            <a:ext cx="975647" cy="39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15624250-F536-40E9-9AD3-79D8B8525A3D}" type="TxLink">
              <a:rPr lang="en-US" sz="3000" b="1" i="0" u="none" strike="noStrike" cap="none" spc="50">
                <a:ln w="11430"/>
                <a:solidFill>
                  <a:srgbClr val="000000"/>
                </a:solidFill>
                <a:effectLst>
                  <a:outerShdw blurRad="76200" dist="50800" dir="5400000" algn="tl" rotWithShape="0">
                    <a:srgbClr val="000000">
                      <a:alpha val="65000"/>
                    </a:srgbClr>
                  </a:outerShdw>
                </a:effectLst>
                <a:latin typeface="Arial"/>
                <a:cs typeface="Arial"/>
              </a:rPr>
              <a:pPr algn="ctr"/>
              <a:t>60%</a:t>
            </a:fld>
            <a:endParaRPr lang="en-US" sz="3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Example Dashboard Conf Page'!O18">
        <xdr:nvSpPr>
          <xdr:cNvPr id="231" name="TextBox 230"/>
          <xdr:cNvSpPr txBox="1"/>
        </xdr:nvSpPr>
        <xdr:spPr>
          <a:xfrm>
            <a:off x="10369534" y="2776568"/>
            <a:ext cx="2649552" cy="837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3EF26BA-E577-4981-9770-E04DF25A579B}" type="TxLink">
              <a:rPr lang="en-US" sz="2400" b="1" i="0" u="none" strike="noStrike">
                <a:solidFill>
                  <a:srgbClr val="000000"/>
                </a:solidFill>
                <a:latin typeface="Arial" pitchFamily="34" charset="0"/>
                <a:cs typeface="Arial" pitchFamily="34" charset="0"/>
              </a:rPr>
              <a:pPr algn="ctr"/>
              <a:t>Daily Widget Outlook</a:t>
            </a:fld>
            <a:endParaRPr lang="en-US" sz="2400" b="1">
              <a:latin typeface="Arial" pitchFamily="34" charset="0"/>
              <a:cs typeface="Arial" pitchFamily="34" charset="0"/>
            </a:endParaRPr>
          </a:p>
        </xdr:txBody>
      </xdr:sp>
      <xdr:sp macro="" textlink="'Example Dashboard Calculations'!X8">
        <xdr:nvSpPr>
          <xdr:cNvPr id="250" name="TextBox 249"/>
          <xdr:cNvSpPr txBox="1"/>
        </xdr:nvSpPr>
        <xdr:spPr>
          <a:xfrm>
            <a:off x="10465185" y="3623760"/>
            <a:ext cx="2649552" cy="1161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E61AFF28-AFB2-456A-B585-6FD74EDC4308}" type="TxLink">
              <a:rPr lang="en-US" sz="6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pitchFamily="34" charset="0"/>
              </a:rPr>
              <a:pPr algn="ctr"/>
              <a:t>59.7%</a:t>
            </a:fld>
            <a:endParaRPr lang="en-US" sz="6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grpSp>
    <xdr:clientData/>
  </xdr:twoCellAnchor>
  <xdr:twoCellAnchor>
    <xdr:from>
      <xdr:col>14</xdr:col>
      <xdr:colOff>18881</xdr:colOff>
      <xdr:row>35</xdr:row>
      <xdr:rowOff>15876</xdr:rowOff>
    </xdr:from>
    <xdr:to>
      <xdr:col>20</xdr:col>
      <xdr:colOff>598196</xdr:colOff>
      <xdr:row>54</xdr:row>
      <xdr:rowOff>178700</xdr:rowOff>
    </xdr:to>
    <xdr:grpSp>
      <xdr:nvGrpSpPr>
        <xdr:cNvPr id="125218" name="Group 242"/>
        <xdr:cNvGrpSpPr>
          <a:grpSpLocks/>
        </xdr:cNvGrpSpPr>
      </xdr:nvGrpSpPr>
      <xdr:grpSpPr bwMode="auto">
        <a:xfrm>
          <a:off x="8900944" y="7433470"/>
          <a:ext cx="4222627" cy="3782324"/>
          <a:chOff x="8973019" y="7345694"/>
          <a:chExt cx="4256500" cy="3779048"/>
        </a:xfrm>
      </xdr:grpSpPr>
      <xdr:sp macro="" textlink="">
        <xdr:nvSpPr>
          <xdr:cNvPr id="197" name="Rounded Rectangle 196"/>
          <xdr:cNvSpPr/>
        </xdr:nvSpPr>
        <xdr:spPr>
          <a:xfrm>
            <a:off x="8973019" y="7345694"/>
            <a:ext cx="4256500" cy="3779048"/>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98" name="Freeform 23"/>
          <xdr:cNvSpPr>
            <a:spLocks/>
          </xdr:cNvSpPr>
        </xdr:nvSpPr>
        <xdr:spPr bwMode="auto">
          <a:xfrm>
            <a:off x="9422582" y="7450403"/>
            <a:ext cx="1166951" cy="3626744"/>
          </a:xfrm>
          <a:custGeom>
            <a:avLst/>
            <a:gdLst/>
            <a:ahLst/>
            <a:cxnLst>
              <a:cxn ang="0">
                <a:pos x="470" y="4101"/>
              </a:cxn>
              <a:cxn ang="0">
                <a:pos x="354" y="4181"/>
              </a:cxn>
              <a:cxn ang="0">
                <a:pos x="225" y="4306"/>
              </a:cxn>
              <a:cxn ang="0">
                <a:pos x="154" y="4402"/>
              </a:cxn>
              <a:cxn ang="0">
                <a:pos x="97" y="4505"/>
              </a:cxn>
              <a:cxn ang="0">
                <a:pos x="51" y="4615"/>
              </a:cxn>
              <a:cxn ang="0">
                <a:pos x="19" y="4731"/>
              </a:cxn>
              <a:cxn ang="0">
                <a:pos x="3" y="4849"/>
              </a:cxn>
              <a:cxn ang="0">
                <a:pos x="1" y="4971"/>
              </a:cxn>
              <a:cxn ang="0">
                <a:pos x="17" y="5094"/>
              </a:cxn>
              <a:cxn ang="0">
                <a:pos x="47" y="5215"/>
              </a:cxn>
              <a:cxn ang="0">
                <a:pos x="92" y="5329"/>
              </a:cxn>
              <a:cxn ang="0">
                <a:pos x="150" y="5435"/>
              </a:cxn>
              <a:cxn ang="0">
                <a:pos x="259" y="5576"/>
              </a:cxn>
              <a:cxn ang="0">
                <a:pos x="393" y="5693"/>
              </a:cxn>
              <a:cxn ang="0">
                <a:pos x="493" y="5756"/>
              </a:cxn>
              <a:cxn ang="0">
                <a:pos x="601" y="5806"/>
              </a:cxn>
              <a:cxn ang="0">
                <a:pos x="716" y="5842"/>
              </a:cxn>
              <a:cxn ang="0">
                <a:pos x="835" y="5862"/>
              </a:cxn>
              <a:cxn ang="0">
                <a:pos x="959" y="5867"/>
              </a:cxn>
              <a:cxn ang="0">
                <a:pos x="1081" y="5857"/>
              </a:cxn>
              <a:cxn ang="0">
                <a:pos x="1199" y="5831"/>
              </a:cxn>
              <a:cxn ang="0">
                <a:pos x="1311" y="5790"/>
              </a:cxn>
              <a:cxn ang="0">
                <a:pos x="1416" y="5735"/>
              </a:cxn>
              <a:cxn ang="0">
                <a:pos x="1513" y="5668"/>
              </a:cxn>
              <a:cxn ang="0">
                <a:pos x="1667" y="5515"/>
              </a:cxn>
              <a:cxn ang="0">
                <a:pos x="1745" y="5401"/>
              </a:cxn>
              <a:cxn ang="0">
                <a:pos x="1800" y="5292"/>
              </a:cxn>
              <a:cxn ang="0">
                <a:pos x="1839" y="5176"/>
              </a:cxn>
              <a:cxn ang="0">
                <a:pos x="1865" y="5053"/>
              </a:cxn>
              <a:cxn ang="0">
                <a:pos x="1874" y="4930"/>
              </a:cxn>
              <a:cxn ang="0">
                <a:pos x="1867" y="4809"/>
              </a:cxn>
              <a:cxn ang="0">
                <a:pos x="1846" y="4691"/>
              </a:cxn>
              <a:cxn ang="0">
                <a:pos x="1810" y="4578"/>
              </a:cxn>
              <a:cxn ang="0">
                <a:pos x="1761" y="4470"/>
              </a:cxn>
              <a:cxn ang="0">
                <a:pos x="1698" y="4369"/>
              </a:cxn>
              <a:cxn ang="0">
                <a:pos x="1623" y="4276"/>
              </a:cxn>
              <a:cxn ang="0">
                <a:pos x="1472" y="4145"/>
              </a:cxn>
              <a:cxn ang="0">
                <a:pos x="1368" y="4081"/>
              </a:cxn>
              <a:cxn ang="0">
                <a:pos x="1312" y="2452"/>
              </a:cxn>
              <a:cxn ang="0">
                <a:pos x="1312" y="784"/>
              </a:cxn>
              <a:cxn ang="0">
                <a:pos x="1312" y="569"/>
              </a:cxn>
              <a:cxn ang="0">
                <a:pos x="1312" y="521"/>
              </a:cxn>
              <a:cxn ang="0">
                <a:pos x="1312" y="408"/>
              </a:cxn>
              <a:cxn ang="0">
                <a:pos x="1309" y="344"/>
              </a:cxn>
              <a:cxn ang="0">
                <a:pos x="1304" y="298"/>
              </a:cxn>
              <a:cxn ang="0">
                <a:pos x="1270" y="204"/>
              </a:cxn>
              <a:cxn ang="0">
                <a:pos x="1214" y="123"/>
              </a:cxn>
              <a:cxn ang="0">
                <a:pos x="1140" y="60"/>
              </a:cxn>
              <a:cxn ang="0">
                <a:pos x="1053" y="18"/>
              </a:cxn>
              <a:cxn ang="0">
                <a:pos x="955" y="0"/>
              </a:cxn>
              <a:cxn ang="0">
                <a:pos x="854" y="9"/>
              </a:cxn>
              <a:cxn ang="0">
                <a:pos x="763" y="43"/>
              </a:cxn>
              <a:cxn ang="0">
                <a:pos x="683" y="100"/>
              </a:cxn>
              <a:cxn ang="0">
                <a:pos x="620" y="176"/>
              </a:cxn>
              <a:cxn ang="0">
                <a:pos x="580" y="265"/>
              </a:cxn>
              <a:cxn ang="0">
                <a:pos x="566" y="331"/>
              </a:cxn>
              <a:cxn ang="0">
                <a:pos x="563" y="378"/>
              </a:cxn>
              <a:cxn ang="0">
                <a:pos x="562" y="493"/>
              </a:cxn>
              <a:cxn ang="0">
                <a:pos x="562" y="556"/>
              </a:cxn>
              <a:cxn ang="0">
                <a:pos x="563" y="651"/>
              </a:cxn>
              <a:cxn ang="0">
                <a:pos x="563" y="1652"/>
              </a:cxn>
            </a:cxnLst>
            <a:rect l="0" t="0" r="r" b="b"/>
            <a:pathLst>
              <a:path w="1874" h="5869">
                <a:moveTo>
                  <a:pt x="563" y="4054"/>
                </a:moveTo>
                <a:lnTo>
                  <a:pt x="544" y="4063"/>
                </a:lnTo>
                <a:lnTo>
                  <a:pt x="525" y="4072"/>
                </a:lnTo>
                <a:lnTo>
                  <a:pt x="506" y="4081"/>
                </a:lnTo>
                <a:lnTo>
                  <a:pt x="488" y="4091"/>
                </a:lnTo>
                <a:lnTo>
                  <a:pt x="470" y="4101"/>
                </a:lnTo>
                <a:lnTo>
                  <a:pt x="453" y="4112"/>
                </a:lnTo>
                <a:lnTo>
                  <a:pt x="436" y="4122"/>
                </a:lnTo>
                <a:lnTo>
                  <a:pt x="418" y="4134"/>
                </a:lnTo>
                <a:lnTo>
                  <a:pt x="402" y="4145"/>
                </a:lnTo>
                <a:lnTo>
                  <a:pt x="385" y="4157"/>
                </a:lnTo>
                <a:lnTo>
                  <a:pt x="354" y="4181"/>
                </a:lnTo>
                <a:lnTo>
                  <a:pt x="323" y="4207"/>
                </a:lnTo>
                <a:lnTo>
                  <a:pt x="294" y="4234"/>
                </a:lnTo>
                <a:lnTo>
                  <a:pt x="266" y="4262"/>
                </a:lnTo>
                <a:lnTo>
                  <a:pt x="252" y="4276"/>
                </a:lnTo>
                <a:lnTo>
                  <a:pt x="238" y="4292"/>
                </a:lnTo>
                <a:lnTo>
                  <a:pt x="225" y="4306"/>
                </a:lnTo>
                <a:lnTo>
                  <a:pt x="212" y="4321"/>
                </a:lnTo>
                <a:lnTo>
                  <a:pt x="201" y="4336"/>
                </a:lnTo>
                <a:lnTo>
                  <a:pt x="188" y="4353"/>
                </a:lnTo>
                <a:lnTo>
                  <a:pt x="177" y="4369"/>
                </a:lnTo>
                <a:lnTo>
                  <a:pt x="165" y="4385"/>
                </a:lnTo>
                <a:lnTo>
                  <a:pt x="154" y="4402"/>
                </a:lnTo>
                <a:lnTo>
                  <a:pt x="144" y="4419"/>
                </a:lnTo>
                <a:lnTo>
                  <a:pt x="134" y="4435"/>
                </a:lnTo>
                <a:lnTo>
                  <a:pt x="123" y="4452"/>
                </a:lnTo>
                <a:lnTo>
                  <a:pt x="115" y="4470"/>
                </a:lnTo>
                <a:lnTo>
                  <a:pt x="104" y="4487"/>
                </a:lnTo>
                <a:lnTo>
                  <a:pt x="97" y="4505"/>
                </a:lnTo>
                <a:lnTo>
                  <a:pt x="88" y="4523"/>
                </a:lnTo>
                <a:lnTo>
                  <a:pt x="80" y="4541"/>
                </a:lnTo>
                <a:lnTo>
                  <a:pt x="71" y="4559"/>
                </a:lnTo>
                <a:lnTo>
                  <a:pt x="65" y="4578"/>
                </a:lnTo>
                <a:lnTo>
                  <a:pt x="57" y="4596"/>
                </a:lnTo>
                <a:lnTo>
                  <a:pt x="51" y="4615"/>
                </a:lnTo>
                <a:lnTo>
                  <a:pt x="45" y="4634"/>
                </a:lnTo>
                <a:lnTo>
                  <a:pt x="40" y="4652"/>
                </a:lnTo>
                <a:lnTo>
                  <a:pt x="33" y="4672"/>
                </a:lnTo>
                <a:lnTo>
                  <a:pt x="28" y="4691"/>
                </a:lnTo>
                <a:lnTo>
                  <a:pt x="24" y="4710"/>
                </a:lnTo>
                <a:lnTo>
                  <a:pt x="19" y="4731"/>
                </a:lnTo>
                <a:lnTo>
                  <a:pt x="15" y="4750"/>
                </a:lnTo>
                <a:lnTo>
                  <a:pt x="13" y="4769"/>
                </a:lnTo>
                <a:lnTo>
                  <a:pt x="9" y="4790"/>
                </a:lnTo>
                <a:lnTo>
                  <a:pt x="7" y="4809"/>
                </a:lnTo>
                <a:lnTo>
                  <a:pt x="5" y="4830"/>
                </a:lnTo>
                <a:lnTo>
                  <a:pt x="3" y="4849"/>
                </a:lnTo>
                <a:lnTo>
                  <a:pt x="1" y="4869"/>
                </a:lnTo>
                <a:lnTo>
                  <a:pt x="1" y="4890"/>
                </a:lnTo>
                <a:lnTo>
                  <a:pt x="0" y="4911"/>
                </a:lnTo>
                <a:lnTo>
                  <a:pt x="0" y="4930"/>
                </a:lnTo>
                <a:lnTo>
                  <a:pt x="1" y="4950"/>
                </a:lnTo>
                <a:lnTo>
                  <a:pt x="1" y="4971"/>
                </a:lnTo>
                <a:lnTo>
                  <a:pt x="3" y="4991"/>
                </a:lnTo>
                <a:lnTo>
                  <a:pt x="5" y="5012"/>
                </a:lnTo>
                <a:lnTo>
                  <a:pt x="7" y="5033"/>
                </a:lnTo>
                <a:lnTo>
                  <a:pt x="9" y="5053"/>
                </a:lnTo>
                <a:lnTo>
                  <a:pt x="13" y="5074"/>
                </a:lnTo>
                <a:lnTo>
                  <a:pt x="17" y="5094"/>
                </a:lnTo>
                <a:lnTo>
                  <a:pt x="21" y="5115"/>
                </a:lnTo>
                <a:lnTo>
                  <a:pt x="24" y="5135"/>
                </a:lnTo>
                <a:lnTo>
                  <a:pt x="29" y="5156"/>
                </a:lnTo>
                <a:lnTo>
                  <a:pt x="35" y="5176"/>
                </a:lnTo>
                <a:lnTo>
                  <a:pt x="41" y="5196"/>
                </a:lnTo>
                <a:lnTo>
                  <a:pt x="47" y="5215"/>
                </a:lnTo>
                <a:lnTo>
                  <a:pt x="54" y="5235"/>
                </a:lnTo>
                <a:lnTo>
                  <a:pt x="60" y="5255"/>
                </a:lnTo>
                <a:lnTo>
                  <a:pt x="68" y="5274"/>
                </a:lnTo>
                <a:lnTo>
                  <a:pt x="75" y="5292"/>
                </a:lnTo>
                <a:lnTo>
                  <a:pt x="83" y="5311"/>
                </a:lnTo>
                <a:lnTo>
                  <a:pt x="92" y="5329"/>
                </a:lnTo>
                <a:lnTo>
                  <a:pt x="101" y="5347"/>
                </a:lnTo>
                <a:lnTo>
                  <a:pt x="109" y="5365"/>
                </a:lnTo>
                <a:lnTo>
                  <a:pt x="120" y="5383"/>
                </a:lnTo>
                <a:lnTo>
                  <a:pt x="130" y="5401"/>
                </a:lnTo>
                <a:lnTo>
                  <a:pt x="140" y="5418"/>
                </a:lnTo>
                <a:lnTo>
                  <a:pt x="150" y="5435"/>
                </a:lnTo>
                <a:lnTo>
                  <a:pt x="162" y="5451"/>
                </a:lnTo>
                <a:lnTo>
                  <a:pt x="172" y="5468"/>
                </a:lnTo>
                <a:lnTo>
                  <a:pt x="183" y="5485"/>
                </a:lnTo>
                <a:lnTo>
                  <a:pt x="207" y="5515"/>
                </a:lnTo>
                <a:lnTo>
                  <a:pt x="233" y="5546"/>
                </a:lnTo>
                <a:lnTo>
                  <a:pt x="259" y="5576"/>
                </a:lnTo>
                <a:lnTo>
                  <a:pt x="287" y="5604"/>
                </a:lnTo>
                <a:lnTo>
                  <a:pt x="317" y="5631"/>
                </a:lnTo>
                <a:lnTo>
                  <a:pt x="346" y="5657"/>
                </a:lnTo>
                <a:lnTo>
                  <a:pt x="362" y="5668"/>
                </a:lnTo>
                <a:lnTo>
                  <a:pt x="378" y="5681"/>
                </a:lnTo>
                <a:lnTo>
                  <a:pt x="393" y="5693"/>
                </a:lnTo>
                <a:lnTo>
                  <a:pt x="409" y="5703"/>
                </a:lnTo>
                <a:lnTo>
                  <a:pt x="426" y="5714"/>
                </a:lnTo>
                <a:lnTo>
                  <a:pt x="443" y="5725"/>
                </a:lnTo>
                <a:lnTo>
                  <a:pt x="459" y="5735"/>
                </a:lnTo>
                <a:lnTo>
                  <a:pt x="476" y="5745"/>
                </a:lnTo>
                <a:lnTo>
                  <a:pt x="493" y="5756"/>
                </a:lnTo>
                <a:lnTo>
                  <a:pt x="511" y="5765"/>
                </a:lnTo>
                <a:lnTo>
                  <a:pt x="529" y="5774"/>
                </a:lnTo>
                <a:lnTo>
                  <a:pt x="547" y="5781"/>
                </a:lnTo>
                <a:lnTo>
                  <a:pt x="565" y="5790"/>
                </a:lnTo>
                <a:lnTo>
                  <a:pt x="582" y="5798"/>
                </a:lnTo>
                <a:lnTo>
                  <a:pt x="601" y="5806"/>
                </a:lnTo>
                <a:lnTo>
                  <a:pt x="619" y="5812"/>
                </a:lnTo>
                <a:lnTo>
                  <a:pt x="638" y="5818"/>
                </a:lnTo>
                <a:lnTo>
                  <a:pt x="657" y="5825"/>
                </a:lnTo>
                <a:lnTo>
                  <a:pt x="676" y="5831"/>
                </a:lnTo>
                <a:lnTo>
                  <a:pt x="695" y="5836"/>
                </a:lnTo>
                <a:lnTo>
                  <a:pt x="716" y="5842"/>
                </a:lnTo>
                <a:lnTo>
                  <a:pt x="735" y="5845"/>
                </a:lnTo>
                <a:lnTo>
                  <a:pt x="754" y="5851"/>
                </a:lnTo>
                <a:lnTo>
                  <a:pt x="774" y="5853"/>
                </a:lnTo>
                <a:lnTo>
                  <a:pt x="795" y="5857"/>
                </a:lnTo>
                <a:lnTo>
                  <a:pt x="815" y="5860"/>
                </a:lnTo>
                <a:lnTo>
                  <a:pt x="835" y="5862"/>
                </a:lnTo>
                <a:lnTo>
                  <a:pt x="856" y="5865"/>
                </a:lnTo>
                <a:lnTo>
                  <a:pt x="876" y="5866"/>
                </a:lnTo>
                <a:lnTo>
                  <a:pt x="896" y="5867"/>
                </a:lnTo>
                <a:lnTo>
                  <a:pt x="917" y="5867"/>
                </a:lnTo>
                <a:lnTo>
                  <a:pt x="937" y="5869"/>
                </a:lnTo>
                <a:lnTo>
                  <a:pt x="959" y="5867"/>
                </a:lnTo>
                <a:lnTo>
                  <a:pt x="979" y="5867"/>
                </a:lnTo>
                <a:lnTo>
                  <a:pt x="999" y="5866"/>
                </a:lnTo>
                <a:lnTo>
                  <a:pt x="1020" y="5865"/>
                </a:lnTo>
                <a:lnTo>
                  <a:pt x="1040" y="5862"/>
                </a:lnTo>
                <a:lnTo>
                  <a:pt x="1060" y="5860"/>
                </a:lnTo>
                <a:lnTo>
                  <a:pt x="1081" y="5857"/>
                </a:lnTo>
                <a:lnTo>
                  <a:pt x="1101" y="5853"/>
                </a:lnTo>
                <a:lnTo>
                  <a:pt x="1120" y="5851"/>
                </a:lnTo>
                <a:lnTo>
                  <a:pt x="1140" y="5845"/>
                </a:lnTo>
                <a:lnTo>
                  <a:pt x="1159" y="5842"/>
                </a:lnTo>
                <a:lnTo>
                  <a:pt x="1179" y="5836"/>
                </a:lnTo>
                <a:lnTo>
                  <a:pt x="1199" y="5831"/>
                </a:lnTo>
                <a:lnTo>
                  <a:pt x="1218" y="5825"/>
                </a:lnTo>
                <a:lnTo>
                  <a:pt x="1237" y="5818"/>
                </a:lnTo>
                <a:lnTo>
                  <a:pt x="1255" y="5812"/>
                </a:lnTo>
                <a:lnTo>
                  <a:pt x="1274" y="5806"/>
                </a:lnTo>
                <a:lnTo>
                  <a:pt x="1292" y="5798"/>
                </a:lnTo>
                <a:lnTo>
                  <a:pt x="1311" y="5790"/>
                </a:lnTo>
                <a:lnTo>
                  <a:pt x="1328" y="5781"/>
                </a:lnTo>
                <a:lnTo>
                  <a:pt x="1346" y="5774"/>
                </a:lnTo>
                <a:lnTo>
                  <a:pt x="1364" y="5765"/>
                </a:lnTo>
                <a:lnTo>
                  <a:pt x="1382" y="5756"/>
                </a:lnTo>
                <a:lnTo>
                  <a:pt x="1398" y="5745"/>
                </a:lnTo>
                <a:lnTo>
                  <a:pt x="1416" y="5735"/>
                </a:lnTo>
                <a:lnTo>
                  <a:pt x="1433" y="5725"/>
                </a:lnTo>
                <a:lnTo>
                  <a:pt x="1449" y="5714"/>
                </a:lnTo>
                <a:lnTo>
                  <a:pt x="1466" y="5703"/>
                </a:lnTo>
                <a:lnTo>
                  <a:pt x="1481" y="5693"/>
                </a:lnTo>
                <a:lnTo>
                  <a:pt x="1498" y="5681"/>
                </a:lnTo>
                <a:lnTo>
                  <a:pt x="1513" y="5668"/>
                </a:lnTo>
                <a:lnTo>
                  <a:pt x="1528" y="5657"/>
                </a:lnTo>
                <a:lnTo>
                  <a:pt x="1559" y="5631"/>
                </a:lnTo>
                <a:lnTo>
                  <a:pt x="1588" y="5604"/>
                </a:lnTo>
                <a:lnTo>
                  <a:pt x="1614" y="5576"/>
                </a:lnTo>
                <a:lnTo>
                  <a:pt x="1641" y="5546"/>
                </a:lnTo>
                <a:lnTo>
                  <a:pt x="1667" y="5515"/>
                </a:lnTo>
                <a:lnTo>
                  <a:pt x="1691" y="5485"/>
                </a:lnTo>
                <a:lnTo>
                  <a:pt x="1702" y="5468"/>
                </a:lnTo>
                <a:lnTo>
                  <a:pt x="1714" y="5451"/>
                </a:lnTo>
                <a:lnTo>
                  <a:pt x="1725" y="5435"/>
                </a:lnTo>
                <a:lnTo>
                  <a:pt x="1735" y="5418"/>
                </a:lnTo>
                <a:lnTo>
                  <a:pt x="1745" y="5401"/>
                </a:lnTo>
                <a:lnTo>
                  <a:pt x="1756" y="5383"/>
                </a:lnTo>
                <a:lnTo>
                  <a:pt x="1764" y="5365"/>
                </a:lnTo>
                <a:lnTo>
                  <a:pt x="1775" y="5347"/>
                </a:lnTo>
                <a:lnTo>
                  <a:pt x="1784" y="5329"/>
                </a:lnTo>
                <a:lnTo>
                  <a:pt x="1791" y="5311"/>
                </a:lnTo>
                <a:lnTo>
                  <a:pt x="1800" y="5292"/>
                </a:lnTo>
                <a:lnTo>
                  <a:pt x="1808" y="5274"/>
                </a:lnTo>
                <a:lnTo>
                  <a:pt x="1814" y="5255"/>
                </a:lnTo>
                <a:lnTo>
                  <a:pt x="1822" y="5235"/>
                </a:lnTo>
                <a:lnTo>
                  <a:pt x="1828" y="5215"/>
                </a:lnTo>
                <a:lnTo>
                  <a:pt x="1834" y="5196"/>
                </a:lnTo>
                <a:lnTo>
                  <a:pt x="1839" y="5176"/>
                </a:lnTo>
                <a:lnTo>
                  <a:pt x="1846" y="5156"/>
                </a:lnTo>
                <a:lnTo>
                  <a:pt x="1850" y="5135"/>
                </a:lnTo>
                <a:lnTo>
                  <a:pt x="1855" y="5115"/>
                </a:lnTo>
                <a:lnTo>
                  <a:pt x="1859" y="5094"/>
                </a:lnTo>
                <a:lnTo>
                  <a:pt x="1862" y="5074"/>
                </a:lnTo>
                <a:lnTo>
                  <a:pt x="1865" y="5053"/>
                </a:lnTo>
                <a:lnTo>
                  <a:pt x="1867" y="5033"/>
                </a:lnTo>
                <a:lnTo>
                  <a:pt x="1870" y="5012"/>
                </a:lnTo>
                <a:lnTo>
                  <a:pt x="1871" y="4991"/>
                </a:lnTo>
                <a:lnTo>
                  <a:pt x="1873" y="4971"/>
                </a:lnTo>
                <a:lnTo>
                  <a:pt x="1874" y="4950"/>
                </a:lnTo>
                <a:lnTo>
                  <a:pt x="1874" y="4930"/>
                </a:lnTo>
                <a:lnTo>
                  <a:pt x="1874" y="4911"/>
                </a:lnTo>
                <a:lnTo>
                  <a:pt x="1874" y="4890"/>
                </a:lnTo>
                <a:lnTo>
                  <a:pt x="1873" y="4869"/>
                </a:lnTo>
                <a:lnTo>
                  <a:pt x="1871" y="4849"/>
                </a:lnTo>
                <a:lnTo>
                  <a:pt x="1870" y="4830"/>
                </a:lnTo>
                <a:lnTo>
                  <a:pt x="1867" y="4809"/>
                </a:lnTo>
                <a:lnTo>
                  <a:pt x="1865" y="4790"/>
                </a:lnTo>
                <a:lnTo>
                  <a:pt x="1862" y="4769"/>
                </a:lnTo>
                <a:lnTo>
                  <a:pt x="1859" y="4750"/>
                </a:lnTo>
                <a:lnTo>
                  <a:pt x="1855" y="4731"/>
                </a:lnTo>
                <a:lnTo>
                  <a:pt x="1851" y="4710"/>
                </a:lnTo>
                <a:lnTo>
                  <a:pt x="1846" y="4691"/>
                </a:lnTo>
                <a:lnTo>
                  <a:pt x="1841" y="4672"/>
                </a:lnTo>
                <a:lnTo>
                  <a:pt x="1836" y="4652"/>
                </a:lnTo>
                <a:lnTo>
                  <a:pt x="1831" y="4634"/>
                </a:lnTo>
                <a:lnTo>
                  <a:pt x="1824" y="4615"/>
                </a:lnTo>
                <a:lnTo>
                  <a:pt x="1818" y="4596"/>
                </a:lnTo>
                <a:lnTo>
                  <a:pt x="1810" y="4578"/>
                </a:lnTo>
                <a:lnTo>
                  <a:pt x="1803" y="4559"/>
                </a:lnTo>
                <a:lnTo>
                  <a:pt x="1795" y="4541"/>
                </a:lnTo>
                <a:lnTo>
                  <a:pt x="1787" y="4523"/>
                </a:lnTo>
                <a:lnTo>
                  <a:pt x="1778" y="4505"/>
                </a:lnTo>
                <a:lnTo>
                  <a:pt x="1770" y="4487"/>
                </a:lnTo>
                <a:lnTo>
                  <a:pt x="1761" y="4470"/>
                </a:lnTo>
                <a:lnTo>
                  <a:pt x="1751" y="4452"/>
                </a:lnTo>
                <a:lnTo>
                  <a:pt x="1742" y="4435"/>
                </a:lnTo>
                <a:lnTo>
                  <a:pt x="1731" y="4419"/>
                </a:lnTo>
                <a:lnTo>
                  <a:pt x="1720" y="4402"/>
                </a:lnTo>
                <a:lnTo>
                  <a:pt x="1710" y="4385"/>
                </a:lnTo>
                <a:lnTo>
                  <a:pt x="1698" y="4369"/>
                </a:lnTo>
                <a:lnTo>
                  <a:pt x="1687" y="4353"/>
                </a:lnTo>
                <a:lnTo>
                  <a:pt x="1674" y="4336"/>
                </a:lnTo>
                <a:lnTo>
                  <a:pt x="1662" y="4321"/>
                </a:lnTo>
                <a:lnTo>
                  <a:pt x="1649" y="4306"/>
                </a:lnTo>
                <a:lnTo>
                  <a:pt x="1636" y="4292"/>
                </a:lnTo>
                <a:lnTo>
                  <a:pt x="1623" y="4276"/>
                </a:lnTo>
                <a:lnTo>
                  <a:pt x="1609" y="4262"/>
                </a:lnTo>
                <a:lnTo>
                  <a:pt x="1581" y="4234"/>
                </a:lnTo>
                <a:lnTo>
                  <a:pt x="1552" y="4207"/>
                </a:lnTo>
                <a:lnTo>
                  <a:pt x="1520" y="4181"/>
                </a:lnTo>
                <a:lnTo>
                  <a:pt x="1489" y="4157"/>
                </a:lnTo>
                <a:lnTo>
                  <a:pt x="1472" y="4145"/>
                </a:lnTo>
                <a:lnTo>
                  <a:pt x="1456" y="4134"/>
                </a:lnTo>
                <a:lnTo>
                  <a:pt x="1439" y="4122"/>
                </a:lnTo>
                <a:lnTo>
                  <a:pt x="1421" y="4112"/>
                </a:lnTo>
                <a:lnTo>
                  <a:pt x="1405" y="4101"/>
                </a:lnTo>
                <a:lnTo>
                  <a:pt x="1386" y="4091"/>
                </a:lnTo>
                <a:lnTo>
                  <a:pt x="1368" y="4081"/>
                </a:lnTo>
                <a:lnTo>
                  <a:pt x="1350" y="4072"/>
                </a:lnTo>
                <a:lnTo>
                  <a:pt x="1331" y="4063"/>
                </a:lnTo>
                <a:lnTo>
                  <a:pt x="1312" y="4054"/>
                </a:lnTo>
                <a:lnTo>
                  <a:pt x="1312" y="3520"/>
                </a:lnTo>
                <a:lnTo>
                  <a:pt x="1312" y="2987"/>
                </a:lnTo>
                <a:lnTo>
                  <a:pt x="1312" y="2452"/>
                </a:lnTo>
                <a:lnTo>
                  <a:pt x="1312" y="1918"/>
                </a:lnTo>
                <a:lnTo>
                  <a:pt x="1312" y="1651"/>
                </a:lnTo>
                <a:lnTo>
                  <a:pt x="1312" y="1384"/>
                </a:lnTo>
                <a:lnTo>
                  <a:pt x="1312" y="1117"/>
                </a:lnTo>
                <a:lnTo>
                  <a:pt x="1312" y="851"/>
                </a:lnTo>
                <a:lnTo>
                  <a:pt x="1312" y="784"/>
                </a:lnTo>
                <a:lnTo>
                  <a:pt x="1312" y="717"/>
                </a:lnTo>
                <a:lnTo>
                  <a:pt x="1312" y="651"/>
                </a:lnTo>
                <a:lnTo>
                  <a:pt x="1312" y="584"/>
                </a:lnTo>
                <a:lnTo>
                  <a:pt x="1312" y="580"/>
                </a:lnTo>
                <a:lnTo>
                  <a:pt x="1312" y="575"/>
                </a:lnTo>
                <a:lnTo>
                  <a:pt x="1312" y="569"/>
                </a:lnTo>
                <a:lnTo>
                  <a:pt x="1312" y="562"/>
                </a:lnTo>
                <a:lnTo>
                  <a:pt x="1312" y="554"/>
                </a:lnTo>
                <a:lnTo>
                  <a:pt x="1312" y="547"/>
                </a:lnTo>
                <a:lnTo>
                  <a:pt x="1312" y="539"/>
                </a:lnTo>
                <a:lnTo>
                  <a:pt x="1312" y="530"/>
                </a:lnTo>
                <a:lnTo>
                  <a:pt x="1312" y="521"/>
                </a:lnTo>
                <a:lnTo>
                  <a:pt x="1312" y="512"/>
                </a:lnTo>
                <a:lnTo>
                  <a:pt x="1312" y="491"/>
                </a:lnTo>
                <a:lnTo>
                  <a:pt x="1312" y="471"/>
                </a:lnTo>
                <a:lnTo>
                  <a:pt x="1312" y="449"/>
                </a:lnTo>
                <a:lnTo>
                  <a:pt x="1312" y="429"/>
                </a:lnTo>
                <a:lnTo>
                  <a:pt x="1312" y="408"/>
                </a:lnTo>
                <a:lnTo>
                  <a:pt x="1311" y="387"/>
                </a:lnTo>
                <a:lnTo>
                  <a:pt x="1311" y="378"/>
                </a:lnTo>
                <a:lnTo>
                  <a:pt x="1311" y="368"/>
                </a:lnTo>
                <a:lnTo>
                  <a:pt x="1311" y="360"/>
                </a:lnTo>
                <a:lnTo>
                  <a:pt x="1309" y="351"/>
                </a:lnTo>
                <a:lnTo>
                  <a:pt x="1309" y="344"/>
                </a:lnTo>
                <a:lnTo>
                  <a:pt x="1309" y="337"/>
                </a:lnTo>
                <a:lnTo>
                  <a:pt x="1308" y="331"/>
                </a:lnTo>
                <a:lnTo>
                  <a:pt x="1308" y="325"/>
                </a:lnTo>
                <a:lnTo>
                  <a:pt x="1308" y="319"/>
                </a:lnTo>
                <a:lnTo>
                  <a:pt x="1307" y="316"/>
                </a:lnTo>
                <a:lnTo>
                  <a:pt x="1304" y="298"/>
                </a:lnTo>
                <a:lnTo>
                  <a:pt x="1299" y="282"/>
                </a:lnTo>
                <a:lnTo>
                  <a:pt x="1295" y="265"/>
                </a:lnTo>
                <a:lnTo>
                  <a:pt x="1290" y="249"/>
                </a:lnTo>
                <a:lnTo>
                  <a:pt x="1284" y="233"/>
                </a:lnTo>
                <a:lnTo>
                  <a:pt x="1278" y="218"/>
                </a:lnTo>
                <a:lnTo>
                  <a:pt x="1270" y="204"/>
                </a:lnTo>
                <a:lnTo>
                  <a:pt x="1262" y="188"/>
                </a:lnTo>
                <a:lnTo>
                  <a:pt x="1253" y="176"/>
                </a:lnTo>
                <a:lnTo>
                  <a:pt x="1245" y="161"/>
                </a:lnTo>
                <a:lnTo>
                  <a:pt x="1234" y="149"/>
                </a:lnTo>
                <a:lnTo>
                  <a:pt x="1226" y="136"/>
                </a:lnTo>
                <a:lnTo>
                  <a:pt x="1214" y="123"/>
                </a:lnTo>
                <a:lnTo>
                  <a:pt x="1203" y="111"/>
                </a:lnTo>
                <a:lnTo>
                  <a:pt x="1191" y="100"/>
                </a:lnTo>
                <a:lnTo>
                  <a:pt x="1180" y="89"/>
                </a:lnTo>
                <a:lnTo>
                  <a:pt x="1167" y="79"/>
                </a:lnTo>
                <a:lnTo>
                  <a:pt x="1154" y="69"/>
                </a:lnTo>
                <a:lnTo>
                  <a:pt x="1140" y="60"/>
                </a:lnTo>
                <a:lnTo>
                  <a:pt x="1126" y="51"/>
                </a:lnTo>
                <a:lnTo>
                  <a:pt x="1112" y="43"/>
                </a:lnTo>
                <a:lnTo>
                  <a:pt x="1098" y="36"/>
                </a:lnTo>
                <a:lnTo>
                  <a:pt x="1083" y="29"/>
                </a:lnTo>
                <a:lnTo>
                  <a:pt x="1068" y="24"/>
                </a:lnTo>
                <a:lnTo>
                  <a:pt x="1053" y="18"/>
                </a:lnTo>
                <a:lnTo>
                  <a:pt x="1036" y="14"/>
                </a:lnTo>
                <a:lnTo>
                  <a:pt x="1021" y="9"/>
                </a:lnTo>
                <a:lnTo>
                  <a:pt x="1004" y="6"/>
                </a:lnTo>
                <a:lnTo>
                  <a:pt x="988" y="3"/>
                </a:lnTo>
                <a:lnTo>
                  <a:pt x="971" y="1"/>
                </a:lnTo>
                <a:lnTo>
                  <a:pt x="955" y="0"/>
                </a:lnTo>
                <a:lnTo>
                  <a:pt x="937" y="0"/>
                </a:lnTo>
                <a:lnTo>
                  <a:pt x="920" y="0"/>
                </a:lnTo>
                <a:lnTo>
                  <a:pt x="904" y="1"/>
                </a:lnTo>
                <a:lnTo>
                  <a:pt x="887" y="3"/>
                </a:lnTo>
                <a:lnTo>
                  <a:pt x="871" y="6"/>
                </a:lnTo>
                <a:lnTo>
                  <a:pt x="854" y="9"/>
                </a:lnTo>
                <a:lnTo>
                  <a:pt x="838" y="14"/>
                </a:lnTo>
                <a:lnTo>
                  <a:pt x="823" y="18"/>
                </a:lnTo>
                <a:lnTo>
                  <a:pt x="807" y="24"/>
                </a:lnTo>
                <a:lnTo>
                  <a:pt x="792" y="29"/>
                </a:lnTo>
                <a:lnTo>
                  <a:pt x="777" y="37"/>
                </a:lnTo>
                <a:lnTo>
                  <a:pt x="763" y="43"/>
                </a:lnTo>
                <a:lnTo>
                  <a:pt x="748" y="51"/>
                </a:lnTo>
                <a:lnTo>
                  <a:pt x="735" y="60"/>
                </a:lnTo>
                <a:lnTo>
                  <a:pt x="721" y="69"/>
                </a:lnTo>
                <a:lnTo>
                  <a:pt x="708" y="79"/>
                </a:lnTo>
                <a:lnTo>
                  <a:pt x="695" y="89"/>
                </a:lnTo>
                <a:lnTo>
                  <a:pt x="683" y="100"/>
                </a:lnTo>
                <a:lnTo>
                  <a:pt x="671" y="111"/>
                </a:lnTo>
                <a:lnTo>
                  <a:pt x="660" y="123"/>
                </a:lnTo>
                <a:lnTo>
                  <a:pt x="650" y="136"/>
                </a:lnTo>
                <a:lnTo>
                  <a:pt x="640" y="149"/>
                </a:lnTo>
                <a:lnTo>
                  <a:pt x="631" y="161"/>
                </a:lnTo>
                <a:lnTo>
                  <a:pt x="620" y="176"/>
                </a:lnTo>
                <a:lnTo>
                  <a:pt x="613" y="190"/>
                </a:lnTo>
                <a:lnTo>
                  <a:pt x="605" y="204"/>
                </a:lnTo>
                <a:lnTo>
                  <a:pt x="598" y="219"/>
                </a:lnTo>
                <a:lnTo>
                  <a:pt x="591" y="235"/>
                </a:lnTo>
                <a:lnTo>
                  <a:pt x="585" y="250"/>
                </a:lnTo>
                <a:lnTo>
                  <a:pt x="580" y="265"/>
                </a:lnTo>
                <a:lnTo>
                  <a:pt x="575" y="282"/>
                </a:lnTo>
                <a:lnTo>
                  <a:pt x="571" y="299"/>
                </a:lnTo>
                <a:lnTo>
                  <a:pt x="568" y="316"/>
                </a:lnTo>
                <a:lnTo>
                  <a:pt x="567" y="319"/>
                </a:lnTo>
                <a:lnTo>
                  <a:pt x="567" y="325"/>
                </a:lnTo>
                <a:lnTo>
                  <a:pt x="566" y="331"/>
                </a:lnTo>
                <a:lnTo>
                  <a:pt x="566" y="337"/>
                </a:lnTo>
                <a:lnTo>
                  <a:pt x="566" y="345"/>
                </a:lnTo>
                <a:lnTo>
                  <a:pt x="565" y="353"/>
                </a:lnTo>
                <a:lnTo>
                  <a:pt x="565" y="360"/>
                </a:lnTo>
                <a:lnTo>
                  <a:pt x="565" y="369"/>
                </a:lnTo>
                <a:lnTo>
                  <a:pt x="563" y="378"/>
                </a:lnTo>
                <a:lnTo>
                  <a:pt x="563" y="387"/>
                </a:lnTo>
                <a:lnTo>
                  <a:pt x="563" y="408"/>
                </a:lnTo>
                <a:lnTo>
                  <a:pt x="563" y="429"/>
                </a:lnTo>
                <a:lnTo>
                  <a:pt x="563" y="450"/>
                </a:lnTo>
                <a:lnTo>
                  <a:pt x="562" y="471"/>
                </a:lnTo>
                <a:lnTo>
                  <a:pt x="562" y="493"/>
                </a:lnTo>
                <a:lnTo>
                  <a:pt x="562" y="512"/>
                </a:lnTo>
                <a:lnTo>
                  <a:pt x="562" y="522"/>
                </a:lnTo>
                <a:lnTo>
                  <a:pt x="562" y="531"/>
                </a:lnTo>
                <a:lnTo>
                  <a:pt x="562" y="540"/>
                </a:lnTo>
                <a:lnTo>
                  <a:pt x="562" y="548"/>
                </a:lnTo>
                <a:lnTo>
                  <a:pt x="562" y="556"/>
                </a:lnTo>
                <a:lnTo>
                  <a:pt x="562" y="563"/>
                </a:lnTo>
                <a:lnTo>
                  <a:pt x="563" y="570"/>
                </a:lnTo>
                <a:lnTo>
                  <a:pt x="563" y="575"/>
                </a:lnTo>
                <a:lnTo>
                  <a:pt x="563" y="580"/>
                </a:lnTo>
                <a:lnTo>
                  <a:pt x="563" y="584"/>
                </a:lnTo>
                <a:lnTo>
                  <a:pt x="563" y="651"/>
                </a:lnTo>
                <a:lnTo>
                  <a:pt x="563" y="717"/>
                </a:lnTo>
                <a:lnTo>
                  <a:pt x="563" y="784"/>
                </a:lnTo>
                <a:lnTo>
                  <a:pt x="563" y="851"/>
                </a:lnTo>
                <a:lnTo>
                  <a:pt x="563" y="1118"/>
                </a:lnTo>
                <a:lnTo>
                  <a:pt x="563" y="1385"/>
                </a:lnTo>
                <a:lnTo>
                  <a:pt x="563" y="1652"/>
                </a:lnTo>
                <a:lnTo>
                  <a:pt x="563" y="1918"/>
                </a:lnTo>
                <a:lnTo>
                  <a:pt x="563" y="2452"/>
                </a:lnTo>
                <a:lnTo>
                  <a:pt x="563" y="2987"/>
                </a:lnTo>
                <a:lnTo>
                  <a:pt x="563" y="3520"/>
                </a:lnTo>
                <a:lnTo>
                  <a:pt x="563" y="4054"/>
                </a:lnTo>
              </a:path>
            </a:pathLst>
          </a:custGeom>
          <a:solidFill>
            <a:schemeClr val="accent1"/>
          </a:solidFill>
          <a:ln w="0">
            <a:noFill/>
            <a:prstDash val="solid"/>
            <a:round/>
            <a:headEnd/>
            <a:tailEnd/>
          </a:ln>
          <a:scene3d>
            <a:camera prst="orthographicFront"/>
            <a:lightRig rig="threePt" dir="t"/>
          </a:scene3d>
          <a:sp3d>
            <a:bevelT w="127000" prst="artDeco"/>
          </a:sp3d>
        </xdr:spPr>
        <xdr:txBody>
          <a:bodyPr anchor="ctr"/>
          <a:lstStyle/>
          <a:p>
            <a:endParaRPr lang="en-US"/>
          </a:p>
        </xdr:txBody>
      </xdr:sp>
      <xdr:sp macro="" textlink="">
        <xdr:nvSpPr>
          <xdr:cNvPr id="199" name="Rounded Rectangle 198"/>
          <xdr:cNvSpPr/>
        </xdr:nvSpPr>
        <xdr:spPr>
          <a:xfrm>
            <a:off x="9900840" y="7593188"/>
            <a:ext cx="172173" cy="2522538"/>
          </a:xfrm>
          <a:prstGeom prst="roundRect">
            <a:avLst>
              <a:gd name="adj" fmla="val 4834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01" name="Oval 200"/>
          <xdr:cNvSpPr/>
        </xdr:nvSpPr>
        <xdr:spPr>
          <a:xfrm>
            <a:off x="9537364" y="9982460"/>
            <a:ext cx="927821" cy="98045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Y21">
        <xdr:nvSpPr>
          <xdr:cNvPr id="202" name="TextBox 201"/>
          <xdr:cNvSpPr txBox="1"/>
        </xdr:nvSpPr>
        <xdr:spPr>
          <a:xfrm>
            <a:off x="9508668" y="10258512"/>
            <a:ext cx="975647" cy="39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95C6AFB6-3223-4880-9E19-19EC52D0F2BC}" type="TxLink">
              <a:rPr lang="en-US" sz="3000" b="1" i="0" u="none" strike="noStrike" cap="none" spc="50">
                <a:ln w="11430"/>
                <a:solidFill>
                  <a:srgbClr val="000000"/>
                </a:solidFill>
                <a:effectLst>
                  <a:outerShdw blurRad="76200" dist="50800" dir="5400000" algn="tl" rotWithShape="0">
                    <a:srgbClr val="000000">
                      <a:alpha val="65000"/>
                    </a:srgbClr>
                  </a:outerShdw>
                </a:effectLst>
                <a:latin typeface="Arial"/>
                <a:cs typeface="Arial"/>
              </a:rPr>
              <a:pPr algn="ctr"/>
              <a:t>63%</a:t>
            </a:fld>
            <a:endParaRPr lang="en-US" sz="3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Example Dashboard Conf Page'!E18">
        <xdr:nvSpPr>
          <xdr:cNvPr id="203" name="TextBox 202"/>
          <xdr:cNvSpPr txBox="1"/>
        </xdr:nvSpPr>
        <xdr:spPr>
          <a:xfrm>
            <a:off x="10369534" y="7431365"/>
            <a:ext cx="2649552" cy="847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53D312F2-7370-4FAF-9CCA-D2D7CF15A6C3}"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X21">
        <xdr:nvSpPr>
          <xdr:cNvPr id="204" name="TextBox 203"/>
          <xdr:cNvSpPr txBox="1"/>
        </xdr:nvSpPr>
        <xdr:spPr>
          <a:xfrm>
            <a:off x="10465185" y="8278557"/>
            <a:ext cx="2419988" cy="1170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32A20732-DBA9-4497-AA70-8F8F640EEE76}" type="TxLink">
              <a:rPr lang="en-US" sz="6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pitchFamily="34" charset="0"/>
              </a:rPr>
              <a:pPr algn="ctr"/>
              <a:t>62.8%</a:t>
            </a:fld>
            <a:endParaRPr lang="en-US" sz="6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graphicFrame macro="">
        <xdr:nvGraphicFramePr>
          <xdr:cNvPr id="125244" name="Chart 735"/>
          <xdr:cNvGraphicFramePr>
            <a:graphicFrameLocks/>
          </xdr:cNvGraphicFramePr>
        </xdr:nvGraphicFramePr>
        <xdr:xfrm>
          <a:off x="9063570" y="7586019"/>
          <a:ext cx="1309582" cy="2592749"/>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14</xdr:col>
      <xdr:colOff>18881</xdr:colOff>
      <xdr:row>84</xdr:row>
      <xdr:rowOff>122895</xdr:rowOff>
    </xdr:from>
    <xdr:to>
      <xdr:col>20</xdr:col>
      <xdr:colOff>598196</xdr:colOff>
      <xdr:row>104</xdr:row>
      <xdr:rowOff>95219</xdr:rowOff>
    </xdr:to>
    <xdr:grpSp>
      <xdr:nvGrpSpPr>
        <xdr:cNvPr id="125219" name="Group 248"/>
        <xdr:cNvGrpSpPr>
          <a:grpSpLocks/>
        </xdr:cNvGrpSpPr>
      </xdr:nvGrpSpPr>
      <xdr:grpSpPr bwMode="auto">
        <a:xfrm>
          <a:off x="8900944" y="16874989"/>
          <a:ext cx="4222627" cy="3782324"/>
          <a:chOff x="8973019" y="16779036"/>
          <a:chExt cx="4256500" cy="3779048"/>
        </a:xfrm>
      </xdr:grpSpPr>
      <xdr:sp macro="" textlink="">
        <xdr:nvSpPr>
          <xdr:cNvPr id="218" name="Rounded Rectangle 217"/>
          <xdr:cNvSpPr/>
        </xdr:nvSpPr>
        <xdr:spPr>
          <a:xfrm>
            <a:off x="8973019" y="16779036"/>
            <a:ext cx="4256500" cy="3779048"/>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19" name="Freeform 23"/>
          <xdr:cNvSpPr>
            <a:spLocks/>
          </xdr:cNvSpPr>
        </xdr:nvSpPr>
        <xdr:spPr bwMode="auto">
          <a:xfrm>
            <a:off x="9422582" y="16883745"/>
            <a:ext cx="1166951" cy="3626744"/>
          </a:xfrm>
          <a:custGeom>
            <a:avLst/>
            <a:gdLst/>
            <a:ahLst/>
            <a:cxnLst>
              <a:cxn ang="0">
                <a:pos x="470" y="4101"/>
              </a:cxn>
              <a:cxn ang="0">
                <a:pos x="354" y="4181"/>
              </a:cxn>
              <a:cxn ang="0">
                <a:pos x="225" y="4306"/>
              </a:cxn>
              <a:cxn ang="0">
                <a:pos x="154" y="4402"/>
              </a:cxn>
              <a:cxn ang="0">
                <a:pos x="97" y="4505"/>
              </a:cxn>
              <a:cxn ang="0">
                <a:pos x="51" y="4615"/>
              </a:cxn>
              <a:cxn ang="0">
                <a:pos x="19" y="4731"/>
              </a:cxn>
              <a:cxn ang="0">
                <a:pos x="3" y="4849"/>
              </a:cxn>
              <a:cxn ang="0">
                <a:pos x="1" y="4971"/>
              </a:cxn>
              <a:cxn ang="0">
                <a:pos x="17" y="5094"/>
              </a:cxn>
              <a:cxn ang="0">
                <a:pos x="47" y="5215"/>
              </a:cxn>
              <a:cxn ang="0">
                <a:pos x="92" y="5329"/>
              </a:cxn>
              <a:cxn ang="0">
                <a:pos x="150" y="5435"/>
              </a:cxn>
              <a:cxn ang="0">
                <a:pos x="259" y="5576"/>
              </a:cxn>
              <a:cxn ang="0">
                <a:pos x="393" y="5693"/>
              </a:cxn>
              <a:cxn ang="0">
                <a:pos x="493" y="5756"/>
              </a:cxn>
              <a:cxn ang="0">
                <a:pos x="601" y="5806"/>
              </a:cxn>
              <a:cxn ang="0">
                <a:pos x="716" y="5842"/>
              </a:cxn>
              <a:cxn ang="0">
                <a:pos x="835" y="5862"/>
              </a:cxn>
              <a:cxn ang="0">
                <a:pos x="959" y="5867"/>
              </a:cxn>
              <a:cxn ang="0">
                <a:pos x="1081" y="5857"/>
              </a:cxn>
              <a:cxn ang="0">
                <a:pos x="1199" y="5831"/>
              </a:cxn>
              <a:cxn ang="0">
                <a:pos x="1311" y="5790"/>
              </a:cxn>
              <a:cxn ang="0">
                <a:pos x="1416" y="5735"/>
              </a:cxn>
              <a:cxn ang="0">
                <a:pos x="1513" y="5668"/>
              </a:cxn>
              <a:cxn ang="0">
                <a:pos x="1667" y="5515"/>
              </a:cxn>
              <a:cxn ang="0">
                <a:pos x="1745" y="5401"/>
              </a:cxn>
              <a:cxn ang="0">
                <a:pos x="1800" y="5292"/>
              </a:cxn>
              <a:cxn ang="0">
                <a:pos x="1839" y="5176"/>
              </a:cxn>
              <a:cxn ang="0">
                <a:pos x="1865" y="5053"/>
              </a:cxn>
              <a:cxn ang="0">
                <a:pos x="1874" y="4930"/>
              </a:cxn>
              <a:cxn ang="0">
                <a:pos x="1867" y="4809"/>
              </a:cxn>
              <a:cxn ang="0">
                <a:pos x="1846" y="4691"/>
              </a:cxn>
              <a:cxn ang="0">
                <a:pos x="1810" y="4578"/>
              </a:cxn>
              <a:cxn ang="0">
                <a:pos x="1761" y="4470"/>
              </a:cxn>
              <a:cxn ang="0">
                <a:pos x="1698" y="4369"/>
              </a:cxn>
              <a:cxn ang="0">
                <a:pos x="1623" y="4276"/>
              </a:cxn>
              <a:cxn ang="0">
                <a:pos x="1472" y="4145"/>
              </a:cxn>
              <a:cxn ang="0">
                <a:pos x="1368" y="4081"/>
              </a:cxn>
              <a:cxn ang="0">
                <a:pos x="1312" y="2452"/>
              </a:cxn>
              <a:cxn ang="0">
                <a:pos x="1312" y="784"/>
              </a:cxn>
              <a:cxn ang="0">
                <a:pos x="1312" y="569"/>
              </a:cxn>
              <a:cxn ang="0">
                <a:pos x="1312" y="521"/>
              </a:cxn>
              <a:cxn ang="0">
                <a:pos x="1312" y="408"/>
              </a:cxn>
              <a:cxn ang="0">
                <a:pos x="1309" y="344"/>
              </a:cxn>
              <a:cxn ang="0">
                <a:pos x="1304" y="298"/>
              </a:cxn>
              <a:cxn ang="0">
                <a:pos x="1270" y="204"/>
              </a:cxn>
              <a:cxn ang="0">
                <a:pos x="1214" y="123"/>
              </a:cxn>
              <a:cxn ang="0">
                <a:pos x="1140" y="60"/>
              </a:cxn>
              <a:cxn ang="0">
                <a:pos x="1053" y="18"/>
              </a:cxn>
              <a:cxn ang="0">
                <a:pos x="955" y="0"/>
              </a:cxn>
              <a:cxn ang="0">
                <a:pos x="854" y="9"/>
              </a:cxn>
              <a:cxn ang="0">
                <a:pos x="763" y="43"/>
              </a:cxn>
              <a:cxn ang="0">
                <a:pos x="683" y="100"/>
              </a:cxn>
              <a:cxn ang="0">
                <a:pos x="620" y="176"/>
              </a:cxn>
              <a:cxn ang="0">
                <a:pos x="580" y="265"/>
              </a:cxn>
              <a:cxn ang="0">
                <a:pos x="566" y="331"/>
              </a:cxn>
              <a:cxn ang="0">
                <a:pos x="563" y="378"/>
              </a:cxn>
              <a:cxn ang="0">
                <a:pos x="562" y="493"/>
              </a:cxn>
              <a:cxn ang="0">
                <a:pos x="562" y="556"/>
              </a:cxn>
              <a:cxn ang="0">
                <a:pos x="563" y="651"/>
              </a:cxn>
              <a:cxn ang="0">
                <a:pos x="563" y="1652"/>
              </a:cxn>
            </a:cxnLst>
            <a:rect l="0" t="0" r="r" b="b"/>
            <a:pathLst>
              <a:path w="1874" h="5869">
                <a:moveTo>
                  <a:pt x="563" y="4054"/>
                </a:moveTo>
                <a:lnTo>
                  <a:pt x="544" y="4063"/>
                </a:lnTo>
                <a:lnTo>
                  <a:pt x="525" y="4072"/>
                </a:lnTo>
                <a:lnTo>
                  <a:pt x="506" y="4081"/>
                </a:lnTo>
                <a:lnTo>
                  <a:pt x="488" y="4091"/>
                </a:lnTo>
                <a:lnTo>
                  <a:pt x="470" y="4101"/>
                </a:lnTo>
                <a:lnTo>
                  <a:pt x="453" y="4112"/>
                </a:lnTo>
                <a:lnTo>
                  <a:pt x="436" y="4122"/>
                </a:lnTo>
                <a:lnTo>
                  <a:pt x="418" y="4134"/>
                </a:lnTo>
                <a:lnTo>
                  <a:pt x="402" y="4145"/>
                </a:lnTo>
                <a:lnTo>
                  <a:pt x="385" y="4157"/>
                </a:lnTo>
                <a:lnTo>
                  <a:pt x="354" y="4181"/>
                </a:lnTo>
                <a:lnTo>
                  <a:pt x="323" y="4207"/>
                </a:lnTo>
                <a:lnTo>
                  <a:pt x="294" y="4234"/>
                </a:lnTo>
                <a:lnTo>
                  <a:pt x="266" y="4262"/>
                </a:lnTo>
                <a:lnTo>
                  <a:pt x="252" y="4276"/>
                </a:lnTo>
                <a:lnTo>
                  <a:pt x="238" y="4292"/>
                </a:lnTo>
                <a:lnTo>
                  <a:pt x="225" y="4306"/>
                </a:lnTo>
                <a:lnTo>
                  <a:pt x="212" y="4321"/>
                </a:lnTo>
                <a:lnTo>
                  <a:pt x="201" y="4336"/>
                </a:lnTo>
                <a:lnTo>
                  <a:pt x="188" y="4353"/>
                </a:lnTo>
                <a:lnTo>
                  <a:pt x="177" y="4369"/>
                </a:lnTo>
                <a:lnTo>
                  <a:pt x="165" y="4385"/>
                </a:lnTo>
                <a:lnTo>
                  <a:pt x="154" y="4402"/>
                </a:lnTo>
                <a:lnTo>
                  <a:pt x="144" y="4419"/>
                </a:lnTo>
                <a:lnTo>
                  <a:pt x="134" y="4435"/>
                </a:lnTo>
                <a:lnTo>
                  <a:pt x="123" y="4452"/>
                </a:lnTo>
                <a:lnTo>
                  <a:pt x="115" y="4470"/>
                </a:lnTo>
                <a:lnTo>
                  <a:pt x="104" y="4487"/>
                </a:lnTo>
                <a:lnTo>
                  <a:pt x="97" y="4505"/>
                </a:lnTo>
                <a:lnTo>
                  <a:pt x="88" y="4523"/>
                </a:lnTo>
                <a:lnTo>
                  <a:pt x="80" y="4541"/>
                </a:lnTo>
                <a:lnTo>
                  <a:pt x="71" y="4559"/>
                </a:lnTo>
                <a:lnTo>
                  <a:pt x="65" y="4578"/>
                </a:lnTo>
                <a:lnTo>
                  <a:pt x="57" y="4596"/>
                </a:lnTo>
                <a:lnTo>
                  <a:pt x="51" y="4615"/>
                </a:lnTo>
                <a:lnTo>
                  <a:pt x="45" y="4634"/>
                </a:lnTo>
                <a:lnTo>
                  <a:pt x="40" y="4652"/>
                </a:lnTo>
                <a:lnTo>
                  <a:pt x="33" y="4672"/>
                </a:lnTo>
                <a:lnTo>
                  <a:pt x="28" y="4691"/>
                </a:lnTo>
                <a:lnTo>
                  <a:pt x="24" y="4710"/>
                </a:lnTo>
                <a:lnTo>
                  <a:pt x="19" y="4731"/>
                </a:lnTo>
                <a:lnTo>
                  <a:pt x="15" y="4750"/>
                </a:lnTo>
                <a:lnTo>
                  <a:pt x="13" y="4769"/>
                </a:lnTo>
                <a:lnTo>
                  <a:pt x="9" y="4790"/>
                </a:lnTo>
                <a:lnTo>
                  <a:pt x="7" y="4809"/>
                </a:lnTo>
                <a:lnTo>
                  <a:pt x="5" y="4830"/>
                </a:lnTo>
                <a:lnTo>
                  <a:pt x="3" y="4849"/>
                </a:lnTo>
                <a:lnTo>
                  <a:pt x="1" y="4869"/>
                </a:lnTo>
                <a:lnTo>
                  <a:pt x="1" y="4890"/>
                </a:lnTo>
                <a:lnTo>
                  <a:pt x="0" y="4911"/>
                </a:lnTo>
                <a:lnTo>
                  <a:pt x="0" y="4930"/>
                </a:lnTo>
                <a:lnTo>
                  <a:pt x="1" y="4950"/>
                </a:lnTo>
                <a:lnTo>
                  <a:pt x="1" y="4971"/>
                </a:lnTo>
                <a:lnTo>
                  <a:pt x="3" y="4991"/>
                </a:lnTo>
                <a:lnTo>
                  <a:pt x="5" y="5012"/>
                </a:lnTo>
                <a:lnTo>
                  <a:pt x="7" y="5033"/>
                </a:lnTo>
                <a:lnTo>
                  <a:pt x="9" y="5053"/>
                </a:lnTo>
                <a:lnTo>
                  <a:pt x="13" y="5074"/>
                </a:lnTo>
                <a:lnTo>
                  <a:pt x="17" y="5094"/>
                </a:lnTo>
                <a:lnTo>
                  <a:pt x="21" y="5115"/>
                </a:lnTo>
                <a:lnTo>
                  <a:pt x="24" y="5135"/>
                </a:lnTo>
                <a:lnTo>
                  <a:pt x="29" y="5156"/>
                </a:lnTo>
                <a:lnTo>
                  <a:pt x="35" y="5176"/>
                </a:lnTo>
                <a:lnTo>
                  <a:pt x="41" y="5196"/>
                </a:lnTo>
                <a:lnTo>
                  <a:pt x="47" y="5215"/>
                </a:lnTo>
                <a:lnTo>
                  <a:pt x="54" y="5235"/>
                </a:lnTo>
                <a:lnTo>
                  <a:pt x="60" y="5255"/>
                </a:lnTo>
                <a:lnTo>
                  <a:pt x="68" y="5274"/>
                </a:lnTo>
                <a:lnTo>
                  <a:pt x="75" y="5292"/>
                </a:lnTo>
                <a:lnTo>
                  <a:pt x="83" y="5311"/>
                </a:lnTo>
                <a:lnTo>
                  <a:pt x="92" y="5329"/>
                </a:lnTo>
                <a:lnTo>
                  <a:pt x="101" y="5347"/>
                </a:lnTo>
                <a:lnTo>
                  <a:pt x="109" y="5365"/>
                </a:lnTo>
                <a:lnTo>
                  <a:pt x="120" y="5383"/>
                </a:lnTo>
                <a:lnTo>
                  <a:pt x="130" y="5401"/>
                </a:lnTo>
                <a:lnTo>
                  <a:pt x="140" y="5418"/>
                </a:lnTo>
                <a:lnTo>
                  <a:pt x="150" y="5435"/>
                </a:lnTo>
                <a:lnTo>
                  <a:pt x="162" y="5451"/>
                </a:lnTo>
                <a:lnTo>
                  <a:pt x="172" y="5468"/>
                </a:lnTo>
                <a:lnTo>
                  <a:pt x="183" y="5485"/>
                </a:lnTo>
                <a:lnTo>
                  <a:pt x="207" y="5515"/>
                </a:lnTo>
                <a:lnTo>
                  <a:pt x="233" y="5546"/>
                </a:lnTo>
                <a:lnTo>
                  <a:pt x="259" y="5576"/>
                </a:lnTo>
                <a:lnTo>
                  <a:pt x="287" y="5604"/>
                </a:lnTo>
                <a:lnTo>
                  <a:pt x="317" y="5631"/>
                </a:lnTo>
                <a:lnTo>
                  <a:pt x="346" y="5657"/>
                </a:lnTo>
                <a:lnTo>
                  <a:pt x="362" y="5668"/>
                </a:lnTo>
                <a:lnTo>
                  <a:pt x="378" y="5681"/>
                </a:lnTo>
                <a:lnTo>
                  <a:pt x="393" y="5693"/>
                </a:lnTo>
                <a:lnTo>
                  <a:pt x="409" y="5703"/>
                </a:lnTo>
                <a:lnTo>
                  <a:pt x="426" y="5714"/>
                </a:lnTo>
                <a:lnTo>
                  <a:pt x="443" y="5725"/>
                </a:lnTo>
                <a:lnTo>
                  <a:pt x="459" y="5735"/>
                </a:lnTo>
                <a:lnTo>
                  <a:pt x="476" y="5745"/>
                </a:lnTo>
                <a:lnTo>
                  <a:pt x="493" y="5756"/>
                </a:lnTo>
                <a:lnTo>
                  <a:pt x="511" y="5765"/>
                </a:lnTo>
                <a:lnTo>
                  <a:pt x="529" y="5774"/>
                </a:lnTo>
                <a:lnTo>
                  <a:pt x="547" y="5781"/>
                </a:lnTo>
                <a:lnTo>
                  <a:pt x="565" y="5790"/>
                </a:lnTo>
                <a:lnTo>
                  <a:pt x="582" y="5798"/>
                </a:lnTo>
                <a:lnTo>
                  <a:pt x="601" y="5806"/>
                </a:lnTo>
                <a:lnTo>
                  <a:pt x="619" y="5812"/>
                </a:lnTo>
                <a:lnTo>
                  <a:pt x="638" y="5818"/>
                </a:lnTo>
                <a:lnTo>
                  <a:pt x="657" y="5825"/>
                </a:lnTo>
                <a:lnTo>
                  <a:pt x="676" y="5831"/>
                </a:lnTo>
                <a:lnTo>
                  <a:pt x="695" y="5836"/>
                </a:lnTo>
                <a:lnTo>
                  <a:pt x="716" y="5842"/>
                </a:lnTo>
                <a:lnTo>
                  <a:pt x="735" y="5845"/>
                </a:lnTo>
                <a:lnTo>
                  <a:pt x="754" y="5851"/>
                </a:lnTo>
                <a:lnTo>
                  <a:pt x="774" y="5853"/>
                </a:lnTo>
                <a:lnTo>
                  <a:pt x="795" y="5857"/>
                </a:lnTo>
                <a:lnTo>
                  <a:pt x="815" y="5860"/>
                </a:lnTo>
                <a:lnTo>
                  <a:pt x="835" y="5862"/>
                </a:lnTo>
                <a:lnTo>
                  <a:pt x="856" y="5865"/>
                </a:lnTo>
                <a:lnTo>
                  <a:pt x="876" y="5866"/>
                </a:lnTo>
                <a:lnTo>
                  <a:pt x="896" y="5867"/>
                </a:lnTo>
                <a:lnTo>
                  <a:pt x="917" y="5867"/>
                </a:lnTo>
                <a:lnTo>
                  <a:pt x="937" y="5869"/>
                </a:lnTo>
                <a:lnTo>
                  <a:pt x="959" y="5867"/>
                </a:lnTo>
                <a:lnTo>
                  <a:pt x="979" y="5867"/>
                </a:lnTo>
                <a:lnTo>
                  <a:pt x="999" y="5866"/>
                </a:lnTo>
                <a:lnTo>
                  <a:pt x="1020" y="5865"/>
                </a:lnTo>
                <a:lnTo>
                  <a:pt x="1040" y="5862"/>
                </a:lnTo>
                <a:lnTo>
                  <a:pt x="1060" y="5860"/>
                </a:lnTo>
                <a:lnTo>
                  <a:pt x="1081" y="5857"/>
                </a:lnTo>
                <a:lnTo>
                  <a:pt x="1101" y="5853"/>
                </a:lnTo>
                <a:lnTo>
                  <a:pt x="1120" y="5851"/>
                </a:lnTo>
                <a:lnTo>
                  <a:pt x="1140" y="5845"/>
                </a:lnTo>
                <a:lnTo>
                  <a:pt x="1159" y="5842"/>
                </a:lnTo>
                <a:lnTo>
                  <a:pt x="1179" y="5836"/>
                </a:lnTo>
                <a:lnTo>
                  <a:pt x="1199" y="5831"/>
                </a:lnTo>
                <a:lnTo>
                  <a:pt x="1218" y="5825"/>
                </a:lnTo>
                <a:lnTo>
                  <a:pt x="1237" y="5818"/>
                </a:lnTo>
                <a:lnTo>
                  <a:pt x="1255" y="5812"/>
                </a:lnTo>
                <a:lnTo>
                  <a:pt x="1274" y="5806"/>
                </a:lnTo>
                <a:lnTo>
                  <a:pt x="1292" y="5798"/>
                </a:lnTo>
                <a:lnTo>
                  <a:pt x="1311" y="5790"/>
                </a:lnTo>
                <a:lnTo>
                  <a:pt x="1328" y="5781"/>
                </a:lnTo>
                <a:lnTo>
                  <a:pt x="1346" y="5774"/>
                </a:lnTo>
                <a:lnTo>
                  <a:pt x="1364" y="5765"/>
                </a:lnTo>
                <a:lnTo>
                  <a:pt x="1382" y="5756"/>
                </a:lnTo>
                <a:lnTo>
                  <a:pt x="1398" y="5745"/>
                </a:lnTo>
                <a:lnTo>
                  <a:pt x="1416" y="5735"/>
                </a:lnTo>
                <a:lnTo>
                  <a:pt x="1433" y="5725"/>
                </a:lnTo>
                <a:lnTo>
                  <a:pt x="1449" y="5714"/>
                </a:lnTo>
                <a:lnTo>
                  <a:pt x="1466" y="5703"/>
                </a:lnTo>
                <a:lnTo>
                  <a:pt x="1481" y="5693"/>
                </a:lnTo>
                <a:lnTo>
                  <a:pt x="1498" y="5681"/>
                </a:lnTo>
                <a:lnTo>
                  <a:pt x="1513" y="5668"/>
                </a:lnTo>
                <a:lnTo>
                  <a:pt x="1528" y="5657"/>
                </a:lnTo>
                <a:lnTo>
                  <a:pt x="1559" y="5631"/>
                </a:lnTo>
                <a:lnTo>
                  <a:pt x="1588" y="5604"/>
                </a:lnTo>
                <a:lnTo>
                  <a:pt x="1614" y="5576"/>
                </a:lnTo>
                <a:lnTo>
                  <a:pt x="1641" y="5546"/>
                </a:lnTo>
                <a:lnTo>
                  <a:pt x="1667" y="5515"/>
                </a:lnTo>
                <a:lnTo>
                  <a:pt x="1691" y="5485"/>
                </a:lnTo>
                <a:lnTo>
                  <a:pt x="1702" y="5468"/>
                </a:lnTo>
                <a:lnTo>
                  <a:pt x="1714" y="5451"/>
                </a:lnTo>
                <a:lnTo>
                  <a:pt x="1725" y="5435"/>
                </a:lnTo>
                <a:lnTo>
                  <a:pt x="1735" y="5418"/>
                </a:lnTo>
                <a:lnTo>
                  <a:pt x="1745" y="5401"/>
                </a:lnTo>
                <a:lnTo>
                  <a:pt x="1756" y="5383"/>
                </a:lnTo>
                <a:lnTo>
                  <a:pt x="1764" y="5365"/>
                </a:lnTo>
                <a:lnTo>
                  <a:pt x="1775" y="5347"/>
                </a:lnTo>
                <a:lnTo>
                  <a:pt x="1784" y="5329"/>
                </a:lnTo>
                <a:lnTo>
                  <a:pt x="1791" y="5311"/>
                </a:lnTo>
                <a:lnTo>
                  <a:pt x="1800" y="5292"/>
                </a:lnTo>
                <a:lnTo>
                  <a:pt x="1808" y="5274"/>
                </a:lnTo>
                <a:lnTo>
                  <a:pt x="1814" y="5255"/>
                </a:lnTo>
                <a:lnTo>
                  <a:pt x="1822" y="5235"/>
                </a:lnTo>
                <a:lnTo>
                  <a:pt x="1828" y="5215"/>
                </a:lnTo>
                <a:lnTo>
                  <a:pt x="1834" y="5196"/>
                </a:lnTo>
                <a:lnTo>
                  <a:pt x="1839" y="5176"/>
                </a:lnTo>
                <a:lnTo>
                  <a:pt x="1846" y="5156"/>
                </a:lnTo>
                <a:lnTo>
                  <a:pt x="1850" y="5135"/>
                </a:lnTo>
                <a:lnTo>
                  <a:pt x="1855" y="5115"/>
                </a:lnTo>
                <a:lnTo>
                  <a:pt x="1859" y="5094"/>
                </a:lnTo>
                <a:lnTo>
                  <a:pt x="1862" y="5074"/>
                </a:lnTo>
                <a:lnTo>
                  <a:pt x="1865" y="5053"/>
                </a:lnTo>
                <a:lnTo>
                  <a:pt x="1867" y="5033"/>
                </a:lnTo>
                <a:lnTo>
                  <a:pt x="1870" y="5012"/>
                </a:lnTo>
                <a:lnTo>
                  <a:pt x="1871" y="4991"/>
                </a:lnTo>
                <a:lnTo>
                  <a:pt x="1873" y="4971"/>
                </a:lnTo>
                <a:lnTo>
                  <a:pt x="1874" y="4950"/>
                </a:lnTo>
                <a:lnTo>
                  <a:pt x="1874" y="4930"/>
                </a:lnTo>
                <a:lnTo>
                  <a:pt x="1874" y="4911"/>
                </a:lnTo>
                <a:lnTo>
                  <a:pt x="1874" y="4890"/>
                </a:lnTo>
                <a:lnTo>
                  <a:pt x="1873" y="4869"/>
                </a:lnTo>
                <a:lnTo>
                  <a:pt x="1871" y="4849"/>
                </a:lnTo>
                <a:lnTo>
                  <a:pt x="1870" y="4830"/>
                </a:lnTo>
                <a:lnTo>
                  <a:pt x="1867" y="4809"/>
                </a:lnTo>
                <a:lnTo>
                  <a:pt x="1865" y="4790"/>
                </a:lnTo>
                <a:lnTo>
                  <a:pt x="1862" y="4769"/>
                </a:lnTo>
                <a:lnTo>
                  <a:pt x="1859" y="4750"/>
                </a:lnTo>
                <a:lnTo>
                  <a:pt x="1855" y="4731"/>
                </a:lnTo>
                <a:lnTo>
                  <a:pt x="1851" y="4710"/>
                </a:lnTo>
                <a:lnTo>
                  <a:pt x="1846" y="4691"/>
                </a:lnTo>
                <a:lnTo>
                  <a:pt x="1841" y="4672"/>
                </a:lnTo>
                <a:lnTo>
                  <a:pt x="1836" y="4652"/>
                </a:lnTo>
                <a:lnTo>
                  <a:pt x="1831" y="4634"/>
                </a:lnTo>
                <a:lnTo>
                  <a:pt x="1824" y="4615"/>
                </a:lnTo>
                <a:lnTo>
                  <a:pt x="1818" y="4596"/>
                </a:lnTo>
                <a:lnTo>
                  <a:pt x="1810" y="4578"/>
                </a:lnTo>
                <a:lnTo>
                  <a:pt x="1803" y="4559"/>
                </a:lnTo>
                <a:lnTo>
                  <a:pt x="1795" y="4541"/>
                </a:lnTo>
                <a:lnTo>
                  <a:pt x="1787" y="4523"/>
                </a:lnTo>
                <a:lnTo>
                  <a:pt x="1778" y="4505"/>
                </a:lnTo>
                <a:lnTo>
                  <a:pt x="1770" y="4487"/>
                </a:lnTo>
                <a:lnTo>
                  <a:pt x="1761" y="4470"/>
                </a:lnTo>
                <a:lnTo>
                  <a:pt x="1751" y="4452"/>
                </a:lnTo>
                <a:lnTo>
                  <a:pt x="1742" y="4435"/>
                </a:lnTo>
                <a:lnTo>
                  <a:pt x="1731" y="4419"/>
                </a:lnTo>
                <a:lnTo>
                  <a:pt x="1720" y="4402"/>
                </a:lnTo>
                <a:lnTo>
                  <a:pt x="1710" y="4385"/>
                </a:lnTo>
                <a:lnTo>
                  <a:pt x="1698" y="4369"/>
                </a:lnTo>
                <a:lnTo>
                  <a:pt x="1687" y="4353"/>
                </a:lnTo>
                <a:lnTo>
                  <a:pt x="1674" y="4336"/>
                </a:lnTo>
                <a:lnTo>
                  <a:pt x="1662" y="4321"/>
                </a:lnTo>
                <a:lnTo>
                  <a:pt x="1649" y="4306"/>
                </a:lnTo>
                <a:lnTo>
                  <a:pt x="1636" y="4292"/>
                </a:lnTo>
                <a:lnTo>
                  <a:pt x="1623" y="4276"/>
                </a:lnTo>
                <a:lnTo>
                  <a:pt x="1609" y="4262"/>
                </a:lnTo>
                <a:lnTo>
                  <a:pt x="1581" y="4234"/>
                </a:lnTo>
                <a:lnTo>
                  <a:pt x="1552" y="4207"/>
                </a:lnTo>
                <a:lnTo>
                  <a:pt x="1520" y="4181"/>
                </a:lnTo>
                <a:lnTo>
                  <a:pt x="1489" y="4157"/>
                </a:lnTo>
                <a:lnTo>
                  <a:pt x="1472" y="4145"/>
                </a:lnTo>
                <a:lnTo>
                  <a:pt x="1456" y="4134"/>
                </a:lnTo>
                <a:lnTo>
                  <a:pt x="1439" y="4122"/>
                </a:lnTo>
                <a:lnTo>
                  <a:pt x="1421" y="4112"/>
                </a:lnTo>
                <a:lnTo>
                  <a:pt x="1405" y="4101"/>
                </a:lnTo>
                <a:lnTo>
                  <a:pt x="1386" y="4091"/>
                </a:lnTo>
                <a:lnTo>
                  <a:pt x="1368" y="4081"/>
                </a:lnTo>
                <a:lnTo>
                  <a:pt x="1350" y="4072"/>
                </a:lnTo>
                <a:lnTo>
                  <a:pt x="1331" y="4063"/>
                </a:lnTo>
                <a:lnTo>
                  <a:pt x="1312" y="4054"/>
                </a:lnTo>
                <a:lnTo>
                  <a:pt x="1312" y="3520"/>
                </a:lnTo>
                <a:lnTo>
                  <a:pt x="1312" y="2987"/>
                </a:lnTo>
                <a:lnTo>
                  <a:pt x="1312" y="2452"/>
                </a:lnTo>
                <a:lnTo>
                  <a:pt x="1312" y="1918"/>
                </a:lnTo>
                <a:lnTo>
                  <a:pt x="1312" y="1651"/>
                </a:lnTo>
                <a:lnTo>
                  <a:pt x="1312" y="1384"/>
                </a:lnTo>
                <a:lnTo>
                  <a:pt x="1312" y="1117"/>
                </a:lnTo>
                <a:lnTo>
                  <a:pt x="1312" y="851"/>
                </a:lnTo>
                <a:lnTo>
                  <a:pt x="1312" y="784"/>
                </a:lnTo>
                <a:lnTo>
                  <a:pt x="1312" y="717"/>
                </a:lnTo>
                <a:lnTo>
                  <a:pt x="1312" y="651"/>
                </a:lnTo>
                <a:lnTo>
                  <a:pt x="1312" y="584"/>
                </a:lnTo>
                <a:lnTo>
                  <a:pt x="1312" y="580"/>
                </a:lnTo>
                <a:lnTo>
                  <a:pt x="1312" y="575"/>
                </a:lnTo>
                <a:lnTo>
                  <a:pt x="1312" y="569"/>
                </a:lnTo>
                <a:lnTo>
                  <a:pt x="1312" y="562"/>
                </a:lnTo>
                <a:lnTo>
                  <a:pt x="1312" y="554"/>
                </a:lnTo>
                <a:lnTo>
                  <a:pt x="1312" y="547"/>
                </a:lnTo>
                <a:lnTo>
                  <a:pt x="1312" y="539"/>
                </a:lnTo>
                <a:lnTo>
                  <a:pt x="1312" y="530"/>
                </a:lnTo>
                <a:lnTo>
                  <a:pt x="1312" y="521"/>
                </a:lnTo>
                <a:lnTo>
                  <a:pt x="1312" y="512"/>
                </a:lnTo>
                <a:lnTo>
                  <a:pt x="1312" y="491"/>
                </a:lnTo>
                <a:lnTo>
                  <a:pt x="1312" y="471"/>
                </a:lnTo>
                <a:lnTo>
                  <a:pt x="1312" y="449"/>
                </a:lnTo>
                <a:lnTo>
                  <a:pt x="1312" y="429"/>
                </a:lnTo>
                <a:lnTo>
                  <a:pt x="1312" y="408"/>
                </a:lnTo>
                <a:lnTo>
                  <a:pt x="1311" y="387"/>
                </a:lnTo>
                <a:lnTo>
                  <a:pt x="1311" y="378"/>
                </a:lnTo>
                <a:lnTo>
                  <a:pt x="1311" y="368"/>
                </a:lnTo>
                <a:lnTo>
                  <a:pt x="1311" y="360"/>
                </a:lnTo>
                <a:lnTo>
                  <a:pt x="1309" y="351"/>
                </a:lnTo>
                <a:lnTo>
                  <a:pt x="1309" y="344"/>
                </a:lnTo>
                <a:lnTo>
                  <a:pt x="1309" y="337"/>
                </a:lnTo>
                <a:lnTo>
                  <a:pt x="1308" y="331"/>
                </a:lnTo>
                <a:lnTo>
                  <a:pt x="1308" y="325"/>
                </a:lnTo>
                <a:lnTo>
                  <a:pt x="1308" y="319"/>
                </a:lnTo>
                <a:lnTo>
                  <a:pt x="1307" y="316"/>
                </a:lnTo>
                <a:lnTo>
                  <a:pt x="1304" y="298"/>
                </a:lnTo>
                <a:lnTo>
                  <a:pt x="1299" y="282"/>
                </a:lnTo>
                <a:lnTo>
                  <a:pt x="1295" y="265"/>
                </a:lnTo>
                <a:lnTo>
                  <a:pt x="1290" y="249"/>
                </a:lnTo>
                <a:lnTo>
                  <a:pt x="1284" y="233"/>
                </a:lnTo>
                <a:lnTo>
                  <a:pt x="1278" y="218"/>
                </a:lnTo>
                <a:lnTo>
                  <a:pt x="1270" y="204"/>
                </a:lnTo>
                <a:lnTo>
                  <a:pt x="1262" y="188"/>
                </a:lnTo>
                <a:lnTo>
                  <a:pt x="1253" y="176"/>
                </a:lnTo>
                <a:lnTo>
                  <a:pt x="1245" y="161"/>
                </a:lnTo>
                <a:lnTo>
                  <a:pt x="1234" y="149"/>
                </a:lnTo>
                <a:lnTo>
                  <a:pt x="1226" y="136"/>
                </a:lnTo>
                <a:lnTo>
                  <a:pt x="1214" y="123"/>
                </a:lnTo>
                <a:lnTo>
                  <a:pt x="1203" y="111"/>
                </a:lnTo>
                <a:lnTo>
                  <a:pt x="1191" y="100"/>
                </a:lnTo>
                <a:lnTo>
                  <a:pt x="1180" y="89"/>
                </a:lnTo>
                <a:lnTo>
                  <a:pt x="1167" y="79"/>
                </a:lnTo>
                <a:lnTo>
                  <a:pt x="1154" y="69"/>
                </a:lnTo>
                <a:lnTo>
                  <a:pt x="1140" y="60"/>
                </a:lnTo>
                <a:lnTo>
                  <a:pt x="1126" y="51"/>
                </a:lnTo>
                <a:lnTo>
                  <a:pt x="1112" y="43"/>
                </a:lnTo>
                <a:lnTo>
                  <a:pt x="1098" y="36"/>
                </a:lnTo>
                <a:lnTo>
                  <a:pt x="1083" y="29"/>
                </a:lnTo>
                <a:lnTo>
                  <a:pt x="1068" y="24"/>
                </a:lnTo>
                <a:lnTo>
                  <a:pt x="1053" y="18"/>
                </a:lnTo>
                <a:lnTo>
                  <a:pt x="1036" y="14"/>
                </a:lnTo>
                <a:lnTo>
                  <a:pt x="1021" y="9"/>
                </a:lnTo>
                <a:lnTo>
                  <a:pt x="1004" y="6"/>
                </a:lnTo>
                <a:lnTo>
                  <a:pt x="988" y="3"/>
                </a:lnTo>
                <a:lnTo>
                  <a:pt x="971" y="1"/>
                </a:lnTo>
                <a:lnTo>
                  <a:pt x="955" y="0"/>
                </a:lnTo>
                <a:lnTo>
                  <a:pt x="937" y="0"/>
                </a:lnTo>
                <a:lnTo>
                  <a:pt x="920" y="0"/>
                </a:lnTo>
                <a:lnTo>
                  <a:pt x="904" y="1"/>
                </a:lnTo>
                <a:lnTo>
                  <a:pt x="887" y="3"/>
                </a:lnTo>
                <a:lnTo>
                  <a:pt x="871" y="6"/>
                </a:lnTo>
                <a:lnTo>
                  <a:pt x="854" y="9"/>
                </a:lnTo>
                <a:lnTo>
                  <a:pt x="838" y="14"/>
                </a:lnTo>
                <a:lnTo>
                  <a:pt x="823" y="18"/>
                </a:lnTo>
                <a:lnTo>
                  <a:pt x="807" y="24"/>
                </a:lnTo>
                <a:lnTo>
                  <a:pt x="792" y="29"/>
                </a:lnTo>
                <a:lnTo>
                  <a:pt x="777" y="37"/>
                </a:lnTo>
                <a:lnTo>
                  <a:pt x="763" y="43"/>
                </a:lnTo>
                <a:lnTo>
                  <a:pt x="748" y="51"/>
                </a:lnTo>
                <a:lnTo>
                  <a:pt x="735" y="60"/>
                </a:lnTo>
                <a:lnTo>
                  <a:pt x="721" y="69"/>
                </a:lnTo>
                <a:lnTo>
                  <a:pt x="708" y="79"/>
                </a:lnTo>
                <a:lnTo>
                  <a:pt x="695" y="89"/>
                </a:lnTo>
                <a:lnTo>
                  <a:pt x="683" y="100"/>
                </a:lnTo>
                <a:lnTo>
                  <a:pt x="671" y="111"/>
                </a:lnTo>
                <a:lnTo>
                  <a:pt x="660" y="123"/>
                </a:lnTo>
                <a:lnTo>
                  <a:pt x="650" y="136"/>
                </a:lnTo>
                <a:lnTo>
                  <a:pt x="640" y="149"/>
                </a:lnTo>
                <a:lnTo>
                  <a:pt x="631" y="161"/>
                </a:lnTo>
                <a:lnTo>
                  <a:pt x="620" y="176"/>
                </a:lnTo>
                <a:lnTo>
                  <a:pt x="613" y="190"/>
                </a:lnTo>
                <a:lnTo>
                  <a:pt x="605" y="204"/>
                </a:lnTo>
                <a:lnTo>
                  <a:pt x="598" y="219"/>
                </a:lnTo>
                <a:lnTo>
                  <a:pt x="591" y="235"/>
                </a:lnTo>
                <a:lnTo>
                  <a:pt x="585" y="250"/>
                </a:lnTo>
                <a:lnTo>
                  <a:pt x="580" y="265"/>
                </a:lnTo>
                <a:lnTo>
                  <a:pt x="575" y="282"/>
                </a:lnTo>
                <a:lnTo>
                  <a:pt x="571" y="299"/>
                </a:lnTo>
                <a:lnTo>
                  <a:pt x="568" y="316"/>
                </a:lnTo>
                <a:lnTo>
                  <a:pt x="567" y="319"/>
                </a:lnTo>
                <a:lnTo>
                  <a:pt x="567" y="325"/>
                </a:lnTo>
                <a:lnTo>
                  <a:pt x="566" y="331"/>
                </a:lnTo>
                <a:lnTo>
                  <a:pt x="566" y="337"/>
                </a:lnTo>
                <a:lnTo>
                  <a:pt x="566" y="345"/>
                </a:lnTo>
                <a:lnTo>
                  <a:pt x="565" y="353"/>
                </a:lnTo>
                <a:lnTo>
                  <a:pt x="565" y="360"/>
                </a:lnTo>
                <a:lnTo>
                  <a:pt x="565" y="369"/>
                </a:lnTo>
                <a:lnTo>
                  <a:pt x="563" y="378"/>
                </a:lnTo>
                <a:lnTo>
                  <a:pt x="563" y="387"/>
                </a:lnTo>
                <a:lnTo>
                  <a:pt x="563" y="408"/>
                </a:lnTo>
                <a:lnTo>
                  <a:pt x="563" y="429"/>
                </a:lnTo>
                <a:lnTo>
                  <a:pt x="563" y="450"/>
                </a:lnTo>
                <a:lnTo>
                  <a:pt x="562" y="471"/>
                </a:lnTo>
                <a:lnTo>
                  <a:pt x="562" y="493"/>
                </a:lnTo>
                <a:lnTo>
                  <a:pt x="562" y="512"/>
                </a:lnTo>
                <a:lnTo>
                  <a:pt x="562" y="522"/>
                </a:lnTo>
                <a:lnTo>
                  <a:pt x="562" y="531"/>
                </a:lnTo>
                <a:lnTo>
                  <a:pt x="562" y="540"/>
                </a:lnTo>
                <a:lnTo>
                  <a:pt x="562" y="548"/>
                </a:lnTo>
                <a:lnTo>
                  <a:pt x="562" y="556"/>
                </a:lnTo>
                <a:lnTo>
                  <a:pt x="562" y="563"/>
                </a:lnTo>
                <a:lnTo>
                  <a:pt x="563" y="570"/>
                </a:lnTo>
                <a:lnTo>
                  <a:pt x="563" y="575"/>
                </a:lnTo>
                <a:lnTo>
                  <a:pt x="563" y="580"/>
                </a:lnTo>
                <a:lnTo>
                  <a:pt x="563" y="584"/>
                </a:lnTo>
                <a:lnTo>
                  <a:pt x="563" y="651"/>
                </a:lnTo>
                <a:lnTo>
                  <a:pt x="563" y="717"/>
                </a:lnTo>
                <a:lnTo>
                  <a:pt x="563" y="784"/>
                </a:lnTo>
                <a:lnTo>
                  <a:pt x="563" y="851"/>
                </a:lnTo>
                <a:lnTo>
                  <a:pt x="563" y="1118"/>
                </a:lnTo>
                <a:lnTo>
                  <a:pt x="563" y="1385"/>
                </a:lnTo>
                <a:lnTo>
                  <a:pt x="563" y="1652"/>
                </a:lnTo>
                <a:lnTo>
                  <a:pt x="563" y="1918"/>
                </a:lnTo>
                <a:lnTo>
                  <a:pt x="563" y="2452"/>
                </a:lnTo>
                <a:lnTo>
                  <a:pt x="563" y="2987"/>
                </a:lnTo>
                <a:lnTo>
                  <a:pt x="563" y="3520"/>
                </a:lnTo>
                <a:lnTo>
                  <a:pt x="563" y="4054"/>
                </a:lnTo>
              </a:path>
            </a:pathLst>
          </a:custGeom>
          <a:solidFill>
            <a:schemeClr val="accent1"/>
          </a:solidFill>
          <a:ln w="0">
            <a:noFill/>
            <a:prstDash val="solid"/>
            <a:round/>
            <a:headEnd/>
            <a:tailEnd/>
          </a:ln>
          <a:scene3d>
            <a:camera prst="orthographicFront"/>
            <a:lightRig rig="threePt" dir="t"/>
          </a:scene3d>
          <a:sp3d>
            <a:bevelT w="127000" prst="artDeco"/>
          </a:sp3d>
        </xdr:spPr>
        <xdr:txBody>
          <a:bodyPr anchor="ctr"/>
          <a:lstStyle/>
          <a:p>
            <a:endParaRPr lang="en-US"/>
          </a:p>
        </xdr:txBody>
      </xdr:sp>
      <xdr:sp macro="" textlink="">
        <xdr:nvSpPr>
          <xdr:cNvPr id="220" name="Rounded Rectangle 219"/>
          <xdr:cNvSpPr/>
        </xdr:nvSpPr>
        <xdr:spPr>
          <a:xfrm>
            <a:off x="9900840" y="17026530"/>
            <a:ext cx="172173" cy="2522538"/>
          </a:xfrm>
          <a:prstGeom prst="roundRect">
            <a:avLst>
              <a:gd name="adj" fmla="val 4834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22" name="Oval 221"/>
          <xdr:cNvSpPr/>
        </xdr:nvSpPr>
        <xdr:spPr>
          <a:xfrm>
            <a:off x="9537364" y="19415802"/>
            <a:ext cx="927821" cy="98045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Y47">
        <xdr:nvSpPr>
          <xdr:cNvPr id="223" name="TextBox 222"/>
          <xdr:cNvSpPr txBox="1"/>
        </xdr:nvSpPr>
        <xdr:spPr>
          <a:xfrm>
            <a:off x="9508668" y="19691854"/>
            <a:ext cx="975647" cy="39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F2BE3D4C-8CF9-4B1B-AF35-4714859B317B}" type="TxLink">
              <a:rPr lang="en-US" sz="3000" b="1" i="0" u="none" strike="noStrike" cap="none" spc="50">
                <a:ln w="11430"/>
                <a:solidFill>
                  <a:srgbClr val="000000"/>
                </a:solidFill>
                <a:effectLst>
                  <a:outerShdw blurRad="76200" dist="50800" dir="5400000" algn="tl" rotWithShape="0">
                    <a:srgbClr val="000000">
                      <a:alpha val="65000"/>
                    </a:srgbClr>
                  </a:outerShdw>
                </a:effectLst>
                <a:latin typeface="Arial"/>
                <a:cs typeface="Arial"/>
              </a:rPr>
              <a:pPr algn="ctr"/>
              <a:t>52%</a:t>
            </a:fld>
            <a:endParaRPr lang="en-US" sz="3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Example Dashboard Conf Page'!E18">
        <xdr:nvSpPr>
          <xdr:cNvPr id="224" name="TextBox 223"/>
          <xdr:cNvSpPr txBox="1"/>
        </xdr:nvSpPr>
        <xdr:spPr>
          <a:xfrm>
            <a:off x="10369534" y="16864707"/>
            <a:ext cx="2649552" cy="847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F87B4781-3552-4691-8549-4FDA77BDFC5D}"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X47">
        <xdr:nvSpPr>
          <xdr:cNvPr id="225" name="TextBox 224"/>
          <xdr:cNvSpPr txBox="1"/>
        </xdr:nvSpPr>
        <xdr:spPr>
          <a:xfrm>
            <a:off x="10465185" y="17711899"/>
            <a:ext cx="2448683" cy="1170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190A724B-5530-4134-A524-1B100178B01B}" type="TxLink">
              <a:rPr lang="en-US" sz="6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pitchFamily="34" charset="0"/>
              </a:rPr>
              <a:pPr algn="ctr"/>
              <a:t>52.0%</a:t>
            </a:fld>
            <a:endParaRPr lang="en-US" sz="6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graphicFrame macro="">
        <xdr:nvGraphicFramePr>
          <xdr:cNvPr id="125236" name="Chart 735"/>
          <xdr:cNvGraphicFramePr>
            <a:graphicFrameLocks/>
          </xdr:cNvGraphicFramePr>
        </xdr:nvGraphicFramePr>
        <xdr:xfrm>
          <a:off x="9073874" y="17002160"/>
          <a:ext cx="1309582" cy="2592749"/>
        </xdr:xfrm>
        <a:graphic>
          <a:graphicData uri="http://schemas.openxmlformats.org/drawingml/2006/chart">
            <c:chart xmlns:c="http://schemas.openxmlformats.org/drawingml/2006/chart" xmlns:r="http://schemas.openxmlformats.org/officeDocument/2006/relationships" r:id="rId11"/>
          </a:graphicData>
        </a:graphic>
      </xdr:graphicFrame>
    </xdr:grpSp>
    <xdr:clientData/>
  </xdr:twoCellAnchor>
  <xdr:twoCellAnchor>
    <xdr:from>
      <xdr:col>14</xdr:col>
      <xdr:colOff>18881</xdr:colOff>
      <xdr:row>59</xdr:row>
      <xdr:rowOff>188453</xdr:rowOff>
    </xdr:from>
    <xdr:to>
      <xdr:col>20</xdr:col>
      <xdr:colOff>598196</xdr:colOff>
      <xdr:row>79</xdr:row>
      <xdr:rowOff>160777</xdr:rowOff>
    </xdr:to>
    <xdr:grpSp>
      <xdr:nvGrpSpPr>
        <xdr:cNvPr id="125220" name="Group 245"/>
        <xdr:cNvGrpSpPr>
          <a:grpSpLocks/>
        </xdr:cNvGrpSpPr>
      </xdr:nvGrpSpPr>
      <xdr:grpSpPr bwMode="auto">
        <a:xfrm>
          <a:off x="8900944" y="12178047"/>
          <a:ext cx="4222627" cy="3782324"/>
          <a:chOff x="8973019" y="12086162"/>
          <a:chExt cx="4256500" cy="3779048"/>
        </a:xfrm>
      </xdr:grpSpPr>
      <xdr:sp macro="" textlink="">
        <xdr:nvSpPr>
          <xdr:cNvPr id="207" name="Rounded Rectangle 206"/>
          <xdr:cNvSpPr/>
        </xdr:nvSpPr>
        <xdr:spPr>
          <a:xfrm>
            <a:off x="8973019" y="12086162"/>
            <a:ext cx="4256500" cy="3779048"/>
          </a:xfrm>
          <a:prstGeom prst="roundRect">
            <a:avLst>
              <a:gd name="adj" fmla="val 10723"/>
            </a:avLst>
          </a:prstGeom>
          <a:gradFill flip="none" rotWithShape="1">
            <a:gsLst>
              <a:gs pos="0">
                <a:srgbClr val="FFFFFF"/>
              </a:gs>
              <a:gs pos="100000">
                <a:schemeClr val="accent5">
                  <a:lumMod val="60000"/>
                  <a:lumOff val="40000"/>
                </a:schemeClr>
              </a:gs>
            </a:gsLst>
            <a:lin ang="5400000" scaled="0"/>
            <a:tileRect/>
          </a:gra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08" name="Freeform 23"/>
          <xdr:cNvSpPr>
            <a:spLocks/>
          </xdr:cNvSpPr>
        </xdr:nvSpPr>
        <xdr:spPr bwMode="auto">
          <a:xfrm>
            <a:off x="9422582" y="12190871"/>
            <a:ext cx="1166951" cy="3626744"/>
          </a:xfrm>
          <a:custGeom>
            <a:avLst/>
            <a:gdLst/>
            <a:ahLst/>
            <a:cxnLst>
              <a:cxn ang="0">
                <a:pos x="470" y="4101"/>
              </a:cxn>
              <a:cxn ang="0">
                <a:pos x="354" y="4181"/>
              </a:cxn>
              <a:cxn ang="0">
                <a:pos x="225" y="4306"/>
              </a:cxn>
              <a:cxn ang="0">
                <a:pos x="154" y="4402"/>
              </a:cxn>
              <a:cxn ang="0">
                <a:pos x="97" y="4505"/>
              </a:cxn>
              <a:cxn ang="0">
                <a:pos x="51" y="4615"/>
              </a:cxn>
              <a:cxn ang="0">
                <a:pos x="19" y="4731"/>
              </a:cxn>
              <a:cxn ang="0">
                <a:pos x="3" y="4849"/>
              </a:cxn>
              <a:cxn ang="0">
                <a:pos x="1" y="4971"/>
              </a:cxn>
              <a:cxn ang="0">
                <a:pos x="17" y="5094"/>
              </a:cxn>
              <a:cxn ang="0">
                <a:pos x="47" y="5215"/>
              </a:cxn>
              <a:cxn ang="0">
                <a:pos x="92" y="5329"/>
              </a:cxn>
              <a:cxn ang="0">
                <a:pos x="150" y="5435"/>
              </a:cxn>
              <a:cxn ang="0">
                <a:pos x="259" y="5576"/>
              </a:cxn>
              <a:cxn ang="0">
                <a:pos x="393" y="5693"/>
              </a:cxn>
              <a:cxn ang="0">
                <a:pos x="493" y="5756"/>
              </a:cxn>
              <a:cxn ang="0">
                <a:pos x="601" y="5806"/>
              </a:cxn>
              <a:cxn ang="0">
                <a:pos x="716" y="5842"/>
              </a:cxn>
              <a:cxn ang="0">
                <a:pos x="835" y="5862"/>
              </a:cxn>
              <a:cxn ang="0">
                <a:pos x="959" y="5867"/>
              </a:cxn>
              <a:cxn ang="0">
                <a:pos x="1081" y="5857"/>
              </a:cxn>
              <a:cxn ang="0">
                <a:pos x="1199" y="5831"/>
              </a:cxn>
              <a:cxn ang="0">
                <a:pos x="1311" y="5790"/>
              </a:cxn>
              <a:cxn ang="0">
                <a:pos x="1416" y="5735"/>
              </a:cxn>
              <a:cxn ang="0">
                <a:pos x="1513" y="5668"/>
              </a:cxn>
              <a:cxn ang="0">
                <a:pos x="1667" y="5515"/>
              </a:cxn>
              <a:cxn ang="0">
                <a:pos x="1745" y="5401"/>
              </a:cxn>
              <a:cxn ang="0">
                <a:pos x="1800" y="5292"/>
              </a:cxn>
              <a:cxn ang="0">
                <a:pos x="1839" y="5176"/>
              </a:cxn>
              <a:cxn ang="0">
                <a:pos x="1865" y="5053"/>
              </a:cxn>
              <a:cxn ang="0">
                <a:pos x="1874" y="4930"/>
              </a:cxn>
              <a:cxn ang="0">
                <a:pos x="1867" y="4809"/>
              </a:cxn>
              <a:cxn ang="0">
                <a:pos x="1846" y="4691"/>
              </a:cxn>
              <a:cxn ang="0">
                <a:pos x="1810" y="4578"/>
              </a:cxn>
              <a:cxn ang="0">
                <a:pos x="1761" y="4470"/>
              </a:cxn>
              <a:cxn ang="0">
                <a:pos x="1698" y="4369"/>
              </a:cxn>
              <a:cxn ang="0">
                <a:pos x="1623" y="4276"/>
              </a:cxn>
              <a:cxn ang="0">
                <a:pos x="1472" y="4145"/>
              </a:cxn>
              <a:cxn ang="0">
                <a:pos x="1368" y="4081"/>
              </a:cxn>
              <a:cxn ang="0">
                <a:pos x="1312" y="2452"/>
              </a:cxn>
              <a:cxn ang="0">
                <a:pos x="1312" y="784"/>
              </a:cxn>
              <a:cxn ang="0">
                <a:pos x="1312" y="569"/>
              </a:cxn>
              <a:cxn ang="0">
                <a:pos x="1312" y="521"/>
              </a:cxn>
              <a:cxn ang="0">
                <a:pos x="1312" y="408"/>
              </a:cxn>
              <a:cxn ang="0">
                <a:pos x="1309" y="344"/>
              </a:cxn>
              <a:cxn ang="0">
                <a:pos x="1304" y="298"/>
              </a:cxn>
              <a:cxn ang="0">
                <a:pos x="1270" y="204"/>
              </a:cxn>
              <a:cxn ang="0">
                <a:pos x="1214" y="123"/>
              </a:cxn>
              <a:cxn ang="0">
                <a:pos x="1140" y="60"/>
              </a:cxn>
              <a:cxn ang="0">
                <a:pos x="1053" y="18"/>
              </a:cxn>
              <a:cxn ang="0">
                <a:pos x="955" y="0"/>
              </a:cxn>
              <a:cxn ang="0">
                <a:pos x="854" y="9"/>
              </a:cxn>
              <a:cxn ang="0">
                <a:pos x="763" y="43"/>
              </a:cxn>
              <a:cxn ang="0">
                <a:pos x="683" y="100"/>
              </a:cxn>
              <a:cxn ang="0">
                <a:pos x="620" y="176"/>
              </a:cxn>
              <a:cxn ang="0">
                <a:pos x="580" y="265"/>
              </a:cxn>
              <a:cxn ang="0">
                <a:pos x="566" y="331"/>
              </a:cxn>
              <a:cxn ang="0">
                <a:pos x="563" y="378"/>
              </a:cxn>
              <a:cxn ang="0">
                <a:pos x="562" y="493"/>
              </a:cxn>
              <a:cxn ang="0">
                <a:pos x="562" y="556"/>
              </a:cxn>
              <a:cxn ang="0">
                <a:pos x="563" y="651"/>
              </a:cxn>
              <a:cxn ang="0">
                <a:pos x="563" y="1652"/>
              </a:cxn>
            </a:cxnLst>
            <a:rect l="0" t="0" r="r" b="b"/>
            <a:pathLst>
              <a:path w="1874" h="5869">
                <a:moveTo>
                  <a:pt x="563" y="4054"/>
                </a:moveTo>
                <a:lnTo>
                  <a:pt x="544" y="4063"/>
                </a:lnTo>
                <a:lnTo>
                  <a:pt x="525" y="4072"/>
                </a:lnTo>
                <a:lnTo>
                  <a:pt x="506" y="4081"/>
                </a:lnTo>
                <a:lnTo>
                  <a:pt x="488" y="4091"/>
                </a:lnTo>
                <a:lnTo>
                  <a:pt x="470" y="4101"/>
                </a:lnTo>
                <a:lnTo>
                  <a:pt x="453" y="4112"/>
                </a:lnTo>
                <a:lnTo>
                  <a:pt x="436" y="4122"/>
                </a:lnTo>
                <a:lnTo>
                  <a:pt x="418" y="4134"/>
                </a:lnTo>
                <a:lnTo>
                  <a:pt x="402" y="4145"/>
                </a:lnTo>
                <a:lnTo>
                  <a:pt x="385" y="4157"/>
                </a:lnTo>
                <a:lnTo>
                  <a:pt x="354" y="4181"/>
                </a:lnTo>
                <a:lnTo>
                  <a:pt x="323" y="4207"/>
                </a:lnTo>
                <a:lnTo>
                  <a:pt x="294" y="4234"/>
                </a:lnTo>
                <a:lnTo>
                  <a:pt x="266" y="4262"/>
                </a:lnTo>
                <a:lnTo>
                  <a:pt x="252" y="4276"/>
                </a:lnTo>
                <a:lnTo>
                  <a:pt x="238" y="4292"/>
                </a:lnTo>
                <a:lnTo>
                  <a:pt x="225" y="4306"/>
                </a:lnTo>
                <a:lnTo>
                  <a:pt x="212" y="4321"/>
                </a:lnTo>
                <a:lnTo>
                  <a:pt x="201" y="4336"/>
                </a:lnTo>
                <a:lnTo>
                  <a:pt x="188" y="4353"/>
                </a:lnTo>
                <a:lnTo>
                  <a:pt x="177" y="4369"/>
                </a:lnTo>
                <a:lnTo>
                  <a:pt x="165" y="4385"/>
                </a:lnTo>
                <a:lnTo>
                  <a:pt x="154" y="4402"/>
                </a:lnTo>
                <a:lnTo>
                  <a:pt x="144" y="4419"/>
                </a:lnTo>
                <a:lnTo>
                  <a:pt x="134" y="4435"/>
                </a:lnTo>
                <a:lnTo>
                  <a:pt x="123" y="4452"/>
                </a:lnTo>
                <a:lnTo>
                  <a:pt x="115" y="4470"/>
                </a:lnTo>
                <a:lnTo>
                  <a:pt x="104" y="4487"/>
                </a:lnTo>
                <a:lnTo>
                  <a:pt x="97" y="4505"/>
                </a:lnTo>
                <a:lnTo>
                  <a:pt x="88" y="4523"/>
                </a:lnTo>
                <a:lnTo>
                  <a:pt x="80" y="4541"/>
                </a:lnTo>
                <a:lnTo>
                  <a:pt x="71" y="4559"/>
                </a:lnTo>
                <a:lnTo>
                  <a:pt x="65" y="4578"/>
                </a:lnTo>
                <a:lnTo>
                  <a:pt x="57" y="4596"/>
                </a:lnTo>
                <a:lnTo>
                  <a:pt x="51" y="4615"/>
                </a:lnTo>
                <a:lnTo>
                  <a:pt x="45" y="4634"/>
                </a:lnTo>
                <a:lnTo>
                  <a:pt x="40" y="4652"/>
                </a:lnTo>
                <a:lnTo>
                  <a:pt x="33" y="4672"/>
                </a:lnTo>
                <a:lnTo>
                  <a:pt x="28" y="4691"/>
                </a:lnTo>
                <a:lnTo>
                  <a:pt x="24" y="4710"/>
                </a:lnTo>
                <a:lnTo>
                  <a:pt x="19" y="4731"/>
                </a:lnTo>
                <a:lnTo>
                  <a:pt x="15" y="4750"/>
                </a:lnTo>
                <a:lnTo>
                  <a:pt x="13" y="4769"/>
                </a:lnTo>
                <a:lnTo>
                  <a:pt x="9" y="4790"/>
                </a:lnTo>
                <a:lnTo>
                  <a:pt x="7" y="4809"/>
                </a:lnTo>
                <a:lnTo>
                  <a:pt x="5" y="4830"/>
                </a:lnTo>
                <a:lnTo>
                  <a:pt x="3" y="4849"/>
                </a:lnTo>
                <a:lnTo>
                  <a:pt x="1" y="4869"/>
                </a:lnTo>
                <a:lnTo>
                  <a:pt x="1" y="4890"/>
                </a:lnTo>
                <a:lnTo>
                  <a:pt x="0" y="4911"/>
                </a:lnTo>
                <a:lnTo>
                  <a:pt x="0" y="4930"/>
                </a:lnTo>
                <a:lnTo>
                  <a:pt x="1" y="4950"/>
                </a:lnTo>
                <a:lnTo>
                  <a:pt x="1" y="4971"/>
                </a:lnTo>
                <a:lnTo>
                  <a:pt x="3" y="4991"/>
                </a:lnTo>
                <a:lnTo>
                  <a:pt x="5" y="5012"/>
                </a:lnTo>
                <a:lnTo>
                  <a:pt x="7" y="5033"/>
                </a:lnTo>
                <a:lnTo>
                  <a:pt x="9" y="5053"/>
                </a:lnTo>
                <a:lnTo>
                  <a:pt x="13" y="5074"/>
                </a:lnTo>
                <a:lnTo>
                  <a:pt x="17" y="5094"/>
                </a:lnTo>
                <a:lnTo>
                  <a:pt x="21" y="5115"/>
                </a:lnTo>
                <a:lnTo>
                  <a:pt x="24" y="5135"/>
                </a:lnTo>
                <a:lnTo>
                  <a:pt x="29" y="5156"/>
                </a:lnTo>
                <a:lnTo>
                  <a:pt x="35" y="5176"/>
                </a:lnTo>
                <a:lnTo>
                  <a:pt x="41" y="5196"/>
                </a:lnTo>
                <a:lnTo>
                  <a:pt x="47" y="5215"/>
                </a:lnTo>
                <a:lnTo>
                  <a:pt x="54" y="5235"/>
                </a:lnTo>
                <a:lnTo>
                  <a:pt x="60" y="5255"/>
                </a:lnTo>
                <a:lnTo>
                  <a:pt x="68" y="5274"/>
                </a:lnTo>
                <a:lnTo>
                  <a:pt x="75" y="5292"/>
                </a:lnTo>
                <a:lnTo>
                  <a:pt x="83" y="5311"/>
                </a:lnTo>
                <a:lnTo>
                  <a:pt x="92" y="5329"/>
                </a:lnTo>
                <a:lnTo>
                  <a:pt x="101" y="5347"/>
                </a:lnTo>
                <a:lnTo>
                  <a:pt x="109" y="5365"/>
                </a:lnTo>
                <a:lnTo>
                  <a:pt x="120" y="5383"/>
                </a:lnTo>
                <a:lnTo>
                  <a:pt x="130" y="5401"/>
                </a:lnTo>
                <a:lnTo>
                  <a:pt x="140" y="5418"/>
                </a:lnTo>
                <a:lnTo>
                  <a:pt x="150" y="5435"/>
                </a:lnTo>
                <a:lnTo>
                  <a:pt x="162" y="5451"/>
                </a:lnTo>
                <a:lnTo>
                  <a:pt x="172" y="5468"/>
                </a:lnTo>
                <a:lnTo>
                  <a:pt x="183" y="5485"/>
                </a:lnTo>
                <a:lnTo>
                  <a:pt x="207" y="5515"/>
                </a:lnTo>
                <a:lnTo>
                  <a:pt x="233" y="5546"/>
                </a:lnTo>
                <a:lnTo>
                  <a:pt x="259" y="5576"/>
                </a:lnTo>
                <a:lnTo>
                  <a:pt x="287" y="5604"/>
                </a:lnTo>
                <a:lnTo>
                  <a:pt x="317" y="5631"/>
                </a:lnTo>
                <a:lnTo>
                  <a:pt x="346" y="5657"/>
                </a:lnTo>
                <a:lnTo>
                  <a:pt x="362" y="5668"/>
                </a:lnTo>
                <a:lnTo>
                  <a:pt x="378" y="5681"/>
                </a:lnTo>
                <a:lnTo>
                  <a:pt x="393" y="5693"/>
                </a:lnTo>
                <a:lnTo>
                  <a:pt x="409" y="5703"/>
                </a:lnTo>
                <a:lnTo>
                  <a:pt x="426" y="5714"/>
                </a:lnTo>
                <a:lnTo>
                  <a:pt x="443" y="5725"/>
                </a:lnTo>
                <a:lnTo>
                  <a:pt x="459" y="5735"/>
                </a:lnTo>
                <a:lnTo>
                  <a:pt x="476" y="5745"/>
                </a:lnTo>
                <a:lnTo>
                  <a:pt x="493" y="5756"/>
                </a:lnTo>
                <a:lnTo>
                  <a:pt x="511" y="5765"/>
                </a:lnTo>
                <a:lnTo>
                  <a:pt x="529" y="5774"/>
                </a:lnTo>
                <a:lnTo>
                  <a:pt x="547" y="5781"/>
                </a:lnTo>
                <a:lnTo>
                  <a:pt x="565" y="5790"/>
                </a:lnTo>
                <a:lnTo>
                  <a:pt x="582" y="5798"/>
                </a:lnTo>
                <a:lnTo>
                  <a:pt x="601" y="5806"/>
                </a:lnTo>
                <a:lnTo>
                  <a:pt x="619" y="5812"/>
                </a:lnTo>
                <a:lnTo>
                  <a:pt x="638" y="5818"/>
                </a:lnTo>
                <a:lnTo>
                  <a:pt x="657" y="5825"/>
                </a:lnTo>
                <a:lnTo>
                  <a:pt x="676" y="5831"/>
                </a:lnTo>
                <a:lnTo>
                  <a:pt x="695" y="5836"/>
                </a:lnTo>
                <a:lnTo>
                  <a:pt x="716" y="5842"/>
                </a:lnTo>
                <a:lnTo>
                  <a:pt x="735" y="5845"/>
                </a:lnTo>
                <a:lnTo>
                  <a:pt x="754" y="5851"/>
                </a:lnTo>
                <a:lnTo>
                  <a:pt x="774" y="5853"/>
                </a:lnTo>
                <a:lnTo>
                  <a:pt x="795" y="5857"/>
                </a:lnTo>
                <a:lnTo>
                  <a:pt x="815" y="5860"/>
                </a:lnTo>
                <a:lnTo>
                  <a:pt x="835" y="5862"/>
                </a:lnTo>
                <a:lnTo>
                  <a:pt x="856" y="5865"/>
                </a:lnTo>
                <a:lnTo>
                  <a:pt x="876" y="5866"/>
                </a:lnTo>
                <a:lnTo>
                  <a:pt x="896" y="5867"/>
                </a:lnTo>
                <a:lnTo>
                  <a:pt x="917" y="5867"/>
                </a:lnTo>
                <a:lnTo>
                  <a:pt x="937" y="5869"/>
                </a:lnTo>
                <a:lnTo>
                  <a:pt x="959" y="5867"/>
                </a:lnTo>
                <a:lnTo>
                  <a:pt x="979" y="5867"/>
                </a:lnTo>
                <a:lnTo>
                  <a:pt x="999" y="5866"/>
                </a:lnTo>
                <a:lnTo>
                  <a:pt x="1020" y="5865"/>
                </a:lnTo>
                <a:lnTo>
                  <a:pt x="1040" y="5862"/>
                </a:lnTo>
                <a:lnTo>
                  <a:pt x="1060" y="5860"/>
                </a:lnTo>
                <a:lnTo>
                  <a:pt x="1081" y="5857"/>
                </a:lnTo>
                <a:lnTo>
                  <a:pt x="1101" y="5853"/>
                </a:lnTo>
                <a:lnTo>
                  <a:pt x="1120" y="5851"/>
                </a:lnTo>
                <a:lnTo>
                  <a:pt x="1140" y="5845"/>
                </a:lnTo>
                <a:lnTo>
                  <a:pt x="1159" y="5842"/>
                </a:lnTo>
                <a:lnTo>
                  <a:pt x="1179" y="5836"/>
                </a:lnTo>
                <a:lnTo>
                  <a:pt x="1199" y="5831"/>
                </a:lnTo>
                <a:lnTo>
                  <a:pt x="1218" y="5825"/>
                </a:lnTo>
                <a:lnTo>
                  <a:pt x="1237" y="5818"/>
                </a:lnTo>
                <a:lnTo>
                  <a:pt x="1255" y="5812"/>
                </a:lnTo>
                <a:lnTo>
                  <a:pt x="1274" y="5806"/>
                </a:lnTo>
                <a:lnTo>
                  <a:pt x="1292" y="5798"/>
                </a:lnTo>
                <a:lnTo>
                  <a:pt x="1311" y="5790"/>
                </a:lnTo>
                <a:lnTo>
                  <a:pt x="1328" y="5781"/>
                </a:lnTo>
                <a:lnTo>
                  <a:pt x="1346" y="5774"/>
                </a:lnTo>
                <a:lnTo>
                  <a:pt x="1364" y="5765"/>
                </a:lnTo>
                <a:lnTo>
                  <a:pt x="1382" y="5756"/>
                </a:lnTo>
                <a:lnTo>
                  <a:pt x="1398" y="5745"/>
                </a:lnTo>
                <a:lnTo>
                  <a:pt x="1416" y="5735"/>
                </a:lnTo>
                <a:lnTo>
                  <a:pt x="1433" y="5725"/>
                </a:lnTo>
                <a:lnTo>
                  <a:pt x="1449" y="5714"/>
                </a:lnTo>
                <a:lnTo>
                  <a:pt x="1466" y="5703"/>
                </a:lnTo>
                <a:lnTo>
                  <a:pt x="1481" y="5693"/>
                </a:lnTo>
                <a:lnTo>
                  <a:pt x="1498" y="5681"/>
                </a:lnTo>
                <a:lnTo>
                  <a:pt x="1513" y="5668"/>
                </a:lnTo>
                <a:lnTo>
                  <a:pt x="1528" y="5657"/>
                </a:lnTo>
                <a:lnTo>
                  <a:pt x="1559" y="5631"/>
                </a:lnTo>
                <a:lnTo>
                  <a:pt x="1588" y="5604"/>
                </a:lnTo>
                <a:lnTo>
                  <a:pt x="1614" y="5576"/>
                </a:lnTo>
                <a:lnTo>
                  <a:pt x="1641" y="5546"/>
                </a:lnTo>
                <a:lnTo>
                  <a:pt x="1667" y="5515"/>
                </a:lnTo>
                <a:lnTo>
                  <a:pt x="1691" y="5485"/>
                </a:lnTo>
                <a:lnTo>
                  <a:pt x="1702" y="5468"/>
                </a:lnTo>
                <a:lnTo>
                  <a:pt x="1714" y="5451"/>
                </a:lnTo>
                <a:lnTo>
                  <a:pt x="1725" y="5435"/>
                </a:lnTo>
                <a:lnTo>
                  <a:pt x="1735" y="5418"/>
                </a:lnTo>
                <a:lnTo>
                  <a:pt x="1745" y="5401"/>
                </a:lnTo>
                <a:lnTo>
                  <a:pt x="1756" y="5383"/>
                </a:lnTo>
                <a:lnTo>
                  <a:pt x="1764" y="5365"/>
                </a:lnTo>
                <a:lnTo>
                  <a:pt x="1775" y="5347"/>
                </a:lnTo>
                <a:lnTo>
                  <a:pt x="1784" y="5329"/>
                </a:lnTo>
                <a:lnTo>
                  <a:pt x="1791" y="5311"/>
                </a:lnTo>
                <a:lnTo>
                  <a:pt x="1800" y="5292"/>
                </a:lnTo>
                <a:lnTo>
                  <a:pt x="1808" y="5274"/>
                </a:lnTo>
                <a:lnTo>
                  <a:pt x="1814" y="5255"/>
                </a:lnTo>
                <a:lnTo>
                  <a:pt x="1822" y="5235"/>
                </a:lnTo>
                <a:lnTo>
                  <a:pt x="1828" y="5215"/>
                </a:lnTo>
                <a:lnTo>
                  <a:pt x="1834" y="5196"/>
                </a:lnTo>
                <a:lnTo>
                  <a:pt x="1839" y="5176"/>
                </a:lnTo>
                <a:lnTo>
                  <a:pt x="1846" y="5156"/>
                </a:lnTo>
                <a:lnTo>
                  <a:pt x="1850" y="5135"/>
                </a:lnTo>
                <a:lnTo>
                  <a:pt x="1855" y="5115"/>
                </a:lnTo>
                <a:lnTo>
                  <a:pt x="1859" y="5094"/>
                </a:lnTo>
                <a:lnTo>
                  <a:pt x="1862" y="5074"/>
                </a:lnTo>
                <a:lnTo>
                  <a:pt x="1865" y="5053"/>
                </a:lnTo>
                <a:lnTo>
                  <a:pt x="1867" y="5033"/>
                </a:lnTo>
                <a:lnTo>
                  <a:pt x="1870" y="5012"/>
                </a:lnTo>
                <a:lnTo>
                  <a:pt x="1871" y="4991"/>
                </a:lnTo>
                <a:lnTo>
                  <a:pt x="1873" y="4971"/>
                </a:lnTo>
                <a:lnTo>
                  <a:pt x="1874" y="4950"/>
                </a:lnTo>
                <a:lnTo>
                  <a:pt x="1874" y="4930"/>
                </a:lnTo>
                <a:lnTo>
                  <a:pt x="1874" y="4911"/>
                </a:lnTo>
                <a:lnTo>
                  <a:pt x="1874" y="4890"/>
                </a:lnTo>
                <a:lnTo>
                  <a:pt x="1873" y="4869"/>
                </a:lnTo>
                <a:lnTo>
                  <a:pt x="1871" y="4849"/>
                </a:lnTo>
                <a:lnTo>
                  <a:pt x="1870" y="4830"/>
                </a:lnTo>
                <a:lnTo>
                  <a:pt x="1867" y="4809"/>
                </a:lnTo>
                <a:lnTo>
                  <a:pt x="1865" y="4790"/>
                </a:lnTo>
                <a:lnTo>
                  <a:pt x="1862" y="4769"/>
                </a:lnTo>
                <a:lnTo>
                  <a:pt x="1859" y="4750"/>
                </a:lnTo>
                <a:lnTo>
                  <a:pt x="1855" y="4731"/>
                </a:lnTo>
                <a:lnTo>
                  <a:pt x="1851" y="4710"/>
                </a:lnTo>
                <a:lnTo>
                  <a:pt x="1846" y="4691"/>
                </a:lnTo>
                <a:lnTo>
                  <a:pt x="1841" y="4672"/>
                </a:lnTo>
                <a:lnTo>
                  <a:pt x="1836" y="4652"/>
                </a:lnTo>
                <a:lnTo>
                  <a:pt x="1831" y="4634"/>
                </a:lnTo>
                <a:lnTo>
                  <a:pt x="1824" y="4615"/>
                </a:lnTo>
                <a:lnTo>
                  <a:pt x="1818" y="4596"/>
                </a:lnTo>
                <a:lnTo>
                  <a:pt x="1810" y="4578"/>
                </a:lnTo>
                <a:lnTo>
                  <a:pt x="1803" y="4559"/>
                </a:lnTo>
                <a:lnTo>
                  <a:pt x="1795" y="4541"/>
                </a:lnTo>
                <a:lnTo>
                  <a:pt x="1787" y="4523"/>
                </a:lnTo>
                <a:lnTo>
                  <a:pt x="1778" y="4505"/>
                </a:lnTo>
                <a:lnTo>
                  <a:pt x="1770" y="4487"/>
                </a:lnTo>
                <a:lnTo>
                  <a:pt x="1761" y="4470"/>
                </a:lnTo>
                <a:lnTo>
                  <a:pt x="1751" y="4452"/>
                </a:lnTo>
                <a:lnTo>
                  <a:pt x="1742" y="4435"/>
                </a:lnTo>
                <a:lnTo>
                  <a:pt x="1731" y="4419"/>
                </a:lnTo>
                <a:lnTo>
                  <a:pt x="1720" y="4402"/>
                </a:lnTo>
                <a:lnTo>
                  <a:pt x="1710" y="4385"/>
                </a:lnTo>
                <a:lnTo>
                  <a:pt x="1698" y="4369"/>
                </a:lnTo>
                <a:lnTo>
                  <a:pt x="1687" y="4353"/>
                </a:lnTo>
                <a:lnTo>
                  <a:pt x="1674" y="4336"/>
                </a:lnTo>
                <a:lnTo>
                  <a:pt x="1662" y="4321"/>
                </a:lnTo>
                <a:lnTo>
                  <a:pt x="1649" y="4306"/>
                </a:lnTo>
                <a:lnTo>
                  <a:pt x="1636" y="4292"/>
                </a:lnTo>
                <a:lnTo>
                  <a:pt x="1623" y="4276"/>
                </a:lnTo>
                <a:lnTo>
                  <a:pt x="1609" y="4262"/>
                </a:lnTo>
                <a:lnTo>
                  <a:pt x="1581" y="4234"/>
                </a:lnTo>
                <a:lnTo>
                  <a:pt x="1552" y="4207"/>
                </a:lnTo>
                <a:lnTo>
                  <a:pt x="1520" y="4181"/>
                </a:lnTo>
                <a:lnTo>
                  <a:pt x="1489" y="4157"/>
                </a:lnTo>
                <a:lnTo>
                  <a:pt x="1472" y="4145"/>
                </a:lnTo>
                <a:lnTo>
                  <a:pt x="1456" y="4134"/>
                </a:lnTo>
                <a:lnTo>
                  <a:pt x="1439" y="4122"/>
                </a:lnTo>
                <a:lnTo>
                  <a:pt x="1421" y="4112"/>
                </a:lnTo>
                <a:lnTo>
                  <a:pt x="1405" y="4101"/>
                </a:lnTo>
                <a:lnTo>
                  <a:pt x="1386" y="4091"/>
                </a:lnTo>
                <a:lnTo>
                  <a:pt x="1368" y="4081"/>
                </a:lnTo>
                <a:lnTo>
                  <a:pt x="1350" y="4072"/>
                </a:lnTo>
                <a:lnTo>
                  <a:pt x="1331" y="4063"/>
                </a:lnTo>
                <a:lnTo>
                  <a:pt x="1312" y="4054"/>
                </a:lnTo>
                <a:lnTo>
                  <a:pt x="1312" y="3520"/>
                </a:lnTo>
                <a:lnTo>
                  <a:pt x="1312" y="2987"/>
                </a:lnTo>
                <a:lnTo>
                  <a:pt x="1312" y="2452"/>
                </a:lnTo>
                <a:lnTo>
                  <a:pt x="1312" y="1918"/>
                </a:lnTo>
                <a:lnTo>
                  <a:pt x="1312" y="1651"/>
                </a:lnTo>
                <a:lnTo>
                  <a:pt x="1312" y="1384"/>
                </a:lnTo>
                <a:lnTo>
                  <a:pt x="1312" y="1117"/>
                </a:lnTo>
                <a:lnTo>
                  <a:pt x="1312" y="851"/>
                </a:lnTo>
                <a:lnTo>
                  <a:pt x="1312" y="784"/>
                </a:lnTo>
                <a:lnTo>
                  <a:pt x="1312" y="717"/>
                </a:lnTo>
                <a:lnTo>
                  <a:pt x="1312" y="651"/>
                </a:lnTo>
                <a:lnTo>
                  <a:pt x="1312" y="584"/>
                </a:lnTo>
                <a:lnTo>
                  <a:pt x="1312" y="580"/>
                </a:lnTo>
                <a:lnTo>
                  <a:pt x="1312" y="575"/>
                </a:lnTo>
                <a:lnTo>
                  <a:pt x="1312" y="569"/>
                </a:lnTo>
                <a:lnTo>
                  <a:pt x="1312" y="562"/>
                </a:lnTo>
                <a:lnTo>
                  <a:pt x="1312" y="554"/>
                </a:lnTo>
                <a:lnTo>
                  <a:pt x="1312" y="547"/>
                </a:lnTo>
                <a:lnTo>
                  <a:pt x="1312" y="539"/>
                </a:lnTo>
                <a:lnTo>
                  <a:pt x="1312" y="530"/>
                </a:lnTo>
                <a:lnTo>
                  <a:pt x="1312" y="521"/>
                </a:lnTo>
                <a:lnTo>
                  <a:pt x="1312" y="512"/>
                </a:lnTo>
                <a:lnTo>
                  <a:pt x="1312" y="491"/>
                </a:lnTo>
                <a:lnTo>
                  <a:pt x="1312" y="471"/>
                </a:lnTo>
                <a:lnTo>
                  <a:pt x="1312" y="449"/>
                </a:lnTo>
                <a:lnTo>
                  <a:pt x="1312" y="429"/>
                </a:lnTo>
                <a:lnTo>
                  <a:pt x="1312" y="408"/>
                </a:lnTo>
                <a:lnTo>
                  <a:pt x="1311" y="387"/>
                </a:lnTo>
                <a:lnTo>
                  <a:pt x="1311" y="378"/>
                </a:lnTo>
                <a:lnTo>
                  <a:pt x="1311" y="368"/>
                </a:lnTo>
                <a:lnTo>
                  <a:pt x="1311" y="360"/>
                </a:lnTo>
                <a:lnTo>
                  <a:pt x="1309" y="351"/>
                </a:lnTo>
                <a:lnTo>
                  <a:pt x="1309" y="344"/>
                </a:lnTo>
                <a:lnTo>
                  <a:pt x="1309" y="337"/>
                </a:lnTo>
                <a:lnTo>
                  <a:pt x="1308" y="331"/>
                </a:lnTo>
                <a:lnTo>
                  <a:pt x="1308" y="325"/>
                </a:lnTo>
                <a:lnTo>
                  <a:pt x="1308" y="319"/>
                </a:lnTo>
                <a:lnTo>
                  <a:pt x="1307" y="316"/>
                </a:lnTo>
                <a:lnTo>
                  <a:pt x="1304" y="298"/>
                </a:lnTo>
                <a:lnTo>
                  <a:pt x="1299" y="282"/>
                </a:lnTo>
                <a:lnTo>
                  <a:pt x="1295" y="265"/>
                </a:lnTo>
                <a:lnTo>
                  <a:pt x="1290" y="249"/>
                </a:lnTo>
                <a:lnTo>
                  <a:pt x="1284" y="233"/>
                </a:lnTo>
                <a:lnTo>
                  <a:pt x="1278" y="218"/>
                </a:lnTo>
                <a:lnTo>
                  <a:pt x="1270" y="204"/>
                </a:lnTo>
                <a:lnTo>
                  <a:pt x="1262" y="188"/>
                </a:lnTo>
                <a:lnTo>
                  <a:pt x="1253" y="176"/>
                </a:lnTo>
                <a:lnTo>
                  <a:pt x="1245" y="161"/>
                </a:lnTo>
                <a:lnTo>
                  <a:pt x="1234" y="149"/>
                </a:lnTo>
                <a:lnTo>
                  <a:pt x="1226" y="136"/>
                </a:lnTo>
                <a:lnTo>
                  <a:pt x="1214" y="123"/>
                </a:lnTo>
                <a:lnTo>
                  <a:pt x="1203" y="111"/>
                </a:lnTo>
                <a:lnTo>
                  <a:pt x="1191" y="100"/>
                </a:lnTo>
                <a:lnTo>
                  <a:pt x="1180" y="89"/>
                </a:lnTo>
                <a:lnTo>
                  <a:pt x="1167" y="79"/>
                </a:lnTo>
                <a:lnTo>
                  <a:pt x="1154" y="69"/>
                </a:lnTo>
                <a:lnTo>
                  <a:pt x="1140" y="60"/>
                </a:lnTo>
                <a:lnTo>
                  <a:pt x="1126" y="51"/>
                </a:lnTo>
                <a:lnTo>
                  <a:pt x="1112" y="43"/>
                </a:lnTo>
                <a:lnTo>
                  <a:pt x="1098" y="36"/>
                </a:lnTo>
                <a:lnTo>
                  <a:pt x="1083" y="29"/>
                </a:lnTo>
                <a:lnTo>
                  <a:pt x="1068" y="24"/>
                </a:lnTo>
                <a:lnTo>
                  <a:pt x="1053" y="18"/>
                </a:lnTo>
                <a:lnTo>
                  <a:pt x="1036" y="14"/>
                </a:lnTo>
                <a:lnTo>
                  <a:pt x="1021" y="9"/>
                </a:lnTo>
                <a:lnTo>
                  <a:pt x="1004" y="6"/>
                </a:lnTo>
                <a:lnTo>
                  <a:pt x="988" y="3"/>
                </a:lnTo>
                <a:lnTo>
                  <a:pt x="971" y="1"/>
                </a:lnTo>
                <a:lnTo>
                  <a:pt x="955" y="0"/>
                </a:lnTo>
                <a:lnTo>
                  <a:pt x="937" y="0"/>
                </a:lnTo>
                <a:lnTo>
                  <a:pt x="920" y="0"/>
                </a:lnTo>
                <a:lnTo>
                  <a:pt x="904" y="1"/>
                </a:lnTo>
                <a:lnTo>
                  <a:pt x="887" y="3"/>
                </a:lnTo>
                <a:lnTo>
                  <a:pt x="871" y="6"/>
                </a:lnTo>
                <a:lnTo>
                  <a:pt x="854" y="9"/>
                </a:lnTo>
                <a:lnTo>
                  <a:pt x="838" y="14"/>
                </a:lnTo>
                <a:lnTo>
                  <a:pt x="823" y="18"/>
                </a:lnTo>
                <a:lnTo>
                  <a:pt x="807" y="24"/>
                </a:lnTo>
                <a:lnTo>
                  <a:pt x="792" y="29"/>
                </a:lnTo>
                <a:lnTo>
                  <a:pt x="777" y="37"/>
                </a:lnTo>
                <a:lnTo>
                  <a:pt x="763" y="43"/>
                </a:lnTo>
                <a:lnTo>
                  <a:pt x="748" y="51"/>
                </a:lnTo>
                <a:lnTo>
                  <a:pt x="735" y="60"/>
                </a:lnTo>
                <a:lnTo>
                  <a:pt x="721" y="69"/>
                </a:lnTo>
                <a:lnTo>
                  <a:pt x="708" y="79"/>
                </a:lnTo>
                <a:lnTo>
                  <a:pt x="695" y="89"/>
                </a:lnTo>
                <a:lnTo>
                  <a:pt x="683" y="100"/>
                </a:lnTo>
                <a:lnTo>
                  <a:pt x="671" y="111"/>
                </a:lnTo>
                <a:lnTo>
                  <a:pt x="660" y="123"/>
                </a:lnTo>
                <a:lnTo>
                  <a:pt x="650" y="136"/>
                </a:lnTo>
                <a:lnTo>
                  <a:pt x="640" y="149"/>
                </a:lnTo>
                <a:lnTo>
                  <a:pt x="631" y="161"/>
                </a:lnTo>
                <a:lnTo>
                  <a:pt x="620" y="176"/>
                </a:lnTo>
                <a:lnTo>
                  <a:pt x="613" y="190"/>
                </a:lnTo>
                <a:lnTo>
                  <a:pt x="605" y="204"/>
                </a:lnTo>
                <a:lnTo>
                  <a:pt x="598" y="219"/>
                </a:lnTo>
                <a:lnTo>
                  <a:pt x="591" y="235"/>
                </a:lnTo>
                <a:lnTo>
                  <a:pt x="585" y="250"/>
                </a:lnTo>
                <a:lnTo>
                  <a:pt x="580" y="265"/>
                </a:lnTo>
                <a:lnTo>
                  <a:pt x="575" y="282"/>
                </a:lnTo>
                <a:lnTo>
                  <a:pt x="571" y="299"/>
                </a:lnTo>
                <a:lnTo>
                  <a:pt x="568" y="316"/>
                </a:lnTo>
                <a:lnTo>
                  <a:pt x="567" y="319"/>
                </a:lnTo>
                <a:lnTo>
                  <a:pt x="567" y="325"/>
                </a:lnTo>
                <a:lnTo>
                  <a:pt x="566" y="331"/>
                </a:lnTo>
                <a:lnTo>
                  <a:pt x="566" y="337"/>
                </a:lnTo>
                <a:lnTo>
                  <a:pt x="566" y="345"/>
                </a:lnTo>
                <a:lnTo>
                  <a:pt x="565" y="353"/>
                </a:lnTo>
                <a:lnTo>
                  <a:pt x="565" y="360"/>
                </a:lnTo>
                <a:lnTo>
                  <a:pt x="565" y="369"/>
                </a:lnTo>
                <a:lnTo>
                  <a:pt x="563" y="378"/>
                </a:lnTo>
                <a:lnTo>
                  <a:pt x="563" y="387"/>
                </a:lnTo>
                <a:lnTo>
                  <a:pt x="563" y="408"/>
                </a:lnTo>
                <a:lnTo>
                  <a:pt x="563" y="429"/>
                </a:lnTo>
                <a:lnTo>
                  <a:pt x="563" y="450"/>
                </a:lnTo>
                <a:lnTo>
                  <a:pt x="562" y="471"/>
                </a:lnTo>
                <a:lnTo>
                  <a:pt x="562" y="493"/>
                </a:lnTo>
                <a:lnTo>
                  <a:pt x="562" y="512"/>
                </a:lnTo>
                <a:lnTo>
                  <a:pt x="562" y="522"/>
                </a:lnTo>
                <a:lnTo>
                  <a:pt x="562" y="531"/>
                </a:lnTo>
                <a:lnTo>
                  <a:pt x="562" y="540"/>
                </a:lnTo>
                <a:lnTo>
                  <a:pt x="562" y="548"/>
                </a:lnTo>
                <a:lnTo>
                  <a:pt x="562" y="556"/>
                </a:lnTo>
                <a:lnTo>
                  <a:pt x="562" y="563"/>
                </a:lnTo>
                <a:lnTo>
                  <a:pt x="563" y="570"/>
                </a:lnTo>
                <a:lnTo>
                  <a:pt x="563" y="575"/>
                </a:lnTo>
                <a:lnTo>
                  <a:pt x="563" y="580"/>
                </a:lnTo>
                <a:lnTo>
                  <a:pt x="563" y="584"/>
                </a:lnTo>
                <a:lnTo>
                  <a:pt x="563" y="651"/>
                </a:lnTo>
                <a:lnTo>
                  <a:pt x="563" y="717"/>
                </a:lnTo>
                <a:lnTo>
                  <a:pt x="563" y="784"/>
                </a:lnTo>
                <a:lnTo>
                  <a:pt x="563" y="851"/>
                </a:lnTo>
                <a:lnTo>
                  <a:pt x="563" y="1118"/>
                </a:lnTo>
                <a:lnTo>
                  <a:pt x="563" y="1385"/>
                </a:lnTo>
                <a:lnTo>
                  <a:pt x="563" y="1652"/>
                </a:lnTo>
                <a:lnTo>
                  <a:pt x="563" y="1918"/>
                </a:lnTo>
                <a:lnTo>
                  <a:pt x="563" y="2452"/>
                </a:lnTo>
                <a:lnTo>
                  <a:pt x="563" y="2987"/>
                </a:lnTo>
                <a:lnTo>
                  <a:pt x="563" y="3520"/>
                </a:lnTo>
                <a:lnTo>
                  <a:pt x="563" y="4054"/>
                </a:lnTo>
              </a:path>
            </a:pathLst>
          </a:custGeom>
          <a:solidFill>
            <a:schemeClr val="accent1"/>
          </a:solidFill>
          <a:ln w="0">
            <a:noFill/>
            <a:prstDash val="solid"/>
            <a:round/>
            <a:headEnd/>
            <a:tailEnd/>
          </a:ln>
          <a:scene3d>
            <a:camera prst="orthographicFront"/>
            <a:lightRig rig="threePt" dir="t"/>
          </a:scene3d>
          <a:sp3d>
            <a:bevelT w="127000" prst="artDeco"/>
          </a:sp3d>
        </xdr:spPr>
        <xdr:txBody>
          <a:bodyPr anchor="ctr"/>
          <a:lstStyle/>
          <a:p>
            <a:endParaRPr lang="en-US"/>
          </a:p>
        </xdr:txBody>
      </xdr:sp>
      <xdr:sp macro="" textlink="">
        <xdr:nvSpPr>
          <xdr:cNvPr id="209" name="Rounded Rectangle 208"/>
          <xdr:cNvSpPr/>
        </xdr:nvSpPr>
        <xdr:spPr>
          <a:xfrm>
            <a:off x="9900840" y="12333656"/>
            <a:ext cx="172173" cy="2522538"/>
          </a:xfrm>
          <a:prstGeom prst="roundRect">
            <a:avLst>
              <a:gd name="adj" fmla="val 48342"/>
            </a:avLst>
          </a:prstGeom>
          <a:solidFill>
            <a:schemeClr val="bg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graphicFrame macro="">
        <xdr:nvGraphicFramePr>
          <xdr:cNvPr id="125224" name="Chart 735"/>
          <xdr:cNvGraphicFramePr>
            <a:graphicFrameLocks/>
          </xdr:cNvGraphicFramePr>
        </xdr:nvGraphicFramePr>
        <xdr:xfrm>
          <a:off x="9062830" y="12321303"/>
          <a:ext cx="1309582" cy="2592749"/>
        </xdr:xfrm>
        <a:graphic>
          <a:graphicData uri="http://schemas.openxmlformats.org/drawingml/2006/chart">
            <c:chart xmlns:c="http://schemas.openxmlformats.org/drawingml/2006/chart" xmlns:r="http://schemas.openxmlformats.org/officeDocument/2006/relationships" r:id="rId12"/>
          </a:graphicData>
        </a:graphic>
      </xdr:graphicFrame>
      <xdr:sp macro="" textlink="">
        <xdr:nvSpPr>
          <xdr:cNvPr id="211" name="Oval 210"/>
          <xdr:cNvSpPr/>
        </xdr:nvSpPr>
        <xdr:spPr>
          <a:xfrm>
            <a:off x="9537364" y="14722928"/>
            <a:ext cx="927821" cy="980458"/>
          </a:xfrm>
          <a:prstGeom prst="ellipse">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Example Dashboard Calculations'!Y34">
        <xdr:nvSpPr>
          <xdr:cNvPr id="212" name="TextBox 211"/>
          <xdr:cNvSpPr txBox="1"/>
        </xdr:nvSpPr>
        <xdr:spPr>
          <a:xfrm>
            <a:off x="9508668" y="14998980"/>
            <a:ext cx="975647" cy="390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3AA2D198-E039-4F05-8DEC-78A3ED2276B3}" type="TxLink">
              <a:rPr lang="en-US" sz="3000" b="1" i="0" u="none" strike="noStrike" cap="none" spc="50">
                <a:ln w="11430"/>
                <a:solidFill>
                  <a:srgbClr val="000000"/>
                </a:solidFill>
                <a:effectLst>
                  <a:outerShdw blurRad="76200" dist="50800" dir="5400000" algn="tl" rotWithShape="0">
                    <a:srgbClr val="000000">
                      <a:alpha val="65000"/>
                    </a:srgbClr>
                  </a:outerShdw>
                </a:effectLst>
                <a:latin typeface="Arial"/>
                <a:cs typeface="Arial"/>
              </a:rPr>
              <a:pPr algn="ctr"/>
              <a:t>46%</a:t>
            </a:fld>
            <a:endParaRPr lang="en-US" sz="3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sp macro="" textlink="'Example Dashboard Conf Page'!E18">
        <xdr:nvSpPr>
          <xdr:cNvPr id="213" name="TextBox 212"/>
          <xdr:cNvSpPr txBox="1"/>
        </xdr:nvSpPr>
        <xdr:spPr>
          <a:xfrm>
            <a:off x="10369534" y="12171833"/>
            <a:ext cx="2649552" cy="8471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fld id="{B7531674-6DBD-43CF-9534-D547D9890DFF}" type="TxLink">
              <a:rPr lang="en-US" sz="2400" b="1" i="0" u="none" strike="noStrike">
                <a:solidFill>
                  <a:srgbClr val="000000"/>
                </a:solidFill>
                <a:latin typeface="Arial" pitchFamily="34" charset="0"/>
                <a:cs typeface="Arial" pitchFamily="34" charset="0"/>
              </a:rPr>
              <a:pPr algn="ctr"/>
              <a:t>Daily Widget Demand</a:t>
            </a:fld>
            <a:endParaRPr lang="en-US" sz="2400" b="1">
              <a:latin typeface="Arial" pitchFamily="34" charset="0"/>
              <a:cs typeface="Arial" pitchFamily="34" charset="0"/>
            </a:endParaRPr>
          </a:p>
        </xdr:txBody>
      </xdr:sp>
      <xdr:sp macro="" textlink="'Example Dashboard Calculations'!X34">
        <xdr:nvSpPr>
          <xdr:cNvPr id="214" name="TextBox 213"/>
          <xdr:cNvSpPr txBox="1"/>
        </xdr:nvSpPr>
        <xdr:spPr>
          <a:xfrm>
            <a:off x="10465185" y="13019025"/>
            <a:ext cx="2467813" cy="11708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4497752E-37DC-42EE-896B-AC8B11FD1719}" type="TxLink">
              <a:rPr lang="en-US" sz="6000" b="1" i="0" u="none" strike="noStrike" cap="none" spc="50">
                <a:ln w="11430"/>
                <a:solidFill>
                  <a:srgbClr val="000000"/>
                </a:solidFill>
                <a:effectLst>
                  <a:outerShdw blurRad="76200" dist="50800" dir="5400000" algn="tl" rotWithShape="0">
                    <a:srgbClr val="000000">
                      <a:alpha val="65000"/>
                    </a:srgbClr>
                  </a:outerShdw>
                </a:effectLst>
                <a:latin typeface="Arialri"/>
                <a:cs typeface="Arial" pitchFamily="34" charset="0"/>
              </a:rPr>
              <a:pPr algn="ctr"/>
              <a:t>45.9%</a:t>
            </a:fld>
            <a:endParaRPr lang="en-US" sz="6000" b="1" cap="none" spc="50">
              <a:ln w="11430"/>
              <a:solidFill>
                <a:schemeClr val="tx1"/>
              </a:solidFill>
              <a:effectLst>
                <a:outerShdw blurRad="76200" dist="50800" dir="5400000" algn="tl" rotWithShape="0">
                  <a:srgbClr val="000000">
                    <a:alpha val="65000"/>
                  </a:srgbClr>
                </a:outerShdw>
              </a:effectLst>
              <a:latin typeface="Arial" pitchFamily="34" charset="0"/>
              <a:cs typeface="Arial" pitchFamily="34" charset="0"/>
            </a:endParaRPr>
          </a:p>
        </xdr:txBody>
      </xdr:sp>
    </xdr:grpSp>
    <xdr:clientData/>
  </xdr:twoCellAnchor>
  <xdr:twoCellAnchor>
    <xdr:from>
      <xdr:col>16</xdr:col>
      <xdr:colOff>217714</xdr:colOff>
      <xdr:row>21</xdr:row>
      <xdr:rowOff>190497</xdr:rowOff>
    </xdr:from>
    <xdr:to>
      <xdr:col>20</xdr:col>
      <xdr:colOff>285749</xdr:colOff>
      <xdr:row>30</xdr:row>
      <xdr:rowOff>122464</xdr:rowOff>
    </xdr:to>
    <xdr:sp macro="" textlink="'Example Dashboard Calculations'!X10">
      <xdr:nvSpPr>
        <xdr:cNvPr id="228" name="TextBox 227"/>
        <xdr:cNvSpPr txBox="1"/>
      </xdr:nvSpPr>
      <xdr:spPr>
        <a:xfrm>
          <a:off x="10395857" y="4544783"/>
          <a:ext cx="2517321" cy="194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2F3C8E88-3E41-4436-90DC-5ED94653EE5A}" type="TxLink">
            <a:rPr lang="en-US" sz="13000" b="1" i="0" u="none" strike="noStrike" cap="none" spc="50">
              <a:ln w="11430"/>
              <a:solidFill>
                <a:schemeClr val="tx1">
                  <a:lumMod val="95000"/>
                  <a:lumOff val="5000"/>
                </a:schemeClr>
              </a:solidFill>
              <a:effectLst>
                <a:outerShdw blurRad="76200" dist="50800" dir="5400000" algn="tl" rotWithShape="0">
                  <a:srgbClr val="000000">
                    <a:alpha val="65000"/>
                  </a:srgbClr>
                </a:outerShdw>
              </a:effectLst>
              <a:latin typeface="Wingdings"/>
              <a:cs typeface="Calibri"/>
            </a:rPr>
            <a:pPr algn="ctr"/>
            <a:t>ñ</a:t>
          </a:fld>
          <a:endParaRPr lang="en-US" sz="13000" b="1" cap="none" spc="50">
            <a:ln w="11430"/>
            <a:solidFill>
              <a:schemeClr val="tx1">
                <a:lumMod val="95000"/>
                <a:lumOff val="5000"/>
              </a:schemeClr>
            </a:solidFill>
            <a:effectLst>
              <a:outerShdw blurRad="76200" dist="50800" dir="5400000" algn="tl" rotWithShape="0">
                <a:srgbClr val="000000">
                  <a:alpha val="65000"/>
                </a:srgbClr>
              </a:outerShdw>
            </a:effectLst>
          </a:endParaRPr>
        </a:p>
      </xdr:txBody>
    </xdr:sp>
    <xdr:clientData/>
  </xdr:twoCellAnchor>
  <xdr:twoCellAnchor>
    <xdr:from>
      <xdr:col>16</xdr:col>
      <xdr:colOff>217714</xdr:colOff>
      <xdr:row>44</xdr:row>
      <xdr:rowOff>176890</xdr:rowOff>
    </xdr:from>
    <xdr:to>
      <xdr:col>20</xdr:col>
      <xdr:colOff>285749</xdr:colOff>
      <xdr:row>55</xdr:row>
      <xdr:rowOff>27214</xdr:rowOff>
    </xdr:to>
    <xdr:sp macro="" textlink="'Example Dashboard Calculations'!X23">
      <xdr:nvSpPr>
        <xdr:cNvPr id="229" name="TextBox 228"/>
        <xdr:cNvSpPr txBox="1"/>
      </xdr:nvSpPr>
      <xdr:spPr>
        <a:xfrm>
          <a:off x="10395857" y="9212033"/>
          <a:ext cx="2517321" cy="194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7881DF6B-CBCE-4396-8157-0F7A162832D5}" type="TxLink">
            <a:rPr lang="en-US" sz="13000" b="1" i="0" u="none" strike="noStrike" cap="none" spc="50">
              <a:ln w="11430"/>
              <a:solidFill>
                <a:srgbClr val="000000"/>
              </a:solidFill>
              <a:effectLst>
                <a:outerShdw blurRad="76200" dist="50800" dir="5400000" algn="tl" rotWithShape="0">
                  <a:srgbClr val="000000">
                    <a:alpha val="65000"/>
                  </a:srgbClr>
                </a:outerShdw>
              </a:effectLst>
              <a:latin typeface="Wingdings"/>
              <a:cs typeface="Calibri"/>
            </a:rPr>
            <a:pPr algn="ctr"/>
            <a:t>ñ</a:t>
          </a:fld>
          <a:endParaRPr lang="en-US" sz="13000" b="1" cap="none" spc="50">
            <a:ln w="11430"/>
            <a:solidFill>
              <a:schemeClr val="tx1">
                <a:lumMod val="95000"/>
                <a:lumOff val="5000"/>
              </a:schemeClr>
            </a:solidFill>
            <a:effectLst>
              <a:outerShdw blurRad="76200" dist="50800" dir="5400000" algn="tl" rotWithShape="0">
                <a:srgbClr val="000000">
                  <a:alpha val="65000"/>
                </a:srgbClr>
              </a:outerShdw>
            </a:effectLst>
          </a:endParaRPr>
        </a:p>
      </xdr:txBody>
    </xdr:sp>
    <xdr:clientData/>
  </xdr:twoCellAnchor>
  <xdr:twoCellAnchor>
    <xdr:from>
      <xdr:col>16</xdr:col>
      <xdr:colOff>217714</xdr:colOff>
      <xdr:row>69</xdr:row>
      <xdr:rowOff>136068</xdr:rowOff>
    </xdr:from>
    <xdr:to>
      <xdr:col>20</xdr:col>
      <xdr:colOff>285749</xdr:colOff>
      <xdr:row>79</xdr:row>
      <xdr:rowOff>176892</xdr:rowOff>
    </xdr:to>
    <xdr:sp macro="" textlink="'Example Dashboard Calculations'!X36">
      <xdr:nvSpPr>
        <xdr:cNvPr id="230" name="TextBox 229"/>
        <xdr:cNvSpPr txBox="1"/>
      </xdr:nvSpPr>
      <xdr:spPr>
        <a:xfrm>
          <a:off x="10395857" y="13933711"/>
          <a:ext cx="2517321" cy="194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0A82446A-4BDC-4E7C-8D95-8E1093C31037}" type="TxLink">
            <a:rPr lang="en-US" sz="13000" b="1" i="0" u="none" strike="noStrike" cap="none" spc="50">
              <a:ln w="11430"/>
              <a:solidFill>
                <a:srgbClr val="000000"/>
              </a:solidFill>
              <a:effectLst>
                <a:outerShdw blurRad="76200" dist="50800" dir="5400000" algn="tl" rotWithShape="0">
                  <a:srgbClr val="000000">
                    <a:alpha val="65000"/>
                  </a:srgbClr>
                </a:outerShdw>
              </a:effectLst>
              <a:latin typeface="Wingdings"/>
              <a:cs typeface="Calibri"/>
            </a:rPr>
            <a:pPr algn="ctr"/>
            <a:t>ò</a:t>
          </a:fld>
          <a:endParaRPr lang="en-US" sz="13000" b="1" cap="none" spc="50">
            <a:ln w="11430"/>
            <a:solidFill>
              <a:schemeClr val="tx1">
                <a:lumMod val="95000"/>
                <a:lumOff val="5000"/>
              </a:schemeClr>
            </a:solidFill>
            <a:effectLst>
              <a:outerShdw blurRad="76200" dist="50800" dir="5400000" algn="tl" rotWithShape="0">
                <a:srgbClr val="000000">
                  <a:alpha val="65000"/>
                </a:srgbClr>
              </a:outerShdw>
            </a:effectLst>
          </a:endParaRPr>
        </a:p>
      </xdr:txBody>
    </xdr:sp>
    <xdr:clientData/>
  </xdr:twoCellAnchor>
  <xdr:twoCellAnchor>
    <xdr:from>
      <xdr:col>16</xdr:col>
      <xdr:colOff>217714</xdr:colOff>
      <xdr:row>94</xdr:row>
      <xdr:rowOff>81640</xdr:rowOff>
    </xdr:from>
    <xdr:to>
      <xdr:col>20</xdr:col>
      <xdr:colOff>285749</xdr:colOff>
      <xdr:row>104</xdr:row>
      <xdr:rowOff>122464</xdr:rowOff>
    </xdr:to>
    <xdr:sp macro="" textlink="'Example Dashboard Calculations'!X49">
      <xdr:nvSpPr>
        <xdr:cNvPr id="235" name="TextBox 234"/>
        <xdr:cNvSpPr txBox="1"/>
      </xdr:nvSpPr>
      <xdr:spPr>
        <a:xfrm>
          <a:off x="10395857" y="18641783"/>
          <a:ext cx="2517321" cy="1945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scene3d>
            <a:camera prst="orthographicFront"/>
            <a:lightRig rig="soft" dir="tl">
              <a:rot lat="0" lon="0" rev="0"/>
            </a:lightRig>
          </a:scene3d>
          <a:sp3d contourW="25400" prstMaterial="matte">
            <a:bevelT w="25400" h="55880" prst="artDeco"/>
            <a:contourClr>
              <a:schemeClr val="accent2">
                <a:tint val="20000"/>
              </a:schemeClr>
            </a:contourClr>
          </a:sp3d>
        </a:bodyPr>
        <a:lstStyle/>
        <a:p>
          <a:pPr algn="ctr"/>
          <a:fld id="{9CF5EB21-E0CB-453A-BB04-55B083D69C45}" type="TxLink">
            <a:rPr lang="en-US" sz="13000" b="1" i="0" u="none" strike="noStrike" cap="none" spc="50">
              <a:ln w="11430"/>
              <a:solidFill>
                <a:srgbClr val="000000"/>
              </a:solidFill>
              <a:effectLst>
                <a:outerShdw blurRad="76200" dist="50800" dir="5400000" algn="tl" rotWithShape="0">
                  <a:srgbClr val="000000">
                    <a:alpha val="65000"/>
                  </a:srgbClr>
                </a:outerShdw>
              </a:effectLst>
              <a:latin typeface="Wingdings"/>
              <a:cs typeface="Calibri"/>
            </a:rPr>
            <a:pPr algn="ctr"/>
            <a:t>ñ</a:t>
          </a:fld>
          <a:endParaRPr lang="en-US" sz="13000" b="1" cap="none" spc="50">
            <a:ln w="11430"/>
            <a:solidFill>
              <a:schemeClr val="tx1">
                <a:lumMod val="95000"/>
                <a:lumOff val="5000"/>
              </a:schemeClr>
            </a:solidFill>
            <a:effectLst>
              <a:outerShdw blurRad="76200" dist="50800" dir="5400000" algn="tl" rotWithShape="0">
                <a:srgbClr val="000000">
                  <a:alpha val="65000"/>
                </a:srgbClr>
              </a:outerShdw>
            </a:effectLst>
          </a:endParaRPr>
        </a:p>
      </xdr:txBody>
    </xdr:sp>
    <xdr:clientData/>
  </xdr:twoCellAnchor>
  <xdr:twoCellAnchor>
    <xdr:from>
      <xdr:col>12</xdr:col>
      <xdr:colOff>161925</xdr:colOff>
      <xdr:row>0</xdr:row>
      <xdr:rowOff>66675</xdr:rowOff>
    </xdr:from>
    <xdr:to>
      <xdr:col>21</xdr:col>
      <xdr:colOff>19050</xdr:colOff>
      <xdr:row>0</xdr:row>
      <xdr:rowOff>561975</xdr:rowOff>
    </xdr:to>
    <xdr:grpSp>
      <xdr:nvGrpSpPr>
        <xdr:cNvPr id="125192" name="Group 209"/>
        <xdr:cNvGrpSpPr>
          <a:grpSpLocks/>
        </xdr:cNvGrpSpPr>
      </xdr:nvGrpSpPr>
      <xdr:grpSpPr bwMode="auto">
        <a:xfrm>
          <a:off x="7829550" y="66675"/>
          <a:ext cx="5322094" cy="495300"/>
          <a:chOff x="7629525" y="53489"/>
          <a:chExt cx="3024555" cy="298936"/>
        </a:xfrm>
      </xdr:grpSpPr>
      <xdr:sp macro="" textlink="">
        <xdr:nvSpPr>
          <xdr:cNvPr id="215" name="Rounded Rectangle 214"/>
          <xdr:cNvSpPr/>
        </xdr:nvSpPr>
        <xdr:spPr>
          <a:xfrm>
            <a:off x="7629525" y="53489"/>
            <a:ext cx="3024555" cy="298936"/>
          </a:xfrm>
          <a:prstGeom prst="roundRect">
            <a:avLst>
              <a:gd name="adj" fmla="val 50000"/>
            </a:avLst>
          </a:prstGeom>
          <a:gradFill flip="none" rotWithShape="1">
            <a:gsLst>
              <a:gs pos="0">
                <a:schemeClr val="tx1">
                  <a:lumMod val="65000"/>
                  <a:lumOff val="35000"/>
                </a:schemeClr>
              </a:gs>
              <a:gs pos="40000">
                <a:schemeClr val="tx1">
                  <a:lumMod val="65000"/>
                  <a:lumOff val="35000"/>
                </a:schemeClr>
              </a:gs>
              <a:gs pos="100000">
                <a:schemeClr val="bg1">
                  <a:lumMod val="85000"/>
                </a:schemeClr>
              </a:gs>
            </a:gsLst>
            <a:lin ang="16200000" scaled="0"/>
            <a:tileRect/>
          </a:gradFill>
          <a:ln w="158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216" name="TextBox 215">
            <a:hlinkClick xmlns:r="http://schemas.openxmlformats.org/officeDocument/2006/relationships" r:id="rId13"/>
          </xdr:cNvPr>
          <xdr:cNvSpPr txBox="1"/>
        </xdr:nvSpPr>
        <xdr:spPr>
          <a:xfrm>
            <a:off x="7678047" y="64987"/>
            <a:ext cx="2922119" cy="24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2400" b="1">
                <a:solidFill>
                  <a:schemeClr val="bg1"/>
                </a:solidFill>
                <a:latin typeface="Arial" pitchFamily="34" charset="0"/>
                <a:ea typeface="+mn-ea"/>
                <a:cs typeface="Arial" pitchFamily="34" charset="0"/>
              </a:rPr>
              <a:t>©</a:t>
            </a:r>
            <a:r>
              <a:rPr lang="fr-FR" sz="1400" b="1">
                <a:solidFill>
                  <a:schemeClr val="bg1"/>
                </a:solidFill>
                <a:latin typeface="Arial" pitchFamily="34" charset="0"/>
                <a:ea typeface="+mn-ea"/>
                <a:cs typeface="Arial" pitchFamily="34" charset="0"/>
              </a:rPr>
              <a:t> </a:t>
            </a:r>
            <a:r>
              <a:rPr lang="fr-FR" sz="1100" b="1">
                <a:solidFill>
                  <a:schemeClr val="bg1"/>
                </a:solidFill>
                <a:latin typeface="Arial" pitchFamily="34" charset="0"/>
                <a:ea typeface="+mn-ea"/>
                <a:cs typeface="Arial" pitchFamily="34" charset="0"/>
              </a:rPr>
              <a:t> </a:t>
            </a:r>
            <a:r>
              <a:rPr lang="en-US" sz="2000" b="1">
                <a:solidFill>
                  <a:schemeClr val="bg1"/>
                </a:solidFill>
                <a:latin typeface="Arial" pitchFamily="34" charset="0"/>
                <a:cs typeface="Arial" pitchFamily="34" charset="0"/>
              </a:rPr>
              <a:t>www.ExcelDashboardWidgets.com</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15</xdr:col>
      <xdr:colOff>47625</xdr:colOff>
      <xdr:row>3</xdr:row>
      <xdr:rowOff>133350</xdr:rowOff>
    </xdr:from>
    <xdr:to>
      <xdr:col>16</xdr:col>
      <xdr:colOff>276225</xdr:colOff>
      <xdr:row>4</xdr:row>
      <xdr:rowOff>142875</xdr:rowOff>
    </xdr:to>
    <xdr:grpSp>
      <xdr:nvGrpSpPr>
        <xdr:cNvPr id="1148" name="Group 4">
          <a:hlinkClick xmlns:r="http://schemas.openxmlformats.org/officeDocument/2006/relationships" r:id="rId1"/>
        </xdr:cNvPr>
        <xdr:cNvGrpSpPr>
          <a:grpSpLocks/>
        </xdr:cNvGrpSpPr>
      </xdr:nvGrpSpPr>
      <xdr:grpSpPr bwMode="auto">
        <a:xfrm>
          <a:off x="9210675" y="828675"/>
          <a:ext cx="1400175" cy="266700"/>
          <a:chOff x="8433288" y="227136"/>
          <a:chExt cx="1399443" cy="271096"/>
        </a:xfrm>
      </xdr:grpSpPr>
      <xdr:sp macro="" textlink="">
        <xdr:nvSpPr>
          <xdr:cNvPr id="3" name="Rounded Rectangle 2"/>
          <xdr:cNvSpPr/>
        </xdr:nvSpPr>
        <xdr:spPr>
          <a:xfrm>
            <a:off x="8433288" y="227136"/>
            <a:ext cx="1399443" cy="271096"/>
          </a:xfrm>
          <a:prstGeom prst="roundRect">
            <a:avLst>
              <a:gd name="adj" fmla="val 50000"/>
            </a:avLst>
          </a:prstGeom>
          <a:gradFill flip="none" rotWithShape="1">
            <a:gsLst>
              <a:gs pos="0">
                <a:schemeClr val="accent5">
                  <a:lumMod val="40000"/>
                  <a:lumOff val="60000"/>
                </a:schemeClr>
              </a:gs>
              <a:gs pos="39999">
                <a:srgbClr val="85C2FF"/>
              </a:gs>
              <a:gs pos="70000">
                <a:srgbClr val="C4D6EB"/>
              </a:gs>
              <a:gs pos="100000">
                <a:srgbClr val="FFEBFA"/>
              </a:gs>
            </a:gsLst>
            <a:lin ang="16200000" scaled="0"/>
            <a:tileRect/>
          </a:gradFill>
          <a:ln w="158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4" name="TextBox 3">
            <a:hlinkClick xmlns:r="http://schemas.openxmlformats.org/officeDocument/2006/relationships" r:id="rId1"/>
          </xdr:cNvPr>
          <xdr:cNvSpPr txBox="1"/>
        </xdr:nvSpPr>
        <xdr:spPr>
          <a:xfrm>
            <a:off x="8509448" y="265864"/>
            <a:ext cx="1275683" cy="203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solidFill>
                  <a:schemeClr val="accent5">
                    <a:lumMod val="50000"/>
                  </a:schemeClr>
                </a:solidFill>
              </a:rPr>
              <a:t>PURCHASE</a:t>
            </a:r>
          </a:p>
        </xdr:txBody>
      </xdr:sp>
    </xdr:grpSp>
    <xdr:clientData/>
  </xdr:twoCellAnchor>
  <xdr:twoCellAnchor>
    <xdr:from>
      <xdr:col>15</xdr:col>
      <xdr:colOff>38100</xdr:colOff>
      <xdr:row>4</xdr:row>
      <xdr:rowOff>180975</xdr:rowOff>
    </xdr:from>
    <xdr:to>
      <xdr:col>16</xdr:col>
      <xdr:colOff>266700</xdr:colOff>
      <xdr:row>5</xdr:row>
      <xdr:rowOff>200025</xdr:rowOff>
    </xdr:to>
    <xdr:grpSp>
      <xdr:nvGrpSpPr>
        <xdr:cNvPr id="1149" name="Group 9">
          <a:hlinkClick xmlns:r="http://schemas.openxmlformats.org/officeDocument/2006/relationships" r:id="rId1"/>
        </xdr:cNvPr>
        <xdr:cNvGrpSpPr>
          <a:grpSpLocks/>
        </xdr:cNvGrpSpPr>
      </xdr:nvGrpSpPr>
      <xdr:grpSpPr bwMode="auto">
        <a:xfrm>
          <a:off x="9201150" y="1133475"/>
          <a:ext cx="1400175" cy="276225"/>
          <a:chOff x="8433288" y="227136"/>
          <a:chExt cx="1399443" cy="271096"/>
        </a:xfrm>
      </xdr:grpSpPr>
      <xdr:sp macro="" textlink="">
        <xdr:nvSpPr>
          <xdr:cNvPr id="11" name="Rounded Rectangle 10"/>
          <xdr:cNvSpPr/>
        </xdr:nvSpPr>
        <xdr:spPr>
          <a:xfrm>
            <a:off x="8433288" y="227136"/>
            <a:ext cx="1399443" cy="271096"/>
          </a:xfrm>
          <a:prstGeom prst="roundRect">
            <a:avLst>
              <a:gd name="adj" fmla="val 50000"/>
            </a:avLst>
          </a:prstGeom>
          <a:gradFill flip="none" rotWithShape="1">
            <a:gsLst>
              <a:gs pos="0">
                <a:schemeClr val="accent5">
                  <a:lumMod val="40000"/>
                  <a:lumOff val="60000"/>
                </a:schemeClr>
              </a:gs>
              <a:gs pos="39999">
                <a:srgbClr val="85C2FF"/>
              </a:gs>
              <a:gs pos="70000">
                <a:srgbClr val="C4D6EB"/>
              </a:gs>
              <a:gs pos="100000">
                <a:srgbClr val="FFEBFA"/>
              </a:gs>
            </a:gsLst>
            <a:lin ang="16200000" scaled="0"/>
            <a:tileRect/>
          </a:gradFill>
          <a:ln w="158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2" name="TextBox 11"/>
          <xdr:cNvSpPr txBox="1"/>
        </xdr:nvSpPr>
        <xdr:spPr>
          <a:xfrm>
            <a:off x="8509448" y="264529"/>
            <a:ext cx="1275683" cy="2056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solidFill>
                  <a:schemeClr val="accent5">
                    <a:lumMod val="50000"/>
                  </a:schemeClr>
                </a:solidFill>
              </a:rPr>
              <a:t>REGISTER</a:t>
            </a:r>
          </a:p>
        </xdr:txBody>
      </xdr:sp>
    </xdr:grpSp>
    <xdr:clientData/>
  </xdr:twoCellAnchor>
  <xdr:twoCellAnchor>
    <xdr:from>
      <xdr:col>15</xdr:col>
      <xdr:colOff>47625</xdr:colOff>
      <xdr:row>5</xdr:row>
      <xdr:rowOff>238125</xdr:rowOff>
    </xdr:from>
    <xdr:to>
      <xdr:col>16</xdr:col>
      <xdr:colOff>276225</xdr:colOff>
      <xdr:row>6</xdr:row>
      <xdr:rowOff>247650</xdr:rowOff>
    </xdr:to>
    <xdr:grpSp>
      <xdr:nvGrpSpPr>
        <xdr:cNvPr id="1150" name="Group 12">
          <a:hlinkClick xmlns:r="http://schemas.openxmlformats.org/officeDocument/2006/relationships" r:id="rId1"/>
        </xdr:cNvPr>
        <xdr:cNvGrpSpPr>
          <a:grpSpLocks/>
        </xdr:cNvGrpSpPr>
      </xdr:nvGrpSpPr>
      <xdr:grpSpPr bwMode="auto">
        <a:xfrm>
          <a:off x="9210675" y="1447800"/>
          <a:ext cx="1400175" cy="266700"/>
          <a:chOff x="8433288" y="227136"/>
          <a:chExt cx="1399443" cy="271096"/>
        </a:xfrm>
      </xdr:grpSpPr>
      <xdr:sp macro="" textlink="">
        <xdr:nvSpPr>
          <xdr:cNvPr id="14" name="Rounded Rectangle 13"/>
          <xdr:cNvSpPr/>
        </xdr:nvSpPr>
        <xdr:spPr>
          <a:xfrm>
            <a:off x="8433288" y="227136"/>
            <a:ext cx="1399443" cy="271096"/>
          </a:xfrm>
          <a:prstGeom prst="roundRect">
            <a:avLst>
              <a:gd name="adj" fmla="val 50000"/>
            </a:avLst>
          </a:prstGeom>
          <a:gradFill flip="none" rotWithShape="1">
            <a:gsLst>
              <a:gs pos="0">
                <a:schemeClr val="accent5">
                  <a:lumMod val="40000"/>
                  <a:lumOff val="60000"/>
                </a:schemeClr>
              </a:gs>
              <a:gs pos="39999">
                <a:srgbClr val="85C2FF"/>
              </a:gs>
              <a:gs pos="70000">
                <a:srgbClr val="C4D6EB"/>
              </a:gs>
              <a:gs pos="100000">
                <a:srgbClr val="FFEBFA"/>
              </a:gs>
            </a:gsLst>
            <a:lin ang="16200000" scaled="0"/>
            <a:tileRect/>
          </a:gradFill>
          <a:ln w="15875">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5" name="TextBox 14">
            <a:hlinkClick xmlns:r="http://schemas.openxmlformats.org/officeDocument/2006/relationships" r:id="rId2"/>
          </xdr:cNvPr>
          <xdr:cNvSpPr txBox="1"/>
        </xdr:nvSpPr>
        <xdr:spPr>
          <a:xfrm>
            <a:off x="8509448" y="265864"/>
            <a:ext cx="1275683" cy="2033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lang="en-US" sz="1100" b="1">
                <a:solidFill>
                  <a:schemeClr val="accent5">
                    <a:lumMod val="50000"/>
                  </a:schemeClr>
                </a:solidFill>
              </a:rPr>
              <a:t>USER</a:t>
            </a:r>
            <a:r>
              <a:rPr lang="en-US" sz="1100" b="1" baseline="0">
                <a:solidFill>
                  <a:schemeClr val="accent5">
                    <a:lumMod val="50000"/>
                  </a:schemeClr>
                </a:solidFill>
              </a:rPr>
              <a:t> FORUM</a:t>
            </a:r>
            <a:endParaRPr lang="en-US" sz="1100" b="1">
              <a:solidFill>
                <a:schemeClr val="accent5">
                  <a:lumMod val="50000"/>
                </a:schemeClr>
              </a:solidFill>
            </a:endParaRPr>
          </a:p>
        </xdr:txBody>
      </xdr:sp>
    </xdr:grpSp>
    <xdr:clientData/>
  </xdr:twoCellAnchor>
  <xdr:twoCellAnchor>
    <xdr:from>
      <xdr:col>12</xdr:col>
      <xdr:colOff>276225</xdr:colOff>
      <xdr:row>0</xdr:row>
      <xdr:rowOff>95250</xdr:rowOff>
    </xdr:from>
    <xdr:to>
      <xdr:col>16</xdr:col>
      <xdr:colOff>304800</xdr:colOff>
      <xdr:row>1</xdr:row>
      <xdr:rowOff>209550</xdr:rowOff>
    </xdr:to>
    <xdr:grpSp>
      <xdr:nvGrpSpPr>
        <xdr:cNvPr id="1151" name="Group 12"/>
        <xdr:cNvGrpSpPr>
          <a:grpSpLocks/>
        </xdr:cNvGrpSpPr>
      </xdr:nvGrpSpPr>
      <xdr:grpSpPr bwMode="auto">
        <a:xfrm>
          <a:off x="7610475" y="95250"/>
          <a:ext cx="3028950" cy="295275"/>
          <a:chOff x="7629525" y="53489"/>
          <a:chExt cx="3024555" cy="298936"/>
        </a:xfrm>
      </xdr:grpSpPr>
      <xdr:sp macro="" textlink="">
        <xdr:nvSpPr>
          <xdr:cNvPr id="17" name="Rounded Rectangle 16"/>
          <xdr:cNvSpPr/>
        </xdr:nvSpPr>
        <xdr:spPr>
          <a:xfrm>
            <a:off x="7629525" y="53489"/>
            <a:ext cx="3024555" cy="298936"/>
          </a:xfrm>
          <a:prstGeom prst="roundRect">
            <a:avLst>
              <a:gd name="adj" fmla="val 50000"/>
            </a:avLst>
          </a:prstGeom>
          <a:gradFill flip="none" rotWithShape="1">
            <a:gsLst>
              <a:gs pos="0">
                <a:schemeClr val="tx1">
                  <a:lumMod val="65000"/>
                  <a:lumOff val="35000"/>
                </a:schemeClr>
              </a:gs>
              <a:gs pos="40000">
                <a:schemeClr val="tx1">
                  <a:lumMod val="65000"/>
                  <a:lumOff val="35000"/>
                </a:schemeClr>
              </a:gs>
              <a:gs pos="100000">
                <a:schemeClr val="bg1">
                  <a:lumMod val="85000"/>
                </a:schemeClr>
              </a:gs>
            </a:gsLst>
            <a:lin ang="16200000" scaled="0"/>
            <a:tileRect/>
          </a:gradFill>
          <a:ln w="158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18" name="TextBox 17">
            <a:hlinkClick xmlns:r="http://schemas.openxmlformats.org/officeDocument/2006/relationships" r:id="rId3"/>
          </xdr:cNvPr>
          <xdr:cNvSpPr txBox="1"/>
        </xdr:nvSpPr>
        <xdr:spPr>
          <a:xfrm>
            <a:off x="7677081" y="63132"/>
            <a:ext cx="2929443" cy="2410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fr-FR" sz="1400" b="1">
                <a:solidFill>
                  <a:schemeClr val="bg1"/>
                </a:solidFill>
                <a:latin typeface="Arial" pitchFamily="34" charset="0"/>
                <a:ea typeface="+mn-ea"/>
                <a:cs typeface="Arial" pitchFamily="34" charset="0"/>
              </a:rPr>
              <a:t>© </a:t>
            </a:r>
            <a:r>
              <a:rPr lang="fr-FR" sz="1100" b="1">
                <a:solidFill>
                  <a:schemeClr val="bg1"/>
                </a:solidFill>
                <a:latin typeface="Arial" pitchFamily="34" charset="0"/>
                <a:ea typeface="+mn-ea"/>
                <a:cs typeface="Arial" pitchFamily="34" charset="0"/>
              </a:rPr>
              <a:t> </a:t>
            </a:r>
            <a:r>
              <a:rPr lang="en-US" sz="1100" b="1">
                <a:solidFill>
                  <a:schemeClr val="bg1"/>
                </a:solidFill>
                <a:latin typeface="Arial" pitchFamily="34" charset="0"/>
                <a:cs typeface="Arial" pitchFamily="34" charset="0"/>
              </a:rPr>
              <a:t>www.ExcelDashboardWidgets.com</a:t>
            </a:r>
          </a:p>
        </xdr:txBody>
      </xdr:sp>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38100</xdr:colOff>
      <xdr:row>30</xdr:row>
      <xdr:rowOff>19050</xdr:rowOff>
    </xdr:from>
    <xdr:to>
      <xdr:col>6</xdr:col>
      <xdr:colOff>95250</xdr:colOff>
      <xdr:row>57</xdr:row>
      <xdr:rowOff>5737</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0975" y="8315325"/>
          <a:ext cx="10058400" cy="5130187"/>
        </a:xfrm>
        <a:prstGeom prst="rect">
          <a:avLst/>
        </a:prstGeom>
      </xdr:spPr>
    </xdr:pic>
    <xdr:clientData/>
  </xdr:twoCellAnchor>
  <xdr:twoCellAnchor editAs="oneCell">
    <xdr:from>
      <xdr:col>1</xdr:col>
      <xdr:colOff>66675</xdr:colOff>
      <xdr:row>59</xdr:row>
      <xdr:rowOff>152400</xdr:rowOff>
    </xdr:from>
    <xdr:to>
      <xdr:col>3</xdr:col>
      <xdr:colOff>1219200</xdr:colOff>
      <xdr:row>86</xdr:row>
      <xdr:rowOff>38100</xdr:rowOff>
    </xdr:to>
    <xdr:pic>
      <xdr:nvPicPr>
        <xdr:cNvPr id="5" name="Picture 4"/>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9550" y="13973175"/>
          <a:ext cx="6858000" cy="5029200"/>
        </a:xfrm>
        <a:prstGeom prst="rect">
          <a:avLst/>
        </a:prstGeom>
      </xdr:spPr>
    </xdr:pic>
    <xdr:clientData/>
  </xdr:twoCellAnchor>
  <xdr:twoCellAnchor editAs="oneCell">
    <xdr:from>
      <xdr:col>2</xdr:col>
      <xdr:colOff>781050</xdr:colOff>
      <xdr:row>89</xdr:row>
      <xdr:rowOff>47625</xdr:rowOff>
    </xdr:from>
    <xdr:to>
      <xdr:col>3</xdr:col>
      <xdr:colOff>2705100</xdr:colOff>
      <xdr:row>94</xdr:row>
      <xdr:rowOff>0</xdr:rowOff>
    </xdr:to>
    <xdr:pic>
      <xdr:nvPicPr>
        <xdr:cNvPr id="6" name="Picture 5"/>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524250" y="19792950"/>
          <a:ext cx="5029200" cy="1019175"/>
        </a:xfrm>
        <a:prstGeom prst="rect">
          <a:avLst/>
        </a:prstGeom>
        <a:ln w="22225">
          <a:solidFill>
            <a:schemeClr val="tx1">
              <a:lumMod val="75000"/>
              <a:lumOff val="25000"/>
            </a:schemeClr>
          </a:solid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6</xdr:row>
      <xdr:rowOff>0</xdr:rowOff>
    </xdr:from>
    <xdr:to>
      <xdr:col>0</xdr:col>
      <xdr:colOff>3810000</xdr:colOff>
      <xdr:row>6</xdr:row>
      <xdr:rowOff>2362200</xdr:rowOff>
    </xdr:to>
    <xdr:pic>
      <xdr:nvPicPr>
        <xdr:cNvPr id="2" name="Picture 1" descr="Step#1.jp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0" y="1009650"/>
          <a:ext cx="3810000" cy="23622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8</xdr:row>
      <xdr:rowOff>0</xdr:rowOff>
    </xdr:from>
    <xdr:to>
      <xdr:col>0</xdr:col>
      <xdr:colOff>3810000</xdr:colOff>
      <xdr:row>8</xdr:row>
      <xdr:rowOff>2343150</xdr:rowOff>
    </xdr:to>
    <xdr:pic>
      <xdr:nvPicPr>
        <xdr:cNvPr id="3" name="Picture 2" descr="Step#2.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0" y="3648075"/>
          <a:ext cx="3810000" cy="234315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xdr:row>
      <xdr:rowOff>0</xdr:rowOff>
    </xdr:from>
    <xdr:to>
      <xdr:col>0</xdr:col>
      <xdr:colOff>3810000</xdr:colOff>
      <xdr:row>11</xdr:row>
      <xdr:rowOff>2771775</xdr:rowOff>
    </xdr:to>
    <xdr:pic>
      <xdr:nvPicPr>
        <xdr:cNvPr id="4" name="Picture 3" descr="Step#3.jpg"/>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0" y="7010400"/>
          <a:ext cx="3810000" cy="277177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14</xdr:row>
      <xdr:rowOff>0</xdr:rowOff>
    </xdr:from>
    <xdr:to>
      <xdr:col>0</xdr:col>
      <xdr:colOff>3810000</xdr:colOff>
      <xdr:row>14</xdr:row>
      <xdr:rowOff>2343150</xdr:rowOff>
    </xdr:to>
    <xdr:pic>
      <xdr:nvPicPr>
        <xdr:cNvPr id="5" name="Picture 4" descr="Step#6.jpg"/>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bwMode="auto">
        <a:xfrm>
          <a:off x="0" y="10629900"/>
          <a:ext cx="3810000" cy="234315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17</xdr:row>
      <xdr:rowOff>0</xdr:rowOff>
    </xdr:from>
    <xdr:to>
      <xdr:col>0</xdr:col>
      <xdr:colOff>3810000</xdr:colOff>
      <xdr:row>17</xdr:row>
      <xdr:rowOff>2143125</xdr:rowOff>
    </xdr:to>
    <xdr:pic>
      <xdr:nvPicPr>
        <xdr:cNvPr id="6" name="Picture 5" descr="Step#5.jpg"/>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bwMode="auto">
        <a:xfrm>
          <a:off x="0" y="13668375"/>
          <a:ext cx="3810000" cy="2143125"/>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19</xdr:row>
      <xdr:rowOff>0</xdr:rowOff>
    </xdr:from>
    <xdr:to>
      <xdr:col>0</xdr:col>
      <xdr:colOff>3810000</xdr:colOff>
      <xdr:row>20</xdr:row>
      <xdr:rowOff>1819275</xdr:rowOff>
    </xdr:to>
    <xdr:pic>
      <xdr:nvPicPr>
        <xdr:cNvPr id="7" name="Picture 6" descr="Step#7.jpg"/>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bwMode="auto">
        <a:xfrm>
          <a:off x="0" y="16944975"/>
          <a:ext cx="3810000" cy="200025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142875</xdr:colOff>
      <xdr:row>36</xdr:row>
      <xdr:rowOff>171450</xdr:rowOff>
    </xdr:from>
    <xdr:to>
      <xdr:col>0</xdr:col>
      <xdr:colOff>6550263</xdr:colOff>
      <xdr:row>53</xdr:row>
      <xdr:rowOff>170622</xdr:rowOff>
    </xdr:to>
    <xdr:pic>
      <xdr:nvPicPr>
        <xdr:cNvPr id="8" name="Picture 7">
          <a:hlinkClick xmlns:r="http://schemas.openxmlformats.org/officeDocument/2006/relationships" r:id="rId7"/>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142875" y="22507575"/>
          <a:ext cx="6407388" cy="307574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219074</xdr:colOff>
      <xdr:row>5</xdr:row>
      <xdr:rowOff>95251</xdr:rowOff>
    </xdr:from>
    <xdr:to>
      <xdr:col>0</xdr:col>
      <xdr:colOff>7391399</xdr:colOff>
      <xdr:row>5</xdr:row>
      <xdr:rowOff>476251</xdr:rowOff>
    </xdr:to>
    <xdr:grpSp>
      <xdr:nvGrpSpPr>
        <xdr:cNvPr id="3" name="Dashboard Widgets Logo"/>
        <xdr:cNvGrpSpPr>
          <a:grpSpLocks/>
        </xdr:cNvGrpSpPr>
      </xdr:nvGrpSpPr>
      <xdr:grpSpPr bwMode="auto">
        <a:xfrm>
          <a:off x="219074" y="876301"/>
          <a:ext cx="7172325" cy="381000"/>
          <a:chOff x="7629525" y="53489"/>
          <a:chExt cx="3024555" cy="298936"/>
        </a:xfrm>
      </xdr:grpSpPr>
      <xdr:sp macro="" textlink="">
        <xdr:nvSpPr>
          <xdr:cNvPr id="4" name="Rounded Rectangle 3"/>
          <xdr:cNvSpPr/>
        </xdr:nvSpPr>
        <xdr:spPr>
          <a:xfrm>
            <a:off x="7629525" y="53489"/>
            <a:ext cx="3024555" cy="298936"/>
          </a:xfrm>
          <a:prstGeom prst="roundRect">
            <a:avLst>
              <a:gd name="adj" fmla="val 50000"/>
            </a:avLst>
          </a:prstGeom>
          <a:gradFill flip="none" rotWithShape="1">
            <a:gsLst>
              <a:gs pos="0">
                <a:schemeClr val="tx1">
                  <a:lumMod val="65000"/>
                  <a:lumOff val="35000"/>
                </a:schemeClr>
              </a:gs>
              <a:gs pos="40000">
                <a:schemeClr val="tx1">
                  <a:lumMod val="65000"/>
                  <a:lumOff val="35000"/>
                </a:schemeClr>
              </a:gs>
              <a:gs pos="100000">
                <a:schemeClr val="bg1">
                  <a:lumMod val="85000"/>
                </a:schemeClr>
              </a:gs>
            </a:gsLst>
            <a:lin ang="16200000" scaled="0"/>
            <a:tileRect/>
          </a:gradFill>
          <a:ln w="15875">
            <a:solidFill>
              <a:schemeClr val="tx1">
                <a:lumMod val="85000"/>
                <a:lumOff val="1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sp macro="" textlink="">
        <xdr:nvSpPr>
          <xdr:cNvPr id="5" name="TextBox 4">
            <a:hlinkClick xmlns:r="http://schemas.openxmlformats.org/officeDocument/2006/relationships" r:id="rId1"/>
          </xdr:cNvPr>
          <xdr:cNvSpPr txBox="1"/>
        </xdr:nvSpPr>
        <xdr:spPr>
          <a:xfrm>
            <a:off x="7678047" y="64987"/>
            <a:ext cx="2922119" cy="2414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algn="ctr" defTabSz="914400" eaLnBrk="1" fontAlgn="auto" latinLnBrk="0" hangingPunct="1">
              <a:lnSpc>
                <a:spcPct val="100000"/>
              </a:lnSpc>
              <a:spcBef>
                <a:spcPts val="0"/>
              </a:spcBef>
              <a:spcAft>
                <a:spcPts val="0"/>
              </a:spcAft>
              <a:buClrTx/>
              <a:buSzTx/>
              <a:buFontTx/>
              <a:buNone/>
              <a:tabLst/>
              <a:defRPr/>
            </a:pPr>
            <a:r>
              <a:rPr lang="en-US" sz="1500" b="1">
                <a:solidFill>
                  <a:schemeClr val="bg1"/>
                </a:solidFill>
                <a:latin typeface="Arial" pitchFamily="34" charset="0"/>
                <a:ea typeface="+mn-ea"/>
                <a:cs typeface="Arial" pitchFamily="34" charset="0"/>
              </a:rPr>
              <a:t>Click HERE to purchase from www.ExcelDashboardWidgets.com</a:t>
            </a:r>
            <a:endParaRPr lang="en-US" sz="1500" b="1">
              <a:solidFill>
                <a:schemeClr val="bg1"/>
              </a:solidFill>
              <a:latin typeface="Arial" pitchFamily="34" charset="0"/>
              <a:cs typeface="Arial" pitchFamily="34" charset="0"/>
            </a:endParaRP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hyperlink" Target="http://www.exceldashboardwidgets.com/phpBB3/viewtopic.php?f=7&amp;t=67" TargetMode="External"/><Relationship Id="rId1" Type="http://schemas.openxmlformats.org/officeDocument/2006/relationships/hyperlink" Target="http://www.exceldashboardwidgets.com/phpBB3/viewtopic.php?f=7&amp;t=65" TargetMode="Externa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www.youtube.com/watch?v=7JA9VMOl3UQ"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O319"/>
  <sheetViews>
    <sheetView showGridLines="0" tabSelected="1" zoomScale="60" zoomScaleNormal="60" workbookViewId="0">
      <pane ySplit="8" topLeftCell="A9" activePane="bottomLeft" state="frozen"/>
      <selection pane="bottomLeft"/>
    </sheetView>
  </sheetViews>
  <sheetFormatPr defaultRowHeight="15" x14ac:dyDescent="0.25"/>
  <cols>
    <col min="1" max="1" width="2.85546875" style="53" customWidth="1"/>
    <col min="2" max="5" width="9.140625" style="53"/>
    <col min="6" max="6" width="18.28515625" style="53" customWidth="1"/>
    <col min="7" max="8" width="9.140625" style="53"/>
    <col min="9" max="9" width="5.85546875" style="53" customWidth="1"/>
    <col min="10" max="10" width="9.140625" style="53"/>
    <col min="11" max="11" width="16.5703125" style="53" customWidth="1"/>
    <col min="12" max="12" width="3.7109375" style="53" customWidth="1"/>
    <col min="13" max="13" width="7.85546875" style="53" customWidth="1"/>
    <col min="14" max="21" width="9.140625" style="53"/>
    <col min="22" max="28" width="9.140625" style="94"/>
    <col min="29" max="29" width="1.7109375" style="94" customWidth="1"/>
    <col min="30" max="30" width="7.7109375" style="94" customWidth="1"/>
    <col min="31" max="16384" width="9.140625" style="53"/>
  </cols>
  <sheetData>
    <row r="1" spans="2:41" ht="26.25" x14ac:dyDescent="0.4">
      <c r="B1" s="223" t="s">
        <v>348</v>
      </c>
      <c r="U1" s="221"/>
      <c r="V1" s="221"/>
      <c r="W1" s="221"/>
      <c r="X1" s="221"/>
      <c r="Y1" s="221"/>
      <c r="Z1" s="221"/>
      <c r="AA1" s="221"/>
      <c r="AB1" s="221"/>
      <c r="AC1" s="221"/>
      <c r="AD1" s="221"/>
    </row>
    <row r="2" spans="2:41" ht="26.25" x14ac:dyDescent="0.25">
      <c r="B2" s="224" t="s">
        <v>351</v>
      </c>
      <c r="U2" s="221"/>
      <c r="V2" s="221"/>
      <c r="W2" s="221"/>
      <c r="X2" s="221"/>
      <c r="Y2" s="221"/>
      <c r="Z2" s="221"/>
      <c r="AA2" s="221"/>
      <c r="AB2" s="221"/>
      <c r="AC2" s="221"/>
      <c r="AD2" s="221"/>
    </row>
    <row r="3" spans="2:41" ht="25.5" x14ac:dyDescent="0.25">
      <c r="B3" s="224" t="s">
        <v>350</v>
      </c>
      <c r="U3" s="221"/>
      <c r="V3" s="221"/>
      <c r="W3" s="221"/>
      <c r="X3" s="221"/>
      <c r="Y3" s="221"/>
      <c r="Z3" s="221"/>
      <c r="AA3" s="221"/>
      <c r="AB3" s="221"/>
      <c r="AC3" s="221"/>
      <c r="AD3" s="221"/>
    </row>
    <row r="4" spans="2:41" ht="25.5" x14ac:dyDescent="0.25">
      <c r="B4" s="224" t="s">
        <v>349</v>
      </c>
      <c r="U4" s="221"/>
      <c r="V4" s="221"/>
      <c r="W4" s="221"/>
      <c r="X4" s="221"/>
      <c r="Y4" s="221"/>
      <c r="Z4" s="221"/>
      <c r="AA4" s="221"/>
      <c r="AB4" s="221"/>
      <c r="AC4" s="221"/>
      <c r="AD4" s="221"/>
    </row>
    <row r="5" spans="2:41" x14ac:dyDescent="0.25">
      <c r="U5" s="221"/>
      <c r="V5" s="221"/>
      <c r="W5" s="221"/>
      <c r="X5" s="221"/>
      <c r="Y5" s="221"/>
      <c r="Z5" s="221"/>
      <c r="AA5" s="221"/>
      <c r="AB5" s="221"/>
      <c r="AC5" s="221"/>
      <c r="AD5" s="221"/>
    </row>
    <row r="6" spans="2:41" s="25" customFormat="1" ht="49.5" customHeight="1" x14ac:dyDescent="0.6">
      <c r="B6" s="35" t="s">
        <v>282</v>
      </c>
      <c r="C6" s="36"/>
      <c r="D6" s="36"/>
      <c r="E6" s="36"/>
      <c r="F6" s="36"/>
      <c r="G6" s="36"/>
      <c r="H6" s="36"/>
      <c r="I6" s="36"/>
      <c r="J6" s="36"/>
      <c r="K6" s="36"/>
      <c r="L6" s="36"/>
      <c r="M6" s="36"/>
      <c r="N6" s="36"/>
      <c r="O6" s="36"/>
      <c r="P6" s="36"/>
      <c r="Q6" s="36"/>
      <c r="U6" s="222"/>
      <c r="V6" s="222"/>
      <c r="W6" s="222"/>
      <c r="X6" s="222"/>
      <c r="Y6" s="222"/>
      <c r="Z6" s="222"/>
      <c r="AA6" s="222"/>
      <c r="AB6" s="222"/>
      <c r="AC6" s="222"/>
      <c r="AD6" s="222"/>
    </row>
    <row r="7" spans="2:41" ht="12.75" customHeight="1" x14ac:dyDescent="0.25">
      <c r="V7" s="53"/>
      <c r="W7" s="53"/>
      <c r="X7" s="53"/>
      <c r="Y7" s="53"/>
      <c r="Z7" s="53"/>
      <c r="AA7" s="53"/>
      <c r="AB7" s="53"/>
      <c r="AC7" s="53"/>
      <c r="AD7" s="53"/>
    </row>
    <row r="8" spans="2:41" ht="30" customHeight="1" x14ac:dyDescent="0.4">
      <c r="N8" s="208" t="s">
        <v>92</v>
      </c>
      <c r="O8" s="209"/>
      <c r="P8" s="209"/>
      <c r="Q8" s="209"/>
      <c r="R8" s="209"/>
      <c r="S8" s="209"/>
      <c r="Y8" s="95" t="s">
        <v>93</v>
      </c>
    </row>
    <row r="9" spans="2:41" ht="7.5" customHeight="1" x14ac:dyDescent="0.25"/>
    <row r="13" spans="2:41" ht="15.75" thickBot="1" x14ac:dyDescent="0.3"/>
    <row r="14" spans="2:41" s="54" customFormat="1" ht="30.75" thickBot="1" x14ac:dyDescent="0.45">
      <c r="B14" s="55" t="s">
        <v>56</v>
      </c>
      <c r="C14" s="56"/>
      <c r="D14" s="57"/>
      <c r="E14" s="57"/>
      <c r="F14" s="119" t="s">
        <v>30</v>
      </c>
      <c r="G14" s="120"/>
      <c r="H14" s="120"/>
      <c r="I14" s="120"/>
      <c r="J14" s="120"/>
      <c r="K14" s="121"/>
      <c r="L14" s="53"/>
      <c r="M14" s="63"/>
      <c r="V14" s="96"/>
      <c r="W14" s="96"/>
      <c r="X14" s="96"/>
      <c r="Y14" s="96"/>
      <c r="Z14" s="96"/>
      <c r="AA14" s="96"/>
      <c r="AB14" s="96"/>
      <c r="AC14" s="96"/>
      <c r="AD14" s="96"/>
      <c r="AN14" s="53"/>
      <c r="AO14" s="53"/>
    </row>
    <row r="15" spans="2:41" ht="15.75" thickBot="1" x14ac:dyDescent="0.3">
      <c r="B15" s="58"/>
      <c r="C15" s="59"/>
      <c r="D15" s="60"/>
      <c r="E15" s="60"/>
      <c r="F15" s="61"/>
      <c r="G15" s="70"/>
      <c r="H15" s="60"/>
      <c r="I15" s="60"/>
      <c r="J15" s="60"/>
      <c r="K15" s="60"/>
      <c r="L15" s="60"/>
      <c r="M15" s="60"/>
    </row>
    <row r="16" spans="2:41" s="54" customFormat="1" ht="30.75" thickBot="1" x14ac:dyDescent="0.45">
      <c r="B16" s="55" t="s">
        <v>57</v>
      </c>
      <c r="C16" s="56"/>
      <c r="D16" s="57"/>
      <c r="E16" s="57"/>
      <c r="F16" s="119" t="s">
        <v>29</v>
      </c>
      <c r="G16" s="120"/>
      <c r="H16" s="120"/>
      <c r="I16" s="120"/>
      <c r="J16" s="120"/>
      <c r="K16" s="121"/>
      <c r="L16" s="53"/>
      <c r="M16" s="63"/>
      <c r="V16" s="96"/>
      <c r="W16" s="96"/>
      <c r="X16" s="96"/>
      <c r="Y16" s="96"/>
      <c r="Z16" s="96"/>
      <c r="AA16" s="96"/>
      <c r="AB16" s="96"/>
      <c r="AC16" s="96"/>
      <c r="AD16" s="96"/>
      <c r="AN16" s="53"/>
      <c r="AO16" s="53"/>
    </row>
    <row r="17" spans="2:41" ht="15.75" thickBot="1" x14ac:dyDescent="0.3">
      <c r="B17" s="58"/>
      <c r="C17" s="59"/>
      <c r="D17" s="60"/>
      <c r="E17" s="60"/>
      <c r="F17" s="61"/>
      <c r="G17" s="62"/>
      <c r="H17" s="60"/>
      <c r="I17" s="60"/>
      <c r="J17" s="60"/>
      <c r="K17" s="60"/>
      <c r="L17" s="60"/>
      <c r="M17" s="60"/>
    </row>
    <row r="18" spans="2:41" s="54" customFormat="1" ht="30.75" thickBot="1" x14ac:dyDescent="0.45">
      <c r="B18" s="55" t="s">
        <v>7</v>
      </c>
      <c r="C18" s="56"/>
      <c r="D18" s="57"/>
      <c r="E18" s="57"/>
      <c r="F18" s="122">
        <f ca="1">RAND()*100</f>
        <v>88.40104587428398</v>
      </c>
      <c r="G18" s="63"/>
      <c r="H18" s="63"/>
      <c r="I18" s="63"/>
      <c r="J18" s="63"/>
      <c r="K18" s="63"/>
      <c r="L18" s="63"/>
      <c r="M18" s="63"/>
      <c r="V18" s="96"/>
      <c r="W18" s="96"/>
      <c r="X18" s="96"/>
      <c r="Y18" s="96"/>
      <c r="Z18" s="96"/>
      <c r="AA18" s="96"/>
      <c r="AB18" s="96"/>
      <c r="AC18" s="96"/>
      <c r="AD18" s="96"/>
      <c r="AN18" s="63"/>
      <c r="AO18" s="63"/>
    </row>
    <row r="19" spans="2:41" ht="15.75" thickBot="1" x14ac:dyDescent="0.3">
      <c r="B19" s="58"/>
      <c r="C19" s="59"/>
      <c r="D19" s="60"/>
      <c r="E19" s="60"/>
      <c r="F19" s="61"/>
      <c r="G19" s="60"/>
      <c r="H19" s="60"/>
      <c r="I19" s="60"/>
      <c r="J19" s="60"/>
      <c r="K19" s="60"/>
      <c r="L19" s="60"/>
      <c r="M19" s="60"/>
      <c r="AN19" s="60"/>
      <c r="AO19" s="60"/>
    </row>
    <row r="20" spans="2:41" s="54" customFormat="1" ht="30.75" thickBot="1" x14ac:dyDescent="0.45">
      <c r="B20" s="55" t="s">
        <v>5</v>
      </c>
      <c r="C20" s="56"/>
      <c r="D20" s="57"/>
      <c r="E20" s="57"/>
      <c r="F20" s="122">
        <v>0</v>
      </c>
      <c r="G20" s="63"/>
      <c r="H20" s="63"/>
      <c r="I20" s="63"/>
      <c r="J20" s="63"/>
      <c r="K20" s="63"/>
      <c r="L20" s="63"/>
      <c r="M20" s="63"/>
      <c r="V20" s="96"/>
      <c r="W20" s="96"/>
      <c r="X20" s="96"/>
      <c r="Y20" s="96"/>
      <c r="Z20" s="96"/>
      <c r="AA20" s="96"/>
      <c r="AB20" s="96"/>
      <c r="AC20" s="96"/>
      <c r="AD20" s="96"/>
      <c r="AF20"/>
      <c r="AN20" s="63"/>
      <c r="AO20" s="63"/>
    </row>
    <row r="21" spans="2:41" ht="15.75" thickBot="1" x14ac:dyDescent="0.3">
      <c r="B21" s="58"/>
      <c r="C21" s="59"/>
      <c r="D21" s="60"/>
      <c r="E21" s="60"/>
      <c r="F21" s="61"/>
      <c r="G21" s="60"/>
      <c r="H21" s="60"/>
      <c r="I21" s="60"/>
      <c r="J21" s="60"/>
      <c r="K21" s="60"/>
      <c r="L21" s="60"/>
      <c r="M21" s="60"/>
      <c r="AN21" s="60"/>
      <c r="AO21" s="60"/>
    </row>
    <row r="22" spans="2:41" s="54" customFormat="1" ht="30.75" thickBot="1" x14ac:dyDescent="0.45">
      <c r="B22" s="55" t="s">
        <v>6</v>
      </c>
      <c r="C22" s="56"/>
      <c r="D22" s="57"/>
      <c r="E22" s="57"/>
      <c r="F22" s="122">
        <v>100</v>
      </c>
      <c r="G22" s="63"/>
      <c r="H22" s="63"/>
      <c r="I22" s="63"/>
      <c r="J22" s="63"/>
      <c r="K22" s="63"/>
      <c r="L22" s="63"/>
      <c r="M22" s="63"/>
      <c r="V22" s="96"/>
      <c r="W22" s="96"/>
      <c r="X22" s="96"/>
      <c r="Y22" s="96"/>
      <c r="Z22" s="96"/>
      <c r="AA22" s="96"/>
      <c r="AB22" s="96"/>
      <c r="AC22" s="96"/>
      <c r="AD22" s="96"/>
      <c r="AN22" s="63"/>
      <c r="AO22" s="63"/>
    </row>
    <row r="25" spans="2:41" ht="7.5" customHeight="1" x14ac:dyDescent="0.25"/>
    <row r="29" spans="2:41" ht="15.75" thickBot="1" x14ac:dyDescent="0.3"/>
    <row r="30" spans="2:41" s="54" customFormat="1" ht="30.75" thickBot="1" x14ac:dyDescent="0.45">
      <c r="B30" s="55" t="s">
        <v>56</v>
      </c>
      <c r="C30" s="56"/>
      <c r="D30" s="57"/>
      <c r="E30" s="57"/>
      <c r="F30" s="119" t="s">
        <v>30</v>
      </c>
      <c r="G30" s="120"/>
      <c r="H30" s="120"/>
      <c r="I30" s="120"/>
      <c r="J30" s="120"/>
      <c r="K30" s="121"/>
      <c r="L30" s="53"/>
      <c r="M30" s="63"/>
      <c r="V30" s="96"/>
      <c r="W30" s="96"/>
      <c r="X30" s="96"/>
      <c r="Y30" s="96"/>
      <c r="Z30" s="96"/>
      <c r="AA30" s="96"/>
      <c r="AB30" s="96"/>
      <c r="AC30" s="96"/>
      <c r="AD30" s="96"/>
      <c r="AN30" s="53"/>
      <c r="AO30" s="53"/>
    </row>
    <row r="31" spans="2:41" ht="15.75" thickBot="1" x14ac:dyDescent="0.3">
      <c r="B31" s="58"/>
      <c r="C31" s="59"/>
      <c r="D31" s="60"/>
      <c r="E31" s="60"/>
      <c r="F31" s="61"/>
      <c r="G31" s="70"/>
      <c r="H31" s="60"/>
      <c r="I31" s="60"/>
      <c r="J31" s="60"/>
      <c r="K31" s="60"/>
      <c r="L31" s="60"/>
      <c r="M31" s="60"/>
    </row>
    <row r="32" spans="2:41" s="54" customFormat="1" ht="30.75" thickBot="1" x14ac:dyDescent="0.45">
      <c r="B32" s="55" t="s">
        <v>57</v>
      </c>
      <c r="C32" s="56"/>
      <c r="D32" s="57"/>
      <c r="E32" s="57"/>
      <c r="F32" s="119" t="s">
        <v>29</v>
      </c>
      <c r="G32" s="120"/>
      <c r="H32" s="120"/>
      <c r="I32" s="120"/>
      <c r="J32" s="120"/>
      <c r="K32" s="121"/>
      <c r="L32" s="53"/>
      <c r="M32" s="63"/>
      <c r="V32" s="96"/>
      <c r="W32" s="96"/>
      <c r="X32" s="96"/>
      <c r="Y32" s="96"/>
      <c r="Z32" s="96"/>
      <c r="AA32" s="96"/>
      <c r="AB32" s="96"/>
      <c r="AC32" s="96"/>
      <c r="AD32" s="96"/>
      <c r="AN32" s="53"/>
      <c r="AO32" s="53"/>
    </row>
    <row r="33" spans="2:41" ht="15.75" thickBot="1" x14ac:dyDescent="0.3">
      <c r="B33" s="58"/>
      <c r="C33" s="59"/>
      <c r="D33" s="60"/>
      <c r="E33" s="60"/>
      <c r="F33" s="61"/>
      <c r="G33" s="62"/>
      <c r="H33" s="60"/>
      <c r="I33" s="60"/>
      <c r="J33" s="60"/>
      <c r="K33" s="60"/>
      <c r="L33" s="60"/>
      <c r="M33" s="60"/>
    </row>
    <row r="34" spans="2:41" s="54" customFormat="1" ht="30.75" thickBot="1" x14ac:dyDescent="0.45">
      <c r="B34" s="55" t="s">
        <v>7</v>
      </c>
      <c r="C34" s="56"/>
      <c r="D34" s="57"/>
      <c r="E34" s="57"/>
      <c r="F34" s="122">
        <f ca="1">RAND()*F36</f>
        <v>67.805014084467516</v>
      </c>
      <c r="G34" s="130">
        <f ca="1">F36-F34</f>
        <v>15.194985915532484</v>
      </c>
      <c r="H34" s="63"/>
      <c r="I34" s="63"/>
      <c r="J34" s="63"/>
      <c r="K34" s="63"/>
      <c r="L34" s="63"/>
      <c r="M34" s="63"/>
      <c r="V34" s="96"/>
      <c r="W34" s="96"/>
      <c r="X34" s="96"/>
      <c r="Y34" s="96"/>
      <c r="Z34" s="96"/>
      <c r="AA34" s="96"/>
      <c r="AB34" s="96"/>
      <c r="AC34" s="96"/>
      <c r="AD34" s="96"/>
      <c r="AN34" s="63"/>
      <c r="AO34" s="63"/>
    </row>
    <row r="35" spans="2:41" ht="15.75" thickBot="1" x14ac:dyDescent="0.3">
      <c r="B35" s="58"/>
      <c r="C35" s="59"/>
      <c r="D35" s="60"/>
      <c r="E35" s="60"/>
      <c r="F35" s="61"/>
      <c r="G35" s="60"/>
      <c r="H35" s="60"/>
      <c r="I35" s="60"/>
      <c r="J35" s="60"/>
      <c r="K35" s="60"/>
      <c r="L35" s="60"/>
      <c r="M35" s="60"/>
      <c r="AN35" s="60"/>
      <c r="AO35" s="60"/>
    </row>
    <row r="36" spans="2:41" s="54" customFormat="1" ht="30.75" thickBot="1" x14ac:dyDescent="0.45">
      <c r="B36" s="55" t="s">
        <v>271</v>
      </c>
      <c r="C36" s="56"/>
      <c r="D36" s="57"/>
      <c r="E36" s="57"/>
      <c r="F36" s="122">
        <v>83</v>
      </c>
      <c r="G36" s="63"/>
      <c r="H36" s="63"/>
      <c r="I36" s="63"/>
      <c r="J36" s="63"/>
      <c r="K36" s="63"/>
      <c r="L36" s="63"/>
      <c r="M36" s="63"/>
      <c r="V36" s="96"/>
      <c r="W36" s="96"/>
      <c r="X36" s="96"/>
      <c r="Y36" s="96"/>
      <c r="Z36" s="96"/>
      <c r="AA36" s="96"/>
      <c r="AB36" s="96"/>
      <c r="AC36" s="96"/>
      <c r="AD36" s="96"/>
      <c r="AN36" s="63"/>
      <c r="AO36" s="63"/>
    </row>
    <row r="37" spans="2:41" x14ac:dyDescent="0.25">
      <c r="B37" s="58"/>
      <c r="C37" s="59"/>
      <c r="D37" s="60"/>
      <c r="E37" s="60"/>
      <c r="F37" s="61"/>
      <c r="G37" s="60"/>
      <c r="H37" s="60"/>
      <c r="I37" s="60"/>
      <c r="J37" s="60"/>
      <c r="K37" s="60"/>
      <c r="L37" s="60"/>
      <c r="M37" s="60"/>
      <c r="AN37" s="60"/>
      <c r="AO37" s="60"/>
    </row>
    <row r="38" spans="2:41" s="54" customFormat="1" ht="30" x14ac:dyDescent="0.4">
      <c r="B38" s="55"/>
      <c r="C38" s="56"/>
      <c r="D38" s="57"/>
      <c r="E38" s="57"/>
      <c r="F38" s="63"/>
      <c r="G38" s="63"/>
      <c r="H38" s="63"/>
      <c r="I38" s="63"/>
      <c r="J38" s="63"/>
      <c r="K38" s="63"/>
      <c r="L38" s="63"/>
      <c r="M38" s="63"/>
      <c r="V38" s="96"/>
      <c r="W38" s="96"/>
      <c r="X38" s="96"/>
      <c r="Y38" s="96"/>
      <c r="Z38" s="96"/>
      <c r="AA38" s="96"/>
      <c r="AB38" s="96"/>
      <c r="AC38" s="96"/>
      <c r="AD38" s="96"/>
      <c r="AN38" s="63"/>
      <c r="AO38" s="63"/>
    </row>
    <row r="41" spans="2:41" ht="7.5" customHeight="1" x14ac:dyDescent="0.25"/>
    <row r="45" spans="2:41" ht="15.75" thickBot="1" x14ac:dyDescent="0.3"/>
    <row r="46" spans="2:41" s="54" customFormat="1" ht="30.75" thickBot="1" x14ac:dyDescent="0.45">
      <c r="B46" s="55" t="s">
        <v>56</v>
      </c>
      <c r="C46" s="56"/>
      <c r="D46" s="57"/>
      <c r="E46" s="57"/>
      <c r="F46" s="119" t="s">
        <v>30</v>
      </c>
      <c r="G46" s="120"/>
      <c r="H46" s="120"/>
      <c r="I46" s="120"/>
      <c r="J46" s="120"/>
      <c r="K46" s="121"/>
      <c r="L46" s="53"/>
      <c r="M46" s="63"/>
      <c r="V46" s="96"/>
      <c r="W46" s="96"/>
      <c r="X46" s="96"/>
      <c r="Y46" s="96"/>
      <c r="Z46" s="96"/>
      <c r="AA46" s="96"/>
      <c r="AB46" s="96"/>
      <c r="AC46" s="96"/>
      <c r="AD46" s="96"/>
      <c r="AN46" s="53"/>
      <c r="AO46" s="53"/>
    </row>
    <row r="47" spans="2:41" ht="15.75" thickBot="1" x14ac:dyDescent="0.3">
      <c r="B47" s="58"/>
      <c r="C47" s="59"/>
      <c r="D47" s="60"/>
      <c r="E47" s="60"/>
      <c r="F47" s="61"/>
      <c r="G47" s="70"/>
      <c r="H47" s="60"/>
      <c r="I47" s="60"/>
      <c r="J47" s="60"/>
      <c r="K47" s="60"/>
      <c r="L47" s="60"/>
      <c r="M47" s="60"/>
    </row>
    <row r="48" spans="2:41" s="54" customFormat="1" ht="30.75" thickBot="1" x14ac:dyDescent="0.45">
      <c r="B48" s="55" t="s">
        <v>57</v>
      </c>
      <c r="C48" s="56"/>
      <c r="D48" s="57"/>
      <c r="E48" s="57"/>
      <c r="F48" s="119" t="s">
        <v>29</v>
      </c>
      <c r="G48" s="120"/>
      <c r="H48" s="120"/>
      <c r="I48" s="120"/>
      <c r="J48" s="120"/>
      <c r="K48" s="121"/>
      <c r="L48" s="53"/>
      <c r="M48" s="63"/>
      <c r="V48" s="96"/>
      <c r="W48" s="96"/>
      <c r="X48" s="96"/>
      <c r="Y48" s="96"/>
      <c r="Z48" s="96"/>
      <c r="AA48" s="96"/>
      <c r="AB48" s="96"/>
      <c r="AC48" s="96"/>
      <c r="AD48" s="96"/>
      <c r="AN48" s="53"/>
      <c r="AO48" s="53"/>
    </row>
    <row r="49" spans="2:41" ht="15.75" thickBot="1" x14ac:dyDescent="0.3">
      <c r="B49" s="58"/>
      <c r="C49" s="59"/>
      <c r="D49" s="60"/>
      <c r="E49" s="60"/>
      <c r="F49" s="61"/>
      <c r="G49" s="62"/>
      <c r="H49" s="60"/>
      <c r="I49" s="60"/>
      <c r="J49" s="60"/>
      <c r="K49" s="60"/>
      <c r="L49" s="60"/>
      <c r="M49" s="60"/>
    </row>
    <row r="50" spans="2:41" s="54" customFormat="1" ht="30.75" thickBot="1" x14ac:dyDescent="0.45">
      <c r="B50" s="55" t="s">
        <v>7</v>
      </c>
      <c r="C50" s="56"/>
      <c r="D50" s="57"/>
      <c r="E50" s="57"/>
      <c r="F50" s="122">
        <f ca="1">RAND()*F52</f>
        <v>17.206431947516748</v>
      </c>
      <c r="G50" s="63"/>
      <c r="H50" s="63"/>
      <c r="I50" s="63"/>
      <c r="J50" s="63"/>
      <c r="K50" s="63"/>
      <c r="L50" s="63"/>
      <c r="M50" s="63"/>
      <c r="V50" s="96"/>
      <c r="W50" s="96"/>
      <c r="X50" s="96"/>
      <c r="Y50" s="96"/>
      <c r="Z50" s="96"/>
      <c r="AA50" s="96"/>
      <c r="AB50" s="96"/>
      <c r="AC50" s="96"/>
      <c r="AD50" s="96"/>
      <c r="AN50" s="63"/>
      <c r="AO50" s="63"/>
    </row>
    <row r="51" spans="2:41" ht="15.75" thickBot="1" x14ac:dyDescent="0.3">
      <c r="B51" s="58"/>
      <c r="C51" s="59"/>
      <c r="D51" s="60"/>
      <c r="E51" s="60"/>
      <c r="F51" s="61"/>
      <c r="G51" s="60"/>
      <c r="H51" s="60"/>
      <c r="I51" s="60"/>
      <c r="J51" s="60"/>
      <c r="K51" s="60"/>
      <c r="L51" s="60"/>
      <c r="M51" s="60"/>
      <c r="AN51" s="60"/>
      <c r="AO51" s="60"/>
    </row>
    <row r="52" spans="2:41" s="54" customFormat="1" ht="30.75" thickBot="1" x14ac:dyDescent="0.45">
      <c r="B52" s="55" t="s">
        <v>271</v>
      </c>
      <c r="C52" s="56"/>
      <c r="D52" s="57"/>
      <c r="E52" s="57"/>
      <c r="F52" s="122">
        <v>83</v>
      </c>
      <c r="G52" s="63"/>
      <c r="H52" s="63"/>
      <c r="I52" s="63"/>
      <c r="J52" s="63"/>
      <c r="K52" s="63"/>
      <c r="L52" s="63"/>
      <c r="M52" s="63"/>
      <c r="V52" s="96"/>
      <c r="W52" s="96"/>
      <c r="X52" s="96"/>
      <c r="Y52" s="96"/>
      <c r="Z52" s="96"/>
      <c r="AA52" s="96"/>
      <c r="AB52" s="96"/>
      <c r="AC52" s="96"/>
      <c r="AD52" s="96"/>
      <c r="AN52" s="63"/>
      <c r="AO52" s="63"/>
    </row>
    <row r="53" spans="2:41" x14ac:dyDescent="0.25">
      <c r="B53" s="58"/>
      <c r="C53" s="59"/>
      <c r="D53" s="60"/>
      <c r="E53" s="60"/>
      <c r="F53" s="61"/>
      <c r="G53" s="60"/>
      <c r="H53" s="60"/>
      <c r="I53" s="60"/>
      <c r="J53" s="60"/>
      <c r="K53" s="60"/>
      <c r="L53" s="60"/>
      <c r="M53" s="60"/>
      <c r="AN53" s="60"/>
      <c r="AO53" s="60"/>
    </row>
    <row r="54" spans="2:41" s="54" customFormat="1" ht="30" x14ac:dyDescent="0.4">
      <c r="B54" s="55"/>
      <c r="C54" s="56"/>
      <c r="D54" s="57"/>
      <c r="E54" s="57"/>
      <c r="F54" s="63"/>
      <c r="G54" s="63"/>
      <c r="H54" s="63"/>
      <c r="I54" s="63"/>
      <c r="J54" s="63"/>
      <c r="K54" s="63"/>
      <c r="L54" s="63"/>
      <c r="M54" s="63"/>
      <c r="V54" s="96"/>
      <c r="W54" s="96"/>
      <c r="X54" s="96"/>
      <c r="Y54" s="96"/>
      <c r="Z54" s="96"/>
      <c r="AA54" s="96"/>
      <c r="AB54" s="96"/>
      <c r="AC54" s="96"/>
      <c r="AD54" s="96"/>
      <c r="AN54" s="63"/>
      <c r="AO54" s="63"/>
    </row>
    <row r="60" spans="2:41" ht="15.75" thickBot="1" x14ac:dyDescent="0.3"/>
    <row r="61" spans="2:41" s="54" customFormat="1" ht="30.75" thickBot="1" x14ac:dyDescent="0.45">
      <c r="B61" s="55" t="s">
        <v>56</v>
      </c>
      <c r="C61" s="56"/>
      <c r="D61" s="57"/>
      <c r="E61" s="57"/>
      <c r="F61" s="119" t="s">
        <v>55</v>
      </c>
      <c r="G61" s="120"/>
      <c r="H61" s="120"/>
      <c r="I61" s="120"/>
      <c r="J61" s="120"/>
      <c r="K61" s="121"/>
      <c r="L61" s="53"/>
      <c r="N61" s="120"/>
      <c r="O61" s="120"/>
      <c r="P61" s="120"/>
      <c r="Q61" s="121"/>
      <c r="R61" s="119"/>
      <c r="V61" s="96"/>
      <c r="W61" s="96"/>
      <c r="X61" s="96"/>
      <c r="Y61" s="96"/>
      <c r="Z61" s="96"/>
      <c r="AA61" s="96"/>
      <c r="AB61" s="96"/>
      <c r="AC61" s="96"/>
      <c r="AD61" s="96"/>
    </row>
    <row r="62" spans="2:41" ht="15.75" thickBot="1" x14ac:dyDescent="0.3">
      <c r="B62" s="64"/>
      <c r="C62" s="64"/>
      <c r="F62" s="65"/>
      <c r="G62" s="66"/>
      <c r="H62" s="66"/>
      <c r="I62" s="66"/>
    </row>
    <row r="63" spans="2:41" s="54" customFormat="1" ht="30.75" thickBot="1" x14ac:dyDescent="0.45">
      <c r="B63" s="55" t="s">
        <v>57</v>
      </c>
      <c r="C63" s="56"/>
      <c r="D63" s="57"/>
      <c r="E63" s="57"/>
      <c r="F63" s="119" t="s">
        <v>50</v>
      </c>
      <c r="G63" s="120"/>
      <c r="H63" s="120"/>
      <c r="I63" s="120"/>
      <c r="J63" s="120"/>
      <c r="K63" s="121"/>
      <c r="L63" s="53"/>
      <c r="V63" s="96"/>
      <c r="W63" s="96"/>
      <c r="X63" s="96"/>
      <c r="Y63" s="96"/>
      <c r="Z63" s="96"/>
      <c r="AA63" s="96"/>
      <c r="AB63" s="96"/>
      <c r="AC63" s="96"/>
      <c r="AD63" s="96"/>
    </row>
    <row r="64" spans="2:41" ht="15.75" thickBot="1" x14ac:dyDescent="0.3">
      <c r="B64" s="64"/>
      <c r="C64" s="64"/>
      <c r="F64" s="65"/>
      <c r="G64" s="67"/>
      <c r="H64" s="67"/>
      <c r="I64" s="67"/>
    </row>
    <row r="65" spans="2:30" s="54" customFormat="1" ht="30.75" thickBot="1" x14ac:dyDescent="0.45">
      <c r="B65" s="55" t="s">
        <v>7</v>
      </c>
      <c r="C65" s="56"/>
      <c r="D65" s="57"/>
      <c r="E65" s="57"/>
      <c r="F65" s="122">
        <f ca="1">RAND()*7.3</f>
        <v>7.0295183840180115</v>
      </c>
      <c r="G65" s="63"/>
      <c r="H65" s="69" t="s">
        <v>52</v>
      </c>
      <c r="J65" s="63"/>
      <c r="K65" s="122">
        <v>2.8050000000000002</v>
      </c>
      <c r="L65" s="63"/>
      <c r="V65" s="96"/>
      <c r="W65" s="96"/>
      <c r="X65" s="96"/>
      <c r="Y65" s="96"/>
      <c r="Z65" s="96"/>
      <c r="AA65" s="96"/>
      <c r="AB65" s="96"/>
      <c r="AC65" s="96"/>
      <c r="AD65" s="96"/>
    </row>
    <row r="66" spans="2:30" ht="15.75" thickBot="1" x14ac:dyDescent="0.3">
      <c r="B66" s="64"/>
      <c r="C66" s="64"/>
      <c r="F66" s="65"/>
      <c r="G66" s="68"/>
      <c r="H66" s="64"/>
      <c r="K66" s="65"/>
      <c r="L66" s="68"/>
    </row>
    <row r="67" spans="2:30" s="54" customFormat="1" ht="30.75" thickBot="1" x14ac:dyDescent="0.45">
      <c r="B67" s="55" t="s">
        <v>51</v>
      </c>
      <c r="C67" s="56"/>
      <c r="D67" s="57"/>
      <c r="E67" s="57"/>
      <c r="F67" s="122">
        <v>0</v>
      </c>
      <c r="G67" s="63"/>
      <c r="H67" s="69" t="s">
        <v>53</v>
      </c>
      <c r="J67" s="63"/>
      <c r="K67" s="122">
        <v>5.5</v>
      </c>
      <c r="L67" s="63"/>
      <c r="V67" s="96"/>
      <c r="W67" s="96"/>
      <c r="X67" s="96"/>
      <c r="Y67" s="96"/>
      <c r="Z67" s="96"/>
      <c r="AA67" s="96"/>
      <c r="AB67" s="96"/>
      <c r="AC67" s="96"/>
      <c r="AD67" s="96"/>
    </row>
    <row r="68" spans="2:30" ht="15.75" thickBot="1" x14ac:dyDescent="0.3">
      <c r="B68" s="64"/>
      <c r="C68" s="64"/>
      <c r="F68" s="65"/>
      <c r="G68" s="68"/>
      <c r="H68" s="64"/>
      <c r="K68" s="65"/>
      <c r="L68" s="68"/>
    </row>
    <row r="69" spans="2:30" s="54" customFormat="1" ht="30.75" thickBot="1" x14ac:dyDescent="0.45">
      <c r="B69" s="55" t="s">
        <v>25</v>
      </c>
      <c r="C69" s="56"/>
      <c r="D69" s="57"/>
      <c r="E69" s="57"/>
      <c r="F69" s="122">
        <v>0.78200000000000003</v>
      </c>
      <c r="G69" s="63"/>
      <c r="H69" s="69" t="s">
        <v>54</v>
      </c>
      <c r="J69" s="63"/>
      <c r="K69" s="122">
        <v>7.3</v>
      </c>
      <c r="L69" s="63"/>
      <c r="V69" s="96"/>
      <c r="W69" s="96"/>
      <c r="X69" s="96"/>
      <c r="Y69" s="96"/>
      <c r="Z69" s="96"/>
      <c r="AA69" s="96"/>
      <c r="AB69" s="96"/>
      <c r="AC69" s="96"/>
      <c r="AD69" s="96"/>
    </row>
    <row r="74" spans="2:30" ht="15.75" thickBot="1" x14ac:dyDescent="0.3"/>
    <row r="75" spans="2:30" ht="27" thickBot="1" x14ac:dyDescent="0.3">
      <c r="B75" s="55" t="s">
        <v>56</v>
      </c>
      <c r="C75" s="56"/>
      <c r="D75" s="57"/>
      <c r="E75" s="57"/>
      <c r="F75" s="119" t="s">
        <v>33</v>
      </c>
      <c r="G75" s="120"/>
      <c r="H75" s="120"/>
      <c r="I75" s="120"/>
      <c r="J75" s="120"/>
      <c r="K75" s="121"/>
    </row>
    <row r="76" spans="2:30" ht="15.75" thickBot="1" x14ac:dyDescent="0.3">
      <c r="B76" s="58"/>
      <c r="C76" s="59"/>
      <c r="D76" s="60"/>
      <c r="E76" s="60"/>
      <c r="F76" s="61"/>
      <c r="G76" s="70"/>
      <c r="H76" s="60"/>
      <c r="I76" s="60"/>
      <c r="J76" s="60"/>
      <c r="K76" s="60"/>
    </row>
    <row r="77" spans="2:30" ht="27" thickBot="1" x14ac:dyDescent="0.3">
      <c r="B77" s="55" t="s">
        <v>57</v>
      </c>
      <c r="C77" s="56"/>
      <c r="D77" s="57"/>
      <c r="E77" s="57"/>
      <c r="F77" s="119" t="s">
        <v>29</v>
      </c>
      <c r="G77" s="120"/>
      <c r="H77" s="120"/>
      <c r="I77" s="120"/>
      <c r="J77" s="120"/>
      <c r="K77" s="121"/>
    </row>
    <row r="78" spans="2:30" ht="15.75" thickBot="1" x14ac:dyDescent="0.3">
      <c r="B78" s="58"/>
      <c r="C78" s="59"/>
      <c r="D78" s="60"/>
      <c r="E78" s="60"/>
    </row>
    <row r="79" spans="2:30" ht="30.75" thickBot="1" x14ac:dyDescent="0.3">
      <c r="B79" s="55" t="s">
        <v>7</v>
      </c>
      <c r="C79" s="56"/>
      <c r="D79" s="57"/>
      <c r="E79" s="57"/>
      <c r="F79" s="129">
        <f ca="1">RAND()</f>
        <v>8.4780819170901855E-2</v>
      </c>
      <c r="G79" s="63"/>
      <c r="H79" s="63"/>
      <c r="I79" s="63"/>
      <c r="J79" s="63"/>
      <c r="K79" s="63"/>
    </row>
    <row r="80" spans="2:30" ht="15.75" thickBot="1" x14ac:dyDescent="0.3">
      <c r="B80" s="58"/>
      <c r="C80" s="59"/>
      <c r="D80" s="60"/>
      <c r="E80" s="60"/>
      <c r="F80" s="61"/>
      <c r="G80" s="60"/>
      <c r="H80" s="60"/>
      <c r="I80" s="60"/>
      <c r="J80" s="60"/>
      <c r="K80" s="60"/>
    </row>
    <row r="81" spans="2:41" ht="30.75" thickBot="1" x14ac:dyDescent="0.3">
      <c r="B81" s="55" t="s">
        <v>5</v>
      </c>
      <c r="C81" s="56"/>
      <c r="D81" s="57"/>
      <c r="E81" s="57"/>
      <c r="F81" s="124">
        <v>0</v>
      </c>
      <c r="G81" s="63"/>
      <c r="H81" s="63"/>
      <c r="I81" s="63"/>
      <c r="J81" s="63"/>
      <c r="K81" s="63"/>
    </row>
    <row r="82" spans="2:41" ht="15.75" thickBot="1" x14ac:dyDescent="0.3">
      <c r="B82" s="58"/>
      <c r="C82" s="59"/>
      <c r="D82" s="60"/>
      <c r="E82" s="60"/>
      <c r="F82" s="61"/>
      <c r="G82" s="60"/>
      <c r="H82" s="60"/>
      <c r="I82" s="60"/>
      <c r="J82" s="60"/>
      <c r="K82" s="60"/>
    </row>
    <row r="83" spans="2:41" ht="30.75" thickBot="1" x14ac:dyDescent="0.3">
      <c r="B83" s="55" t="s">
        <v>6</v>
      </c>
      <c r="C83" s="56"/>
      <c r="D83" s="57"/>
      <c r="E83" s="57"/>
      <c r="F83" s="124">
        <v>1</v>
      </c>
      <c r="G83" s="63"/>
      <c r="H83" s="63"/>
      <c r="I83" s="63"/>
      <c r="J83" s="63"/>
      <c r="K83" s="63"/>
    </row>
    <row r="91" spans="2:41" ht="15.75" thickBot="1" x14ac:dyDescent="0.3"/>
    <row r="92" spans="2:41" s="54" customFormat="1" ht="30.75" thickBot="1" x14ac:dyDescent="0.45">
      <c r="B92" s="55" t="s">
        <v>56</v>
      </c>
      <c r="C92" s="56"/>
      <c r="D92" s="57"/>
      <c r="E92" s="57"/>
      <c r="F92" s="119" t="s">
        <v>55</v>
      </c>
      <c r="G92" s="120"/>
      <c r="H92" s="120"/>
      <c r="I92" s="120"/>
      <c r="J92" s="120"/>
      <c r="K92" s="121"/>
      <c r="L92" s="53"/>
      <c r="V92" s="96"/>
      <c r="W92" s="96"/>
      <c r="X92" s="96"/>
      <c r="Y92" s="96"/>
      <c r="Z92" s="96"/>
      <c r="AA92" s="96"/>
      <c r="AB92" s="96"/>
      <c r="AC92" s="96"/>
      <c r="AD92" s="96"/>
    </row>
    <row r="93" spans="2:41" ht="15.75" thickBot="1" x14ac:dyDescent="0.3">
      <c r="B93" s="64"/>
      <c r="C93" s="64"/>
      <c r="F93" s="65"/>
      <c r="G93" s="66"/>
      <c r="H93" s="66"/>
      <c r="I93" s="66"/>
    </row>
    <row r="94" spans="2:41" s="54" customFormat="1" ht="30.75" thickBot="1" x14ac:dyDescent="0.45">
      <c r="B94" s="55" t="s">
        <v>51</v>
      </c>
      <c r="C94" s="56"/>
      <c r="D94" s="57"/>
      <c r="E94" s="57"/>
      <c r="F94" s="125">
        <v>0</v>
      </c>
      <c r="H94" s="87" t="s">
        <v>54</v>
      </c>
      <c r="I94" s="88"/>
      <c r="J94" s="89"/>
      <c r="K94" s="125">
        <v>1000</v>
      </c>
      <c r="V94" s="96"/>
      <c r="W94" s="96"/>
      <c r="X94" s="96"/>
      <c r="Y94" s="96"/>
      <c r="Z94" s="96"/>
      <c r="AA94" s="96"/>
      <c r="AB94" s="96"/>
      <c r="AC94" s="96"/>
      <c r="AD94" s="96"/>
      <c r="AO94" s="80"/>
    </row>
    <row r="95" spans="2:41" ht="15.75" thickBot="1" x14ac:dyDescent="0.3">
      <c r="AO95" s="25"/>
    </row>
    <row r="96" spans="2:41" s="54" customFormat="1" ht="30.75" thickBot="1" x14ac:dyDescent="0.45">
      <c r="B96" s="55" t="s">
        <v>66</v>
      </c>
      <c r="C96" s="56"/>
      <c r="D96" s="57"/>
      <c r="E96" s="57"/>
      <c r="F96" s="125">
        <f ca="1">RAND()*300+600</f>
        <v>836.55685085199957</v>
      </c>
      <c r="H96" s="126" t="s">
        <v>67</v>
      </c>
      <c r="I96" s="88"/>
      <c r="J96" s="89"/>
      <c r="K96" s="125">
        <v>300</v>
      </c>
      <c r="V96" s="96"/>
      <c r="W96" s="96"/>
      <c r="X96" s="96"/>
      <c r="Y96" s="96"/>
      <c r="Z96" s="96"/>
      <c r="AA96" s="96"/>
      <c r="AB96" s="96"/>
      <c r="AC96" s="96"/>
      <c r="AD96" s="96"/>
      <c r="AO96" s="80"/>
    </row>
    <row r="97" spans="2:41" ht="15.75" thickBot="1" x14ac:dyDescent="0.3">
      <c r="B97" s="64"/>
      <c r="C97" s="64"/>
      <c r="F97" s="71"/>
      <c r="H97" s="90"/>
      <c r="I97" s="91"/>
      <c r="J97" s="91"/>
      <c r="K97" s="71"/>
      <c r="AO97" s="25"/>
    </row>
    <row r="98" spans="2:41" s="54" customFormat="1" ht="30.75" thickBot="1" x14ac:dyDescent="0.45">
      <c r="B98" s="55" t="s">
        <v>68</v>
      </c>
      <c r="C98" s="56"/>
      <c r="D98" s="57"/>
      <c r="E98" s="57"/>
      <c r="F98" s="125">
        <f ca="1">RAND()*300+600</f>
        <v>613.54381728381304</v>
      </c>
      <c r="H98" s="87" t="s">
        <v>71</v>
      </c>
      <c r="I98" s="88"/>
      <c r="J98" s="89"/>
      <c r="K98" s="125">
        <f ca="1">F98+((RAND()-0.5)*200)</f>
        <v>605.30681438374427</v>
      </c>
      <c r="V98" s="96"/>
      <c r="W98" s="96"/>
      <c r="X98" s="96"/>
      <c r="Y98" s="96"/>
      <c r="Z98" s="96"/>
      <c r="AA98" s="96"/>
      <c r="AB98" s="96"/>
      <c r="AC98" s="96"/>
      <c r="AD98" s="96"/>
      <c r="AO98" s="80"/>
    </row>
    <row r="99" spans="2:41" ht="15.75" thickBot="1" x14ac:dyDescent="0.3">
      <c r="B99" s="64"/>
      <c r="C99" s="64"/>
      <c r="F99" s="71"/>
      <c r="H99" s="90"/>
      <c r="I99" s="91"/>
      <c r="J99" s="91"/>
      <c r="K99" s="71"/>
      <c r="AJ99" s="79"/>
      <c r="AK99" s="25"/>
      <c r="AL99" s="25"/>
      <c r="AM99" s="84"/>
      <c r="AN99" s="85"/>
      <c r="AO99" s="25"/>
    </row>
    <row r="100" spans="2:41" s="54" customFormat="1" ht="30.75" thickBot="1" x14ac:dyDescent="0.45">
      <c r="B100" s="55" t="s">
        <v>69</v>
      </c>
      <c r="C100" s="56"/>
      <c r="D100" s="57"/>
      <c r="E100" s="57"/>
      <c r="F100" s="125">
        <f ca="1">RAND()*300+600</f>
        <v>736.61213335999207</v>
      </c>
      <c r="H100" s="87" t="s">
        <v>72</v>
      </c>
      <c r="I100" s="88"/>
      <c r="J100" s="89"/>
      <c r="K100" s="125">
        <f ca="1">F100+((RAND()-0.5)*200)</f>
        <v>746.90757902130918</v>
      </c>
      <c r="V100" s="96"/>
      <c r="W100" s="96"/>
      <c r="X100" s="96"/>
      <c r="Y100" s="96"/>
      <c r="Z100" s="96"/>
      <c r="AA100" s="96"/>
      <c r="AB100" s="96"/>
      <c r="AC100" s="96"/>
      <c r="AD100" s="96"/>
      <c r="AE100" s="56"/>
      <c r="AF100" s="57"/>
      <c r="AG100" s="86"/>
      <c r="AH100" s="204"/>
      <c r="AI100" s="204"/>
      <c r="AJ100" s="78"/>
      <c r="AK100" s="204"/>
      <c r="AL100" s="204"/>
      <c r="AM100" s="80"/>
      <c r="AN100" s="80"/>
      <c r="AO100" s="80"/>
    </row>
    <row r="101" spans="2:41" ht="15.75" thickBot="1" x14ac:dyDescent="0.3">
      <c r="F101" s="91"/>
      <c r="H101" s="91"/>
      <c r="I101" s="91"/>
      <c r="J101" s="91"/>
      <c r="K101" s="91"/>
      <c r="AG101" s="25"/>
      <c r="AH101" s="25"/>
      <c r="AI101" s="25"/>
      <c r="AK101" s="25"/>
      <c r="AL101" s="25"/>
      <c r="AM101" s="25"/>
      <c r="AN101" s="25"/>
      <c r="AO101" s="25"/>
    </row>
    <row r="102" spans="2:41" s="54" customFormat="1" ht="30.75" thickBot="1" x14ac:dyDescent="0.45">
      <c r="B102" s="55" t="s">
        <v>70</v>
      </c>
      <c r="C102" s="56"/>
      <c r="D102" s="57"/>
      <c r="E102" s="57"/>
      <c r="F102" s="125">
        <f ca="1">RAND()*300+600</f>
        <v>838.06744315786295</v>
      </c>
      <c r="H102" s="87" t="s">
        <v>73</v>
      </c>
      <c r="I102" s="88"/>
      <c r="J102" s="89"/>
      <c r="K102" s="125">
        <f ca="1">F102+((RAND()-0.5)*200)</f>
        <v>924.19803194876795</v>
      </c>
      <c r="V102" s="96"/>
      <c r="W102" s="96"/>
      <c r="X102" s="96"/>
      <c r="Y102" s="96"/>
      <c r="Z102" s="96"/>
      <c r="AA102" s="96"/>
      <c r="AB102" s="96"/>
      <c r="AC102" s="96"/>
      <c r="AD102" s="94"/>
      <c r="AE102" s="53"/>
      <c r="AF102" s="53"/>
      <c r="AG102" s="25"/>
      <c r="AH102" s="25"/>
      <c r="AI102" s="25"/>
      <c r="AJ102" s="74"/>
      <c r="AK102" s="204"/>
      <c r="AL102" s="204"/>
      <c r="AM102" s="80"/>
      <c r="AN102" s="80"/>
      <c r="AO102" s="80"/>
    </row>
    <row r="103" spans="2:41" x14ac:dyDescent="0.25">
      <c r="AG103" s="25"/>
      <c r="AH103" s="25"/>
      <c r="AI103" s="25"/>
      <c r="AJ103" s="25"/>
      <c r="AK103" s="25"/>
      <c r="AL103" s="25"/>
      <c r="AM103" s="25"/>
      <c r="AN103" s="25"/>
      <c r="AO103" s="25"/>
    </row>
    <row r="104" spans="2:41" x14ac:dyDescent="0.25">
      <c r="AG104" s="25"/>
      <c r="AH104" s="25"/>
      <c r="AI104" s="25"/>
      <c r="AJ104" s="25"/>
      <c r="AK104" s="25"/>
      <c r="AL104" s="25"/>
      <c r="AM104" s="25"/>
      <c r="AN104" s="25"/>
      <c r="AO104" s="25"/>
    </row>
    <row r="105" spans="2:41" x14ac:dyDescent="0.25">
      <c r="AG105" s="25"/>
      <c r="AH105" s="25"/>
      <c r="AI105" s="25"/>
      <c r="AJ105" s="25"/>
      <c r="AK105" s="25"/>
      <c r="AL105" s="25"/>
    </row>
    <row r="106" spans="2:41" x14ac:dyDescent="0.25">
      <c r="AJ106" s="25"/>
      <c r="AK106" s="25"/>
      <c r="AL106" s="25"/>
    </row>
    <row r="107" spans="2:41" ht="15.75" thickBot="1" x14ac:dyDescent="0.3">
      <c r="AJ107" s="25"/>
      <c r="AK107" s="25"/>
      <c r="AL107" s="25"/>
    </row>
    <row r="108" spans="2:41" ht="27" thickBot="1" x14ac:dyDescent="0.3">
      <c r="B108" s="55" t="s">
        <v>56</v>
      </c>
      <c r="C108" s="56"/>
      <c r="D108" s="57"/>
      <c r="E108" s="57"/>
      <c r="F108" s="119" t="s">
        <v>80</v>
      </c>
      <c r="G108" s="120"/>
      <c r="H108" s="120"/>
      <c r="I108" s="120"/>
      <c r="J108" s="120"/>
      <c r="K108" s="121"/>
    </row>
    <row r="109" spans="2:41" ht="15.75" thickBot="1" x14ac:dyDescent="0.3">
      <c r="B109" s="64"/>
      <c r="C109" s="64"/>
      <c r="F109" s="65"/>
      <c r="G109" s="66"/>
      <c r="H109" s="66"/>
      <c r="I109" s="66"/>
    </row>
    <row r="110" spans="2:41" ht="30.75" thickBot="1" x14ac:dyDescent="0.45">
      <c r="B110" s="55" t="s">
        <v>58</v>
      </c>
      <c r="C110" s="56"/>
      <c r="D110" s="57"/>
      <c r="E110" s="57"/>
      <c r="F110" s="125">
        <f ca="1">RAND()*100</f>
        <v>36.921202945866781</v>
      </c>
      <c r="G110" s="54"/>
      <c r="H110" s="54"/>
      <c r="I110" s="76" t="s">
        <v>65</v>
      </c>
      <c r="J110" s="75"/>
      <c r="K110" s="75"/>
      <c r="L110" s="75"/>
    </row>
    <row r="111" spans="2:41" ht="15.75" thickBot="1" x14ac:dyDescent="0.3">
      <c r="B111" s="64"/>
      <c r="C111" s="64"/>
      <c r="F111" s="71"/>
      <c r="G111" s="72"/>
      <c r="H111" s="67"/>
      <c r="I111" s="67"/>
      <c r="K111" s="25"/>
      <c r="L111" s="25"/>
    </row>
    <row r="112" spans="2:41" ht="30.75" thickBot="1" x14ac:dyDescent="0.45">
      <c r="B112" s="55" t="s">
        <v>59</v>
      </c>
      <c r="C112" s="56"/>
      <c r="D112" s="57"/>
      <c r="E112" s="57"/>
      <c r="F112" s="125">
        <f ca="1">RAND()*100</f>
        <v>0.8078528943786023</v>
      </c>
      <c r="G112" s="54"/>
      <c r="H112" s="69"/>
      <c r="J112" s="54"/>
      <c r="K112" s="125">
        <v>90</v>
      </c>
      <c r="L112" s="118"/>
    </row>
    <row r="113" spans="2:12" ht="15.75" thickBot="1" x14ac:dyDescent="0.3">
      <c r="B113" s="64"/>
      <c r="C113" s="64"/>
      <c r="F113" s="71"/>
      <c r="G113" s="73"/>
      <c r="H113" s="64"/>
      <c r="K113" s="65"/>
      <c r="L113" s="67"/>
    </row>
    <row r="114" spans="2:12" ht="30.75" thickBot="1" x14ac:dyDescent="0.45">
      <c r="B114" s="55" t="s">
        <v>62</v>
      </c>
      <c r="C114" s="56"/>
      <c r="D114" s="57"/>
      <c r="E114" s="57"/>
      <c r="F114" s="125">
        <f ca="1">RAND()*100</f>
        <v>78.207683546417499</v>
      </c>
      <c r="G114" s="54"/>
      <c r="H114" s="69"/>
      <c r="I114" s="76" t="s">
        <v>64</v>
      </c>
      <c r="J114" s="63"/>
      <c r="K114" s="54"/>
      <c r="L114" s="54"/>
    </row>
    <row r="115" spans="2:12" ht="15.75" thickBot="1" x14ac:dyDescent="0.3">
      <c r="B115" s="64"/>
      <c r="C115" s="64"/>
      <c r="F115" s="71"/>
      <c r="G115" s="73"/>
      <c r="H115" s="64"/>
      <c r="K115" s="71"/>
      <c r="L115" s="73"/>
    </row>
    <row r="116" spans="2:12" ht="30.75" thickBot="1" x14ac:dyDescent="0.45">
      <c r="B116" s="55" t="s">
        <v>63</v>
      </c>
      <c r="C116" s="56"/>
      <c r="D116" s="57"/>
      <c r="E116" s="57"/>
      <c r="F116" s="125">
        <f ca="1">RAND()*100</f>
        <v>30.168343161337987</v>
      </c>
      <c r="G116" s="54"/>
      <c r="H116" s="69"/>
      <c r="J116" s="54"/>
      <c r="K116" s="125">
        <v>70</v>
      </c>
      <c r="L116" s="54"/>
    </row>
    <row r="123" spans="2:12" ht="15.75" thickBot="1" x14ac:dyDescent="0.3"/>
    <row r="124" spans="2:12" ht="27" thickBot="1" x14ac:dyDescent="0.3">
      <c r="B124" s="55" t="s">
        <v>56</v>
      </c>
      <c r="C124" s="56"/>
      <c r="D124" s="57"/>
      <c r="E124" s="57"/>
      <c r="F124" s="119" t="s">
        <v>31</v>
      </c>
      <c r="G124" s="120"/>
      <c r="H124" s="120"/>
      <c r="I124" s="120"/>
      <c r="J124" s="120"/>
      <c r="K124" s="121"/>
    </row>
    <row r="125" spans="2:12" ht="15.75" thickBot="1" x14ac:dyDescent="0.3">
      <c r="B125" s="64"/>
      <c r="C125" s="64"/>
      <c r="F125" s="65"/>
      <c r="G125" s="66"/>
      <c r="H125" s="66"/>
      <c r="I125" s="66"/>
    </row>
    <row r="126" spans="2:12" ht="27" thickBot="1" x14ac:dyDescent="0.3">
      <c r="B126" s="55" t="s">
        <v>94</v>
      </c>
      <c r="C126" s="56"/>
      <c r="D126" s="57"/>
      <c r="E126" s="57"/>
      <c r="F126" s="119" t="s">
        <v>101</v>
      </c>
      <c r="G126" s="120"/>
      <c r="H126" s="120"/>
      <c r="I126" s="121"/>
      <c r="K126" s="125">
        <f ca="1">RAND()*10000</f>
        <v>1392.9874767753702</v>
      </c>
    </row>
    <row r="127" spans="2:12" ht="15.75" thickBot="1" x14ac:dyDescent="0.3">
      <c r="B127" s="64"/>
      <c r="C127" s="64"/>
    </row>
    <row r="128" spans="2:12" ht="27" thickBot="1" x14ac:dyDescent="0.3">
      <c r="B128" s="55" t="s">
        <v>95</v>
      </c>
      <c r="C128" s="56"/>
      <c r="D128" s="57"/>
      <c r="E128" s="57"/>
      <c r="F128" s="119" t="s">
        <v>103</v>
      </c>
      <c r="G128" s="120"/>
      <c r="H128" s="120"/>
      <c r="I128" s="121"/>
      <c r="K128" s="125">
        <f ca="1">RAND()*10000</f>
        <v>9381.0391975677685</v>
      </c>
    </row>
    <row r="129" spans="2:30" ht="15.75" thickBot="1" x14ac:dyDescent="0.3">
      <c r="B129" s="64"/>
      <c r="C129" s="64"/>
    </row>
    <row r="130" spans="2:30" ht="27" thickBot="1" x14ac:dyDescent="0.3">
      <c r="B130" s="55" t="s">
        <v>96</v>
      </c>
      <c r="C130" s="56"/>
      <c r="D130" s="57"/>
      <c r="E130" s="57"/>
      <c r="F130" s="119" t="s">
        <v>102</v>
      </c>
      <c r="G130" s="120"/>
      <c r="H130" s="120"/>
      <c r="I130" s="121"/>
      <c r="K130" s="125">
        <f ca="1">RAND()*10000</f>
        <v>9484.5837549373464</v>
      </c>
    </row>
    <row r="141" spans="2:30" ht="15.75" thickBot="1" x14ac:dyDescent="0.3"/>
    <row r="142" spans="2:30" ht="27" thickBot="1" x14ac:dyDescent="0.3">
      <c r="B142" s="55" t="s">
        <v>56</v>
      </c>
      <c r="C142" s="56"/>
      <c r="D142" s="57"/>
      <c r="E142" s="57"/>
      <c r="F142" s="119" t="s">
        <v>31</v>
      </c>
      <c r="G142" s="120"/>
      <c r="H142" s="120"/>
      <c r="I142" s="120"/>
      <c r="J142" s="120"/>
      <c r="K142" s="121"/>
    </row>
    <row r="144" spans="2:30" s="102" customFormat="1" ht="25.5" x14ac:dyDescent="0.25">
      <c r="B144" s="104" t="s">
        <v>134</v>
      </c>
      <c r="V144" s="103"/>
      <c r="W144" s="103"/>
      <c r="X144" s="103"/>
      <c r="Y144" s="103"/>
      <c r="Z144" s="103"/>
      <c r="AA144" s="103"/>
      <c r="AB144" s="103"/>
      <c r="AC144" s="103"/>
      <c r="AD144" s="103"/>
    </row>
    <row r="145" spans="2:30" s="102" customFormat="1" ht="25.5" x14ac:dyDescent="0.25">
      <c r="B145" s="105" t="s">
        <v>133</v>
      </c>
      <c r="V145" s="103"/>
      <c r="W145" s="103"/>
      <c r="X145" s="103"/>
      <c r="Y145" s="103"/>
      <c r="Z145" s="103"/>
      <c r="AA145" s="103"/>
      <c r="AB145" s="103"/>
      <c r="AC145" s="103"/>
      <c r="AD145" s="103"/>
    </row>
    <row r="160" spans="2:30" ht="15.75" thickBot="1" x14ac:dyDescent="0.3"/>
    <row r="161" spans="2:11" ht="27" thickBot="1" x14ac:dyDescent="0.3">
      <c r="B161" s="55" t="s">
        <v>56</v>
      </c>
      <c r="C161" s="56"/>
      <c r="D161" s="57"/>
      <c r="E161" s="57"/>
      <c r="F161" s="119" t="s">
        <v>138</v>
      </c>
      <c r="G161" s="120"/>
      <c r="H161" s="120"/>
      <c r="I161" s="120"/>
      <c r="J161" s="120"/>
      <c r="K161" s="121"/>
    </row>
    <row r="162" spans="2:11" ht="15.75" thickBot="1" x14ac:dyDescent="0.3">
      <c r="B162" s="64"/>
      <c r="C162" s="64"/>
      <c r="F162" s="65"/>
      <c r="G162" s="66"/>
      <c r="H162" s="66"/>
      <c r="I162" s="66"/>
    </row>
    <row r="163" spans="2:11" ht="27" thickBot="1" x14ac:dyDescent="0.3">
      <c r="B163" s="55" t="s">
        <v>135</v>
      </c>
      <c r="C163" s="56"/>
      <c r="D163" s="57"/>
      <c r="E163" s="57"/>
      <c r="F163" s="127">
        <f ca="1">RAND()*1000000</f>
        <v>734455.38654062478</v>
      </c>
    </row>
    <row r="164" spans="2:11" ht="15.75" thickBot="1" x14ac:dyDescent="0.3">
      <c r="B164" s="64"/>
      <c r="C164" s="64"/>
    </row>
    <row r="165" spans="2:11" ht="27" thickBot="1" x14ac:dyDescent="0.3">
      <c r="B165" s="55" t="s">
        <v>137</v>
      </c>
      <c r="C165" s="56"/>
      <c r="D165" s="57"/>
      <c r="E165" s="57"/>
      <c r="F165" s="127">
        <f ca="1">F163+((RAND()-0.5)*10000)</f>
        <v>734055.84183658869</v>
      </c>
    </row>
    <row r="166" spans="2:11" ht="15.75" thickBot="1" x14ac:dyDescent="0.3">
      <c r="B166" s="64"/>
      <c r="C166" s="64"/>
    </row>
    <row r="167" spans="2:11" ht="27" thickBot="1" x14ac:dyDescent="0.3">
      <c r="B167" s="55" t="s">
        <v>136</v>
      </c>
      <c r="C167" s="56"/>
      <c r="D167" s="57"/>
      <c r="E167" s="57"/>
      <c r="F167" s="128">
        <f ca="1">(1-(F163/F165))*-1</f>
        <v>5.4429742434369821E-4</v>
      </c>
    </row>
    <row r="178" spans="2:11" ht="15.75" thickBot="1" x14ac:dyDescent="0.3"/>
    <row r="179" spans="2:11" ht="27" thickBot="1" x14ac:dyDescent="0.3">
      <c r="B179" s="55" t="s">
        <v>56</v>
      </c>
      <c r="C179" s="56"/>
      <c r="D179" s="57"/>
      <c r="E179" s="57"/>
      <c r="F179" s="119" t="s">
        <v>305</v>
      </c>
      <c r="G179" s="120"/>
      <c r="H179" s="120"/>
      <c r="I179" s="120"/>
      <c r="J179" s="120"/>
      <c r="K179" s="121"/>
    </row>
    <row r="180" spans="2:11" ht="15.75" thickBot="1" x14ac:dyDescent="0.3">
      <c r="B180" s="64"/>
      <c r="C180" s="64"/>
      <c r="F180" s="65"/>
      <c r="G180" s="66"/>
      <c r="H180" s="66"/>
      <c r="I180" s="66"/>
    </row>
    <row r="181" spans="2:11" ht="27" thickBot="1" x14ac:dyDescent="0.3">
      <c r="B181" s="55" t="s">
        <v>307</v>
      </c>
      <c r="C181" s="56"/>
      <c r="D181" s="57"/>
      <c r="E181" s="57"/>
      <c r="F181" s="119" t="s">
        <v>306</v>
      </c>
      <c r="G181" s="120"/>
      <c r="H181" s="120"/>
      <c r="I181" s="120"/>
      <c r="J181" s="120"/>
      <c r="K181" s="121"/>
    </row>
    <row r="182" spans="2:11" ht="15.75" thickBot="1" x14ac:dyDescent="0.3">
      <c r="B182" s="64"/>
      <c r="C182" s="64"/>
      <c r="F182" s="65"/>
    </row>
    <row r="183" spans="2:11" ht="27" thickBot="1" x14ac:dyDescent="0.3">
      <c r="B183" s="55" t="s">
        <v>135</v>
      </c>
      <c r="C183" s="56"/>
      <c r="D183" s="57"/>
      <c r="E183" s="57"/>
      <c r="F183" s="137">
        <f ca="1">500+RAND()*500</f>
        <v>637.17392116249403</v>
      </c>
    </row>
    <row r="184" spans="2:11" ht="15.75" thickBot="1" x14ac:dyDescent="0.3">
      <c r="B184" s="64"/>
      <c r="C184" s="64"/>
    </row>
    <row r="185" spans="2:11" ht="27" thickBot="1" x14ac:dyDescent="0.3">
      <c r="B185" s="55" t="s">
        <v>137</v>
      </c>
      <c r="C185" s="56"/>
      <c r="D185" s="57"/>
      <c r="E185" s="57"/>
      <c r="F185" s="137">
        <f ca="1">F183+INT((RAND()*200)-100)</f>
        <v>667.17392116249403</v>
      </c>
    </row>
    <row r="197" spans="2:9" ht="9" customHeight="1" x14ac:dyDescent="0.25">
      <c r="B197" s="64"/>
      <c r="C197" s="64"/>
      <c r="F197" s="65"/>
      <c r="G197" s="66"/>
      <c r="H197" s="66"/>
      <c r="I197" s="66"/>
    </row>
    <row r="198" spans="2:9" ht="26.25" x14ac:dyDescent="0.25">
      <c r="B198" s="55" t="s">
        <v>145</v>
      </c>
      <c r="D198" s="206" t="s">
        <v>146</v>
      </c>
      <c r="E198" s="207"/>
      <c r="F198" s="55"/>
      <c r="G198" s="206" t="s">
        <v>147</v>
      </c>
      <c r="H198" s="207"/>
    </row>
    <row r="199" spans="2:9" ht="6.75" customHeight="1" thickBot="1" x14ac:dyDescent="0.3">
      <c r="B199" s="64"/>
      <c r="C199" s="64"/>
      <c r="F199" s="65"/>
      <c r="G199" s="66"/>
      <c r="H199" s="66"/>
      <c r="I199" s="66"/>
    </row>
    <row r="200" spans="2:9" ht="27" thickBot="1" x14ac:dyDescent="0.3">
      <c r="B200" s="55" t="s">
        <v>139</v>
      </c>
      <c r="D200" s="116">
        <f ca="1">ROUNDUP(RAND()*20,0)+5</f>
        <v>17</v>
      </c>
      <c r="E200" s="117"/>
      <c r="G200" s="116">
        <f ca="1">D200+((RAND()-0.5)*(D200))</f>
        <v>17.467019890456864</v>
      </c>
      <c r="H200" s="117"/>
    </row>
    <row r="201" spans="2:9" ht="9" customHeight="1" thickBot="1" x14ac:dyDescent="0.3">
      <c r="B201" s="64"/>
      <c r="C201" s="64"/>
      <c r="D201" s="66"/>
      <c r="E201" s="66"/>
      <c r="F201" s="65"/>
      <c r="G201" s="66"/>
      <c r="H201" s="66"/>
      <c r="I201" s="66"/>
    </row>
    <row r="202" spans="2:9" ht="27" thickBot="1" x14ac:dyDescent="0.3">
      <c r="B202" s="55" t="s">
        <v>140</v>
      </c>
      <c r="D202" s="116">
        <f ca="1">ROUNDUP(RAND()*30,0)+20</f>
        <v>49</v>
      </c>
      <c r="E202" s="117"/>
      <c r="G202" s="116">
        <f t="shared" ref="G202:G210" ca="1" si="0">D202+((RAND()-0.5)*(D202))</f>
        <v>52.682251031819298</v>
      </c>
      <c r="H202" s="117"/>
    </row>
    <row r="203" spans="2:9" ht="9" customHeight="1" thickBot="1" x14ac:dyDescent="0.3">
      <c r="B203" s="64"/>
      <c r="C203" s="64"/>
      <c r="D203" s="66"/>
      <c r="E203" s="66"/>
      <c r="F203" s="65"/>
      <c r="G203" s="66"/>
      <c r="H203" s="66"/>
      <c r="I203" s="66"/>
    </row>
    <row r="204" spans="2:9" ht="27" thickBot="1" x14ac:dyDescent="0.3">
      <c r="B204" s="55" t="s">
        <v>141</v>
      </c>
      <c r="D204" s="116">
        <f ca="1">ROUNDUP(RAND()*40,0)+20</f>
        <v>47</v>
      </c>
      <c r="E204" s="117"/>
      <c r="G204" s="116">
        <f ca="1">D204+((RAND()-0.5)*(D204/2))</f>
        <v>53.726774753482893</v>
      </c>
      <c r="H204" s="117"/>
    </row>
    <row r="205" spans="2:9" ht="9" customHeight="1" thickBot="1" x14ac:dyDescent="0.3">
      <c r="B205" s="64"/>
      <c r="C205" s="64"/>
      <c r="D205" s="66"/>
      <c r="E205" s="66"/>
      <c r="F205" s="65"/>
      <c r="G205" s="66"/>
      <c r="H205" s="66"/>
      <c r="I205" s="66"/>
    </row>
    <row r="206" spans="2:9" ht="27" thickBot="1" x14ac:dyDescent="0.3">
      <c r="B206" s="55" t="s">
        <v>142</v>
      </c>
      <c r="D206" s="116">
        <f ca="1">ROUNDUP(RAND()*20,0)+20</f>
        <v>29</v>
      </c>
      <c r="E206" s="117"/>
      <c r="G206" s="116">
        <f ca="1">D206+((RAND()-0.5)*(D206/2))</f>
        <v>26.937889639692873</v>
      </c>
      <c r="H206" s="117"/>
    </row>
    <row r="207" spans="2:9" ht="9" customHeight="1" thickBot="1" x14ac:dyDescent="0.3">
      <c r="B207" s="64"/>
      <c r="C207" s="64"/>
      <c r="D207" s="66"/>
      <c r="E207" s="66"/>
      <c r="F207" s="65"/>
      <c r="G207" s="66"/>
      <c r="H207" s="66"/>
      <c r="I207" s="66"/>
    </row>
    <row r="208" spans="2:9" ht="27" thickBot="1" x14ac:dyDescent="0.3">
      <c r="B208" s="55" t="s">
        <v>143</v>
      </c>
      <c r="D208" s="116">
        <f ca="1">ROUNDUP(RAND()*20,0)+10</f>
        <v>24</v>
      </c>
      <c r="E208" s="117"/>
      <c r="G208" s="116">
        <f t="shared" ca="1" si="0"/>
        <v>33.799487346231189</v>
      </c>
      <c r="H208" s="117"/>
    </row>
    <row r="209" spans="2:12" ht="9" customHeight="1" thickBot="1" x14ac:dyDescent="0.3">
      <c r="B209" s="64"/>
      <c r="C209" s="64"/>
      <c r="D209" s="66"/>
      <c r="E209" s="66"/>
      <c r="F209" s="65"/>
      <c r="G209" s="66"/>
      <c r="H209" s="66"/>
      <c r="I209" s="66"/>
    </row>
    <row r="210" spans="2:12" ht="27" thickBot="1" x14ac:dyDescent="0.3">
      <c r="B210" s="55" t="s">
        <v>144</v>
      </c>
      <c r="D210" s="116">
        <f ca="1">ROUNDUP(RAND()*10,0)+5</f>
        <v>14</v>
      </c>
      <c r="E210" s="117"/>
      <c r="G210" s="116">
        <f t="shared" ca="1" si="0"/>
        <v>7.6940012199256378</v>
      </c>
      <c r="H210" s="117"/>
    </row>
    <row r="215" spans="2:12" ht="15.75" thickBot="1" x14ac:dyDescent="0.3"/>
    <row r="216" spans="2:12" ht="27" thickBot="1" x14ac:dyDescent="0.3">
      <c r="B216" s="55" t="s">
        <v>56</v>
      </c>
      <c r="C216" s="56"/>
      <c r="D216" s="57"/>
      <c r="E216" s="57"/>
      <c r="F216" s="119" t="s">
        <v>77</v>
      </c>
      <c r="G216" s="120"/>
      <c r="H216" s="120"/>
      <c r="I216" s="120"/>
      <c r="J216" s="123"/>
      <c r="K216" s="121"/>
    </row>
    <row r="217" spans="2:12" ht="15.75" thickBot="1" x14ac:dyDescent="0.3">
      <c r="B217" s="64"/>
      <c r="C217" s="64"/>
      <c r="F217" s="65"/>
      <c r="G217" s="66"/>
      <c r="H217" s="66"/>
      <c r="I217" s="66"/>
    </row>
    <row r="218" spans="2:12" ht="30.75" thickBot="1" x14ac:dyDescent="0.45">
      <c r="B218" s="55" t="s">
        <v>74</v>
      </c>
      <c r="C218" s="56"/>
      <c r="D218" s="57"/>
      <c r="E218" s="57"/>
      <c r="F218" s="129">
        <f ca="1">0.8+(RAND()*0.1)-0.05</f>
        <v>0.81103992816965009</v>
      </c>
      <c r="G218" s="54"/>
      <c r="H218" s="54"/>
      <c r="I218" s="76"/>
      <c r="J218" s="75"/>
      <c r="K218" s="75"/>
      <c r="L218" s="75"/>
    </row>
    <row r="219" spans="2:12" ht="15.75" thickBot="1" x14ac:dyDescent="0.3">
      <c r="B219" s="64"/>
      <c r="C219" s="64"/>
      <c r="F219" s="92"/>
      <c r="G219" s="93"/>
      <c r="H219" s="77"/>
      <c r="I219" s="82"/>
      <c r="J219" s="25"/>
      <c r="K219" s="25"/>
      <c r="L219" s="25"/>
    </row>
    <row r="220" spans="2:12" ht="30.75" thickBot="1" x14ac:dyDescent="0.45">
      <c r="B220" s="55" t="s">
        <v>75</v>
      </c>
      <c r="C220" s="56"/>
      <c r="D220" s="57"/>
      <c r="E220" s="57"/>
      <c r="F220" s="129">
        <f ca="1">0.8+(RAND()*0.1)-0.05</f>
        <v>0.81057035755600104</v>
      </c>
      <c r="G220" s="54"/>
      <c r="H220" s="78"/>
      <c r="I220" s="204"/>
      <c r="J220" s="204"/>
      <c r="K220" s="205"/>
      <c r="L220" s="205"/>
    </row>
    <row r="221" spans="2:12" ht="15.75" thickBot="1" x14ac:dyDescent="0.3">
      <c r="B221" s="64"/>
      <c r="C221" s="64"/>
      <c r="F221" s="92"/>
      <c r="G221" s="93"/>
      <c r="H221" s="79"/>
      <c r="I221" s="25"/>
      <c r="J221" s="25"/>
      <c r="K221" s="83"/>
      <c r="L221" s="82"/>
    </row>
    <row r="222" spans="2:12" ht="30.75" thickBot="1" x14ac:dyDescent="0.45">
      <c r="B222" s="55" t="s">
        <v>76</v>
      </c>
      <c r="C222" s="56"/>
      <c r="D222" s="57"/>
      <c r="E222" s="57"/>
      <c r="F222" s="129">
        <f ca="1">0.8+(RAND()*0.1)-0.05</f>
        <v>0.80761749845202457</v>
      </c>
      <c r="G222" s="54"/>
      <c r="H222" s="78"/>
      <c r="I222" s="76"/>
      <c r="J222" s="81"/>
      <c r="K222" s="80"/>
      <c r="L222" s="80"/>
    </row>
    <row r="233" spans="2:7" x14ac:dyDescent="0.25">
      <c r="C233" s="106" t="s">
        <v>149</v>
      </c>
    </row>
    <row r="234" spans="2:7" ht="26.25" x14ac:dyDescent="0.25">
      <c r="B234" s="55" t="s">
        <v>216</v>
      </c>
    </row>
    <row r="236" spans="2:7" x14ac:dyDescent="0.25">
      <c r="G236" s="106" t="s">
        <v>223</v>
      </c>
    </row>
    <row r="255" spans="2:11" ht="15.75" thickBot="1" x14ac:dyDescent="0.3"/>
    <row r="256" spans="2:11" ht="27" thickBot="1" x14ac:dyDescent="0.3">
      <c r="B256" s="55" t="s">
        <v>56</v>
      </c>
      <c r="C256" s="104"/>
      <c r="D256" s="104"/>
      <c r="E256" s="56"/>
      <c r="F256" s="119" t="s">
        <v>304</v>
      </c>
      <c r="G256" s="120"/>
      <c r="H256" s="120"/>
      <c r="I256" s="120"/>
      <c r="J256" s="123"/>
      <c r="K256" s="121"/>
    </row>
    <row r="257" spans="2:11" ht="27" thickBot="1" x14ac:dyDescent="0.3">
      <c r="B257" s="55"/>
      <c r="C257" s="104"/>
      <c r="D257" s="104"/>
      <c r="E257" s="104"/>
      <c r="F257" s="135"/>
      <c r="G257" s="135"/>
      <c r="H257" s="135"/>
      <c r="I257" s="135"/>
      <c r="J257" s="135"/>
      <c r="K257" s="135"/>
    </row>
    <row r="258" spans="2:11" ht="27" thickBot="1" x14ac:dyDescent="0.3">
      <c r="B258" s="55" t="s">
        <v>291</v>
      </c>
      <c r="C258" s="104"/>
      <c r="D258" s="104"/>
      <c r="E258" s="104"/>
      <c r="F258" s="136">
        <f ca="1">0.4+(RAND()*0.4)</f>
        <v>0.49469318599253637</v>
      </c>
      <c r="G258" s="132"/>
      <c r="H258" s="132"/>
      <c r="I258" s="132"/>
      <c r="J258" s="132"/>
      <c r="K258" s="132"/>
    </row>
    <row r="259" spans="2:11" ht="27" thickBot="1" x14ac:dyDescent="0.3">
      <c r="B259" s="55"/>
      <c r="C259" s="104"/>
      <c r="D259" s="104"/>
      <c r="E259" s="104"/>
      <c r="F259" s="132"/>
      <c r="G259" s="132"/>
      <c r="H259" s="132"/>
      <c r="I259" s="132"/>
      <c r="J259" s="132"/>
      <c r="K259" s="132"/>
    </row>
    <row r="260" spans="2:11" ht="27" thickBot="1" x14ac:dyDescent="0.3">
      <c r="B260" s="55" t="s">
        <v>137</v>
      </c>
      <c r="C260" s="104"/>
      <c r="D260" s="104"/>
      <c r="E260" s="104"/>
      <c r="F260" s="136">
        <f ca="1">0.4+(RAND()*0.4)</f>
        <v>0.79416773080671921</v>
      </c>
      <c r="G260" s="133"/>
      <c r="H260" s="133"/>
      <c r="I260" s="133"/>
      <c r="J260" s="133"/>
      <c r="K260" s="134"/>
    </row>
    <row r="261" spans="2:11" ht="27" thickBot="1" x14ac:dyDescent="0.3">
      <c r="B261" s="55"/>
      <c r="C261" s="104"/>
      <c r="D261" s="104"/>
      <c r="E261" s="104"/>
      <c r="F261" s="132"/>
      <c r="G261" s="132"/>
      <c r="H261" s="132"/>
      <c r="I261" s="132"/>
      <c r="J261" s="132"/>
      <c r="K261" s="132"/>
    </row>
    <row r="262" spans="2:11" ht="27" thickBot="1" x14ac:dyDescent="0.3">
      <c r="B262" s="55" t="s">
        <v>292</v>
      </c>
      <c r="C262" s="104"/>
      <c r="D262" s="104"/>
      <c r="E262" s="104"/>
      <c r="F262" s="136">
        <f ca="1">1-F258</f>
        <v>0.50530681400746369</v>
      </c>
      <c r="G262" s="133"/>
      <c r="H262" s="133"/>
      <c r="I262" s="133"/>
      <c r="J262" s="133"/>
      <c r="K262" s="134"/>
    </row>
    <row r="263" spans="2:11" ht="27" thickBot="1" x14ac:dyDescent="0.3">
      <c r="B263" s="55"/>
      <c r="C263" s="104"/>
      <c r="D263" s="104"/>
      <c r="E263" s="104"/>
      <c r="F263" s="134"/>
      <c r="G263" s="132"/>
      <c r="H263" s="132"/>
      <c r="I263" s="132"/>
      <c r="J263" s="132"/>
      <c r="K263" s="132"/>
    </row>
    <row r="264" spans="2:11" ht="27" thickBot="1" x14ac:dyDescent="0.3">
      <c r="B264" s="55" t="s">
        <v>137</v>
      </c>
      <c r="C264" s="104"/>
      <c r="D264" s="104"/>
      <c r="E264" s="104"/>
      <c r="F264" s="136">
        <f ca="1">1-F260</f>
        <v>0.20583226919328079</v>
      </c>
      <c r="G264" s="132"/>
      <c r="H264" s="132"/>
      <c r="I264" s="132"/>
      <c r="J264" s="132"/>
      <c r="K264" s="132"/>
    </row>
    <row r="271" spans="2:11" ht="15.75" thickBot="1" x14ac:dyDescent="0.3"/>
    <row r="272" spans="2:11" ht="27" thickBot="1" x14ac:dyDescent="0.3">
      <c r="B272" s="55" t="s">
        <v>56</v>
      </c>
      <c r="C272" s="104"/>
      <c r="D272" s="104"/>
      <c r="E272" s="56"/>
      <c r="F272" s="119" t="s">
        <v>314</v>
      </c>
      <c r="G272" s="120"/>
      <c r="H272" s="120"/>
      <c r="I272" s="120"/>
      <c r="J272" s="123"/>
      <c r="K272" s="121"/>
    </row>
    <row r="273" spans="2:11" ht="27" thickBot="1" x14ac:dyDescent="0.3">
      <c r="B273" s="55"/>
      <c r="C273" s="104"/>
      <c r="D273" s="104"/>
      <c r="E273" s="104"/>
      <c r="F273" s="135"/>
      <c r="G273" s="135"/>
      <c r="H273" s="135"/>
      <c r="I273" s="135"/>
      <c r="J273" s="135"/>
      <c r="K273" s="135"/>
    </row>
    <row r="274" spans="2:11" ht="27" thickBot="1" x14ac:dyDescent="0.3">
      <c r="B274" s="55" t="s">
        <v>291</v>
      </c>
      <c r="C274" s="104"/>
      <c r="D274" s="104"/>
      <c r="E274" s="104"/>
      <c r="F274" s="136">
        <f ca="1">F258</f>
        <v>0.49469318599253637</v>
      </c>
      <c r="G274" s="132"/>
      <c r="H274" s="132"/>
      <c r="I274" s="132"/>
      <c r="J274" s="132"/>
      <c r="K274" s="132"/>
    </row>
    <row r="275" spans="2:11" ht="27" thickBot="1" x14ac:dyDescent="0.3">
      <c r="B275" s="55"/>
      <c r="C275" s="104"/>
      <c r="D275" s="104"/>
      <c r="E275" s="104"/>
      <c r="F275" s="132"/>
      <c r="G275" s="132"/>
      <c r="H275" s="132"/>
      <c r="I275" s="132"/>
      <c r="J275" s="132"/>
      <c r="K275" s="132"/>
    </row>
    <row r="276" spans="2:11" ht="27" thickBot="1" x14ac:dyDescent="0.3">
      <c r="B276" s="55" t="s">
        <v>137</v>
      </c>
      <c r="C276" s="104"/>
      <c r="D276" s="104"/>
      <c r="E276" s="104"/>
      <c r="F276" s="136">
        <f ca="1">F260</f>
        <v>0.79416773080671921</v>
      </c>
      <c r="G276" s="133"/>
      <c r="H276" s="133"/>
      <c r="I276" s="133"/>
      <c r="J276" s="133"/>
      <c r="K276" s="134"/>
    </row>
    <row r="277" spans="2:11" ht="26.25" x14ac:dyDescent="0.25">
      <c r="B277" s="55"/>
      <c r="C277" s="104"/>
      <c r="D277" s="104"/>
      <c r="E277" s="104"/>
      <c r="F277" s="140"/>
      <c r="G277" s="132"/>
      <c r="H277" s="132"/>
      <c r="I277" s="132"/>
      <c r="J277" s="132"/>
      <c r="K277" s="132"/>
    </row>
    <row r="278" spans="2:11" ht="26.25" x14ac:dyDescent="0.25">
      <c r="B278" s="55"/>
      <c r="C278" s="104"/>
      <c r="D278" s="104"/>
      <c r="E278" s="56"/>
      <c r="F278" s="141"/>
      <c r="G278" s="138"/>
      <c r="H278" s="133"/>
      <c r="I278" s="133"/>
      <c r="J278" s="133"/>
      <c r="K278" s="134"/>
    </row>
    <row r="279" spans="2:11" ht="26.25" x14ac:dyDescent="0.25">
      <c r="B279" s="55"/>
      <c r="C279" s="104"/>
      <c r="D279" s="104"/>
      <c r="E279" s="56"/>
      <c r="F279" s="142"/>
      <c r="G279" s="139"/>
      <c r="H279" s="132"/>
      <c r="I279" s="132"/>
      <c r="J279" s="132"/>
      <c r="K279" s="132"/>
    </row>
    <row r="280" spans="2:11" ht="26.25" x14ac:dyDescent="0.25">
      <c r="B280" s="55"/>
      <c r="C280" s="104"/>
      <c r="D280" s="104"/>
      <c r="E280" s="56"/>
      <c r="F280" s="141"/>
      <c r="G280" s="139"/>
      <c r="H280" s="132"/>
      <c r="I280" s="132"/>
      <c r="J280" s="132"/>
      <c r="K280" s="132"/>
    </row>
    <row r="286" spans="2:11" ht="15.75" thickBot="1" x14ac:dyDescent="0.3"/>
    <row r="287" spans="2:11" ht="27" thickBot="1" x14ac:dyDescent="0.3">
      <c r="B287" s="55" t="s">
        <v>56</v>
      </c>
      <c r="C287" s="104"/>
      <c r="D287" s="104"/>
      <c r="E287" s="56"/>
      <c r="F287" s="119" t="s">
        <v>320</v>
      </c>
      <c r="G287" s="120"/>
      <c r="H287" s="120"/>
      <c r="I287" s="120"/>
      <c r="J287" s="123"/>
      <c r="K287" s="121"/>
    </row>
    <row r="288" spans="2:11" ht="27" thickBot="1" x14ac:dyDescent="0.3">
      <c r="B288" s="55"/>
      <c r="C288" s="104"/>
      <c r="D288" s="104"/>
      <c r="E288" s="104"/>
      <c r="F288" s="135"/>
      <c r="G288" s="135"/>
      <c r="H288" s="135"/>
      <c r="I288" s="135"/>
      <c r="J288" s="135"/>
      <c r="K288" s="135"/>
    </row>
    <row r="289" spans="2:11" ht="27" thickBot="1" x14ac:dyDescent="0.3">
      <c r="B289" s="55" t="s">
        <v>292</v>
      </c>
      <c r="C289" s="104"/>
      <c r="D289" s="104"/>
      <c r="E289" s="104"/>
      <c r="F289" s="136">
        <f ca="1">F262</f>
        <v>0.50530681400746369</v>
      </c>
      <c r="G289" s="132"/>
      <c r="H289" s="132"/>
      <c r="I289" s="132"/>
      <c r="J289" s="132"/>
      <c r="K289" s="132"/>
    </row>
    <row r="290" spans="2:11" ht="27" thickBot="1" x14ac:dyDescent="0.3">
      <c r="B290" s="55"/>
      <c r="C290" s="104"/>
      <c r="D290" s="104"/>
      <c r="E290" s="104"/>
      <c r="F290" s="132"/>
      <c r="G290" s="132"/>
      <c r="H290" s="132"/>
      <c r="I290" s="132"/>
      <c r="J290" s="132"/>
      <c r="K290" s="132"/>
    </row>
    <row r="291" spans="2:11" ht="27" thickBot="1" x14ac:dyDescent="0.3">
      <c r="B291" s="55" t="s">
        <v>137</v>
      </c>
      <c r="C291" s="104"/>
      <c r="D291" s="104"/>
      <c r="E291" s="104"/>
      <c r="F291" s="136">
        <f ca="1">F264</f>
        <v>0.20583226919328079</v>
      </c>
      <c r="G291" s="133"/>
      <c r="H291" s="133"/>
      <c r="I291" s="133"/>
      <c r="J291" s="133"/>
      <c r="K291" s="134"/>
    </row>
    <row r="292" spans="2:11" ht="26.25" x14ac:dyDescent="0.25">
      <c r="B292" s="55"/>
      <c r="C292" s="104"/>
      <c r="D292" s="104"/>
      <c r="E292" s="104"/>
      <c r="F292" s="140"/>
      <c r="G292" s="132"/>
      <c r="H292" s="132"/>
      <c r="I292" s="132"/>
      <c r="J292" s="132"/>
      <c r="K292" s="132"/>
    </row>
    <row r="293" spans="2:11" ht="26.25" x14ac:dyDescent="0.25">
      <c r="B293" s="55"/>
      <c r="C293" s="104"/>
      <c r="D293" s="104"/>
      <c r="E293" s="56"/>
      <c r="F293" s="141"/>
      <c r="G293" s="138"/>
      <c r="H293" s="133"/>
      <c r="I293" s="133"/>
      <c r="J293" s="133"/>
      <c r="K293" s="134"/>
    </row>
    <row r="294" spans="2:11" ht="26.25" x14ac:dyDescent="0.25">
      <c r="B294" s="55"/>
      <c r="C294" s="104"/>
      <c r="D294" s="104"/>
      <c r="E294" s="56"/>
      <c r="F294" s="142"/>
      <c r="G294" s="139"/>
      <c r="H294" s="132"/>
      <c r="I294" s="132"/>
      <c r="J294" s="132"/>
      <c r="K294" s="132"/>
    </row>
    <row r="295" spans="2:11" ht="26.25" x14ac:dyDescent="0.25">
      <c r="B295" s="55"/>
      <c r="C295" s="104"/>
      <c r="D295" s="104"/>
      <c r="E295" s="56"/>
      <c r="F295" s="141"/>
      <c r="G295" s="139"/>
      <c r="H295" s="132"/>
      <c r="I295" s="132"/>
      <c r="J295" s="132"/>
      <c r="K295" s="132"/>
    </row>
    <row r="302" spans="2:11" ht="15.75" thickBot="1" x14ac:dyDescent="0.3"/>
    <row r="303" spans="2:11" ht="27" thickBot="1" x14ac:dyDescent="0.3">
      <c r="B303" s="55" t="s">
        <v>327</v>
      </c>
      <c r="C303" s="104"/>
      <c r="D303" s="56"/>
      <c r="E303" s="149" t="s">
        <v>329</v>
      </c>
      <c r="F303" s="143"/>
      <c r="G303" s="143"/>
      <c r="H303" s="143"/>
      <c r="I303" s="143"/>
      <c r="J303" s="143"/>
      <c r="K303" s="144"/>
    </row>
    <row r="304" spans="2:11" ht="8.1" customHeight="1" thickBot="1" x14ac:dyDescent="0.3">
      <c r="B304" s="55"/>
      <c r="C304" s="104"/>
      <c r="D304" s="104"/>
      <c r="E304" s="146"/>
      <c r="F304" s="147"/>
      <c r="G304" s="147"/>
      <c r="H304" s="147"/>
      <c r="I304" s="135"/>
      <c r="J304" s="135"/>
      <c r="K304" s="150"/>
    </row>
    <row r="305" spans="2:11" ht="27" thickBot="1" x14ac:dyDescent="0.3">
      <c r="B305" s="55"/>
      <c r="C305" s="104"/>
      <c r="D305" s="56"/>
      <c r="E305" s="149" t="s">
        <v>330</v>
      </c>
      <c r="F305" s="143"/>
      <c r="G305" s="143"/>
      <c r="H305" s="144"/>
      <c r="I305" s="145"/>
      <c r="J305" s="148" t="s">
        <v>328</v>
      </c>
      <c r="K305" s="151">
        <f ca="1">(RAND()*7)+3</f>
        <v>8.9814857113808859</v>
      </c>
    </row>
    <row r="306" spans="2:11" ht="8.1" customHeight="1" thickBot="1" x14ac:dyDescent="0.3">
      <c r="B306" s="55"/>
      <c r="C306" s="104"/>
      <c r="D306" s="104"/>
      <c r="E306" s="146"/>
      <c r="F306" s="147"/>
      <c r="G306" s="147"/>
      <c r="H306" s="147"/>
      <c r="I306" s="135"/>
      <c r="J306" s="135"/>
      <c r="K306" s="150"/>
    </row>
    <row r="307" spans="2:11" ht="27" thickBot="1" x14ac:dyDescent="0.3">
      <c r="B307" s="55"/>
      <c r="C307" s="104"/>
      <c r="D307" s="56"/>
      <c r="E307" s="149" t="s">
        <v>331</v>
      </c>
      <c r="F307" s="143"/>
      <c r="G307" s="143"/>
      <c r="H307" s="144"/>
      <c r="I307" s="145"/>
      <c r="J307" s="148" t="s">
        <v>328</v>
      </c>
      <c r="K307" s="151">
        <f ca="1">(RAND()*7)+3</f>
        <v>3.1982088671461781</v>
      </c>
    </row>
    <row r="308" spans="2:11" ht="8.1" customHeight="1" thickBot="1" x14ac:dyDescent="0.3">
      <c r="B308" s="55"/>
      <c r="C308" s="104"/>
      <c r="D308" s="104"/>
      <c r="E308" s="146"/>
      <c r="F308" s="147"/>
      <c r="G308" s="147"/>
      <c r="H308" s="147"/>
      <c r="I308" s="135"/>
      <c r="J308" s="135"/>
      <c r="K308" s="150"/>
    </row>
    <row r="309" spans="2:11" ht="27" thickBot="1" x14ac:dyDescent="0.3">
      <c r="B309" s="55"/>
      <c r="C309" s="104"/>
      <c r="D309" s="56"/>
      <c r="E309" s="149" t="s">
        <v>332</v>
      </c>
      <c r="F309" s="143"/>
      <c r="G309" s="143"/>
      <c r="H309" s="144"/>
      <c r="I309" s="145"/>
      <c r="J309" s="148" t="s">
        <v>328</v>
      </c>
      <c r="K309" s="151">
        <f ca="1">(RAND()*7)+3</f>
        <v>5.8070856203455135</v>
      </c>
    </row>
    <row r="310" spans="2:11" ht="8.1" customHeight="1" thickBot="1" x14ac:dyDescent="0.3">
      <c r="B310" s="55"/>
      <c r="C310" s="104"/>
      <c r="D310" s="104"/>
      <c r="E310" s="146"/>
      <c r="F310" s="147"/>
      <c r="G310" s="147"/>
      <c r="H310" s="147"/>
      <c r="I310" s="135"/>
      <c r="J310" s="135"/>
      <c r="K310" s="150"/>
    </row>
    <row r="311" spans="2:11" ht="27" thickBot="1" x14ac:dyDescent="0.3">
      <c r="B311" s="55"/>
      <c r="C311" s="104"/>
      <c r="D311" s="56"/>
      <c r="E311" s="149" t="s">
        <v>333</v>
      </c>
      <c r="F311" s="143"/>
      <c r="G311" s="143"/>
      <c r="H311" s="144"/>
      <c r="I311" s="145"/>
      <c r="J311" s="148" t="s">
        <v>328</v>
      </c>
      <c r="K311" s="151">
        <f ca="1">(RAND()*7)+3</f>
        <v>6.5953075533850933</v>
      </c>
    </row>
    <row r="312" spans="2:11" ht="8.1" customHeight="1" thickBot="1" x14ac:dyDescent="0.3">
      <c r="B312" s="55"/>
      <c r="C312" s="104"/>
      <c r="D312" s="104"/>
      <c r="E312" s="146"/>
      <c r="F312" s="147"/>
      <c r="G312" s="147"/>
      <c r="H312" s="147"/>
      <c r="I312" s="135"/>
      <c r="J312" s="135"/>
      <c r="K312" s="150"/>
    </row>
    <row r="313" spans="2:11" ht="27" thickBot="1" x14ac:dyDescent="0.3">
      <c r="B313" s="55"/>
      <c r="C313" s="104"/>
      <c r="D313" s="56"/>
      <c r="E313" s="149" t="s">
        <v>334</v>
      </c>
      <c r="F313" s="143"/>
      <c r="G313" s="143"/>
      <c r="H313" s="144"/>
      <c r="I313" s="145"/>
      <c r="J313" s="148" t="s">
        <v>328</v>
      </c>
      <c r="K313" s="151">
        <f ca="1">(RAND()*7)+3</f>
        <v>6.2420611168319056</v>
      </c>
    </row>
    <row r="314" spans="2:11" ht="8.1" customHeight="1" thickBot="1" x14ac:dyDescent="0.3">
      <c r="B314" s="55"/>
      <c r="C314" s="104"/>
      <c r="D314" s="104"/>
      <c r="E314" s="146"/>
      <c r="F314" s="147"/>
      <c r="G314" s="147"/>
      <c r="H314" s="147"/>
      <c r="I314" s="135"/>
      <c r="J314" s="135"/>
      <c r="K314" s="150"/>
    </row>
    <row r="315" spans="2:11" ht="27" thickBot="1" x14ac:dyDescent="0.3">
      <c r="B315" s="55"/>
      <c r="C315" s="104"/>
      <c r="D315" s="56"/>
      <c r="E315" s="149" t="s">
        <v>335</v>
      </c>
      <c r="F315" s="143"/>
      <c r="G315" s="143"/>
      <c r="H315" s="144"/>
      <c r="I315" s="145"/>
      <c r="J315" s="148" t="s">
        <v>328</v>
      </c>
      <c r="K315" s="151">
        <f ca="1">(RAND()*7)+3</f>
        <v>5.1138111117757976</v>
      </c>
    </row>
    <row r="316" spans="2:11" ht="8.1" customHeight="1" thickBot="1" x14ac:dyDescent="0.3">
      <c r="B316" s="55"/>
      <c r="C316" s="104"/>
      <c r="D316" s="104"/>
      <c r="E316" s="146"/>
      <c r="F316" s="147"/>
      <c r="G316" s="147"/>
      <c r="H316" s="147"/>
      <c r="I316" s="135"/>
      <c r="J316" s="135"/>
      <c r="K316" s="150"/>
    </row>
    <row r="317" spans="2:11" ht="27" thickBot="1" x14ac:dyDescent="0.3">
      <c r="B317" s="55"/>
      <c r="C317" s="104"/>
      <c r="D317" s="56"/>
      <c r="E317" s="149" t="s">
        <v>336</v>
      </c>
      <c r="F317" s="143"/>
      <c r="G317" s="143"/>
      <c r="H317" s="144"/>
      <c r="I317" s="145"/>
      <c r="J317" s="148" t="s">
        <v>328</v>
      </c>
      <c r="K317" s="151">
        <f ca="1">(RAND()*7)+3</f>
        <v>4.48010246350825</v>
      </c>
    </row>
    <row r="318" spans="2:11" ht="8.1" customHeight="1" thickBot="1" x14ac:dyDescent="0.3">
      <c r="B318" s="55"/>
      <c r="C318" s="104"/>
      <c r="D318" s="104"/>
      <c r="E318" s="146"/>
      <c r="F318" s="147"/>
      <c r="G318" s="147"/>
      <c r="H318" s="147"/>
      <c r="I318" s="135"/>
      <c r="J318" s="135"/>
      <c r="K318" s="150"/>
    </row>
    <row r="319" spans="2:11" ht="27" thickBot="1" x14ac:dyDescent="0.3">
      <c r="B319" s="55"/>
      <c r="C319" s="104"/>
      <c r="D319" s="56"/>
      <c r="E319" s="149" t="s">
        <v>337</v>
      </c>
      <c r="F319" s="143"/>
      <c r="G319" s="143"/>
      <c r="H319" s="144"/>
      <c r="I319" s="145"/>
      <c r="J319" s="148" t="s">
        <v>328</v>
      </c>
      <c r="K319" s="151">
        <f ca="1">(RAND()*7)+3</f>
        <v>8.0774355217189484</v>
      </c>
    </row>
  </sheetData>
  <sheetProtection password="D36E" sheet="1" objects="1" scenarios="1"/>
  <mergeCells count="8">
    <mergeCell ref="AK100:AL100"/>
    <mergeCell ref="AH100:AI100"/>
    <mergeCell ref="AK102:AL102"/>
    <mergeCell ref="I220:J220"/>
    <mergeCell ref="K220:L220"/>
    <mergeCell ref="D198:E198"/>
    <mergeCell ref="G198:H198"/>
    <mergeCell ref="N8:S8"/>
  </mergeCells>
  <pageMargins left="0.7" right="0.7" top="0.75" bottom="0.75" header="0.3" footer="0.3"/>
  <pageSetup paperSize="9" orientation="portrait" horizontalDpi="2400" verticalDpi="2400" r:id="rId1"/>
  <drawing r:id="rId2"/>
  <legacyDrawing r:id="rId3"/>
  <controls>
    <mc:AlternateContent xmlns:mc="http://schemas.openxmlformats.org/markup-compatibility/2006">
      <mc:Choice Requires="x14">
        <control shapeId="2049" r:id="rId4" name="World Map Widget ComboBox1">
          <controlPr defaultSize="0" autoLine="0" linkedCell="G236" listFillRange="'Widget Showcase Calcs'!C230:C273" r:id="rId5">
            <anchor moveWithCells="1">
              <from>
                <xdr:col>1</xdr:col>
                <xdr:colOff>38100</xdr:colOff>
                <xdr:row>234</xdr:row>
                <xdr:rowOff>85725</xdr:rowOff>
              </from>
              <to>
                <xdr:col>5</xdr:col>
                <xdr:colOff>714375</xdr:colOff>
                <xdr:row>236</xdr:row>
                <xdr:rowOff>133350</xdr:rowOff>
              </to>
            </anchor>
          </controlPr>
        </control>
      </mc:Choice>
      <mc:Fallback>
        <control shapeId="2049" r:id="rId4" name="World Map Widget ComboBox1"/>
      </mc:Fallback>
    </mc:AlternateContent>
  </control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2:BO356"/>
  <sheetViews>
    <sheetView showGridLines="0" zoomScaleNormal="100" workbookViewId="0">
      <selection activeCell="L12" sqref="L12"/>
    </sheetView>
  </sheetViews>
  <sheetFormatPr defaultRowHeight="12.75" x14ac:dyDescent="0.2"/>
  <cols>
    <col min="1" max="1" width="2.5703125" style="152" customWidth="1"/>
    <col min="2" max="2" width="2.28515625" style="152" customWidth="1"/>
    <col min="3" max="3" width="10.42578125" style="152" customWidth="1"/>
    <col min="4" max="6" width="9.140625" style="152"/>
    <col min="7" max="7" width="10.7109375" style="152" customWidth="1"/>
    <col min="8" max="21" width="9.140625" style="152"/>
    <col min="22" max="22" width="14" style="152" bestFit="1" customWidth="1"/>
    <col min="23" max="23" width="15.28515625" style="152" bestFit="1" customWidth="1"/>
    <col min="24" max="16384" width="9.140625" style="152"/>
  </cols>
  <sheetData>
    <row r="2" spans="2:25" ht="18" x14ac:dyDescent="0.25">
      <c r="B2" s="179" t="s">
        <v>315</v>
      </c>
    </row>
    <row r="3" spans="2:25" ht="6.75" customHeight="1" x14ac:dyDescent="0.2"/>
    <row r="4" spans="2:25" x14ac:dyDescent="0.2">
      <c r="B4" s="152" t="s">
        <v>100</v>
      </c>
    </row>
    <row r="7" spans="2:25" x14ac:dyDescent="0.2">
      <c r="C7" s="154" t="s">
        <v>81</v>
      </c>
      <c r="D7" s="153"/>
      <c r="E7" s="153"/>
      <c r="G7" s="155"/>
      <c r="H7" s="155"/>
      <c r="Y7" s="155"/>
    </row>
    <row r="8" spans="2:25" ht="6" customHeight="1" x14ac:dyDescent="0.2">
      <c r="C8" s="154"/>
      <c r="D8" s="153"/>
      <c r="E8" s="153"/>
      <c r="G8" s="155"/>
      <c r="H8" s="155"/>
      <c r="Y8" s="155"/>
    </row>
    <row r="9" spans="2:25" x14ac:dyDescent="0.2">
      <c r="D9" s="156" t="s">
        <v>9</v>
      </c>
      <c r="E9" s="156" t="s">
        <v>8</v>
      </c>
      <c r="G9" s="156" t="s">
        <v>0</v>
      </c>
      <c r="H9" s="156" t="s">
        <v>1</v>
      </c>
    </row>
    <row r="10" spans="2:25" x14ac:dyDescent="0.2">
      <c r="C10" s="154" t="s">
        <v>2</v>
      </c>
      <c r="D10" s="153">
        <f>'Widgets Showcase'!F20</f>
        <v>0</v>
      </c>
      <c r="E10" s="153">
        <v>0</v>
      </c>
      <c r="G10" s="153">
        <f ca="1">50-(50*COS(RADIANS(E12)))</f>
        <v>96.717032630822558</v>
      </c>
      <c r="H10" s="153">
        <f ca="1">50*SIN(RADIANS(E12))</f>
        <v>17.819058958616786</v>
      </c>
    </row>
    <row r="11" spans="2:25" x14ac:dyDescent="0.2">
      <c r="C11" s="154" t="s">
        <v>3</v>
      </c>
      <c r="D11" s="153">
        <f>'Widgets Showcase'!F22</f>
        <v>100</v>
      </c>
      <c r="E11" s="153">
        <v>180</v>
      </c>
      <c r="G11" s="153">
        <f ca="1">50-(2*COS(RADIANS(E12+90)))</f>
        <v>50.712762358344669</v>
      </c>
      <c r="H11" s="153">
        <f ca="1">2*SIN(RADIANS(E12+90))</f>
        <v>-1.8686813052329023</v>
      </c>
    </row>
    <row r="12" spans="2:25" x14ac:dyDescent="0.2">
      <c r="C12" s="154" t="s">
        <v>4</v>
      </c>
      <c r="D12" s="153">
        <f ca="1">'Widgets Showcase'!F18</f>
        <v>88.40104587428398</v>
      </c>
      <c r="E12" s="153">
        <f ca="1">((D12-D10)/(D11-D10))*180</f>
        <v>159.12188257371116</v>
      </c>
      <c r="G12" s="153">
        <f ca="1">50-(2*COS(RADIANS(E12-90)))</f>
        <v>49.287237641655331</v>
      </c>
      <c r="H12" s="153">
        <f ca="1">2*SIN(RADIANS(E12-90))</f>
        <v>1.8686813052329021</v>
      </c>
    </row>
    <row r="13" spans="2:25" x14ac:dyDescent="0.2">
      <c r="C13" s="152" t="s">
        <v>25</v>
      </c>
      <c r="D13" s="153">
        <f>((D11-D10)/5)+D10</f>
        <v>20</v>
      </c>
      <c r="E13" s="153"/>
      <c r="G13" s="153">
        <f ca="1">G10</f>
        <v>96.717032630822558</v>
      </c>
      <c r="H13" s="153">
        <f ca="1">H10</f>
        <v>17.819058958616786</v>
      </c>
    </row>
    <row r="14" spans="2:25" x14ac:dyDescent="0.2">
      <c r="C14" s="152" t="s">
        <v>26</v>
      </c>
      <c r="D14" s="153">
        <f>((D11-D10)*2/5)+D10</f>
        <v>40</v>
      </c>
      <c r="E14" s="153"/>
      <c r="G14" s="153">
        <v>50</v>
      </c>
      <c r="H14" s="153">
        <v>0</v>
      </c>
    </row>
    <row r="15" spans="2:25" x14ac:dyDescent="0.2">
      <c r="C15" s="152" t="s">
        <v>27</v>
      </c>
      <c r="D15" s="153">
        <f>((D11-D10)*3/5) + D10</f>
        <v>60</v>
      </c>
      <c r="E15" s="153"/>
      <c r="G15" s="153"/>
      <c r="H15" s="153"/>
    </row>
    <row r="16" spans="2:25" x14ac:dyDescent="0.2">
      <c r="C16" s="152" t="s">
        <v>28</v>
      </c>
      <c r="D16" s="153">
        <f>((D11-D10)*4/5) + D10</f>
        <v>80</v>
      </c>
      <c r="E16" s="153"/>
      <c r="G16" s="153"/>
      <c r="H16" s="153"/>
    </row>
    <row r="17" spans="3:25" x14ac:dyDescent="0.2">
      <c r="D17" s="153"/>
      <c r="E17" s="153"/>
      <c r="G17" s="153"/>
      <c r="H17" s="153"/>
    </row>
    <row r="18" spans="3:25" x14ac:dyDescent="0.2">
      <c r="C18" s="154" t="s">
        <v>203</v>
      </c>
      <c r="D18" s="153"/>
      <c r="E18" s="153"/>
      <c r="G18" s="153"/>
      <c r="H18" s="153"/>
    </row>
    <row r="19" spans="3:25" x14ac:dyDescent="0.2">
      <c r="C19" s="154"/>
      <c r="D19" s="153"/>
      <c r="E19" s="153"/>
      <c r="G19" s="153"/>
      <c r="H19" s="153"/>
    </row>
    <row r="20" spans="3:25" x14ac:dyDescent="0.2">
      <c r="C20" s="154" t="s">
        <v>299</v>
      </c>
      <c r="D20" s="153"/>
      <c r="E20" s="153"/>
      <c r="G20" s="153"/>
      <c r="H20" s="153"/>
    </row>
    <row r="21" spans="3:25" x14ac:dyDescent="0.2">
      <c r="D21" s="153"/>
      <c r="E21" s="153"/>
      <c r="G21" s="153"/>
      <c r="H21" s="153"/>
    </row>
    <row r="24" spans="3:25" x14ac:dyDescent="0.2">
      <c r="C24" s="154" t="s">
        <v>279</v>
      </c>
      <c r="D24" s="153"/>
      <c r="E24" s="153"/>
      <c r="G24" s="155"/>
      <c r="H24" s="155"/>
      <c r="Y24" s="155"/>
    </row>
    <row r="25" spans="3:25" ht="6" customHeight="1" x14ac:dyDescent="0.2">
      <c r="C25" s="154"/>
      <c r="D25" s="153"/>
      <c r="E25" s="153"/>
      <c r="G25" s="155"/>
      <c r="H25" s="155"/>
      <c r="Y25" s="155"/>
    </row>
    <row r="26" spans="3:25" x14ac:dyDescent="0.2">
      <c r="D26" s="156" t="s">
        <v>9</v>
      </c>
      <c r="E26" s="156"/>
      <c r="G26" s="156" t="s">
        <v>0</v>
      </c>
      <c r="H26" s="156" t="s">
        <v>1</v>
      </c>
    </row>
    <row r="27" spans="3:25" x14ac:dyDescent="0.2">
      <c r="C27" s="154" t="s">
        <v>4</v>
      </c>
      <c r="D27" s="161">
        <f ca="1">'Widgets Showcase'!F34</f>
        <v>67.805014084467516</v>
      </c>
      <c r="E27" s="153"/>
      <c r="G27" s="153">
        <f ca="1">D27</f>
        <v>67.805014084467516</v>
      </c>
      <c r="H27" s="153">
        <f ca="1">D28-D27</f>
        <v>15.194985915532484</v>
      </c>
    </row>
    <row r="28" spans="3:25" x14ac:dyDescent="0.2">
      <c r="C28" s="154" t="s">
        <v>3</v>
      </c>
      <c r="D28" s="161">
        <f>'Widgets Showcase'!F36</f>
        <v>83</v>
      </c>
      <c r="E28" s="153"/>
    </row>
    <row r="29" spans="3:25" x14ac:dyDescent="0.2">
      <c r="C29" s="152" t="s">
        <v>280</v>
      </c>
      <c r="D29" s="180">
        <f ca="1">D27/D28</f>
        <v>0.81692788053575316</v>
      </c>
      <c r="E29" s="153"/>
    </row>
    <row r="30" spans="3:25" x14ac:dyDescent="0.2">
      <c r="D30" s="153"/>
      <c r="E30" s="153"/>
      <c r="G30" s="153"/>
      <c r="H30" s="153"/>
    </row>
    <row r="31" spans="3:25" x14ac:dyDescent="0.2">
      <c r="C31" s="154" t="s">
        <v>203</v>
      </c>
      <c r="D31" s="153"/>
      <c r="E31" s="153"/>
      <c r="G31" s="153"/>
      <c r="H31" s="153"/>
    </row>
    <row r="32" spans="3:25" x14ac:dyDescent="0.2">
      <c r="C32" s="154"/>
      <c r="D32" s="153"/>
      <c r="E32" s="153"/>
      <c r="G32" s="153"/>
      <c r="H32" s="153"/>
    </row>
    <row r="33" spans="3:25" x14ac:dyDescent="0.2">
      <c r="C33" s="154" t="s">
        <v>299</v>
      </c>
      <c r="D33" s="153"/>
      <c r="E33" s="153"/>
      <c r="G33" s="153"/>
      <c r="H33" s="153"/>
    </row>
    <row r="34" spans="3:25" x14ac:dyDescent="0.2">
      <c r="D34" s="153"/>
      <c r="E34" s="153"/>
      <c r="G34" s="153"/>
      <c r="H34" s="153"/>
    </row>
    <row r="37" spans="3:25" x14ac:dyDescent="0.2">
      <c r="C37" s="154" t="s">
        <v>281</v>
      </c>
      <c r="D37" s="153"/>
      <c r="E37" s="153"/>
      <c r="G37" s="155"/>
      <c r="H37" s="155"/>
      <c r="Y37" s="155"/>
    </row>
    <row r="38" spans="3:25" ht="6" customHeight="1" x14ac:dyDescent="0.2">
      <c r="C38" s="154"/>
      <c r="D38" s="153"/>
      <c r="E38" s="153"/>
      <c r="G38" s="155"/>
      <c r="H38" s="155"/>
      <c r="Y38" s="155"/>
    </row>
    <row r="39" spans="3:25" x14ac:dyDescent="0.2">
      <c r="D39" s="156" t="s">
        <v>9</v>
      </c>
      <c r="E39" s="156"/>
      <c r="G39" s="156" t="s">
        <v>0</v>
      </c>
      <c r="H39" s="156" t="s">
        <v>1</v>
      </c>
    </row>
    <row r="40" spans="3:25" x14ac:dyDescent="0.2">
      <c r="C40" s="154" t="s">
        <v>4</v>
      </c>
      <c r="D40" s="161">
        <f ca="1">'Widgets Showcase'!F50</f>
        <v>17.206431947516748</v>
      </c>
      <c r="E40" s="153"/>
      <c r="G40" s="153">
        <f ca="1">D40</f>
        <v>17.206431947516748</v>
      </c>
      <c r="H40" s="153">
        <f ca="1">D41-D40</f>
        <v>65.793568052483252</v>
      </c>
    </row>
    <row r="41" spans="3:25" x14ac:dyDescent="0.2">
      <c r="C41" s="154" t="s">
        <v>3</v>
      </c>
      <c r="D41" s="161">
        <f>'Widgets Showcase'!F52</f>
        <v>83</v>
      </c>
      <c r="E41" s="153"/>
    </row>
    <row r="42" spans="3:25" x14ac:dyDescent="0.2">
      <c r="C42" s="152" t="s">
        <v>280</v>
      </c>
      <c r="D42" s="180">
        <f ca="1">D40/D41</f>
        <v>0.20730640900622588</v>
      </c>
      <c r="E42" s="153"/>
    </row>
    <row r="43" spans="3:25" x14ac:dyDescent="0.2">
      <c r="D43" s="153"/>
      <c r="E43" s="153"/>
      <c r="G43" s="153"/>
      <c r="H43" s="153"/>
    </row>
    <row r="44" spans="3:25" x14ac:dyDescent="0.2">
      <c r="C44" s="154" t="s">
        <v>203</v>
      </c>
      <c r="D44" s="153"/>
      <c r="E44" s="153"/>
      <c r="G44" s="153"/>
      <c r="H44" s="153"/>
    </row>
    <row r="45" spans="3:25" x14ac:dyDescent="0.2">
      <c r="C45" s="154"/>
      <c r="D45" s="153"/>
      <c r="E45" s="153"/>
      <c r="G45" s="153"/>
      <c r="H45" s="153"/>
    </row>
    <row r="46" spans="3:25" x14ac:dyDescent="0.2">
      <c r="C46" s="154" t="s">
        <v>299</v>
      </c>
      <c r="D46" s="153"/>
      <c r="E46" s="153"/>
      <c r="G46" s="153"/>
      <c r="H46" s="153"/>
    </row>
    <row r="47" spans="3:25" x14ac:dyDescent="0.2">
      <c r="D47" s="153"/>
      <c r="E47" s="153"/>
      <c r="G47" s="153"/>
      <c r="H47" s="153"/>
    </row>
    <row r="50" spans="3:10" x14ac:dyDescent="0.2">
      <c r="C50" s="154" t="s">
        <v>272</v>
      </c>
      <c r="D50" s="153"/>
      <c r="E50" s="153"/>
      <c r="H50" s="155"/>
      <c r="I50" s="155"/>
    </row>
    <row r="51" spans="3:10" x14ac:dyDescent="0.2">
      <c r="C51" s="154"/>
      <c r="D51" s="153"/>
      <c r="E51" s="153"/>
      <c r="H51" s="155"/>
      <c r="I51" s="155"/>
    </row>
    <row r="52" spans="3:10" x14ac:dyDescent="0.2">
      <c r="D52" s="156" t="s">
        <v>9</v>
      </c>
      <c r="E52" s="156" t="s">
        <v>8</v>
      </c>
      <c r="G52" s="158" t="s">
        <v>215</v>
      </c>
      <c r="I52" s="156" t="s">
        <v>0</v>
      </c>
      <c r="J52" s="156" t="s">
        <v>1</v>
      </c>
    </row>
    <row r="53" spans="3:10" x14ac:dyDescent="0.2">
      <c r="C53" s="154" t="s">
        <v>2</v>
      </c>
      <c r="D53" s="157">
        <f>'Widgets Showcase'!F67</f>
        <v>0</v>
      </c>
      <c r="E53" s="153">
        <v>0</v>
      </c>
      <c r="G53" s="158" t="s">
        <v>78</v>
      </c>
      <c r="I53" s="153">
        <f ca="1">50-(50*COS(RADIANS(G57)))</f>
        <v>99.652186758829799</v>
      </c>
      <c r="J53" s="153">
        <f ca="1">50*SIN(RADIANS(G57))</f>
        <v>5.8873041424990911</v>
      </c>
    </row>
    <row r="54" spans="3:10" x14ac:dyDescent="0.2">
      <c r="C54" s="154" t="s">
        <v>3</v>
      </c>
      <c r="D54" s="157">
        <f>'Widgets Showcase'!K69</f>
        <v>7.3</v>
      </c>
      <c r="E54" s="153">
        <v>180</v>
      </c>
      <c r="G54" s="159">
        <f ca="1">IF(D55&gt;=D53,IF(D55&lt;D56,1,IF(D55&lt;D57,2,IF(D55&lt;D58,3,4))))</f>
        <v>4</v>
      </c>
      <c r="I54" s="153">
        <f ca="1">50-(2*COS(RADIANS(G57+90)))</f>
        <v>50.235492165699966</v>
      </c>
      <c r="J54" s="153">
        <f ca="1">2*SIN(RADIANS(G57+90))</f>
        <v>-1.9860874703531917</v>
      </c>
    </row>
    <row r="55" spans="3:10" x14ac:dyDescent="0.2">
      <c r="C55" s="154" t="s">
        <v>4</v>
      </c>
      <c r="D55" s="177">
        <f ca="1">'Widgets Showcase'!F65</f>
        <v>7.0295183840180115</v>
      </c>
      <c r="E55" s="153">
        <f ca="1">((D55-D53)/(D54-D53))*180</f>
        <v>173.33059029085507</v>
      </c>
      <c r="I55" s="153">
        <f ca="1">50-(2*COS(RADIANS(G57-90)))</f>
        <v>49.764507834300034</v>
      </c>
      <c r="J55" s="153">
        <f ca="1">2*SIN(RADIANS(G57-90))</f>
        <v>1.9860874703531919</v>
      </c>
    </row>
    <row r="56" spans="3:10" x14ac:dyDescent="0.2">
      <c r="C56" s="154" t="s">
        <v>25</v>
      </c>
      <c r="D56" s="157">
        <f>'Widgets Showcase'!F69</f>
        <v>0.78200000000000003</v>
      </c>
      <c r="E56" s="153"/>
      <c r="G56" s="158" t="s">
        <v>79</v>
      </c>
      <c r="I56" s="153">
        <f ca="1">I53</f>
        <v>99.652186758829799</v>
      </c>
      <c r="J56" s="153">
        <f ca="1">J53</f>
        <v>5.8873041424990911</v>
      </c>
    </row>
    <row r="57" spans="3:10" x14ac:dyDescent="0.2">
      <c r="C57" s="154" t="s">
        <v>26</v>
      </c>
      <c r="D57" s="157">
        <f>'Widgets Showcase'!K65</f>
        <v>2.8050000000000002</v>
      </c>
      <c r="E57" s="153"/>
      <c r="G57" s="153">
        <f ca="1">IF(G54=1,((D55-D53)/(D56-D53)*45),IF(G54=2,45+((D55-D56)/(D57-D56)*45),IF(G54=3,90+((D55-D57)/(D58-D57)*45),IF(G54=4,135+((D55-D58)/(D54-D58)*45),180))))</f>
        <v>173.2379596004503</v>
      </c>
      <c r="I57" s="153">
        <v>50</v>
      </c>
      <c r="J57" s="153">
        <v>0</v>
      </c>
    </row>
    <row r="58" spans="3:10" x14ac:dyDescent="0.2">
      <c r="C58" s="154" t="s">
        <v>27</v>
      </c>
      <c r="D58" s="157">
        <f>'Widgets Showcase'!K67</f>
        <v>5.5</v>
      </c>
      <c r="E58" s="153"/>
      <c r="H58" s="153"/>
      <c r="I58" s="153"/>
    </row>
    <row r="59" spans="3:10" x14ac:dyDescent="0.2">
      <c r="D59" s="157"/>
      <c r="E59" s="153"/>
      <c r="H59" s="153"/>
      <c r="I59" s="153"/>
    </row>
    <row r="60" spans="3:10" x14ac:dyDescent="0.2">
      <c r="C60" s="154" t="s">
        <v>203</v>
      </c>
      <c r="D60" s="157"/>
      <c r="E60" s="153"/>
      <c r="H60" s="153"/>
      <c r="I60" s="153"/>
    </row>
    <row r="61" spans="3:10" x14ac:dyDescent="0.2">
      <c r="C61" s="154"/>
      <c r="D61" s="157"/>
      <c r="E61" s="153"/>
      <c r="H61" s="153"/>
      <c r="I61" s="153"/>
    </row>
    <row r="62" spans="3:10" x14ac:dyDescent="0.2">
      <c r="C62" s="154" t="s">
        <v>299</v>
      </c>
      <c r="D62" s="157"/>
      <c r="E62" s="153"/>
      <c r="H62" s="153"/>
      <c r="I62" s="153"/>
    </row>
    <row r="66" spans="3:8" x14ac:dyDescent="0.2">
      <c r="C66" s="154" t="s">
        <v>273</v>
      </c>
      <c r="D66" s="153"/>
      <c r="F66" s="153"/>
      <c r="H66" s="155"/>
    </row>
    <row r="67" spans="3:8" x14ac:dyDescent="0.2">
      <c r="C67" s="154"/>
      <c r="D67" s="153"/>
      <c r="F67" s="153"/>
      <c r="H67" s="155"/>
    </row>
    <row r="68" spans="3:8" x14ac:dyDescent="0.2">
      <c r="D68" s="156" t="s">
        <v>9</v>
      </c>
      <c r="F68" s="156" t="s">
        <v>0</v>
      </c>
      <c r="G68" s="156" t="s">
        <v>1</v>
      </c>
    </row>
    <row r="69" spans="3:8" x14ac:dyDescent="0.2">
      <c r="C69" s="154" t="s">
        <v>2</v>
      </c>
      <c r="D69" s="153">
        <f>'Widgets Showcase'!F81</f>
        <v>0</v>
      </c>
      <c r="F69" s="153">
        <v>0</v>
      </c>
      <c r="G69" s="181">
        <f ca="1">D71</f>
        <v>8.4780819170901855E-2</v>
      </c>
      <c r="H69" s="182">
        <f ca="1">G69</f>
        <v>8.4780819170901855E-2</v>
      </c>
    </row>
    <row r="70" spans="3:8" x14ac:dyDescent="0.2">
      <c r="C70" s="154" t="s">
        <v>3</v>
      </c>
      <c r="D70" s="153">
        <f>'Widgets Showcase'!F83</f>
        <v>1</v>
      </c>
      <c r="F70" s="153"/>
      <c r="G70" s="153"/>
    </row>
    <row r="71" spans="3:8" ht="14.25" x14ac:dyDescent="0.2">
      <c r="C71" s="154" t="s">
        <v>4</v>
      </c>
      <c r="D71" s="153">
        <f ca="1">'Widgets Showcase'!F79</f>
        <v>8.4780819170901855E-2</v>
      </c>
      <c r="F71" s="153"/>
      <c r="G71" s="183" t="str">
        <f ca="1">IF(G69&gt;0.5,CHAR(241),CHAR(242))</f>
        <v>ò</v>
      </c>
    </row>
    <row r="72" spans="3:8" x14ac:dyDescent="0.2">
      <c r="C72" s="152" t="s">
        <v>25</v>
      </c>
      <c r="D72" s="153">
        <f>(D70-D69)/5</f>
        <v>0.2</v>
      </c>
      <c r="F72" s="153"/>
      <c r="G72" s="153"/>
    </row>
    <row r="73" spans="3:8" x14ac:dyDescent="0.2">
      <c r="C73" s="152" t="s">
        <v>26</v>
      </c>
      <c r="D73" s="153">
        <f>(D70-D69)*2/5</f>
        <v>0.4</v>
      </c>
      <c r="F73" s="153"/>
      <c r="G73" s="153"/>
    </row>
    <row r="74" spans="3:8" x14ac:dyDescent="0.2">
      <c r="C74" s="152" t="s">
        <v>27</v>
      </c>
      <c r="D74" s="153">
        <f>(D70-D69)*3/5</f>
        <v>0.6</v>
      </c>
      <c r="G74" s="153"/>
      <c r="H74" s="153"/>
    </row>
    <row r="75" spans="3:8" x14ac:dyDescent="0.2">
      <c r="C75" s="152" t="s">
        <v>28</v>
      </c>
      <c r="D75" s="153">
        <f>(D70-D69)*4/5</f>
        <v>0.8</v>
      </c>
      <c r="G75" s="153"/>
      <c r="H75" s="153"/>
    </row>
    <row r="76" spans="3:8" x14ac:dyDescent="0.2">
      <c r="D76" s="153"/>
      <c r="G76" s="153"/>
      <c r="H76" s="153"/>
    </row>
    <row r="77" spans="3:8" x14ac:dyDescent="0.2">
      <c r="C77" s="154" t="s">
        <v>214</v>
      </c>
      <c r="D77" s="153"/>
      <c r="G77" s="153"/>
      <c r="H77" s="153"/>
    </row>
    <row r="78" spans="3:8" x14ac:dyDescent="0.2">
      <c r="C78" s="154"/>
      <c r="D78" s="153"/>
      <c r="G78" s="153"/>
      <c r="H78" s="153"/>
    </row>
    <row r="79" spans="3:8" x14ac:dyDescent="0.2">
      <c r="C79" s="154" t="s">
        <v>300</v>
      </c>
      <c r="D79" s="153"/>
      <c r="G79" s="153"/>
      <c r="H79" s="153"/>
    </row>
    <row r="80" spans="3:8" x14ac:dyDescent="0.2">
      <c r="D80" s="153"/>
      <c r="G80" s="153"/>
      <c r="H80" s="153"/>
    </row>
    <row r="83" spans="3:11" x14ac:dyDescent="0.2">
      <c r="C83" s="154" t="s">
        <v>274</v>
      </c>
      <c r="D83" s="153"/>
      <c r="E83" s="153"/>
      <c r="H83" s="155"/>
      <c r="I83" s="155"/>
    </row>
    <row r="84" spans="3:11" x14ac:dyDescent="0.2">
      <c r="E84" s="155"/>
      <c r="F84" s="155"/>
      <c r="H84" s="154"/>
      <c r="I84" s="153"/>
      <c r="J84" s="153"/>
    </row>
    <row r="85" spans="3:11" x14ac:dyDescent="0.2">
      <c r="D85" s="156" t="s">
        <v>9</v>
      </c>
    </row>
    <row r="86" spans="3:11" x14ac:dyDescent="0.2">
      <c r="C86" s="154" t="s">
        <v>2</v>
      </c>
      <c r="D86" s="161">
        <f>'Widgets Showcase'!F94</f>
        <v>0</v>
      </c>
    </row>
    <row r="87" spans="3:11" x14ac:dyDescent="0.2">
      <c r="C87" s="154" t="s">
        <v>3</v>
      </c>
      <c r="D87" s="161">
        <f>'Widgets Showcase'!K94</f>
        <v>1000</v>
      </c>
    </row>
    <row r="88" spans="3:11" x14ac:dyDescent="0.2">
      <c r="D88" s="161"/>
      <c r="F88" s="158" t="s">
        <v>86</v>
      </c>
      <c r="G88" s="158" t="s">
        <v>87</v>
      </c>
      <c r="H88" s="158" t="s">
        <v>88</v>
      </c>
      <c r="I88" s="158" t="s">
        <v>86</v>
      </c>
      <c r="J88" s="158" t="s">
        <v>87</v>
      </c>
      <c r="K88" s="158" t="s">
        <v>88</v>
      </c>
    </row>
    <row r="89" spans="3:11" x14ac:dyDescent="0.2">
      <c r="C89" s="152" t="s">
        <v>66</v>
      </c>
      <c r="D89" s="161">
        <f ca="1">'Widgets Showcase'!F96</f>
        <v>836.55685085199957</v>
      </c>
      <c r="E89" s="159">
        <f ca="1">ROUNDUP((D89/(D87-D86))*13,0)</f>
        <v>11</v>
      </c>
      <c r="F89" s="159">
        <f t="shared" ref="F89:F96" ca="1" si="0">IF(E89&gt;=10,10,E89)</f>
        <v>10</v>
      </c>
      <c r="G89" s="159">
        <f ca="1">IF(E89=13,2,IF(E89&gt;10,E89-10,0))</f>
        <v>1</v>
      </c>
      <c r="H89" s="159">
        <f ca="1">IF(E89&gt;=13,1,0)</f>
        <v>0</v>
      </c>
      <c r="I89" s="184" t="str">
        <f ca="1">REPT("|",F89)</f>
        <v>||||||||||</v>
      </c>
      <c r="J89" s="184" t="str">
        <f t="shared" ref="J89:K89" ca="1" si="1">REPT("|",G89)</f>
        <v>|</v>
      </c>
      <c r="K89" s="184" t="str">
        <f t="shared" ca="1" si="1"/>
        <v/>
      </c>
    </row>
    <row r="90" spans="3:11" x14ac:dyDescent="0.2">
      <c r="C90" s="152" t="s">
        <v>82</v>
      </c>
      <c r="D90" s="161">
        <f>'Widgets Showcase'!K96</f>
        <v>300</v>
      </c>
      <c r="E90" s="159">
        <f>ROUNDUP((D90/(D87-D86))*13,0)</f>
        <v>4</v>
      </c>
      <c r="F90" s="159">
        <f t="shared" si="0"/>
        <v>4</v>
      </c>
      <c r="G90" s="159">
        <f t="shared" ref="G90:G96" si="2">IF(E90=13,2,IF(E90&gt;10,E90-10,0))</f>
        <v>0</v>
      </c>
      <c r="H90" s="159">
        <f t="shared" ref="H90:H96" si="3">IF(E90&gt;=13,1,0)</f>
        <v>0</v>
      </c>
      <c r="I90" s="184" t="str">
        <f t="shared" ref="I90:I96" si="4">REPT("|",F90)</f>
        <v>||||</v>
      </c>
      <c r="J90" s="184" t="str">
        <f t="shared" ref="J90:J96" si="5">REPT("|",G90)</f>
        <v/>
      </c>
      <c r="K90" s="184" t="str">
        <f t="shared" ref="K90:K96" si="6">REPT("|",H90)</f>
        <v/>
      </c>
    </row>
    <row r="91" spans="3:11" x14ac:dyDescent="0.2">
      <c r="C91" s="152" t="s">
        <v>68</v>
      </c>
      <c r="D91" s="161">
        <f ca="1">'Widgets Showcase'!F98</f>
        <v>613.54381728381304</v>
      </c>
      <c r="E91" s="159">
        <f ca="1">ROUNDUP((D91/(D87-D86))*13,0)</f>
        <v>8</v>
      </c>
      <c r="F91" s="159">
        <f t="shared" ca="1" si="0"/>
        <v>8</v>
      </c>
      <c r="G91" s="159">
        <f t="shared" ca="1" si="2"/>
        <v>0</v>
      </c>
      <c r="H91" s="159">
        <f t="shared" ca="1" si="3"/>
        <v>0</v>
      </c>
      <c r="I91" s="184" t="str">
        <f t="shared" ca="1" si="4"/>
        <v>||||||||</v>
      </c>
      <c r="J91" s="184" t="str">
        <f t="shared" ca="1" si="5"/>
        <v/>
      </c>
      <c r="K91" s="184" t="str">
        <f t="shared" ca="1" si="6"/>
        <v/>
      </c>
    </row>
    <row r="92" spans="3:11" x14ac:dyDescent="0.2">
      <c r="C92" s="152" t="s">
        <v>83</v>
      </c>
      <c r="D92" s="161">
        <f ca="1">'Widgets Showcase'!K98</f>
        <v>605.30681438374427</v>
      </c>
      <c r="E92" s="159">
        <f ca="1">ROUNDUP((D92/(D87-D86))*13,0)</f>
        <v>8</v>
      </c>
      <c r="F92" s="159">
        <f t="shared" ca="1" si="0"/>
        <v>8</v>
      </c>
      <c r="G92" s="159">
        <f t="shared" ca="1" si="2"/>
        <v>0</v>
      </c>
      <c r="H92" s="159">
        <f t="shared" ca="1" si="3"/>
        <v>0</v>
      </c>
      <c r="I92" s="184" t="str">
        <f t="shared" ca="1" si="4"/>
        <v>||||||||</v>
      </c>
      <c r="J92" s="184" t="str">
        <f t="shared" ca="1" si="5"/>
        <v/>
      </c>
      <c r="K92" s="184" t="str">
        <f t="shared" ca="1" si="6"/>
        <v/>
      </c>
    </row>
    <row r="93" spans="3:11" x14ac:dyDescent="0.2">
      <c r="C93" s="152" t="s">
        <v>69</v>
      </c>
      <c r="D93" s="161">
        <f ca="1">'Widgets Showcase'!F100</f>
        <v>736.61213335999207</v>
      </c>
      <c r="E93" s="159">
        <f ca="1">ROUNDUP((D93/(D87-D86))*13,0)</f>
        <v>10</v>
      </c>
      <c r="F93" s="159">
        <f t="shared" ca="1" si="0"/>
        <v>10</v>
      </c>
      <c r="G93" s="159">
        <f t="shared" ca="1" si="2"/>
        <v>0</v>
      </c>
      <c r="H93" s="159">
        <f t="shared" ca="1" si="3"/>
        <v>0</v>
      </c>
      <c r="I93" s="184" t="str">
        <f t="shared" ca="1" si="4"/>
        <v>||||||||||</v>
      </c>
      <c r="J93" s="184" t="str">
        <f t="shared" ca="1" si="5"/>
        <v/>
      </c>
      <c r="K93" s="184" t="str">
        <f t="shared" ca="1" si="6"/>
        <v/>
      </c>
    </row>
    <row r="94" spans="3:11" x14ac:dyDescent="0.2">
      <c r="C94" s="152" t="s">
        <v>84</v>
      </c>
      <c r="D94" s="161">
        <f ca="1">'Widgets Showcase'!K100</f>
        <v>746.90757902130918</v>
      </c>
      <c r="E94" s="159">
        <f ca="1">ROUNDUP((D94/(D87-D86))*13,0)</f>
        <v>10</v>
      </c>
      <c r="F94" s="159">
        <f t="shared" ca="1" si="0"/>
        <v>10</v>
      </c>
      <c r="G94" s="159">
        <f t="shared" ca="1" si="2"/>
        <v>0</v>
      </c>
      <c r="H94" s="159">
        <f t="shared" ca="1" si="3"/>
        <v>0</v>
      </c>
      <c r="I94" s="184" t="str">
        <f t="shared" ca="1" si="4"/>
        <v>||||||||||</v>
      </c>
      <c r="J94" s="184" t="str">
        <f t="shared" ca="1" si="5"/>
        <v/>
      </c>
      <c r="K94" s="184" t="str">
        <f t="shared" ca="1" si="6"/>
        <v/>
      </c>
    </row>
    <row r="95" spans="3:11" x14ac:dyDescent="0.2">
      <c r="C95" s="152" t="s">
        <v>70</v>
      </c>
      <c r="D95" s="161">
        <f ca="1">'Widgets Showcase'!F102</f>
        <v>838.06744315786295</v>
      </c>
      <c r="E95" s="159">
        <f ca="1">ROUNDUP((D95/(D87-D86))*13,0)</f>
        <v>11</v>
      </c>
      <c r="F95" s="159">
        <f t="shared" ca="1" si="0"/>
        <v>10</v>
      </c>
      <c r="G95" s="159">
        <f t="shared" ca="1" si="2"/>
        <v>1</v>
      </c>
      <c r="H95" s="159">
        <f t="shared" ca="1" si="3"/>
        <v>0</v>
      </c>
      <c r="I95" s="184" t="str">
        <f t="shared" ca="1" si="4"/>
        <v>||||||||||</v>
      </c>
      <c r="J95" s="184" t="str">
        <f t="shared" ca="1" si="5"/>
        <v>|</v>
      </c>
      <c r="K95" s="184" t="str">
        <f t="shared" ca="1" si="6"/>
        <v/>
      </c>
    </row>
    <row r="96" spans="3:11" x14ac:dyDescent="0.2">
      <c r="C96" s="152" t="s">
        <v>85</v>
      </c>
      <c r="D96" s="161">
        <f ca="1">'Widgets Showcase'!K102</f>
        <v>924.19803194876795</v>
      </c>
      <c r="E96" s="159">
        <f ca="1">ROUNDUP((D96/(D87-D86))*13,0)</f>
        <v>13</v>
      </c>
      <c r="F96" s="159">
        <f t="shared" ca="1" si="0"/>
        <v>10</v>
      </c>
      <c r="G96" s="159">
        <f t="shared" ca="1" si="2"/>
        <v>2</v>
      </c>
      <c r="H96" s="159">
        <f t="shared" ca="1" si="3"/>
        <v>1</v>
      </c>
      <c r="I96" s="184" t="str">
        <f t="shared" ca="1" si="4"/>
        <v>||||||||||</v>
      </c>
      <c r="J96" s="184" t="str">
        <f t="shared" ca="1" si="5"/>
        <v>||</v>
      </c>
      <c r="K96" s="184" t="str">
        <f t="shared" ca="1" si="6"/>
        <v>|</v>
      </c>
    </row>
    <row r="97" spans="3:19" x14ac:dyDescent="0.2">
      <c r="D97" s="159"/>
      <c r="E97" s="159"/>
      <c r="F97" s="159"/>
      <c r="G97" s="159"/>
      <c r="H97" s="159"/>
      <c r="I97" s="159"/>
      <c r="J97" s="159"/>
    </row>
    <row r="98" spans="3:19" x14ac:dyDescent="0.2">
      <c r="C98" s="154" t="s">
        <v>212</v>
      </c>
      <c r="D98" s="159"/>
      <c r="E98" s="159"/>
      <c r="F98" s="159"/>
      <c r="G98" s="159"/>
      <c r="H98" s="159"/>
      <c r="I98" s="159"/>
      <c r="J98" s="159"/>
    </row>
    <row r="99" spans="3:19" x14ac:dyDescent="0.2">
      <c r="C99" s="154"/>
      <c r="D99" s="159"/>
      <c r="E99" s="159"/>
      <c r="F99" s="159"/>
      <c r="G99" s="159"/>
      <c r="H99" s="159"/>
      <c r="I99" s="159"/>
      <c r="J99" s="159"/>
    </row>
    <row r="100" spans="3:19" x14ac:dyDescent="0.2">
      <c r="C100" s="154" t="s">
        <v>213</v>
      </c>
      <c r="D100" s="159"/>
      <c r="E100" s="159"/>
      <c r="F100" s="159"/>
      <c r="G100" s="159"/>
      <c r="H100" s="159"/>
      <c r="I100" s="159"/>
      <c r="J100" s="159"/>
    </row>
    <row r="101" spans="3:19" ht="12" customHeight="1" x14ac:dyDescent="0.2"/>
    <row r="104" spans="3:19" x14ac:dyDescent="0.2">
      <c r="C104" s="154" t="s">
        <v>275</v>
      </c>
      <c r="D104" s="153"/>
      <c r="E104" s="153"/>
      <c r="G104" s="155"/>
      <c r="H104" s="155"/>
      <c r="S104" s="153"/>
    </row>
    <row r="105" spans="3:19" ht="6" customHeight="1" x14ac:dyDescent="0.2">
      <c r="C105" s="154"/>
      <c r="D105" s="153"/>
      <c r="E105" s="153"/>
      <c r="G105" s="155"/>
      <c r="H105" s="153"/>
      <c r="I105" s="153"/>
      <c r="S105" s="155"/>
    </row>
    <row r="106" spans="3:19" ht="14.25" x14ac:dyDescent="0.2">
      <c r="C106" s="158" t="s">
        <v>323</v>
      </c>
      <c r="D106" s="158" t="s">
        <v>195</v>
      </c>
      <c r="G106" s="160" t="str">
        <f ca="1">IF(C107&gt;=D107,"l","")</f>
        <v/>
      </c>
    </row>
    <row r="107" spans="3:19" ht="14.25" x14ac:dyDescent="0.2">
      <c r="C107" s="161">
        <f ca="1">'Widgets Showcase'!F110</f>
        <v>36.921202945866781</v>
      </c>
      <c r="D107" s="161">
        <f>'Widgets Showcase'!K112</f>
        <v>90</v>
      </c>
      <c r="E107" s="152" t="s">
        <v>61</v>
      </c>
      <c r="G107" s="160" t="str">
        <f ca="1">IF(C107&gt;D108,IF(C107&lt;D107,"l",""),"")</f>
        <v/>
      </c>
    </row>
    <row r="108" spans="3:19" ht="14.25" x14ac:dyDescent="0.2">
      <c r="C108" s="159"/>
      <c r="D108" s="161">
        <f>'Widgets Showcase'!K116</f>
        <v>70</v>
      </c>
      <c r="E108" s="152" t="s">
        <v>60</v>
      </c>
      <c r="G108" s="160" t="str">
        <f ca="1">IF(C107&lt;=D108,"l","")</f>
        <v>l</v>
      </c>
    </row>
    <row r="109" spans="3:19" ht="14.25" x14ac:dyDescent="0.2">
      <c r="C109" s="159"/>
      <c r="D109" s="159"/>
      <c r="G109" s="160"/>
    </row>
    <row r="110" spans="3:19" ht="14.25" x14ac:dyDescent="0.2">
      <c r="C110" s="158" t="s">
        <v>324</v>
      </c>
      <c r="D110" s="158" t="s">
        <v>195</v>
      </c>
      <c r="G110" s="160" t="str">
        <f ca="1">IF(C111&gt;=D111,"l","")</f>
        <v/>
      </c>
    </row>
    <row r="111" spans="3:19" ht="14.25" x14ac:dyDescent="0.2">
      <c r="C111" s="161">
        <f ca="1">'Widgets Showcase'!F112</f>
        <v>0.8078528943786023</v>
      </c>
      <c r="D111" s="161">
        <f>D107</f>
        <v>90</v>
      </c>
      <c r="E111" s="152" t="s">
        <v>61</v>
      </c>
      <c r="G111" s="160" t="str">
        <f ca="1">IF(C111&gt;D112,IF(C111&lt;D111,"l",""),"")</f>
        <v/>
      </c>
    </row>
    <row r="112" spans="3:19" ht="14.25" x14ac:dyDescent="0.2">
      <c r="C112" s="159"/>
      <c r="D112" s="161">
        <f>D108</f>
        <v>70</v>
      </c>
      <c r="E112" s="152" t="s">
        <v>60</v>
      </c>
      <c r="G112" s="160" t="str">
        <f ca="1">IF(C111&lt;=D112,"l","")</f>
        <v>l</v>
      </c>
    </row>
    <row r="113" spans="3:16" ht="14.25" x14ac:dyDescent="0.2">
      <c r="G113" s="160"/>
    </row>
    <row r="114" spans="3:16" ht="14.25" x14ac:dyDescent="0.2">
      <c r="C114" s="158" t="s">
        <v>325</v>
      </c>
      <c r="D114" s="158" t="s">
        <v>195</v>
      </c>
      <c r="G114" s="160" t="str">
        <f ca="1">IF(C115&gt;=D115,"l","")</f>
        <v/>
      </c>
    </row>
    <row r="115" spans="3:16" ht="14.25" x14ac:dyDescent="0.2">
      <c r="C115" s="161">
        <f ca="1">'Widgets Showcase'!F114</f>
        <v>78.207683546417499</v>
      </c>
      <c r="D115" s="161">
        <f>D111</f>
        <v>90</v>
      </c>
      <c r="E115" s="152" t="s">
        <v>61</v>
      </c>
      <c r="G115" s="160" t="str">
        <f ca="1">IF(C115&gt;D116,IF(C115&lt;D115,"l",""),"")</f>
        <v>l</v>
      </c>
    </row>
    <row r="116" spans="3:16" ht="14.25" x14ac:dyDescent="0.2">
      <c r="C116" s="159"/>
      <c r="D116" s="161">
        <f>D112</f>
        <v>70</v>
      </c>
      <c r="E116" s="152" t="s">
        <v>60</v>
      </c>
      <c r="G116" s="160" t="str">
        <f ca="1">IF(C115&lt;=D116,"l","")</f>
        <v/>
      </c>
    </row>
    <row r="117" spans="3:16" ht="14.25" x14ac:dyDescent="0.2">
      <c r="G117" s="160"/>
    </row>
    <row r="118" spans="3:16" ht="14.25" x14ac:dyDescent="0.2">
      <c r="C118" s="158" t="s">
        <v>326</v>
      </c>
      <c r="D118" s="158" t="s">
        <v>195</v>
      </c>
      <c r="G118" s="160" t="str">
        <f ca="1">IF(C119&gt;=D119,"l","")</f>
        <v/>
      </c>
    </row>
    <row r="119" spans="3:16" ht="14.25" x14ac:dyDescent="0.2">
      <c r="C119" s="161">
        <f ca="1">'Widgets Showcase'!F116</f>
        <v>30.168343161337987</v>
      </c>
      <c r="D119" s="161">
        <f>D115</f>
        <v>90</v>
      </c>
      <c r="E119" s="152" t="s">
        <v>61</v>
      </c>
      <c r="G119" s="160" t="str">
        <f ca="1">IF(C119&gt;D120,IF(C119&lt;D119,"l",""),"")</f>
        <v/>
      </c>
    </row>
    <row r="120" spans="3:16" ht="14.25" x14ac:dyDescent="0.2">
      <c r="C120" s="159"/>
      <c r="D120" s="161">
        <f>D116</f>
        <v>70</v>
      </c>
      <c r="E120" s="152" t="s">
        <v>60</v>
      </c>
      <c r="G120" s="160" t="str">
        <f ca="1">IF(C119&lt;=D120,"l","")</f>
        <v>l</v>
      </c>
    </row>
    <row r="121" spans="3:16" x14ac:dyDescent="0.2">
      <c r="C121" s="159"/>
      <c r="D121" s="161"/>
      <c r="G121" s="162"/>
    </row>
    <row r="122" spans="3:16" x14ac:dyDescent="0.2">
      <c r="C122" s="154" t="s">
        <v>210</v>
      </c>
      <c r="D122" s="161"/>
      <c r="G122" s="162"/>
    </row>
    <row r="123" spans="3:16" x14ac:dyDescent="0.2">
      <c r="C123" s="154"/>
      <c r="D123" s="161"/>
      <c r="G123" s="162"/>
    </row>
    <row r="124" spans="3:16" x14ac:dyDescent="0.2">
      <c r="C124" s="154" t="s">
        <v>211</v>
      </c>
      <c r="D124" s="161"/>
      <c r="G124" s="162"/>
    </row>
    <row r="128" spans="3:16" x14ac:dyDescent="0.2">
      <c r="C128" s="154" t="s">
        <v>276</v>
      </c>
      <c r="P128" s="152" t="str">
        <f ca="1">K89</f>
        <v/>
      </c>
    </row>
    <row r="130" spans="3:67" ht="15" x14ac:dyDescent="0.25">
      <c r="C130" s="154" t="s">
        <v>196</v>
      </c>
      <c r="D130" s="165" t="str">
        <f>'Widgets Showcase'!F126</f>
        <v>Blue Widgets</v>
      </c>
      <c r="E130" s="165" t="str">
        <f>'Widgets Showcase'!F128</f>
        <v>Red Widgets</v>
      </c>
      <c r="F130" s="165" t="str">
        <f>'Widgets Showcase'!F130</f>
        <v>Green Widgets</v>
      </c>
      <c r="G130" s="174" t="s">
        <v>201</v>
      </c>
    </row>
    <row r="131" spans="3:67" ht="15" x14ac:dyDescent="0.25">
      <c r="C131" s="154" t="s">
        <v>197</v>
      </c>
      <c r="D131" s="185">
        <f ca="1">'Widgets Showcase'!K126</f>
        <v>1392.9874767753702</v>
      </c>
      <c r="E131" s="185">
        <f ca="1">'Widgets Showcase'!K128</f>
        <v>9381.0391975677685</v>
      </c>
      <c r="F131" s="185">
        <f ca="1">'Widgets Showcase'!K130</f>
        <v>9484.5837549373464</v>
      </c>
    </row>
    <row r="132" spans="3:67" ht="15" x14ac:dyDescent="0.25">
      <c r="C132" s="152" t="s">
        <v>198</v>
      </c>
      <c r="D132" s="163" t="str">
        <f ca="1">TEXT(D131,"?,?")</f>
        <v>1,393</v>
      </c>
      <c r="E132" s="163" t="str">
        <f t="shared" ref="E132:F132" ca="1" si="7">TEXT(E131,"?,?")</f>
        <v>9,381</v>
      </c>
      <c r="F132" s="163" t="str">
        <f t="shared" ca="1" si="7"/>
        <v>9,485</v>
      </c>
    </row>
    <row r="133" spans="3:67" ht="15" x14ac:dyDescent="0.25">
      <c r="C133" s="152" t="s">
        <v>199</v>
      </c>
      <c r="D133" s="164" t="str">
        <f ca="1">TEXT((D131/SUM(D131:F131))*100,"0.0")</f>
        <v>6.9</v>
      </c>
      <c r="E133" s="164" t="str">
        <f ca="1">TEXT((E131/SUM(D131:F131))*100,"0.0")</f>
        <v>46.3</v>
      </c>
      <c r="F133" s="164" t="str">
        <f ca="1">TEXT((F131/SUM(D131:F131))*100,"0.0")</f>
        <v>46.8</v>
      </c>
    </row>
    <row r="134" spans="3:67" ht="15" x14ac:dyDescent="0.25">
      <c r="C134" s="152" t="s">
        <v>200</v>
      </c>
      <c r="D134" s="165" t="str">
        <f ca="1">CONCATENATE(D132," (",D133,"%)")</f>
        <v>1,393 (6.9%)</v>
      </c>
      <c r="E134" s="165" t="str">
        <f ca="1">CONCATENATE(E132," (",E133,"%)")</f>
        <v>9,381 (46.3%)</v>
      </c>
      <c r="F134" s="165" t="str">
        <f ca="1">CONCATENATE(F132," (",F133,"%)")</f>
        <v>9,485 (46.8%)</v>
      </c>
      <c r="G134" s="174" t="s">
        <v>201</v>
      </c>
    </row>
    <row r="135" spans="3:67" ht="15" x14ac:dyDescent="0.25">
      <c r="D135" s="165"/>
      <c r="E135" s="165"/>
      <c r="F135" s="165"/>
    </row>
    <row r="136" spans="3:67" x14ac:dyDescent="0.2">
      <c r="C136" s="154" t="s">
        <v>209</v>
      </c>
    </row>
    <row r="137" spans="3:67" x14ac:dyDescent="0.2">
      <c r="C137" s="154"/>
    </row>
    <row r="138" spans="3:67" x14ac:dyDescent="0.2">
      <c r="C138" s="154" t="s">
        <v>283</v>
      </c>
    </row>
    <row r="142" spans="3:67" x14ac:dyDescent="0.2">
      <c r="C142" s="154" t="s">
        <v>277</v>
      </c>
    </row>
    <row r="143" spans="3:67" x14ac:dyDescent="0.2">
      <c r="C143" s="154"/>
    </row>
    <row r="144" spans="3:67" s="175" customFormat="1" ht="15" x14ac:dyDescent="0.25">
      <c r="C144" s="176" t="s">
        <v>194</v>
      </c>
      <c r="D144" s="186">
        <v>40909</v>
      </c>
      <c r="E144" s="186">
        <f t="shared" ref="E144:AJ144" si="8">D144+1</f>
        <v>40910</v>
      </c>
      <c r="F144" s="186">
        <f t="shared" si="8"/>
        <v>40911</v>
      </c>
      <c r="G144" s="186">
        <f t="shared" si="8"/>
        <v>40912</v>
      </c>
      <c r="H144" s="186">
        <f t="shared" si="8"/>
        <v>40913</v>
      </c>
      <c r="I144" s="186">
        <f t="shared" si="8"/>
        <v>40914</v>
      </c>
      <c r="J144" s="186">
        <f t="shared" si="8"/>
        <v>40915</v>
      </c>
      <c r="K144" s="186">
        <f t="shared" si="8"/>
        <v>40916</v>
      </c>
      <c r="L144" s="186">
        <f t="shared" si="8"/>
        <v>40917</v>
      </c>
      <c r="M144" s="186">
        <f t="shared" si="8"/>
        <v>40918</v>
      </c>
      <c r="N144" s="186">
        <f t="shared" si="8"/>
        <v>40919</v>
      </c>
      <c r="O144" s="186">
        <f t="shared" si="8"/>
        <v>40920</v>
      </c>
      <c r="P144" s="186">
        <f t="shared" si="8"/>
        <v>40921</v>
      </c>
      <c r="Q144" s="186">
        <f t="shared" si="8"/>
        <v>40922</v>
      </c>
      <c r="R144" s="186">
        <f t="shared" si="8"/>
        <v>40923</v>
      </c>
      <c r="S144" s="186">
        <f t="shared" si="8"/>
        <v>40924</v>
      </c>
      <c r="T144" s="186">
        <f t="shared" si="8"/>
        <v>40925</v>
      </c>
      <c r="U144" s="186">
        <f t="shared" si="8"/>
        <v>40926</v>
      </c>
      <c r="V144" s="186">
        <f t="shared" si="8"/>
        <v>40927</v>
      </c>
      <c r="W144" s="186">
        <f t="shared" si="8"/>
        <v>40928</v>
      </c>
      <c r="X144" s="186">
        <f t="shared" si="8"/>
        <v>40929</v>
      </c>
      <c r="Y144" s="186">
        <f t="shared" si="8"/>
        <v>40930</v>
      </c>
      <c r="Z144" s="186">
        <f t="shared" si="8"/>
        <v>40931</v>
      </c>
      <c r="AA144" s="186">
        <f t="shared" si="8"/>
        <v>40932</v>
      </c>
      <c r="AB144" s="186">
        <f t="shared" si="8"/>
        <v>40933</v>
      </c>
      <c r="AC144" s="186">
        <f t="shared" si="8"/>
        <v>40934</v>
      </c>
      <c r="AD144" s="186">
        <f t="shared" si="8"/>
        <v>40935</v>
      </c>
      <c r="AE144" s="186">
        <f t="shared" si="8"/>
        <v>40936</v>
      </c>
      <c r="AF144" s="186">
        <f t="shared" si="8"/>
        <v>40937</v>
      </c>
      <c r="AG144" s="186">
        <f t="shared" si="8"/>
        <v>40938</v>
      </c>
      <c r="AH144" s="186">
        <f t="shared" si="8"/>
        <v>40939</v>
      </c>
      <c r="AI144" s="186">
        <f t="shared" si="8"/>
        <v>40940</v>
      </c>
      <c r="AJ144" s="186">
        <f t="shared" si="8"/>
        <v>40941</v>
      </c>
      <c r="AK144" s="186">
        <f t="shared" ref="AK144:BO144" si="9">AJ144+1</f>
        <v>40942</v>
      </c>
      <c r="AL144" s="186">
        <f t="shared" si="9"/>
        <v>40943</v>
      </c>
      <c r="AM144" s="186">
        <f t="shared" si="9"/>
        <v>40944</v>
      </c>
      <c r="AN144" s="186">
        <f t="shared" si="9"/>
        <v>40945</v>
      </c>
      <c r="AO144" s="186">
        <f t="shared" si="9"/>
        <v>40946</v>
      </c>
      <c r="AP144" s="186">
        <f t="shared" si="9"/>
        <v>40947</v>
      </c>
      <c r="AQ144" s="186">
        <f t="shared" si="9"/>
        <v>40948</v>
      </c>
      <c r="AR144" s="186">
        <f t="shared" si="9"/>
        <v>40949</v>
      </c>
      <c r="AS144" s="186">
        <f t="shared" si="9"/>
        <v>40950</v>
      </c>
      <c r="AT144" s="186">
        <f t="shared" si="9"/>
        <v>40951</v>
      </c>
      <c r="AU144" s="186">
        <f t="shared" si="9"/>
        <v>40952</v>
      </c>
      <c r="AV144" s="186">
        <f t="shared" si="9"/>
        <v>40953</v>
      </c>
      <c r="AW144" s="186">
        <f t="shared" si="9"/>
        <v>40954</v>
      </c>
      <c r="AX144" s="186">
        <f t="shared" si="9"/>
        <v>40955</v>
      </c>
      <c r="AY144" s="186">
        <f t="shared" si="9"/>
        <v>40956</v>
      </c>
      <c r="AZ144" s="186">
        <f t="shared" si="9"/>
        <v>40957</v>
      </c>
      <c r="BA144" s="186">
        <f t="shared" si="9"/>
        <v>40958</v>
      </c>
      <c r="BB144" s="186">
        <f t="shared" si="9"/>
        <v>40959</v>
      </c>
      <c r="BC144" s="186">
        <f t="shared" si="9"/>
        <v>40960</v>
      </c>
      <c r="BD144" s="186">
        <f t="shared" si="9"/>
        <v>40961</v>
      </c>
      <c r="BE144" s="186">
        <f t="shared" si="9"/>
        <v>40962</v>
      </c>
      <c r="BF144" s="186">
        <f t="shared" si="9"/>
        <v>40963</v>
      </c>
      <c r="BG144" s="186">
        <f t="shared" si="9"/>
        <v>40964</v>
      </c>
      <c r="BH144" s="186">
        <f t="shared" si="9"/>
        <v>40965</v>
      </c>
      <c r="BI144" s="186">
        <f t="shared" si="9"/>
        <v>40966</v>
      </c>
      <c r="BJ144" s="186">
        <f t="shared" si="9"/>
        <v>40967</v>
      </c>
      <c r="BK144" s="186">
        <f t="shared" si="9"/>
        <v>40968</v>
      </c>
      <c r="BL144" s="186">
        <f t="shared" si="9"/>
        <v>40969</v>
      </c>
      <c r="BM144" s="186">
        <f t="shared" si="9"/>
        <v>40970</v>
      </c>
      <c r="BN144" s="186">
        <f t="shared" si="9"/>
        <v>40971</v>
      </c>
      <c r="BO144" s="186">
        <f t="shared" si="9"/>
        <v>40972</v>
      </c>
    </row>
    <row r="145" spans="3:67" s="177" customFormat="1" ht="15" x14ac:dyDescent="0.25">
      <c r="C145" s="178" t="s">
        <v>9</v>
      </c>
      <c r="D145" s="187">
        <v>4</v>
      </c>
      <c r="E145" s="187">
        <f t="shared" ref="E145:AJ145" ca="1" si="10">D145+(RAND()-0.3)</f>
        <v>4.0472406099390552</v>
      </c>
      <c r="F145" s="187">
        <f t="shared" ca="1" si="10"/>
        <v>4.278946500314369</v>
      </c>
      <c r="G145" s="187">
        <f t="shared" ca="1" si="10"/>
        <v>4.3170575503698654</v>
      </c>
      <c r="H145" s="187">
        <f t="shared" ca="1" si="10"/>
        <v>4.5487176951582402</v>
      </c>
      <c r="I145" s="187">
        <f t="shared" ca="1" si="10"/>
        <v>4.7000241228173181</v>
      </c>
      <c r="J145" s="187">
        <f t="shared" ca="1" si="10"/>
        <v>5.0850637927630844</v>
      </c>
      <c r="K145" s="187">
        <f t="shared" ca="1" si="10"/>
        <v>4.8617465556953929</v>
      </c>
      <c r="L145" s="187">
        <f t="shared" ca="1" si="10"/>
        <v>4.7222214384489867</v>
      </c>
      <c r="M145" s="187">
        <f t="shared" ca="1" si="10"/>
        <v>4.7086640569789848</v>
      </c>
      <c r="N145" s="187">
        <f t="shared" ca="1" si="10"/>
        <v>4.7057024148382407</v>
      </c>
      <c r="O145" s="187">
        <f t="shared" ca="1" si="10"/>
        <v>4.6543686118191356</v>
      </c>
      <c r="P145" s="187">
        <f t="shared" ca="1" si="10"/>
        <v>4.9692124869179182</v>
      </c>
      <c r="Q145" s="187">
        <f t="shared" ca="1" si="10"/>
        <v>4.815203899300676</v>
      </c>
      <c r="R145" s="187">
        <f t="shared" ca="1" si="10"/>
        <v>4.5191726737263034</v>
      </c>
      <c r="S145" s="187">
        <f t="shared" ca="1" si="10"/>
        <v>4.8475326194483701</v>
      </c>
      <c r="T145" s="187">
        <f t="shared" ca="1" si="10"/>
        <v>5.4678168209659486</v>
      </c>
      <c r="U145" s="187">
        <f t="shared" ca="1" si="10"/>
        <v>5.2871339638471415</v>
      </c>
      <c r="V145" s="187">
        <f t="shared" ca="1" si="10"/>
        <v>5.2644552043278301</v>
      </c>
      <c r="W145" s="187">
        <f t="shared" ca="1" si="10"/>
        <v>5.9457755395570899</v>
      </c>
      <c r="X145" s="187">
        <f t="shared" ca="1" si="10"/>
        <v>6.2073891435442725</v>
      </c>
      <c r="Y145" s="187">
        <f t="shared" ca="1" si="10"/>
        <v>6.4129007797732509</v>
      </c>
      <c r="Z145" s="187">
        <f t="shared" ca="1" si="10"/>
        <v>7.110120744559028</v>
      </c>
      <c r="AA145" s="187">
        <f t="shared" ca="1" si="10"/>
        <v>7.1701056429899817</v>
      </c>
      <c r="AB145" s="187">
        <f t="shared" ca="1" si="10"/>
        <v>7.1630744299678017</v>
      </c>
      <c r="AC145" s="187">
        <f t="shared" ca="1" si="10"/>
        <v>7.5438021688195596</v>
      </c>
      <c r="AD145" s="187">
        <f t="shared" ca="1" si="10"/>
        <v>7.2858171774215563</v>
      </c>
      <c r="AE145" s="187">
        <f t="shared" ca="1" si="10"/>
        <v>7.0803952451785834</v>
      </c>
      <c r="AF145" s="187">
        <f t="shared" ca="1" si="10"/>
        <v>7.3259896331331049</v>
      </c>
      <c r="AG145" s="187">
        <f t="shared" ca="1" si="10"/>
        <v>7.160283878867439</v>
      </c>
      <c r="AH145" s="187">
        <f t="shared" ca="1" si="10"/>
        <v>7.3261867260932227</v>
      </c>
      <c r="AI145" s="187">
        <f t="shared" ca="1" si="10"/>
        <v>8.0193808861369611</v>
      </c>
      <c r="AJ145" s="187">
        <f t="shared" ca="1" si="10"/>
        <v>8.4530465789669389</v>
      </c>
      <c r="AK145" s="187">
        <f t="shared" ref="AK145:BO145" ca="1" si="11">AJ145+(RAND()-0.3)</f>
        <v>8.9731624296892463</v>
      </c>
      <c r="AL145" s="187">
        <f t="shared" ca="1" si="11"/>
        <v>8.9994478014573502</v>
      </c>
      <c r="AM145" s="187">
        <f t="shared" ca="1" si="11"/>
        <v>9.4896117698977296</v>
      </c>
      <c r="AN145" s="187">
        <f t="shared" ca="1" si="11"/>
        <v>9.5592144252541846</v>
      </c>
      <c r="AO145" s="187">
        <f t="shared" ca="1" si="11"/>
        <v>9.5695762706679677</v>
      </c>
      <c r="AP145" s="187">
        <f t="shared" ca="1" si="11"/>
        <v>10.120627127647012</v>
      </c>
      <c r="AQ145" s="187">
        <f t="shared" ca="1" si="11"/>
        <v>9.8383369492681982</v>
      </c>
      <c r="AR145" s="187">
        <f t="shared" ca="1" si="11"/>
        <v>10.178867720648256</v>
      </c>
      <c r="AS145" s="187">
        <f t="shared" ca="1" si="11"/>
        <v>10.767291688216822</v>
      </c>
      <c r="AT145" s="187">
        <f t="shared" ca="1" si="11"/>
        <v>10.742021092608914</v>
      </c>
      <c r="AU145" s="187">
        <f t="shared" ca="1" si="11"/>
        <v>11.349551322614973</v>
      </c>
      <c r="AV145" s="187">
        <f t="shared" ca="1" si="11"/>
        <v>11.975932101549926</v>
      </c>
      <c r="AW145" s="187">
        <f t="shared" ca="1" si="11"/>
        <v>11.706612505381525</v>
      </c>
      <c r="AX145" s="187">
        <f t="shared" ca="1" si="11"/>
        <v>12.376270191358518</v>
      </c>
      <c r="AY145" s="187">
        <f t="shared" ca="1" si="11"/>
        <v>12.889532444625528</v>
      </c>
      <c r="AZ145" s="187">
        <f t="shared" ca="1" si="11"/>
        <v>13.532592300570657</v>
      </c>
      <c r="BA145" s="187">
        <f t="shared" ca="1" si="11"/>
        <v>14.176577942778302</v>
      </c>
      <c r="BB145" s="187">
        <f t="shared" ca="1" si="11"/>
        <v>14.838362908763148</v>
      </c>
      <c r="BC145" s="187">
        <f t="shared" ca="1" si="11"/>
        <v>15.277456635338222</v>
      </c>
      <c r="BD145" s="187">
        <f t="shared" ca="1" si="11"/>
        <v>15.091187773208105</v>
      </c>
      <c r="BE145" s="187">
        <f t="shared" ca="1" si="11"/>
        <v>15.202496715528333</v>
      </c>
      <c r="BF145" s="187">
        <f t="shared" ca="1" si="11"/>
        <v>15.083706189864962</v>
      </c>
      <c r="BG145" s="187">
        <f t="shared" ca="1" si="11"/>
        <v>15.042743720515876</v>
      </c>
      <c r="BH145" s="187">
        <f t="shared" ca="1" si="11"/>
        <v>14.825357820889231</v>
      </c>
      <c r="BI145" s="187">
        <f t="shared" ca="1" si="11"/>
        <v>14.678204763266315</v>
      </c>
      <c r="BJ145" s="187">
        <f t="shared" ca="1" si="11"/>
        <v>14.848073404219889</v>
      </c>
      <c r="BK145" s="187">
        <f t="shared" ca="1" si="11"/>
        <v>15.030619159545211</v>
      </c>
      <c r="BL145" s="187">
        <f t="shared" ca="1" si="11"/>
        <v>14.839340211315175</v>
      </c>
      <c r="BM145" s="187">
        <f t="shared" ca="1" si="11"/>
        <v>15.372595874780774</v>
      </c>
      <c r="BN145" s="187">
        <f t="shared" ca="1" si="11"/>
        <v>15.323489995844385</v>
      </c>
      <c r="BO145" s="187">
        <f t="shared" ca="1" si="11"/>
        <v>15.6724435437573</v>
      </c>
    </row>
    <row r="146" spans="3:67" x14ac:dyDescent="0.2">
      <c r="C146" s="154"/>
    </row>
    <row r="147" spans="3:67" x14ac:dyDescent="0.2">
      <c r="C147" s="154" t="s">
        <v>207</v>
      </c>
    </row>
    <row r="148" spans="3:67" x14ac:dyDescent="0.2">
      <c r="C148" s="154"/>
    </row>
    <row r="149" spans="3:67" x14ac:dyDescent="0.2">
      <c r="C149" s="154" t="s">
        <v>208</v>
      </c>
    </row>
    <row r="153" spans="3:67" x14ac:dyDescent="0.2">
      <c r="C153" s="154" t="s">
        <v>278</v>
      </c>
      <c r="D153" s="153"/>
      <c r="E153" s="153"/>
      <c r="G153" s="155"/>
      <c r="H153" s="155"/>
    </row>
    <row r="154" spans="3:67" x14ac:dyDescent="0.2">
      <c r="C154" s="154"/>
      <c r="D154" s="153"/>
      <c r="E154" s="153"/>
      <c r="G154" s="155"/>
      <c r="H154" s="153"/>
      <c r="I154" s="153"/>
    </row>
    <row r="155" spans="3:67" x14ac:dyDescent="0.2">
      <c r="C155" s="166" t="s">
        <v>9</v>
      </c>
      <c r="D155" s="159"/>
      <c r="E155" s="168">
        <f ca="1">'Widgets Showcase'!F163</f>
        <v>734455.38654062478</v>
      </c>
      <c r="G155" s="167" t="str">
        <f ca="1">TEXT(E155,"?,?")</f>
        <v>734,455</v>
      </c>
      <c r="I155" s="152" t="str">
        <f ca="1">CONCATENATE("$ ",G155)</f>
        <v>$ 734,455</v>
      </c>
    </row>
    <row r="156" spans="3:67" x14ac:dyDescent="0.2">
      <c r="C156" s="154"/>
      <c r="E156" s="168"/>
    </row>
    <row r="157" spans="3:67" x14ac:dyDescent="0.2">
      <c r="C157" s="166" t="s">
        <v>137</v>
      </c>
      <c r="E157" s="168">
        <f ca="1">'Widgets Showcase'!F165</f>
        <v>734055.84183658869</v>
      </c>
      <c r="G157" s="167"/>
    </row>
    <row r="158" spans="3:67" x14ac:dyDescent="0.2">
      <c r="E158" s="159"/>
    </row>
    <row r="159" spans="3:67" ht="14.25" x14ac:dyDescent="0.2">
      <c r="C159" s="152" t="s">
        <v>202</v>
      </c>
      <c r="E159" s="188" t="str">
        <f ca="1">IF(E155&gt;E157,"p","q")</f>
        <v>p</v>
      </c>
      <c r="G159" s="189"/>
      <c r="I159" s="189"/>
    </row>
    <row r="161" spans="1:11" x14ac:dyDescent="0.2">
      <c r="C161" s="154" t="s">
        <v>203</v>
      </c>
    </row>
    <row r="162" spans="1:11" x14ac:dyDescent="0.2">
      <c r="C162" s="154"/>
    </row>
    <row r="163" spans="1:11" x14ac:dyDescent="0.2">
      <c r="C163" s="154" t="s">
        <v>302</v>
      </c>
    </row>
    <row r="165" spans="1:11" s="169" customFormat="1" ht="15" x14ac:dyDescent="0.25">
      <c r="A165" s="152"/>
      <c r="B165" s="152"/>
      <c r="C165" s="152"/>
      <c r="D165" s="152"/>
      <c r="E165" s="152"/>
      <c r="F165" s="152"/>
      <c r="G165" s="152"/>
      <c r="H165" s="152"/>
      <c r="I165" s="152"/>
      <c r="J165" s="152"/>
      <c r="K165" s="152"/>
    </row>
    <row r="166" spans="1:11" s="169" customFormat="1" ht="15" x14ac:dyDescent="0.25">
      <c r="A166" s="152"/>
      <c r="B166" s="152"/>
      <c r="C166" s="152"/>
      <c r="D166" s="152"/>
      <c r="E166" s="152"/>
      <c r="F166" s="152"/>
      <c r="G166" s="152"/>
      <c r="H166" s="152"/>
      <c r="I166" s="152"/>
      <c r="J166" s="152"/>
      <c r="K166" s="152"/>
    </row>
    <row r="167" spans="1:11" s="169" customFormat="1" ht="15" x14ac:dyDescent="0.25">
      <c r="A167" s="152"/>
      <c r="B167" s="152"/>
      <c r="C167" s="154" t="s">
        <v>309</v>
      </c>
      <c r="D167" s="153"/>
      <c r="E167" s="153"/>
      <c r="F167" s="152"/>
      <c r="G167" s="155"/>
      <c r="H167" s="155"/>
      <c r="I167" s="152"/>
      <c r="J167" s="152"/>
      <c r="K167" s="152"/>
    </row>
    <row r="168" spans="1:11" s="169" customFormat="1" ht="15" x14ac:dyDescent="0.25">
      <c r="A168" s="152"/>
      <c r="B168" s="152"/>
      <c r="C168" s="154"/>
      <c r="D168" s="153"/>
      <c r="E168" s="153"/>
      <c r="F168" s="152"/>
      <c r="G168" s="155"/>
      <c r="H168" s="153"/>
      <c r="I168" s="153"/>
      <c r="J168" s="152"/>
      <c r="K168" s="152"/>
    </row>
    <row r="169" spans="1:11" s="169" customFormat="1" ht="15" x14ac:dyDescent="0.25">
      <c r="A169" s="152"/>
      <c r="B169" s="152"/>
      <c r="C169" s="166" t="s">
        <v>9</v>
      </c>
      <c r="D169" s="159"/>
      <c r="E169" s="190">
        <f ca="1">'Widgets Showcase'!F183</f>
        <v>637.17392116249403</v>
      </c>
      <c r="F169" s="152"/>
      <c r="G169" s="167"/>
      <c r="H169" s="167"/>
      <c r="I169" s="167"/>
      <c r="J169" s="152"/>
      <c r="K169" s="152"/>
    </row>
    <row r="170" spans="1:11" s="169" customFormat="1" ht="15" x14ac:dyDescent="0.25">
      <c r="A170" s="152"/>
      <c r="B170" s="152"/>
      <c r="C170" s="154"/>
      <c r="D170" s="152"/>
      <c r="E170" s="191"/>
      <c r="F170" s="152"/>
      <c r="G170" s="152"/>
      <c r="H170" s="152"/>
      <c r="I170" s="152"/>
      <c r="J170" s="152"/>
      <c r="K170" s="152"/>
    </row>
    <row r="171" spans="1:11" s="169" customFormat="1" ht="15" x14ac:dyDescent="0.25">
      <c r="A171" s="152"/>
      <c r="B171" s="152"/>
      <c r="C171" s="166" t="s">
        <v>137</v>
      </c>
      <c r="D171" s="152"/>
      <c r="E171" s="192">
        <f ca="1">'Widgets Showcase'!F185</f>
        <v>667.17392116249403</v>
      </c>
      <c r="F171" s="152"/>
      <c r="G171" s="167"/>
      <c r="H171" s="152"/>
      <c r="I171" s="152"/>
      <c r="J171" s="152"/>
      <c r="K171" s="152"/>
    </row>
    <row r="172" spans="1:11" s="169" customFormat="1" ht="15" x14ac:dyDescent="0.25">
      <c r="A172" s="152"/>
      <c r="B172" s="152"/>
      <c r="C172" s="166"/>
      <c r="D172" s="152"/>
      <c r="E172" s="152"/>
      <c r="F172" s="152"/>
      <c r="G172" s="167"/>
      <c r="H172" s="152"/>
      <c r="I172" s="152"/>
      <c r="J172" s="152"/>
      <c r="K172" s="152"/>
    </row>
    <row r="173" spans="1:11" s="169" customFormat="1" ht="15" x14ac:dyDescent="0.25">
      <c r="A173" s="152"/>
      <c r="B173" s="152"/>
      <c r="C173" s="169" t="s">
        <v>308</v>
      </c>
      <c r="D173" s="152"/>
      <c r="E173" s="193">
        <f ca="1">E169-E171</f>
        <v>-30</v>
      </c>
      <c r="F173" s="152"/>
      <c r="G173" s="165" t="s">
        <v>296</v>
      </c>
      <c r="H173" s="193" t="s">
        <v>297</v>
      </c>
      <c r="I173" s="193">
        <f ca="1">IF(E169&lt;E171,1,NA())</f>
        <v>1</v>
      </c>
      <c r="J173" s="152"/>
      <c r="K173" s="152"/>
    </row>
    <row r="174" spans="1:11" s="169" customFormat="1" ht="15" x14ac:dyDescent="0.25">
      <c r="A174" s="152"/>
      <c r="B174" s="152"/>
      <c r="C174" s="152"/>
      <c r="D174" s="152"/>
      <c r="E174" s="194"/>
      <c r="F174" s="152"/>
      <c r="G174" s="152"/>
      <c r="H174" s="193" t="s">
        <v>298</v>
      </c>
      <c r="I174" s="193" t="e">
        <f ca="1">IF(E169&gt;=E171,1,NA())</f>
        <v>#N/A</v>
      </c>
      <c r="J174" s="152"/>
      <c r="K174" s="152"/>
    </row>
    <row r="175" spans="1:11" s="169" customFormat="1" ht="15" x14ac:dyDescent="0.25">
      <c r="A175" s="152"/>
      <c r="B175" s="152"/>
      <c r="C175" s="169" t="s">
        <v>303</v>
      </c>
      <c r="D175" s="152"/>
      <c r="E175" s="193" t="str">
        <f ca="1">IF(E169&gt;E171,CONCATENATE("+",ROUND((E173/E169)*100,0),"%"),CONCATENATE(ROUND((E173/E169)*100,0),"%"))</f>
        <v>-5%</v>
      </c>
      <c r="F175" s="170"/>
      <c r="G175" s="189"/>
      <c r="H175" s="152"/>
      <c r="I175" s="189"/>
      <c r="J175" s="152"/>
      <c r="K175" s="152"/>
    </row>
    <row r="176" spans="1:11" s="169" customFormat="1" ht="15" x14ac:dyDescent="0.25">
      <c r="A176" s="152"/>
      <c r="B176" s="152"/>
      <c r="C176" s="152"/>
      <c r="D176" s="152"/>
      <c r="E176" s="152"/>
      <c r="F176" s="152"/>
      <c r="G176" s="152"/>
      <c r="H176" s="152"/>
      <c r="I176" s="152"/>
      <c r="J176" s="152"/>
      <c r="K176" s="152"/>
    </row>
    <row r="177" spans="1:11" s="169" customFormat="1" ht="15" x14ac:dyDescent="0.25">
      <c r="A177" s="152"/>
      <c r="B177" s="152"/>
      <c r="C177" s="154" t="s">
        <v>203</v>
      </c>
      <c r="D177" s="152"/>
      <c r="E177" s="152"/>
      <c r="F177" s="152"/>
      <c r="G177" s="152"/>
      <c r="H177" s="152"/>
      <c r="I177" s="152"/>
      <c r="J177" s="152"/>
      <c r="K177" s="152"/>
    </row>
    <row r="178" spans="1:11" s="169" customFormat="1" ht="15" x14ac:dyDescent="0.25">
      <c r="A178" s="152"/>
      <c r="B178" s="152"/>
      <c r="C178" s="154"/>
      <c r="D178" s="152"/>
      <c r="E178" s="152"/>
      <c r="F178" s="152"/>
      <c r="G178" s="152"/>
      <c r="H178" s="152"/>
      <c r="I178" s="152"/>
      <c r="J178" s="152"/>
      <c r="K178" s="152"/>
    </row>
    <row r="179" spans="1:11" s="169" customFormat="1" ht="15" x14ac:dyDescent="0.25">
      <c r="A179" s="152"/>
      <c r="B179" s="152"/>
      <c r="C179" s="154" t="s">
        <v>204</v>
      </c>
      <c r="D179" s="152"/>
      <c r="E179" s="152"/>
      <c r="F179" s="152"/>
      <c r="G179" s="152"/>
      <c r="H179" s="152"/>
      <c r="I179" s="152"/>
      <c r="J179" s="152"/>
      <c r="K179" s="152"/>
    </row>
    <row r="180" spans="1:11" s="169" customFormat="1" ht="15" x14ac:dyDescent="0.25">
      <c r="A180" s="152"/>
      <c r="B180" s="152"/>
      <c r="C180" s="152"/>
      <c r="D180" s="152"/>
      <c r="E180" s="152"/>
      <c r="F180" s="152"/>
      <c r="G180" s="152"/>
      <c r="H180" s="152"/>
      <c r="I180" s="152"/>
      <c r="J180" s="152"/>
      <c r="K180" s="152"/>
    </row>
    <row r="183" spans="1:11" x14ac:dyDescent="0.2">
      <c r="C183" s="154" t="s">
        <v>310</v>
      </c>
    </row>
    <row r="185" spans="1:11" s="154" customFormat="1" x14ac:dyDescent="0.2">
      <c r="C185" s="154" t="s">
        <v>145</v>
      </c>
      <c r="D185" s="171" t="s">
        <v>148</v>
      </c>
      <c r="E185" s="171" t="s">
        <v>146</v>
      </c>
      <c r="F185" s="171" t="s">
        <v>147</v>
      </c>
      <c r="G185" s="171"/>
      <c r="H185" s="171" t="s">
        <v>145</v>
      </c>
      <c r="I185" s="171" t="s">
        <v>146</v>
      </c>
      <c r="J185" s="171" t="s">
        <v>147</v>
      </c>
    </row>
    <row r="186" spans="1:11" x14ac:dyDescent="0.2">
      <c r="C186" s="154" t="s">
        <v>139</v>
      </c>
      <c r="D186" s="161">
        <f t="shared" ref="D186:D191" ca="1" si="12">SUM(E186:F186)</f>
        <v>34.467019890456868</v>
      </c>
      <c r="E186" s="161">
        <f ca="1">'Widgets Showcase'!D200</f>
        <v>17</v>
      </c>
      <c r="F186" s="161">
        <f ca="1">'Widgets Showcase'!G200</f>
        <v>17.467019890456864</v>
      </c>
      <c r="G186" s="161"/>
      <c r="H186" s="161" t="s">
        <v>139</v>
      </c>
      <c r="I186" s="161">
        <f t="shared" ref="I186:I191" ca="1" si="13">E186*-1</f>
        <v>-17</v>
      </c>
      <c r="J186" s="161">
        <f ca="1">F186</f>
        <v>17.467019890456864</v>
      </c>
    </row>
    <row r="187" spans="1:11" x14ac:dyDescent="0.2">
      <c r="C187" s="154" t="s">
        <v>140</v>
      </c>
      <c r="D187" s="161">
        <f t="shared" ca="1" si="12"/>
        <v>101.68225103181931</v>
      </c>
      <c r="E187" s="161">
        <f ca="1">'Widgets Showcase'!D202</f>
        <v>49</v>
      </c>
      <c r="F187" s="161">
        <f ca="1">'Widgets Showcase'!G202</f>
        <v>52.682251031819298</v>
      </c>
      <c r="G187" s="161"/>
      <c r="H187" s="161" t="s">
        <v>140</v>
      </c>
      <c r="I187" s="161">
        <f t="shared" ca="1" si="13"/>
        <v>-49</v>
      </c>
      <c r="J187" s="161">
        <f t="shared" ref="J187:J191" ca="1" si="14">F187</f>
        <v>52.682251031819298</v>
      </c>
    </row>
    <row r="188" spans="1:11" x14ac:dyDescent="0.2">
      <c r="C188" s="154" t="s">
        <v>141</v>
      </c>
      <c r="D188" s="161">
        <f t="shared" ca="1" si="12"/>
        <v>100.72677475348289</v>
      </c>
      <c r="E188" s="161">
        <f ca="1">'Widgets Showcase'!D204</f>
        <v>47</v>
      </c>
      <c r="F188" s="161">
        <f ca="1">'Widgets Showcase'!G204</f>
        <v>53.726774753482893</v>
      </c>
      <c r="G188" s="161"/>
      <c r="H188" s="161" t="s">
        <v>141</v>
      </c>
      <c r="I188" s="161">
        <f t="shared" ca="1" si="13"/>
        <v>-47</v>
      </c>
      <c r="J188" s="161">
        <f t="shared" ca="1" si="14"/>
        <v>53.726774753482893</v>
      </c>
    </row>
    <row r="189" spans="1:11" x14ac:dyDescent="0.2">
      <c r="C189" s="154" t="s">
        <v>142</v>
      </c>
      <c r="D189" s="161">
        <f t="shared" ca="1" si="12"/>
        <v>55.93788963969287</v>
      </c>
      <c r="E189" s="161">
        <f ca="1">'Widgets Showcase'!D206</f>
        <v>29</v>
      </c>
      <c r="F189" s="161">
        <f ca="1">'Widgets Showcase'!G206</f>
        <v>26.937889639692873</v>
      </c>
      <c r="G189" s="161"/>
      <c r="H189" s="161" t="s">
        <v>142</v>
      </c>
      <c r="I189" s="161">
        <f t="shared" ca="1" si="13"/>
        <v>-29</v>
      </c>
      <c r="J189" s="161">
        <f t="shared" ca="1" si="14"/>
        <v>26.937889639692873</v>
      </c>
    </row>
    <row r="190" spans="1:11" x14ac:dyDescent="0.2">
      <c r="C190" s="154" t="s">
        <v>143</v>
      </c>
      <c r="D190" s="161">
        <f t="shared" ca="1" si="12"/>
        <v>57.799487346231189</v>
      </c>
      <c r="E190" s="161">
        <f ca="1">'Widgets Showcase'!D208</f>
        <v>24</v>
      </c>
      <c r="F190" s="161">
        <f ca="1">'Widgets Showcase'!G208</f>
        <v>33.799487346231189</v>
      </c>
      <c r="G190" s="161"/>
      <c r="H190" s="161" t="s">
        <v>143</v>
      </c>
      <c r="I190" s="161">
        <f t="shared" ca="1" si="13"/>
        <v>-24</v>
      </c>
      <c r="J190" s="161">
        <f t="shared" ca="1" si="14"/>
        <v>33.799487346231189</v>
      </c>
    </row>
    <row r="191" spans="1:11" x14ac:dyDescent="0.2">
      <c r="C191" s="154" t="s">
        <v>144</v>
      </c>
      <c r="D191" s="161">
        <f t="shared" ca="1" si="12"/>
        <v>21.694001219925639</v>
      </c>
      <c r="E191" s="161">
        <f ca="1">'Widgets Showcase'!D210</f>
        <v>14</v>
      </c>
      <c r="F191" s="161">
        <f ca="1">'Widgets Showcase'!G210</f>
        <v>7.6940012199256378</v>
      </c>
      <c r="G191" s="161"/>
      <c r="H191" s="161" t="s">
        <v>144</v>
      </c>
      <c r="I191" s="161">
        <f t="shared" ca="1" si="13"/>
        <v>-14</v>
      </c>
      <c r="J191" s="161">
        <f t="shared" ca="1" si="14"/>
        <v>7.6940012199256378</v>
      </c>
    </row>
    <row r="192" spans="1:11" x14ac:dyDescent="0.2">
      <c r="C192" s="154"/>
      <c r="D192" s="161">
        <f ca="1">SUM(D186:D191)</f>
        <v>372.30742388160877</v>
      </c>
      <c r="E192" s="161">
        <f ca="1">SUM(E186:E191)</f>
        <v>180</v>
      </c>
      <c r="F192" s="161">
        <f ca="1">SUM(F186:F191)</f>
        <v>192.30742388160877</v>
      </c>
      <c r="G192" s="161"/>
      <c r="H192" s="161"/>
      <c r="I192" s="161"/>
      <c r="J192" s="161"/>
    </row>
    <row r="193" spans="3:16" x14ac:dyDescent="0.2">
      <c r="C193" s="154"/>
      <c r="D193" s="161"/>
      <c r="E193" s="161"/>
      <c r="F193" s="161"/>
      <c r="G193" s="161"/>
      <c r="H193" s="161"/>
      <c r="I193" s="161"/>
      <c r="J193" s="161"/>
    </row>
    <row r="194" spans="3:16" x14ac:dyDescent="0.2">
      <c r="C194" s="154" t="s">
        <v>203</v>
      </c>
      <c r="D194" s="161"/>
      <c r="E194" s="161"/>
      <c r="F194" s="161"/>
      <c r="G194" s="161"/>
      <c r="H194" s="161"/>
      <c r="I194" s="161"/>
      <c r="J194" s="161"/>
    </row>
    <row r="195" spans="3:16" x14ac:dyDescent="0.2">
      <c r="C195" s="154"/>
      <c r="D195" s="161"/>
      <c r="E195" s="161"/>
      <c r="F195" s="161"/>
      <c r="G195" s="161"/>
      <c r="H195" s="161"/>
      <c r="I195" s="161"/>
      <c r="J195" s="161"/>
    </row>
    <row r="196" spans="3:16" x14ac:dyDescent="0.2">
      <c r="C196" s="154" t="s">
        <v>205</v>
      </c>
      <c r="D196" s="161"/>
      <c r="E196" s="161"/>
      <c r="F196" s="161"/>
      <c r="G196" s="161"/>
      <c r="H196" s="161"/>
      <c r="I196" s="161"/>
      <c r="J196" s="161"/>
    </row>
    <row r="197" spans="3:16" x14ac:dyDescent="0.2">
      <c r="C197" s="154"/>
      <c r="D197" s="159"/>
      <c r="E197" s="159"/>
      <c r="F197" s="159"/>
      <c r="G197" s="159"/>
      <c r="H197" s="159"/>
      <c r="I197" s="159"/>
      <c r="J197" s="159"/>
    </row>
    <row r="198" spans="3:16" x14ac:dyDescent="0.2">
      <c r="D198" s="159"/>
      <c r="E198" s="159"/>
      <c r="F198" s="159"/>
      <c r="G198" s="159"/>
      <c r="H198" s="159"/>
      <c r="I198" s="159"/>
      <c r="J198" s="159"/>
    </row>
    <row r="199" spans="3:16" x14ac:dyDescent="0.2">
      <c r="C199" s="155"/>
    </row>
    <row r="200" spans="3:16" ht="15" x14ac:dyDescent="0.25">
      <c r="C200" s="154" t="s">
        <v>311</v>
      </c>
      <c r="E200" s="210" t="s">
        <v>286</v>
      </c>
      <c r="F200" s="211"/>
      <c r="J200" s="210" t="s">
        <v>287</v>
      </c>
      <c r="K200" s="211"/>
      <c r="O200" s="210" t="s">
        <v>288</v>
      </c>
      <c r="P200" s="211"/>
    </row>
    <row r="201" spans="3:16" ht="15" x14ac:dyDescent="0.25">
      <c r="C201" s="154" t="s">
        <v>89</v>
      </c>
      <c r="D201" s="195">
        <f ca="1">'Widgets Showcase'!F218</f>
        <v>0.81103992816965009</v>
      </c>
      <c r="E201" s="163" t="s">
        <v>284</v>
      </c>
      <c r="F201" s="163" t="s">
        <v>285</v>
      </c>
      <c r="H201" s="154" t="s">
        <v>90</v>
      </c>
      <c r="I201" s="195">
        <f ca="1">'Widgets Showcase'!F220</f>
        <v>0.81057035755600104</v>
      </c>
      <c r="J201" s="163" t="s">
        <v>284</v>
      </c>
      <c r="K201" s="163" t="s">
        <v>285</v>
      </c>
      <c r="M201" s="154" t="s">
        <v>91</v>
      </c>
      <c r="N201" s="195">
        <f ca="1">'Widgets Showcase'!F222</f>
        <v>0.80761749845202457</v>
      </c>
      <c r="O201" s="163" t="s">
        <v>284</v>
      </c>
      <c r="P201" s="163" t="s">
        <v>285</v>
      </c>
    </row>
    <row r="202" spans="3:16" ht="15" x14ac:dyDescent="0.25">
      <c r="C202" s="163">
        <f ca="1">ROUND(IF(D201*100&gt;=100,5,IF(D201*100&lt;90,0,((D201*100)-90)/2)),0)</f>
        <v>0</v>
      </c>
      <c r="D202" s="163">
        <f ca="1">5-C202</f>
        <v>5</v>
      </c>
      <c r="E202" s="172" t="str">
        <f ca="1">REPT("l",C202)</f>
        <v/>
      </c>
      <c r="F202" s="172" t="str">
        <f ca="1">REPT("l",D202)</f>
        <v>lllll</v>
      </c>
      <c r="H202" s="163">
        <f ca="1">ROUND(IF(I201*100&gt;=100,5,IF(I201*100&lt;90,0,((I201*100)-90)/2)),0)</f>
        <v>0</v>
      </c>
      <c r="I202" s="163">
        <f ca="1">5-H202</f>
        <v>5</v>
      </c>
      <c r="J202" s="172" t="str">
        <f ca="1">REPT("l",H202)</f>
        <v/>
      </c>
      <c r="K202" s="172" t="str">
        <f ca="1">REPT("l",I202)</f>
        <v>lllll</v>
      </c>
      <c r="M202" s="163">
        <f ca="1">ROUND(IF(N201*100&gt;=100,5,IF(N201*100&lt;90,0,((N201*100)-90)/2)),0)</f>
        <v>0</v>
      </c>
      <c r="N202" s="163">
        <f ca="1">5-M202</f>
        <v>5</v>
      </c>
      <c r="O202" s="172" t="str">
        <f ca="1">REPT("l",M202)</f>
        <v/>
      </c>
      <c r="P202" s="172" t="str">
        <f ca="1">REPT("l",N202)</f>
        <v>lllll</v>
      </c>
    </row>
    <row r="203" spans="3:16" ht="15" x14ac:dyDescent="0.25">
      <c r="C203" s="163">
        <f ca="1">ROUND(IF(D201*100&gt;=90,5,IF(D201*100&lt;80,0,((D201*100)-80)/2)),0)</f>
        <v>1</v>
      </c>
      <c r="D203" s="163">
        <f t="shared" ref="D203:D211" ca="1" si="15">5-C203</f>
        <v>4</v>
      </c>
      <c r="E203" s="172" t="str">
        <f t="shared" ref="E203:E211" ca="1" si="16">REPT("l",C203)</f>
        <v>l</v>
      </c>
      <c r="F203" s="172" t="str">
        <f t="shared" ref="F203:F211" ca="1" si="17">REPT("l",D203)</f>
        <v>llll</v>
      </c>
      <c r="H203" s="163">
        <f ca="1">ROUND(IF(I201*100&gt;=90,5,IF(I201*100&lt;80,0,((I201*100)-80)/2)),0)</f>
        <v>1</v>
      </c>
      <c r="I203" s="163">
        <f t="shared" ref="I203:I211" ca="1" si="18">5-H203</f>
        <v>4</v>
      </c>
      <c r="J203" s="172" t="str">
        <f t="shared" ref="J203:J211" ca="1" si="19">REPT("l",H203)</f>
        <v>l</v>
      </c>
      <c r="K203" s="172" t="str">
        <f t="shared" ref="K203:K211" ca="1" si="20">REPT("l",I203)</f>
        <v>llll</v>
      </c>
      <c r="M203" s="163">
        <f ca="1">ROUND(IF(N201*100&gt;=90,5,IF(N201*100&lt;80,0,((N201*100)-80)/2)),0)</f>
        <v>0</v>
      </c>
      <c r="N203" s="163">
        <f t="shared" ref="N203:N211" ca="1" si="21">5-M203</f>
        <v>5</v>
      </c>
      <c r="O203" s="172" t="str">
        <f t="shared" ref="O203:O211" ca="1" si="22">REPT("l",M203)</f>
        <v/>
      </c>
      <c r="P203" s="172" t="str">
        <f t="shared" ref="P203:P211" ca="1" si="23">REPT("l",N203)</f>
        <v>lllll</v>
      </c>
    </row>
    <row r="204" spans="3:16" ht="15" x14ac:dyDescent="0.25">
      <c r="C204" s="163">
        <f ca="1">ROUND(IF(D201*100&gt;=80,5,IF(D201*100&lt;70,0,((D201*100)-70)/2)),0)</f>
        <v>5</v>
      </c>
      <c r="D204" s="163">
        <f t="shared" ca="1" si="15"/>
        <v>0</v>
      </c>
      <c r="E204" s="172" t="str">
        <f t="shared" ca="1" si="16"/>
        <v>lllll</v>
      </c>
      <c r="F204" s="172" t="str">
        <f t="shared" ca="1" si="17"/>
        <v/>
      </c>
      <c r="H204" s="163">
        <f ca="1">ROUND(IF(I201*100&gt;=80,5,IF(I201*100&lt;70,0,((I201*100)-70)/2)),0)</f>
        <v>5</v>
      </c>
      <c r="I204" s="163">
        <f t="shared" ca="1" si="18"/>
        <v>0</v>
      </c>
      <c r="J204" s="172" t="str">
        <f t="shared" ca="1" si="19"/>
        <v>lllll</v>
      </c>
      <c r="K204" s="172" t="str">
        <f t="shared" ca="1" si="20"/>
        <v/>
      </c>
      <c r="M204" s="163">
        <f ca="1">ROUND(IF(N201*100&gt;=80,5,IF(N201*100&lt;70,0,((N201*100)-70)/2)),0)</f>
        <v>5</v>
      </c>
      <c r="N204" s="163">
        <f t="shared" ca="1" si="21"/>
        <v>0</v>
      </c>
      <c r="O204" s="172" t="str">
        <f t="shared" ca="1" si="22"/>
        <v>lllll</v>
      </c>
      <c r="P204" s="172" t="str">
        <f t="shared" ca="1" si="23"/>
        <v/>
      </c>
    </row>
    <row r="205" spans="3:16" ht="15" x14ac:dyDescent="0.25">
      <c r="C205" s="163">
        <f ca="1">ROUND(IF(D201*100&gt;=70,5,IF(D201*100&lt;60,0,((D201*100)-60)/2)),0)</f>
        <v>5</v>
      </c>
      <c r="D205" s="163">
        <f t="shared" ca="1" si="15"/>
        <v>0</v>
      </c>
      <c r="E205" s="172" t="str">
        <f t="shared" ca="1" si="16"/>
        <v>lllll</v>
      </c>
      <c r="F205" s="172" t="str">
        <f t="shared" ca="1" si="17"/>
        <v/>
      </c>
      <c r="H205" s="163">
        <f ca="1">ROUND(IF(I201*100&gt;=70,5,IF(I201*100&lt;60,0,((I201*100)-60)/2)),0)</f>
        <v>5</v>
      </c>
      <c r="I205" s="163">
        <f t="shared" ca="1" si="18"/>
        <v>0</v>
      </c>
      <c r="J205" s="172" t="str">
        <f t="shared" ca="1" si="19"/>
        <v>lllll</v>
      </c>
      <c r="K205" s="172" t="str">
        <f t="shared" ca="1" si="20"/>
        <v/>
      </c>
      <c r="M205" s="163">
        <f ca="1">ROUND(IF(N201*100&gt;=70,5,IF(N201*100&lt;60,0,((N201*100)-60)/2)),0)</f>
        <v>5</v>
      </c>
      <c r="N205" s="163">
        <f t="shared" ca="1" si="21"/>
        <v>0</v>
      </c>
      <c r="O205" s="172" t="str">
        <f t="shared" ca="1" si="22"/>
        <v>lllll</v>
      </c>
      <c r="P205" s="172" t="str">
        <f t="shared" ca="1" si="23"/>
        <v/>
      </c>
    </row>
    <row r="206" spans="3:16" ht="15" x14ac:dyDescent="0.25">
      <c r="C206" s="163">
        <f ca="1">ROUND(IF(D201*100&gt;=60,5,IF(D201*100&lt;50,0,((D201*100)-50)/2)),0)</f>
        <v>5</v>
      </c>
      <c r="D206" s="163">
        <f t="shared" ca="1" si="15"/>
        <v>0</v>
      </c>
      <c r="E206" s="172" t="str">
        <f t="shared" ca="1" si="16"/>
        <v>lllll</v>
      </c>
      <c r="F206" s="172" t="str">
        <f t="shared" ca="1" si="17"/>
        <v/>
      </c>
      <c r="H206" s="163">
        <f ca="1">ROUND(IF(I201*100&gt;=60,5,IF(I201*100&lt;50,0,((I201*100)-50)/2)),0)</f>
        <v>5</v>
      </c>
      <c r="I206" s="163">
        <f t="shared" ca="1" si="18"/>
        <v>0</v>
      </c>
      <c r="J206" s="172" t="str">
        <f t="shared" ca="1" si="19"/>
        <v>lllll</v>
      </c>
      <c r="K206" s="172" t="str">
        <f t="shared" ca="1" si="20"/>
        <v/>
      </c>
      <c r="M206" s="163">
        <f ca="1">ROUND(IF(N201*100&gt;=60,5,IF(N201*100&lt;50,0,((N201*100)-50)/2)),0)</f>
        <v>5</v>
      </c>
      <c r="N206" s="163">
        <f t="shared" ca="1" si="21"/>
        <v>0</v>
      </c>
      <c r="O206" s="172" t="str">
        <f t="shared" ca="1" si="22"/>
        <v>lllll</v>
      </c>
      <c r="P206" s="172" t="str">
        <f t="shared" ca="1" si="23"/>
        <v/>
      </c>
    </row>
    <row r="207" spans="3:16" ht="15" x14ac:dyDescent="0.25">
      <c r="C207" s="163">
        <f ca="1">ROUND(IF(D201*100&gt;=50,5,IF(D201*100&lt;40,0,((D201*100)-40)/2)),0)</f>
        <v>5</v>
      </c>
      <c r="D207" s="163">
        <f t="shared" ca="1" si="15"/>
        <v>0</v>
      </c>
      <c r="E207" s="172" t="str">
        <f t="shared" ca="1" si="16"/>
        <v>lllll</v>
      </c>
      <c r="F207" s="172" t="str">
        <f t="shared" ca="1" si="17"/>
        <v/>
      </c>
      <c r="H207" s="163">
        <f ca="1">ROUND(IF(I201*100&gt;=50,5,IF(I201*100&lt;40,0,((I201*100)-40)/2)),0)</f>
        <v>5</v>
      </c>
      <c r="I207" s="163">
        <f t="shared" ca="1" si="18"/>
        <v>0</v>
      </c>
      <c r="J207" s="172" t="str">
        <f t="shared" ca="1" si="19"/>
        <v>lllll</v>
      </c>
      <c r="K207" s="172" t="str">
        <f t="shared" ca="1" si="20"/>
        <v/>
      </c>
      <c r="M207" s="163">
        <f ca="1">ROUND(IF(N201*100&gt;=50,5,IF(N201*100&lt;40,0,((N201*100)-40)/2)),0)</f>
        <v>5</v>
      </c>
      <c r="N207" s="163">
        <f t="shared" ca="1" si="21"/>
        <v>0</v>
      </c>
      <c r="O207" s="172" t="str">
        <f t="shared" ca="1" si="22"/>
        <v>lllll</v>
      </c>
      <c r="P207" s="172" t="str">
        <f t="shared" ca="1" si="23"/>
        <v/>
      </c>
    </row>
    <row r="208" spans="3:16" ht="15" x14ac:dyDescent="0.25">
      <c r="C208" s="163">
        <f ca="1">ROUND(IF(D201*100&gt;=40,5,IF(D201*100&lt;30,0,((D201*100)-30)/2)),0)</f>
        <v>5</v>
      </c>
      <c r="D208" s="163">
        <f t="shared" ca="1" si="15"/>
        <v>0</v>
      </c>
      <c r="E208" s="172" t="str">
        <f t="shared" ca="1" si="16"/>
        <v>lllll</v>
      </c>
      <c r="F208" s="172" t="str">
        <f t="shared" ca="1" si="17"/>
        <v/>
      </c>
      <c r="H208" s="163">
        <f ca="1">ROUND(IF(I201*100&gt;=40,5,IF(I201*100&lt;30,0,((I201*100)-30)/2)),0)</f>
        <v>5</v>
      </c>
      <c r="I208" s="163">
        <f t="shared" ca="1" si="18"/>
        <v>0</v>
      </c>
      <c r="J208" s="172" t="str">
        <f t="shared" ca="1" si="19"/>
        <v>lllll</v>
      </c>
      <c r="K208" s="172" t="str">
        <f t="shared" ca="1" si="20"/>
        <v/>
      </c>
      <c r="M208" s="163">
        <f ca="1">ROUND(IF(N201*100&gt;=40,5,IF(N201*100&lt;30,0,((N201*100)-30)/2)),0)</f>
        <v>5</v>
      </c>
      <c r="N208" s="163">
        <f t="shared" ca="1" si="21"/>
        <v>0</v>
      </c>
      <c r="O208" s="172" t="str">
        <f t="shared" ca="1" si="22"/>
        <v>lllll</v>
      </c>
      <c r="P208" s="172" t="str">
        <f t="shared" ca="1" si="23"/>
        <v/>
      </c>
    </row>
    <row r="209" spans="3:16" ht="15" x14ac:dyDescent="0.25">
      <c r="C209" s="163">
        <f ca="1">ROUND(IF(D201*100&gt;=30,5,IF(D201*100&lt;20,0,((D201*100)-20)/2)),0)</f>
        <v>5</v>
      </c>
      <c r="D209" s="163">
        <f t="shared" ca="1" si="15"/>
        <v>0</v>
      </c>
      <c r="E209" s="172" t="str">
        <f t="shared" ca="1" si="16"/>
        <v>lllll</v>
      </c>
      <c r="F209" s="172" t="str">
        <f t="shared" ca="1" si="17"/>
        <v/>
      </c>
      <c r="H209" s="163">
        <f ca="1">ROUND(IF(I201*100&gt;=30,5,IF(I201*100&lt;20,0,((I201*100)-20)/2)),0)</f>
        <v>5</v>
      </c>
      <c r="I209" s="163">
        <f t="shared" ca="1" si="18"/>
        <v>0</v>
      </c>
      <c r="J209" s="172" t="str">
        <f t="shared" ca="1" si="19"/>
        <v>lllll</v>
      </c>
      <c r="K209" s="172" t="str">
        <f t="shared" ca="1" si="20"/>
        <v/>
      </c>
      <c r="M209" s="163">
        <f ca="1">ROUND(IF(N201*100&gt;=30,5,IF(N201*100&lt;20,0,((N201*100)-20)/2)),0)</f>
        <v>5</v>
      </c>
      <c r="N209" s="163">
        <f t="shared" ca="1" si="21"/>
        <v>0</v>
      </c>
      <c r="O209" s="172" t="str">
        <f t="shared" ca="1" si="22"/>
        <v>lllll</v>
      </c>
      <c r="P209" s="172" t="str">
        <f t="shared" ca="1" si="23"/>
        <v/>
      </c>
    </row>
    <row r="210" spans="3:16" ht="15" x14ac:dyDescent="0.25">
      <c r="C210" s="163">
        <f ca="1">ROUND(IF(D201*100&gt;=20,5,IF(D201*100&lt;10,0,((D201*100)-10)/2)),0)</f>
        <v>5</v>
      </c>
      <c r="D210" s="163">
        <f t="shared" ca="1" si="15"/>
        <v>0</v>
      </c>
      <c r="E210" s="172" t="str">
        <f t="shared" ca="1" si="16"/>
        <v>lllll</v>
      </c>
      <c r="F210" s="172" t="str">
        <f t="shared" ca="1" si="17"/>
        <v/>
      </c>
      <c r="H210" s="163">
        <f ca="1">ROUND(IF(I201*100&gt;=20,5,IF(I201*100&lt;10,0,((I201*100)-10)/2)),0)</f>
        <v>5</v>
      </c>
      <c r="I210" s="163">
        <f t="shared" ca="1" si="18"/>
        <v>0</v>
      </c>
      <c r="J210" s="172" t="str">
        <f t="shared" ca="1" si="19"/>
        <v>lllll</v>
      </c>
      <c r="K210" s="172" t="str">
        <f t="shared" ca="1" si="20"/>
        <v/>
      </c>
      <c r="M210" s="163">
        <f ca="1">ROUND(IF(N201*100&gt;=20,5,IF(N201*100&lt;10,0,((N201*100)-10)/2)),0)</f>
        <v>5</v>
      </c>
      <c r="N210" s="163">
        <f t="shared" ca="1" si="21"/>
        <v>0</v>
      </c>
      <c r="O210" s="172" t="str">
        <f t="shared" ca="1" si="22"/>
        <v>lllll</v>
      </c>
      <c r="P210" s="172" t="str">
        <f t="shared" ca="1" si="23"/>
        <v/>
      </c>
    </row>
    <row r="211" spans="3:16" ht="15" x14ac:dyDescent="0.25">
      <c r="C211" s="163">
        <f ca="1">ROUND(IF(D201*100&gt;=10,5,IF(D201*100&lt;0,0,((D201*100)-0)/2)),0)</f>
        <v>5</v>
      </c>
      <c r="D211" s="163">
        <f t="shared" ca="1" si="15"/>
        <v>0</v>
      </c>
      <c r="E211" s="172" t="str">
        <f t="shared" ca="1" si="16"/>
        <v>lllll</v>
      </c>
      <c r="F211" s="172" t="str">
        <f t="shared" ca="1" si="17"/>
        <v/>
      </c>
      <c r="H211" s="163">
        <f ca="1">ROUND(IF(I201*100&gt;=10,5,IF(I201*100&lt;0,0,((I201*100)-0)/2)),0)</f>
        <v>5</v>
      </c>
      <c r="I211" s="163">
        <f t="shared" ca="1" si="18"/>
        <v>0</v>
      </c>
      <c r="J211" s="172" t="str">
        <f t="shared" ca="1" si="19"/>
        <v>lllll</v>
      </c>
      <c r="K211" s="172" t="str">
        <f t="shared" ca="1" si="20"/>
        <v/>
      </c>
      <c r="M211" s="163">
        <f ca="1">ROUND(IF(N201*100&gt;=10,5,IF(N201*100&lt;0,0,((N201*100)-0)/2)),0)</f>
        <v>5</v>
      </c>
      <c r="N211" s="163">
        <f t="shared" ca="1" si="21"/>
        <v>0</v>
      </c>
      <c r="O211" s="172" t="str">
        <f t="shared" ca="1" si="22"/>
        <v>lllll</v>
      </c>
      <c r="P211" s="172" t="str">
        <f t="shared" ca="1" si="23"/>
        <v/>
      </c>
    </row>
    <row r="212" spans="3:16" ht="15" x14ac:dyDescent="0.25">
      <c r="C212" s="163"/>
      <c r="D212" s="163"/>
      <c r="E212" s="172"/>
      <c r="F212" s="172"/>
      <c r="H212" s="163"/>
      <c r="I212" s="163"/>
      <c r="J212" s="172"/>
      <c r="K212" s="172"/>
      <c r="M212" s="163"/>
      <c r="N212" s="163"/>
      <c r="O212" s="172"/>
      <c r="P212" s="172"/>
    </row>
    <row r="213" spans="3:16" ht="15" x14ac:dyDescent="0.25">
      <c r="C213" s="154" t="s">
        <v>203</v>
      </c>
      <c r="D213" s="163"/>
      <c r="E213" s="172"/>
      <c r="F213" s="172"/>
      <c r="H213" s="163"/>
      <c r="I213" s="163"/>
      <c r="J213" s="172"/>
      <c r="K213" s="172"/>
      <c r="M213" s="163"/>
      <c r="N213" s="163"/>
      <c r="O213" s="172"/>
      <c r="P213" s="172"/>
    </row>
    <row r="214" spans="3:16" ht="15" x14ac:dyDescent="0.25">
      <c r="C214" s="154"/>
      <c r="D214" s="163"/>
      <c r="E214" s="172"/>
      <c r="F214" s="172"/>
      <c r="H214" s="163"/>
      <c r="I214" s="163"/>
      <c r="J214" s="172"/>
      <c r="K214" s="172"/>
      <c r="M214" s="163"/>
      <c r="N214" s="163"/>
      <c r="O214" s="172"/>
      <c r="P214" s="172"/>
    </row>
    <row r="215" spans="3:16" ht="15" x14ac:dyDescent="0.25">
      <c r="C215" s="154" t="s">
        <v>206</v>
      </c>
      <c r="D215" s="163"/>
      <c r="E215" s="172"/>
      <c r="F215" s="172"/>
      <c r="H215" s="163"/>
      <c r="I215" s="163"/>
      <c r="J215" s="172"/>
      <c r="K215" s="172"/>
      <c r="M215" s="163"/>
      <c r="N215" s="163"/>
      <c r="O215" s="172"/>
      <c r="P215" s="172"/>
    </row>
    <row r="219" spans="3:16" x14ac:dyDescent="0.2">
      <c r="C219" s="154" t="s">
        <v>312</v>
      </c>
    </row>
    <row r="221" spans="3:16" x14ac:dyDescent="0.2">
      <c r="C221" s="159" t="s">
        <v>263</v>
      </c>
      <c r="D221" s="152" t="str">
        <f>'Widgets Showcase'!G236</f>
        <v>Brussels</v>
      </c>
    </row>
    <row r="222" spans="3:16" x14ac:dyDescent="0.2">
      <c r="C222" s="159" t="s">
        <v>268</v>
      </c>
      <c r="D222" s="159">
        <f>VLOOKUP(D221,C230:E273,2,FALSE)</f>
        <v>8.6000000000000085</v>
      </c>
      <c r="E222" s="159">
        <f>VLOOKUP(D221,C230:E273,3,FALSE)</f>
        <v>60.8</v>
      </c>
    </row>
    <row r="223" spans="3:16" x14ac:dyDescent="0.2">
      <c r="C223" s="159" t="s">
        <v>269</v>
      </c>
      <c r="D223" s="159">
        <f>VLOOKUP(D221,C230:E282,2,FALSE)</f>
        <v>8.6000000000000085</v>
      </c>
      <c r="E223" s="159">
        <f>VLOOKUP(D221,C230:E273,3,FALSE)</f>
        <v>60.8</v>
      </c>
    </row>
    <row r="224" spans="3:16" x14ac:dyDescent="0.2">
      <c r="C224" s="159" t="s">
        <v>264</v>
      </c>
      <c r="D224" s="152" t="str">
        <f>VLOOKUP(D221,C230:G273,4,FALSE)&amp;"°C / "&amp;VLOOKUP(D221,C230:G273,5,FALSE)&amp;"°F"</f>
        <v>15°C / 59°F</v>
      </c>
    </row>
    <row r="225" spans="3:8" x14ac:dyDescent="0.2">
      <c r="C225" s="159" t="s">
        <v>267</v>
      </c>
      <c r="D225" s="188" t="str">
        <f>VLOOKUP(D221,C230:H273,6,FALSE)</f>
        <v>q</v>
      </c>
    </row>
    <row r="227" spans="3:8" x14ac:dyDescent="0.2">
      <c r="C227" s="154" t="s">
        <v>270</v>
      </c>
    </row>
    <row r="228" spans="3:8" ht="6.75" customHeight="1" x14ac:dyDescent="0.2"/>
    <row r="229" spans="3:8" ht="15" x14ac:dyDescent="0.25">
      <c r="C229" s="169"/>
      <c r="D229" s="163" t="s">
        <v>0</v>
      </c>
      <c r="E229" s="163" t="s">
        <v>1</v>
      </c>
      <c r="F229" s="159" t="s">
        <v>261</v>
      </c>
      <c r="G229" s="159" t="s">
        <v>262</v>
      </c>
      <c r="H229" s="159" t="s">
        <v>267</v>
      </c>
    </row>
    <row r="230" spans="3:8" ht="15" x14ac:dyDescent="0.25">
      <c r="C230" s="169" t="s">
        <v>217</v>
      </c>
      <c r="D230" s="163">
        <v>8</v>
      </c>
      <c r="E230" s="163">
        <v>62</v>
      </c>
      <c r="F230" s="159">
        <v>7</v>
      </c>
      <c r="G230" s="159">
        <f t="shared" ref="G230:G273" si="24">ROUNDUP((F230*9/5)+32,0)</f>
        <v>45</v>
      </c>
      <c r="H230" s="188" t="s">
        <v>265</v>
      </c>
    </row>
    <row r="231" spans="3:8" ht="15" x14ac:dyDescent="0.25">
      <c r="C231" s="169" t="s">
        <v>218</v>
      </c>
      <c r="D231" s="163">
        <v>26</v>
      </c>
      <c r="E231" s="163">
        <v>48</v>
      </c>
      <c r="F231" s="159">
        <v>22</v>
      </c>
      <c r="G231" s="159">
        <f t="shared" si="24"/>
        <v>72</v>
      </c>
      <c r="H231" s="188" t="s">
        <v>265</v>
      </c>
    </row>
    <row r="232" spans="3:8" ht="15" x14ac:dyDescent="0.25">
      <c r="C232" s="169" t="s">
        <v>219</v>
      </c>
      <c r="D232" s="163">
        <v>118.1</v>
      </c>
      <c r="E232" s="163">
        <v>13</v>
      </c>
      <c r="F232" s="159">
        <v>31</v>
      </c>
      <c r="G232" s="159">
        <f t="shared" si="24"/>
        <v>88</v>
      </c>
      <c r="H232" s="188" t="s">
        <v>265</v>
      </c>
    </row>
    <row r="233" spans="3:8" ht="15" x14ac:dyDescent="0.25">
      <c r="C233" s="169" t="s">
        <v>220</v>
      </c>
      <c r="D233" s="163">
        <v>116</v>
      </c>
      <c r="E233" s="163">
        <v>47.6</v>
      </c>
      <c r="F233" s="159">
        <v>22</v>
      </c>
      <c r="G233" s="159">
        <f t="shared" si="24"/>
        <v>72</v>
      </c>
      <c r="H233" s="188" t="s">
        <v>265</v>
      </c>
    </row>
    <row r="234" spans="3:8" ht="15" x14ac:dyDescent="0.25">
      <c r="C234" s="169" t="s">
        <v>221</v>
      </c>
      <c r="D234" s="163">
        <v>13</v>
      </c>
      <c r="E234" s="163">
        <v>58.7</v>
      </c>
      <c r="F234" s="159">
        <v>14</v>
      </c>
      <c r="G234" s="159">
        <f t="shared" si="24"/>
        <v>58</v>
      </c>
      <c r="H234" s="188" t="s">
        <v>266</v>
      </c>
    </row>
    <row r="235" spans="3:8" ht="15" x14ac:dyDescent="0.25">
      <c r="C235" s="169" t="s">
        <v>222</v>
      </c>
      <c r="D235" s="163">
        <v>-47</v>
      </c>
      <c r="E235" s="163">
        <v>-15</v>
      </c>
      <c r="F235" s="159">
        <v>21</v>
      </c>
      <c r="G235" s="159">
        <f t="shared" si="24"/>
        <v>70</v>
      </c>
      <c r="H235" s="188" t="s">
        <v>266</v>
      </c>
    </row>
    <row r="236" spans="3:8" ht="15" x14ac:dyDescent="0.25">
      <c r="C236" s="169" t="s">
        <v>223</v>
      </c>
      <c r="D236" s="163">
        <v>8.6000000000000085</v>
      </c>
      <c r="E236" s="163">
        <v>60.8</v>
      </c>
      <c r="F236" s="159">
        <v>15</v>
      </c>
      <c r="G236" s="159">
        <f t="shared" si="24"/>
        <v>59</v>
      </c>
      <c r="H236" s="188" t="s">
        <v>266</v>
      </c>
    </row>
    <row r="237" spans="3:8" ht="15" x14ac:dyDescent="0.25">
      <c r="C237" s="169" t="s">
        <v>224</v>
      </c>
      <c r="D237" s="163">
        <v>-48.5</v>
      </c>
      <c r="E237" s="163">
        <v>-43.5</v>
      </c>
      <c r="F237" s="159">
        <v>25</v>
      </c>
      <c r="G237" s="159">
        <f t="shared" si="24"/>
        <v>77</v>
      </c>
      <c r="H237" s="188" t="s">
        <v>265</v>
      </c>
    </row>
    <row r="238" spans="3:8" ht="15" x14ac:dyDescent="0.25">
      <c r="C238" s="169" t="s">
        <v>225</v>
      </c>
      <c r="D238" s="163">
        <v>35.799999999999997</v>
      </c>
      <c r="E238" s="163">
        <v>36.5</v>
      </c>
      <c r="F238" s="159">
        <v>27</v>
      </c>
      <c r="G238" s="159">
        <f t="shared" si="24"/>
        <v>81</v>
      </c>
      <c r="H238" s="188" t="s">
        <v>265</v>
      </c>
    </row>
    <row r="239" spans="3:8" ht="15" x14ac:dyDescent="0.25">
      <c r="C239" s="169" t="s">
        <v>226</v>
      </c>
      <c r="D239" s="163">
        <v>149</v>
      </c>
      <c r="E239" s="163">
        <v>-48</v>
      </c>
      <c r="F239" s="159">
        <v>28</v>
      </c>
      <c r="G239" s="159">
        <f t="shared" si="24"/>
        <v>83</v>
      </c>
      <c r="H239" s="188" t="s">
        <v>266</v>
      </c>
    </row>
    <row r="240" spans="3:8" ht="15" x14ac:dyDescent="0.25">
      <c r="C240" s="169" t="s">
        <v>227</v>
      </c>
      <c r="D240" s="163">
        <v>22.6</v>
      </c>
      <c r="E240" s="163">
        <v>-37</v>
      </c>
      <c r="F240" s="159">
        <v>23</v>
      </c>
      <c r="G240" s="159">
        <f t="shared" si="24"/>
        <v>74</v>
      </c>
      <c r="H240" s="188" t="s">
        <v>266</v>
      </c>
    </row>
    <row r="241" spans="3:8" ht="15" x14ac:dyDescent="0.25">
      <c r="C241" s="169" t="s">
        <v>228</v>
      </c>
      <c r="D241" s="163">
        <v>12</v>
      </c>
      <c r="E241" s="163">
        <v>66.599999999999994</v>
      </c>
      <c r="F241" s="159">
        <v>17</v>
      </c>
      <c r="G241" s="159">
        <f t="shared" si="24"/>
        <v>63</v>
      </c>
      <c r="H241" s="188" t="s">
        <v>266</v>
      </c>
    </row>
    <row r="242" spans="3:8" ht="15" x14ac:dyDescent="0.25">
      <c r="C242" s="169" t="s">
        <v>229</v>
      </c>
      <c r="D242" s="163">
        <v>-1.8</v>
      </c>
      <c r="E242" s="163">
        <v>67.2</v>
      </c>
      <c r="F242" s="159">
        <v>13</v>
      </c>
      <c r="G242" s="159">
        <f t="shared" si="24"/>
        <v>56</v>
      </c>
      <c r="H242" s="188" t="s">
        <v>265</v>
      </c>
    </row>
    <row r="243" spans="3:8" ht="15" x14ac:dyDescent="0.25">
      <c r="C243" s="169" t="s">
        <v>230</v>
      </c>
      <c r="D243" s="163">
        <v>76.400000000000006</v>
      </c>
      <c r="E243" s="163">
        <v>40.700000000000003</v>
      </c>
      <c r="F243" s="159">
        <v>23</v>
      </c>
      <c r="G243" s="159">
        <f t="shared" si="24"/>
        <v>74</v>
      </c>
      <c r="H243" s="188" t="s">
        <v>265</v>
      </c>
    </row>
    <row r="244" spans="3:8" ht="15" x14ac:dyDescent="0.25">
      <c r="C244" s="169" t="s">
        <v>231</v>
      </c>
      <c r="D244" s="163">
        <v>117.8</v>
      </c>
      <c r="E244" s="163">
        <v>-6</v>
      </c>
      <c r="F244" s="159">
        <v>27</v>
      </c>
      <c r="G244" s="159">
        <f t="shared" si="24"/>
        <v>81</v>
      </c>
      <c r="H244" s="188" t="s">
        <v>265</v>
      </c>
    </row>
    <row r="245" spans="3:8" ht="15" x14ac:dyDescent="0.25">
      <c r="C245" s="169" t="s">
        <v>232</v>
      </c>
      <c r="D245" s="163">
        <v>41.6</v>
      </c>
      <c r="E245" s="163">
        <v>38.9</v>
      </c>
      <c r="F245" s="159">
        <v>28</v>
      </c>
      <c r="G245" s="159">
        <f t="shared" si="24"/>
        <v>83</v>
      </c>
      <c r="H245" s="188" t="s">
        <v>265</v>
      </c>
    </row>
    <row r="246" spans="3:8" ht="15" x14ac:dyDescent="0.25">
      <c r="C246" s="169" t="s">
        <v>233</v>
      </c>
      <c r="D246" s="163">
        <v>37.299999999999997</v>
      </c>
      <c r="E246" s="163">
        <v>0</v>
      </c>
      <c r="F246" s="159">
        <v>24</v>
      </c>
      <c r="G246" s="159">
        <f t="shared" si="24"/>
        <v>76</v>
      </c>
      <c r="H246" s="188" t="s">
        <v>265</v>
      </c>
    </row>
    <row r="247" spans="3:8" ht="15" x14ac:dyDescent="0.25">
      <c r="C247" s="169" t="s">
        <v>234</v>
      </c>
      <c r="D247" s="163">
        <v>96</v>
      </c>
      <c r="E247" s="163">
        <v>41</v>
      </c>
      <c r="F247" s="159">
        <v>18</v>
      </c>
      <c r="G247" s="159">
        <f t="shared" si="24"/>
        <v>65</v>
      </c>
      <c r="H247" s="188" t="s">
        <v>266</v>
      </c>
    </row>
    <row r="248" spans="3:8" ht="15" x14ac:dyDescent="0.25">
      <c r="C248" s="169" t="s">
        <v>235</v>
      </c>
      <c r="D248" s="163">
        <v>32</v>
      </c>
      <c r="E248" s="163">
        <v>15</v>
      </c>
      <c r="F248" s="159">
        <v>29</v>
      </c>
      <c r="G248" s="159">
        <f t="shared" si="24"/>
        <v>85</v>
      </c>
      <c r="H248" s="188" t="s">
        <v>266</v>
      </c>
    </row>
    <row r="249" spans="3:8" ht="15" x14ac:dyDescent="0.25">
      <c r="C249" s="169" t="s">
        <v>236</v>
      </c>
      <c r="D249" s="163">
        <v>22.9</v>
      </c>
      <c r="E249" s="163">
        <v>-4</v>
      </c>
      <c r="F249" s="159">
        <v>28</v>
      </c>
      <c r="G249" s="159">
        <f t="shared" si="24"/>
        <v>83</v>
      </c>
      <c r="H249" s="188" t="s">
        <v>266</v>
      </c>
    </row>
    <row r="250" spans="3:8" ht="15" x14ac:dyDescent="0.25">
      <c r="C250" s="169" t="s">
        <v>237</v>
      </c>
      <c r="D250" s="163">
        <v>119.9</v>
      </c>
      <c r="E250" s="163">
        <v>0</v>
      </c>
      <c r="F250" s="159">
        <v>27</v>
      </c>
      <c r="G250" s="159">
        <f t="shared" si="24"/>
        <v>81</v>
      </c>
      <c r="H250" s="188" t="s">
        <v>266</v>
      </c>
    </row>
    <row r="251" spans="3:8" ht="15" x14ac:dyDescent="0.25">
      <c r="C251" s="169" t="s">
        <v>238</v>
      </c>
      <c r="D251" s="163">
        <v>-76.2</v>
      </c>
      <c r="E251" s="163">
        <v>-12</v>
      </c>
      <c r="F251" s="159">
        <v>24</v>
      </c>
      <c r="G251" s="159">
        <f t="shared" si="24"/>
        <v>76</v>
      </c>
      <c r="H251" s="188" t="s">
        <v>266</v>
      </c>
    </row>
    <row r="252" spans="3:8" ht="15" x14ac:dyDescent="0.25">
      <c r="C252" s="169" t="s">
        <v>239</v>
      </c>
      <c r="D252" s="163">
        <v>-1.8</v>
      </c>
      <c r="E252" s="163">
        <v>51.8</v>
      </c>
      <c r="F252" s="159">
        <v>24</v>
      </c>
      <c r="G252" s="159">
        <f t="shared" si="24"/>
        <v>76</v>
      </c>
      <c r="H252" s="188" t="s">
        <v>265</v>
      </c>
    </row>
    <row r="253" spans="3:8" ht="15" x14ac:dyDescent="0.25">
      <c r="C253" s="169" t="s">
        <v>240</v>
      </c>
      <c r="D253" s="163">
        <v>4.1000000000000085</v>
      </c>
      <c r="E253" s="163">
        <v>64.3</v>
      </c>
      <c r="F253" s="159">
        <v>14</v>
      </c>
      <c r="G253" s="159">
        <f t="shared" si="24"/>
        <v>58</v>
      </c>
      <c r="H253" s="188" t="s">
        <v>266</v>
      </c>
    </row>
    <row r="254" spans="3:8" ht="15" x14ac:dyDescent="0.25">
      <c r="C254" s="169" t="s">
        <v>241</v>
      </c>
      <c r="D254" s="163">
        <v>34.299999999999997</v>
      </c>
      <c r="E254" s="163">
        <v>-15</v>
      </c>
      <c r="F254" s="159">
        <v>27</v>
      </c>
      <c r="G254" s="159">
        <f t="shared" si="24"/>
        <v>81</v>
      </c>
      <c r="H254" s="188" t="s">
        <v>265</v>
      </c>
    </row>
    <row r="255" spans="3:8" ht="15" x14ac:dyDescent="0.25">
      <c r="C255" s="169" t="s">
        <v>242</v>
      </c>
      <c r="D255" s="163">
        <v>1.7</v>
      </c>
      <c r="E255" s="163">
        <v>51.5</v>
      </c>
      <c r="F255" s="159">
        <v>22</v>
      </c>
      <c r="G255" s="159">
        <f t="shared" si="24"/>
        <v>72</v>
      </c>
      <c r="H255" s="188" t="s">
        <v>266</v>
      </c>
    </row>
    <row r="256" spans="3:8" ht="15" x14ac:dyDescent="0.25">
      <c r="C256" s="169" t="s">
        <v>243</v>
      </c>
      <c r="D256" s="163">
        <v>-100</v>
      </c>
      <c r="E256" s="163">
        <v>32.200000000000003</v>
      </c>
      <c r="F256" s="159">
        <v>26</v>
      </c>
      <c r="G256" s="159">
        <f t="shared" si="24"/>
        <v>79</v>
      </c>
      <c r="H256" s="188" t="s">
        <v>265</v>
      </c>
    </row>
    <row r="257" spans="3:8" ht="15" x14ac:dyDescent="0.25">
      <c r="C257" s="169" t="s">
        <v>244</v>
      </c>
      <c r="D257" s="163">
        <v>27</v>
      </c>
      <c r="E257" s="163">
        <v>58.4</v>
      </c>
      <c r="F257" s="159">
        <v>16</v>
      </c>
      <c r="G257" s="159">
        <f t="shared" si="24"/>
        <v>61</v>
      </c>
      <c r="H257" s="188" t="s">
        <v>265</v>
      </c>
    </row>
    <row r="258" spans="3:8" ht="15" x14ac:dyDescent="0.25">
      <c r="C258" s="169" t="s">
        <v>245</v>
      </c>
      <c r="D258" s="163">
        <v>39.9</v>
      </c>
      <c r="E258" s="163">
        <v>68</v>
      </c>
      <c r="F258" s="159">
        <v>17</v>
      </c>
      <c r="G258" s="159">
        <f t="shared" si="24"/>
        <v>63</v>
      </c>
      <c r="H258" s="188" t="s">
        <v>265</v>
      </c>
    </row>
    <row r="259" spans="3:8" ht="15" x14ac:dyDescent="0.25">
      <c r="C259" s="169" t="s">
        <v>246</v>
      </c>
      <c r="D259" s="163">
        <v>44.3</v>
      </c>
      <c r="E259" s="163">
        <v>-1</v>
      </c>
      <c r="F259" s="159">
        <v>27</v>
      </c>
      <c r="G259" s="159">
        <f t="shared" si="24"/>
        <v>81</v>
      </c>
      <c r="H259" s="188" t="s">
        <v>266</v>
      </c>
    </row>
    <row r="260" spans="3:8" ht="15" x14ac:dyDescent="0.25">
      <c r="C260" s="169" t="s">
        <v>247</v>
      </c>
      <c r="D260" s="163">
        <v>85.2</v>
      </c>
      <c r="E260" s="163">
        <v>41.6</v>
      </c>
      <c r="F260" s="159">
        <v>28</v>
      </c>
      <c r="G260" s="159">
        <f t="shared" si="24"/>
        <v>83</v>
      </c>
      <c r="H260" s="188" t="s">
        <v>266</v>
      </c>
    </row>
    <row r="261" spans="3:8" ht="15" x14ac:dyDescent="0.25">
      <c r="C261" s="169" t="s">
        <v>248</v>
      </c>
      <c r="D261" s="163">
        <v>15.8</v>
      </c>
      <c r="E261" s="163">
        <v>72.3</v>
      </c>
      <c r="F261" s="159">
        <v>11</v>
      </c>
      <c r="G261" s="159">
        <f t="shared" si="24"/>
        <v>52</v>
      </c>
      <c r="H261" s="188" t="s">
        <v>266</v>
      </c>
    </row>
    <row r="262" spans="3:8" ht="15" x14ac:dyDescent="0.25">
      <c r="C262" s="169" t="s">
        <v>249</v>
      </c>
      <c r="D262" s="163">
        <v>-62</v>
      </c>
      <c r="E262" s="163">
        <v>62</v>
      </c>
      <c r="F262" s="159">
        <v>15</v>
      </c>
      <c r="G262" s="159">
        <f t="shared" si="24"/>
        <v>59</v>
      </c>
      <c r="H262" s="188" t="s">
        <v>265</v>
      </c>
    </row>
    <row r="263" spans="3:8" ht="15" x14ac:dyDescent="0.25">
      <c r="C263" s="169" t="s">
        <v>250</v>
      </c>
      <c r="D263" s="163">
        <v>8</v>
      </c>
      <c r="E263" s="163">
        <v>59</v>
      </c>
      <c r="F263" s="159">
        <v>19</v>
      </c>
      <c r="G263" s="159">
        <f t="shared" si="24"/>
        <v>67</v>
      </c>
      <c r="H263" s="188" t="s">
        <v>265</v>
      </c>
    </row>
    <row r="264" spans="3:8" ht="15" x14ac:dyDescent="0.25">
      <c r="C264" s="169" t="s">
        <v>251</v>
      </c>
      <c r="D264" s="163">
        <v>14</v>
      </c>
      <c r="E264" s="163">
        <v>60.9</v>
      </c>
      <c r="F264" s="159">
        <v>18</v>
      </c>
      <c r="G264" s="159">
        <f t="shared" si="24"/>
        <v>65</v>
      </c>
      <c r="H264" s="188" t="s">
        <v>266</v>
      </c>
    </row>
    <row r="265" spans="3:8" ht="15" x14ac:dyDescent="0.25">
      <c r="C265" s="169" t="s">
        <v>252</v>
      </c>
      <c r="D265" s="163">
        <v>21.5</v>
      </c>
      <c r="E265" s="163">
        <v>52.7</v>
      </c>
      <c r="F265" s="159">
        <v>26</v>
      </c>
      <c r="G265" s="159">
        <f t="shared" si="24"/>
        <v>79</v>
      </c>
      <c r="H265" s="188" t="s">
        <v>266</v>
      </c>
    </row>
    <row r="266" spans="3:8" ht="15" x14ac:dyDescent="0.25">
      <c r="C266" s="169" t="s">
        <v>253</v>
      </c>
      <c r="D266" s="163">
        <v>-67.099999999999994</v>
      </c>
      <c r="E266" s="163">
        <v>-35.299999999999997</v>
      </c>
      <c r="F266" s="159">
        <v>28</v>
      </c>
      <c r="G266" s="159">
        <f t="shared" si="24"/>
        <v>83</v>
      </c>
      <c r="H266" s="188" t="s">
        <v>266</v>
      </c>
    </row>
    <row r="267" spans="3:8" ht="15" x14ac:dyDescent="0.25">
      <c r="C267" s="169" t="s">
        <v>254</v>
      </c>
      <c r="D267" s="163">
        <v>-76.7</v>
      </c>
      <c r="E267" s="163">
        <v>29.6</v>
      </c>
      <c r="F267" s="159">
        <v>25</v>
      </c>
      <c r="G267" s="159">
        <f t="shared" si="24"/>
        <v>77</v>
      </c>
      <c r="H267" s="188" t="s">
        <v>266</v>
      </c>
    </row>
    <row r="268" spans="3:8" ht="15" x14ac:dyDescent="0.25">
      <c r="C268" s="169" t="s">
        <v>255</v>
      </c>
      <c r="D268" s="163">
        <v>128.30000000000001</v>
      </c>
      <c r="E268" s="163">
        <v>49.3</v>
      </c>
      <c r="F268" s="159">
        <v>23</v>
      </c>
      <c r="G268" s="159">
        <f t="shared" si="24"/>
        <v>74</v>
      </c>
      <c r="H268" s="188" t="s">
        <v>265</v>
      </c>
    </row>
    <row r="269" spans="3:8" ht="15" x14ac:dyDescent="0.25">
      <c r="C269" s="169" t="s">
        <v>256</v>
      </c>
      <c r="D269" s="163">
        <v>115.8</v>
      </c>
      <c r="E269" s="163">
        <v>4.6000000000000085</v>
      </c>
      <c r="F269" s="159">
        <v>25</v>
      </c>
      <c r="G269" s="159">
        <f t="shared" si="24"/>
        <v>77</v>
      </c>
      <c r="H269" s="188" t="s">
        <v>265</v>
      </c>
    </row>
    <row r="270" spans="3:8" ht="15" x14ac:dyDescent="0.25">
      <c r="C270" s="169" t="s">
        <v>257</v>
      </c>
      <c r="D270" s="163">
        <v>54.9</v>
      </c>
      <c r="E270" s="163">
        <v>35</v>
      </c>
      <c r="F270" s="159">
        <v>28</v>
      </c>
      <c r="G270" s="159">
        <f t="shared" si="24"/>
        <v>83</v>
      </c>
      <c r="H270" s="188" t="s">
        <v>265</v>
      </c>
    </row>
    <row r="271" spans="3:8" ht="15" x14ac:dyDescent="0.25">
      <c r="C271" s="169" t="s">
        <v>258</v>
      </c>
      <c r="D271" s="163">
        <v>136.1</v>
      </c>
      <c r="E271" s="163">
        <v>49.3</v>
      </c>
      <c r="F271" s="159">
        <v>24</v>
      </c>
      <c r="G271" s="159">
        <f t="shared" si="24"/>
        <v>76</v>
      </c>
      <c r="H271" s="188" t="s">
        <v>266</v>
      </c>
    </row>
    <row r="272" spans="3:8" ht="15" x14ac:dyDescent="0.25">
      <c r="C272" s="169" t="s">
        <v>259</v>
      </c>
      <c r="D272" s="163">
        <v>-67.400000000000006</v>
      </c>
      <c r="E272" s="163">
        <v>53.8</v>
      </c>
      <c r="F272" s="159">
        <v>17</v>
      </c>
      <c r="G272" s="159">
        <f t="shared" si="24"/>
        <v>63</v>
      </c>
      <c r="H272" s="188" t="s">
        <v>265</v>
      </c>
    </row>
    <row r="273" spans="3:9" ht="15" x14ac:dyDescent="0.25">
      <c r="C273" s="169" t="s">
        <v>260</v>
      </c>
      <c r="D273" s="163">
        <v>162.1</v>
      </c>
      <c r="E273" s="163">
        <v>-58.8</v>
      </c>
      <c r="F273" s="159">
        <v>24</v>
      </c>
      <c r="G273" s="159">
        <f t="shared" si="24"/>
        <v>76</v>
      </c>
      <c r="H273" s="188" t="s">
        <v>266</v>
      </c>
    </row>
    <row r="277" spans="3:9" x14ac:dyDescent="0.2">
      <c r="C277" s="154" t="s">
        <v>313</v>
      </c>
      <c r="D277" s="153"/>
      <c r="E277" s="153"/>
      <c r="G277" s="155"/>
      <c r="H277" s="155"/>
    </row>
    <row r="278" spans="3:9" x14ac:dyDescent="0.2">
      <c r="C278" s="154"/>
      <c r="D278" s="153"/>
      <c r="E278" s="153"/>
      <c r="G278" s="155"/>
      <c r="H278" s="155"/>
    </row>
    <row r="279" spans="3:9" ht="15" x14ac:dyDescent="0.25">
      <c r="C279" s="154"/>
      <c r="D279" s="173" t="s">
        <v>293</v>
      </c>
      <c r="E279" s="153"/>
      <c r="G279" s="154"/>
      <c r="H279" s="173" t="s">
        <v>294</v>
      </c>
      <c r="I279" s="153"/>
    </row>
    <row r="280" spans="3:9" ht="15" x14ac:dyDescent="0.25">
      <c r="C280" s="154"/>
      <c r="D280" s="173"/>
      <c r="E280" s="153"/>
      <c r="G280" s="154"/>
      <c r="H280" s="173"/>
      <c r="I280" s="153"/>
    </row>
    <row r="281" spans="3:9" x14ac:dyDescent="0.2">
      <c r="C281" s="166" t="s">
        <v>9</v>
      </c>
      <c r="D281" s="159"/>
      <c r="E281" s="180">
        <f ca="1">'Widgets Showcase'!F258</f>
        <v>0.49469318599253637</v>
      </c>
      <c r="G281" s="166" t="s">
        <v>9</v>
      </c>
      <c r="H281" s="159"/>
      <c r="I281" s="180">
        <f ca="1">'Widgets Showcase'!F262</f>
        <v>0.50530681400746369</v>
      </c>
    </row>
    <row r="282" spans="3:9" x14ac:dyDescent="0.2">
      <c r="C282" s="154"/>
      <c r="E282" s="168"/>
      <c r="G282" s="154"/>
      <c r="I282" s="168"/>
    </row>
    <row r="283" spans="3:9" x14ac:dyDescent="0.2">
      <c r="C283" s="166" t="s">
        <v>137</v>
      </c>
      <c r="E283" s="180">
        <f ca="1">'Widgets Showcase'!F260</f>
        <v>0.79416773080671921</v>
      </c>
      <c r="G283" s="166" t="s">
        <v>137</v>
      </c>
      <c r="I283" s="180">
        <f ca="1">'Widgets Showcase'!F264</f>
        <v>0.20583226919328079</v>
      </c>
    </row>
    <row r="284" spans="3:9" x14ac:dyDescent="0.2">
      <c r="E284" s="159"/>
      <c r="I284" s="159"/>
    </row>
    <row r="285" spans="3:9" ht="15" x14ac:dyDescent="0.25">
      <c r="C285" s="169" t="s">
        <v>295</v>
      </c>
      <c r="E285" s="193">
        <f ca="1">ROUND((E281-E283)*100,0)</f>
        <v>-30</v>
      </c>
      <c r="G285" s="169" t="s">
        <v>295</v>
      </c>
      <c r="I285" s="193">
        <f ca="1">ROUND((I281-I283)*100,0)</f>
        <v>30</v>
      </c>
    </row>
    <row r="286" spans="3:9" ht="15" x14ac:dyDescent="0.25">
      <c r="C286" s="169"/>
      <c r="G286" s="169"/>
    </row>
    <row r="287" spans="3:9" ht="15" x14ac:dyDescent="0.25">
      <c r="C287" s="165" t="s">
        <v>303</v>
      </c>
      <c r="E287" s="159" t="str">
        <f ca="1">IF(E281&gt;E283,CONCATENATE("+",E285,"%"),CONCATENATE(E285,"%"))</f>
        <v>-30%</v>
      </c>
      <c r="G287" s="165" t="s">
        <v>303</v>
      </c>
      <c r="I287" s="159" t="str">
        <f ca="1">IF(I281&gt;I283,CONCATENATE("+",I285,"%"),CONCATENATE(I285,"%"))</f>
        <v>+30%</v>
      </c>
    </row>
    <row r="288" spans="3:9" ht="15" x14ac:dyDescent="0.25">
      <c r="C288" s="169"/>
      <c r="G288" s="169"/>
    </row>
    <row r="289" spans="3:9" ht="15" x14ac:dyDescent="0.25">
      <c r="C289" s="165" t="s">
        <v>296</v>
      </c>
      <c r="D289" s="193" t="s">
        <v>297</v>
      </c>
      <c r="E289" s="193">
        <f ca="1">IF(E281&lt;E283,1,NA())</f>
        <v>1</v>
      </c>
      <c r="G289" s="165" t="s">
        <v>296</v>
      </c>
      <c r="H289" s="193" t="s">
        <v>297</v>
      </c>
      <c r="I289" s="193" t="e">
        <f ca="1">IF(I281&lt;I283,1,NA())</f>
        <v>#N/A</v>
      </c>
    </row>
    <row r="290" spans="3:9" ht="15" x14ac:dyDescent="0.25">
      <c r="D290" s="193" t="s">
        <v>298</v>
      </c>
      <c r="E290" s="193" t="e">
        <f ca="1">IF(E281&gt;=E283,1,NA())</f>
        <v>#N/A</v>
      </c>
      <c r="H290" s="193" t="s">
        <v>298</v>
      </c>
      <c r="I290" s="193">
        <f ca="1">IF(I281&gt;=I283,1,NA())</f>
        <v>1</v>
      </c>
    </row>
    <row r="292" spans="3:9" x14ac:dyDescent="0.2">
      <c r="C292" s="154" t="s">
        <v>203</v>
      </c>
    </row>
    <row r="293" spans="3:9" x14ac:dyDescent="0.2">
      <c r="C293" s="154"/>
    </row>
    <row r="294" spans="3:9" x14ac:dyDescent="0.2">
      <c r="C294" s="154" t="s">
        <v>301</v>
      </c>
    </row>
    <row r="298" spans="3:9" x14ac:dyDescent="0.2">
      <c r="C298" s="154" t="s">
        <v>319</v>
      </c>
      <c r="D298" s="153"/>
      <c r="E298" s="153"/>
      <c r="G298" s="155"/>
      <c r="H298" s="155"/>
    </row>
    <row r="299" spans="3:9" ht="15" x14ac:dyDescent="0.25">
      <c r="C299" s="154"/>
      <c r="D299" s="173"/>
      <c r="E299" s="153"/>
      <c r="G299" s="154"/>
      <c r="H299" s="173"/>
      <c r="I299" s="153"/>
    </row>
    <row r="300" spans="3:9" x14ac:dyDescent="0.2">
      <c r="C300" s="166" t="s">
        <v>9</v>
      </c>
      <c r="D300" s="159"/>
      <c r="E300" s="180">
        <f ca="1">'Widgets Showcase'!F274</f>
        <v>0.49469318599253637</v>
      </c>
      <c r="G300" s="166"/>
      <c r="H300" s="166"/>
      <c r="I300" s="166"/>
    </row>
    <row r="301" spans="3:9" x14ac:dyDescent="0.2">
      <c r="C301" s="154"/>
      <c r="E301" s="168"/>
      <c r="G301" s="154"/>
      <c r="H301" s="166"/>
      <c r="I301" s="166"/>
    </row>
    <row r="302" spans="3:9" x14ac:dyDescent="0.2">
      <c r="C302" s="166" t="s">
        <v>137</v>
      </c>
      <c r="E302" s="180">
        <f ca="1">'Widgets Showcase'!F276</f>
        <v>0.79416773080671921</v>
      </c>
      <c r="G302" s="166"/>
      <c r="H302" s="166"/>
      <c r="I302" s="166"/>
    </row>
    <row r="303" spans="3:9" x14ac:dyDescent="0.2">
      <c r="E303" s="159"/>
      <c r="H303" s="166"/>
      <c r="I303" s="166"/>
    </row>
    <row r="304" spans="3:9" ht="15" x14ac:dyDescent="0.25">
      <c r="C304" s="169" t="s">
        <v>295</v>
      </c>
      <c r="E304" s="193">
        <f ca="1">ROUND((E300-E302)*100,0)</f>
        <v>-30</v>
      </c>
      <c r="G304" s="169"/>
      <c r="H304" s="166"/>
      <c r="I304" s="166"/>
    </row>
    <row r="305" spans="3:9" ht="15" x14ac:dyDescent="0.25">
      <c r="C305" s="169"/>
      <c r="E305" s="193"/>
      <c r="G305" s="169"/>
      <c r="H305" s="166"/>
      <c r="I305" s="166"/>
    </row>
    <row r="306" spans="3:9" ht="15" x14ac:dyDescent="0.25">
      <c r="C306" s="165" t="s">
        <v>316</v>
      </c>
      <c r="E306" s="182">
        <f ca="1">E300</f>
        <v>0.49469318599253637</v>
      </c>
      <c r="G306" s="169"/>
      <c r="H306" s="166"/>
      <c r="I306" s="166"/>
    </row>
    <row r="307" spans="3:9" ht="15" x14ac:dyDescent="0.25">
      <c r="C307" s="169"/>
      <c r="G307" s="169"/>
      <c r="H307" s="166"/>
      <c r="I307" s="166"/>
    </row>
    <row r="308" spans="3:9" ht="15" x14ac:dyDescent="0.25">
      <c r="C308" s="169" t="s">
        <v>317</v>
      </c>
      <c r="E308" s="159" t="str">
        <f ca="1">IF(E300&gt;E302,CONCATENATE("+",E304,"%"),CONCATENATE(E304,"%"))</f>
        <v>-30%</v>
      </c>
      <c r="G308" s="165"/>
      <c r="H308" s="166"/>
      <c r="I308" s="166"/>
    </row>
    <row r="309" spans="3:9" ht="15" x14ac:dyDescent="0.25">
      <c r="C309" s="169"/>
      <c r="G309" s="169"/>
      <c r="H309" s="166"/>
      <c r="I309" s="166"/>
    </row>
    <row r="310" spans="3:9" ht="15" x14ac:dyDescent="0.25">
      <c r="C310" s="165" t="s">
        <v>296</v>
      </c>
      <c r="D310" s="193" t="s">
        <v>297</v>
      </c>
      <c r="E310" s="193">
        <f ca="1">IF(E300&lt;E302,1,NA())</f>
        <v>1</v>
      </c>
      <c r="G310" s="165"/>
      <c r="H310" s="166"/>
      <c r="I310" s="166"/>
    </row>
    <row r="311" spans="3:9" ht="15" x14ac:dyDescent="0.25">
      <c r="D311" s="193" t="s">
        <v>298</v>
      </c>
      <c r="E311" s="193" t="e">
        <f ca="1">IF(E300&gt;=E302,1,NA())</f>
        <v>#N/A</v>
      </c>
      <c r="H311" s="166"/>
      <c r="I311" s="166"/>
    </row>
    <row r="312" spans="3:9" ht="15" x14ac:dyDescent="0.25">
      <c r="D312" s="169"/>
      <c r="E312" s="169"/>
      <c r="F312" s="169"/>
      <c r="G312" s="169"/>
      <c r="H312" s="169"/>
      <c r="I312" s="169"/>
    </row>
    <row r="313" spans="3:9" ht="15" x14ac:dyDescent="0.25">
      <c r="C313" s="154" t="s">
        <v>203</v>
      </c>
      <c r="D313" s="169"/>
      <c r="E313" s="169"/>
      <c r="F313" s="169"/>
      <c r="G313" s="169"/>
      <c r="H313" s="169"/>
      <c r="I313" s="169"/>
    </row>
    <row r="314" spans="3:9" ht="15" x14ac:dyDescent="0.25">
      <c r="C314" s="154"/>
      <c r="D314" s="169"/>
      <c r="E314" s="169"/>
      <c r="F314" s="169"/>
      <c r="G314" s="169"/>
      <c r="H314" s="169"/>
      <c r="I314" s="169"/>
    </row>
    <row r="315" spans="3:9" ht="15" x14ac:dyDescent="0.25">
      <c r="C315" s="154" t="s">
        <v>318</v>
      </c>
      <c r="D315" s="169"/>
      <c r="E315" s="169"/>
      <c r="F315" s="169"/>
      <c r="G315" s="169"/>
      <c r="H315" s="169"/>
      <c r="I315" s="169"/>
    </row>
    <row r="319" spans="3:9" x14ac:dyDescent="0.2">
      <c r="C319" s="154" t="s">
        <v>322</v>
      </c>
      <c r="D319" s="153"/>
      <c r="E319" s="153"/>
      <c r="G319" s="155"/>
      <c r="H319" s="155"/>
    </row>
    <row r="320" spans="3:9" ht="15" x14ac:dyDescent="0.25">
      <c r="C320" s="154"/>
      <c r="D320" s="173"/>
      <c r="E320" s="153"/>
      <c r="G320" s="154"/>
      <c r="H320" s="173"/>
      <c r="I320" s="153"/>
    </row>
    <row r="321" spans="3:9" x14ac:dyDescent="0.2">
      <c r="C321" s="166" t="s">
        <v>9</v>
      </c>
      <c r="D321" s="159"/>
      <c r="E321" s="180">
        <f ca="1">'Widgets Showcase'!F289</f>
        <v>0.50530681400746369</v>
      </c>
      <c r="G321" s="166"/>
      <c r="H321" s="166"/>
      <c r="I321" s="166"/>
    </row>
    <row r="322" spans="3:9" x14ac:dyDescent="0.2">
      <c r="C322" s="154"/>
      <c r="E322" s="168"/>
      <c r="G322" s="154"/>
      <c r="H322" s="166"/>
      <c r="I322" s="166"/>
    </row>
    <row r="323" spans="3:9" x14ac:dyDescent="0.2">
      <c r="C323" s="166" t="s">
        <v>137</v>
      </c>
      <c r="E323" s="180">
        <f ca="1">'Widgets Showcase'!F291</f>
        <v>0.20583226919328079</v>
      </c>
      <c r="G323" s="166"/>
      <c r="H323" s="166"/>
      <c r="I323" s="166"/>
    </row>
    <row r="324" spans="3:9" x14ac:dyDescent="0.2">
      <c r="E324" s="159"/>
      <c r="H324" s="166"/>
      <c r="I324" s="166"/>
    </row>
    <row r="325" spans="3:9" ht="15" x14ac:dyDescent="0.25">
      <c r="C325" s="169" t="s">
        <v>295</v>
      </c>
      <c r="E325" s="193">
        <f ca="1">ROUND((E321-E323)*100,0)</f>
        <v>30</v>
      </c>
      <c r="G325" s="169"/>
      <c r="H325" s="166"/>
      <c r="I325" s="166"/>
    </row>
    <row r="326" spans="3:9" ht="15" x14ac:dyDescent="0.25">
      <c r="C326" s="169"/>
      <c r="E326" s="193"/>
      <c r="G326" s="169"/>
      <c r="H326" s="166"/>
      <c r="I326" s="166"/>
    </row>
    <row r="327" spans="3:9" ht="15" x14ac:dyDescent="0.25">
      <c r="C327" s="165" t="s">
        <v>316</v>
      </c>
      <c r="E327" s="182">
        <f ca="1">E321</f>
        <v>0.50530681400746369</v>
      </c>
      <c r="G327" s="169"/>
      <c r="H327" s="166"/>
      <c r="I327" s="166"/>
    </row>
    <row r="328" spans="3:9" ht="15" x14ac:dyDescent="0.25">
      <c r="C328" s="169"/>
      <c r="G328" s="169"/>
      <c r="H328" s="166"/>
      <c r="I328" s="166"/>
    </row>
    <row r="329" spans="3:9" ht="15" x14ac:dyDescent="0.25">
      <c r="C329" s="169" t="s">
        <v>317</v>
      </c>
      <c r="E329" s="159" t="str">
        <f ca="1">IF(E321&gt;E323,CONCATENATE("+",E325,"%"),CONCATENATE(E325,"%"))</f>
        <v>+30%</v>
      </c>
      <c r="G329" s="165"/>
      <c r="H329" s="166"/>
      <c r="I329" s="166"/>
    </row>
    <row r="330" spans="3:9" ht="15" x14ac:dyDescent="0.25">
      <c r="C330" s="169"/>
      <c r="G330" s="169"/>
      <c r="H330" s="166"/>
      <c r="I330" s="166"/>
    </row>
    <row r="331" spans="3:9" ht="15" x14ac:dyDescent="0.25">
      <c r="C331" s="165" t="s">
        <v>296</v>
      </c>
      <c r="D331" s="193" t="s">
        <v>297</v>
      </c>
      <c r="E331" s="193" t="e">
        <f ca="1">IF(E321&lt;E323,1,NA())</f>
        <v>#N/A</v>
      </c>
      <c r="G331" s="165"/>
      <c r="H331" s="166"/>
      <c r="I331" s="166"/>
    </row>
    <row r="332" spans="3:9" ht="15" x14ac:dyDescent="0.25">
      <c r="D332" s="193" t="s">
        <v>298</v>
      </c>
      <c r="E332" s="193">
        <f ca="1">IF(E321&gt;=E323,1,NA())</f>
        <v>1</v>
      </c>
      <c r="H332" s="166"/>
      <c r="I332" s="166"/>
    </row>
    <row r="333" spans="3:9" ht="15" x14ac:dyDescent="0.25">
      <c r="D333" s="169"/>
      <c r="E333" s="169"/>
      <c r="F333" s="169"/>
      <c r="G333" s="169"/>
      <c r="H333" s="169"/>
      <c r="I333" s="169"/>
    </row>
    <row r="334" spans="3:9" ht="15" x14ac:dyDescent="0.25">
      <c r="C334" s="154" t="s">
        <v>203</v>
      </c>
      <c r="D334" s="169"/>
      <c r="E334" s="169"/>
      <c r="F334" s="169"/>
      <c r="G334" s="169"/>
      <c r="H334" s="169"/>
      <c r="I334" s="169"/>
    </row>
    <row r="335" spans="3:9" ht="15" x14ac:dyDescent="0.25">
      <c r="C335" s="154"/>
      <c r="D335" s="169"/>
      <c r="E335" s="169"/>
      <c r="F335" s="169"/>
      <c r="G335" s="169"/>
      <c r="H335" s="169"/>
      <c r="I335" s="169"/>
    </row>
    <row r="336" spans="3:9" ht="15" x14ac:dyDescent="0.25">
      <c r="C336" s="154" t="s">
        <v>321</v>
      </c>
      <c r="D336" s="169"/>
      <c r="E336" s="169"/>
      <c r="F336" s="169"/>
      <c r="G336" s="169"/>
      <c r="H336" s="169"/>
      <c r="I336" s="169"/>
    </row>
    <row r="340" spans="3:24" x14ac:dyDescent="0.2">
      <c r="C340" s="154" t="s">
        <v>338</v>
      </c>
    </row>
    <row r="342" spans="3:24" ht="15" x14ac:dyDescent="0.25">
      <c r="E342" s="163" t="s">
        <v>339</v>
      </c>
      <c r="F342" s="163" t="s">
        <v>9</v>
      </c>
      <c r="G342" s="163"/>
      <c r="H342" s="163"/>
      <c r="I342" s="163">
        <v>1</v>
      </c>
      <c r="J342" s="163">
        <v>1</v>
      </c>
      <c r="K342" s="163">
        <v>2</v>
      </c>
      <c r="L342" s="163">
        <v>2</v>
      </c>
      <c r="M342" s="163">
        <v>3</v>
      </c>
      <c r="N342" s="163">
        <v>3</v>
      </c>
      <c r="O342" s="163">
        <v>4</v>
      </c>
      <c r="P342" s="163">
        <v>4</v>
      </c>
      <c r="Q342" s="163">
        <v>5</v>
      </c>
      <c r="R342" s="163">
        <v>5</v>
      </c>
      <c r="S342" s="163">
        <v>6</v>
      </c>
      <c r="T342" s="163">
        <v>6</v>
      </c>
      <c r="U342" s="163">
        <v>7</v>
      </c>
      <c r="V342" s="163">
        <v>7</v>
      </c>
      <c r="W342" s="163">
        <v>8</v>
      </c>
      <c r="X342" s="163">
        <v>8</v>
      </c>
    </row>
    <row r="343" spans="3:24" ht="15" x14ac:dyDescent="0.25">
      <c r="C343" s="196" t="str">
        <f>'Widgets Showcase'!E305</f>
        <v>Leadership Skills</v>
      </c>
      <c r="E343" s="163">
        <v>1</v>
      </c>
      <c r="F343" s="197">
        <f ca="1">'Widgets Showcase'!K305</f>
        <v>8.9814857113808859</v>
      </c>
      <c r="G343" s="163"/>
      <c r="H343" s="163">
        <v>1</v>
      </c>
      <c r="I343" s="163">
        <f ca="1">IF(VLOOKUP(I342,E343:F350,2,FALSE)&gt;=H343,10,0)</f>
        <v>10</v>
      </c>
      <c r="J343" s="163">
        <f ca="1">IF(I343=10,0,10)</f>
        <v>0</v>
      </c>
      <c r="K343" s="163">
        <f ca="1">IF(VLOOKUP(K342,E343:F350,2,FALSE)&gt;=H343,10,0)</f>
        <v>10</v>
      </c>
      <c r="L343" s="163">
        <f ca="1">IF(K343=10,0,10)</f>
        <v>0</v>
      </c>
      <c r="M343" s="163">
        <f ca="1">IF(VLOOKUP(M342,E343:F350,2,FALSE)&gt;=H343,10,0)</f>
        <v>10</v>
      </c>
      <c r="N343" s="163">
        <f ca="1">IF(M343=10,0,10)</f>
        <v>0</v>
      </c>
      <c r="O343" s="163">
        <f ca="1">IF(VLOOKUP(O342,E343:F350,2,FALSE)&gt;=H343,10,0)</f>
        <v>10</v>
      </c>
      <c r="P343" s="163">
        <f ca="1">IF(O343=10,0,10)</f>
        <v>0</v>
      </c>
      <c r="Q343" s="163">
        <f ca="1">IF(VLOOKUP(Q342,E343:F350,2,FALSE)&gt;=H343,10,0)</f>
        <v>10</v>
      </c>
      <c r="R343" s="163">
        <f ca="1">IF(Q343=10,0,10)</f>
        <v>0</v>
      </c>
      <c r="S343" s="163">
        <f ca="1">IF(VLOOKUP(S342,E343:F350,2,FALSE)&gt;=H343,10,0)</f>
        <v>10</v>
      </c>
      <c r="T343" s="163">
        <f ca="1">IF(S343=10,0,10)</f>
        <v>0</v>
      </c>
      <c r="U343" s="163">
        <f ca="1">IF(VLOOKUP(U342,E343:F350,2,FALSE)&gt;=H343,10,0)</f>
        <v>10</v>
      </c>
      <c r="V343" s="163">
        <f ca="1">IF(U343=10,0,10)</f>
        <v>0</v>
      </c>
      <c r="W343" s="163">
        <f ca="1">IF(VLOOKUP(W342,E343:F350,2,FALSE)&gt;=H343,10,0)</f>
        <v>10</v>
      </c>
      <c r="X343" s="163">
        <f ca="1">IF(W343=10,0,10)</f>
        <v>0</v>
      </c>
    </row>
    <row r="344" spans="3:24" ht="15" x14ac:dyDescent="0.25">
      <c r="C344" s="196" t="str">
        <f>'Widgets Showcase'!E307</f>
        <v>Listening Skills</v>
      </c>
      <c r="E344" s="163">
        <v>2</v>
      </c>
      <c r="F344" s="197">
        <f ca="1">'Widgets Showcase'!K307</f>
        <v>3.1982088671461781</v>
      </c>
      <c r="G344" s="163"/>
      <c r="H344" s="163">
        <v>2</v>
      </c>
      <c r="I344" s="163">
        <f ca="1">IF(VLOOKUP(I342,E343:F350,2,FALSE)&gt;=H344,10,0)</f>
        <v>10</v>
      </c>
      <c r="J344" s="163">
        <f t="shared" ref="J344:L352" ca="1" si="25">IF(I344=10,0,10)</f>
        <v>0</v>
      </c>
      <c r="K344" s="163">
        <f ca="1">IF(VLOOKUP(K342,E343:F350,2,FALSE)&gt;=H344,10,0)</f>
        <v>10</v>
      </c>
      <c r="L344" s="163">
        <f t="shared" ca="1" si="25"/>
        <v>0</v>
      </c>
      <c r="M344" s="163">
        <f ca="1">IF(VLOOKUP(M342,E343:F350,2,FALSE)&gt;=H344,10,0)</f>
        <v>10</v>
      </c>
      <c r="N344" s="163">
        <f t="shared" ref="N344:N352" ca="1" si="26">IF(M344=10,0,10)</f>
        <v>0</v>
      </c>
      <c r="O344" s="163">
        <f ca="1">IF(VLOOKUP(O342,E343:F350,2,FALSE)&gt;=H344,10,0)</f>
        <v>10</v>
      </c>
      <c r="P344" s="163">
        <f t="shared" ref="P344:P352" ca="1" si="27">IF(O344=10,0,10)</f>
        <v>0</v>
      </c>
      <c r="Q344" s="163">
        <f ca="1">IF(VLOOKUP(Q342,E343:F350,2,FALSE)&gt;=H344,10,0)</f>
        <v>10</v>
      </c>
      <c r="R344" s="163">
        <f t="shared" ref="R344:R352" ca="1" si="28">IF(Q344=10,0,10)</f>
        <v>0</v>
      </c>
      <c r="S344" s="163">
        <f ca="1">IF(VLOOKUP(S342,E343:F350,2,FALSE)&gt;=H344,10,0)</f>
        <v>10</v>
      </c>
      <c r="T344" s="163">
        <f t="shared" ref="T344:T352" ca="1" si="29">IF(S344=10,0,10)</f>
        <v>0</v>
      </c>
      <c r="U344" s="163">
        <f ca="1">IF(VLOOKUP(U342,E343:F350,2,FALSE)&gt;=H344,10,0)</f>
        <v>10</v>
      </c>
      <c r="V344" s="163">
        <f t="shared" ref="V344:V352" ca="1" si="30">IF(U344=10,0,10)</f>
        <v>0</v>
      </c>
      <c r="W344" s="163">
        <f ca="1">IF(VLOOKUP(W342,E343:F350,2,FALSE)&gt;=H344,10,0)</f>
        <v>10</v>
      </c>
      <c r="X344" s="163">
        <f t="shared" ref="X344:X352" ca="1" si="31">IF(W344=10,0,10)</f>
        <v>0</v>
      </c>
    </row>
    <row r="345" spans="3:24" ht="15" x14ac:dyDescent="0.25">
      <c r="C345" s="196" t="str">
        <f>'Widgets Showcase'!E309</f>
        <v>Decision Making</v>
      </c>
      <c r="E345" s="163">
        <v>3</v>
      </c>
      <c r="F345" s="197">
        <f ca="1">'Widgets Showcase'!K309</f>
        <v>5.8070856203455135</v>
      </c>
      <c r="G345" s="163"/>
      <c r="H345" s="163">
        <v>3</v>
      </c>
      <c r="I345" s="163">
        <f ca="1">IF(VLOOKUP(I342,E343:F350,2,FALSE)&gt;=H345,10,0)</f>
        <v>10</v>
      </c>
      <c r="J345" s="163">
        <f t="shared" ca="1" si="25"/>
        <v>0</v>
      </c>
      <c r="K345" s="163">
        <f ca="1">IF(VLOOKUP(K342,E343:F350,2,FALSE)&gt;=H345,10,0)</f>
        <v>10</v>
      </c>
      <c r="L345" s="163">
        <f t="shared" ca="1" si="25"/>
        <v>0</v>
      </c>
      <c r="M345" s="163">
        <f ca="1">IF(VLOOKUP(M342,E343:F350,2,FALSE)&gt;=H345,10,0)</f>
        <v>10</v>
      </c>
      <c r="N345" s="163">
        <f t="shared" ca="1" si="26"/>
        <v>0</v>
      </c>
      <c r="O345" s="163">
        <f ca="1">IF(VLOOKUP(O342,E343:F350,2,FALSE)&gt;=H345,10,0)</f>
        <v>10</v>
      </c>
      <c r="P345" s="163">
        <f t="shared" ca="1" si="27"/>
        <v>0</v>
      </c>
      <c r="Q345" s="163">
        <f ca="1">IF(VLOOKUP(Q342,E343:F350,2,FALSE)&gt;=H345,10,0)</f>
        <v>10</v>
      </c>
      <c r="R345" s="163">
        <f t="shared" ca="1" si="28"/>
        <v>0</v>
      </c>
      <c r="S345" s="163">
        <f ca="1">IF(VLOOKUP(S342,E343:F350,2,FALSE)&gt;=H345,10,0)</f>
        <v>10</v>
      </c>
      <c r="T345" s="163">
        <f t="shared" ca="1" si="29"/>
        <v>0</v>
      </c>
      <c r="U345" s="163">
        <f ca="1">IF(VLOOKUP(U342,E343:F350,2,FALSE)&gt;=H345,10,0)</f>
        <v>10</v>
      </c>
      <c r="V345" s="163">
        <f t="shared" ca="1" si="30"/>
        <v>0</v>
      </c>
      <c r="W345" s="163">
        <f ca="1">IF(VLOOKUP(W342,E343:F350,2,FALSE)&gt;=H345,10,0)</f>
        <v>10</v>
      </c>
      <c r="X345" s="163">
        <f t="shared" ca="1" si="31"/>
        <v>0</v>
      </c>
    </row>
    <row r="346" spans="3:24" ht="15" x14ac:dyDescent="0.25">
      <c r="C346" s="196" t="str">
        <f>'Widgets Showcase'!E311</f>
        <v>Negotiation Skills</v>
      </c>
      <c r="E346" s="163">
        <v>4</v>
      </c>
      <c r="F346" s="197">
        <f ca="1">'Widgets Showcase'!K311</f>
        <v>6.5953075533850933</v>
      </c>
      <c r="G346" s="163"/>
      <c r="H346" s="163">
        <v>4</v>
      </c>
      <c r="I346" s="163">
        <f ca="1">IF(VLOOKUP(I342,E343:F350,2,FALSE)&gt;=H346,10,0)</f>
        <v>10</v>
      </c>
      <c r="J346" s="163">
        <f t="shared" ca="1" si="25"/>
        <v>0</v>
      </c>
      <c r="K346" s="163">
        <f ca="1">IF(VLOOKUP(K342,E343:F350,2,FALSE)&gt;=H346,10,0)</f>
        <v>0</v>
      </c>
      <c r="L346" s="163">
        <f t="shared" ca="1" si="25"/>
        <v>10</v>
      </c>
      <c r="M346" s="163">
        <f ca="1">IF(VLOOKUP(M342,E343:F350,2,FALSE)&gt;=H346,10,0)</f>
        <v>10</v>
      </c>
      <c r="N346" s="163">
        <f t="shared" ca="1" si="26"/>
        <v>0</v>
      </c>
      <c r="O346" s="163">
        <f ca="1">IF(VLOOKUP(O342,E343:F350,2,FALSE)&gt;=H346,10,0)</f>
        <v>10</v>
      </c>
      <c r="P346" s="163">
        <f t="shared" ca="1" si="27"/>
        <v>0</v>
      </c>
      <c r="Q346" s="163">
        <f ca="1">IF(VLOOKUP(Q342,E343:F350,2,FALSE)&gt;=H346,10,0)</f>
        <v>10</v>
      </c>
      <c r="R346" s="163">
        <f t="shared" ca="1" si="28"/>
        <v>0</v>
      </c>
      <c r="S346" s="163">
        <f ca="1">IF(VLOOKUP(S342,E343:F350,2,FALSE)&gt;=H346,10,0)</f>
        <v>10</v>
      </c>
      <c r="T346" s="163">
        <f t="shared" ca="1" si="29"/>
        <v>0</v>
      </c>
      <c r="U346" s="163">
        <f ca="1">IF(VLOOKUP(U342,E343:F350,2,FALSE)&gt;=H346,10,0)</f>
        <v>10</v>
      </c>
      <c r="V346" s="163">
        <f t="shared" ca="1" si="30"/>
        <v>0</v>
      </c>
      <c r="W346" s="163">
        <f ca="1">IF(VLOOKUP(W342,E343:F350,2,FALSE)&gt;=H346,10,0)</f>
        <v>10</v>
      </c>
      <c r="X346" s="163">
        <f t="shared" ca="1" si="31"/>
        <v>0</v>
      </c>
    </row>
    <row r="347" spans="3:24" ht="15" x14ac:dyDescent="0.25">
      <c r="C347" s="196" t="str">
        <f>'Widgets Showcase'!E313</f>
        <v>Personal Drive</v>
      </c>
      <c r="E347" s="163">
        <v>5</v>
      </c>
      <c r="F347" s="197">
        <f ca="1">'Widgets Showcase'!K313</f>
        <v>6.2420611168319056</v>
      </c>
      <c r="G347" s="163"/>
      <c r="H347" s="163">
        <v>5</v>
      </c>
      <c r="I347" s="163">
        <f ca="1">IF(VLOOKUP(I342,E343:F350,2,FALSE)&gt;=H347,10,0)</f>
        <v>10</v>
      </c>
      <c r="J347" s="163">
        <f t="shared" ca="1" si="25"/>
        <v>0</v>
      </c>
      <c r="K347" s="163">
        <f ca="1">IF(VLOOKUP(K342,E343:F350,2,FALSE)&gt;=H347,10,0)</f>
        <v>0</v>
      </c>
      <c r="L347" s="163">
        <f t="shared" ca="1" si="25"/>
        <v>10</v>
      </c>
      <c r="M347" s="163">
        <f ca="1">IF(VLOOKUP(M342,E343:F350,2,FALSE)&gt;=H347,10,0)</f>
        <v>10</v>
      </c>
      <c r="N347" s="163">
        <f t="shared" ca="1" si="26"/>
        <v>0</v>
      </c>
      <c r="O347" s="163">
        <f ca="1">IF(VLOOKUP(O342,E343:F350,2,FALSE)&gt;=H347,10,0)</f>
        <v>10</v>
      </c>
      <c r="P347" s="163">
        <f t="shared" ca="1" si="27"/>
        <v>0</v>
      </c>
      <c r="Q347" s="163">
        <f ca="1">IF(VLOOKUP(Q342,E343:F350,2,FALSE)&gt;=H347,10,0)</f>
        <v>10</v>
      </c>
      <c r="R347" s="163">
        <f t="shared" ca="1" si="28"/>
        <v>0</v>
      </c>
      <c r="S347" s="163">
        <f ca="1">IF(VLOOKUP(S342,E343:F350,2,FALSE)&gt;=H347,10,0)</f>
        <v>10</v>
      </c>
      <c r="T347" s="163">
        <f t="shared" ca="1" si="29"/>
        <v>0</v>
      </c>
      <c r="U347" s="163">
        <f ca="1">IF(VLOOKUP(U342,E343:F350,2,FALSE)&gt;=H347,10,0)</f>
        <v>0</v>
      </c>
      <c r="V347" s="163">
        <f t="shared" ca="1" si="30"/>
        <v>10</v>
      </c>
      <c r="W347" s="163">
        <f ca="1">IF(VLOOKUP(W342,E343:F350,2,FALSE)&gt;=H347,10,0)</f>
        <v>10</v>
      </c>
      <c r="X347" s="163">
        <f t="shared" ca="1" si="31"/>
        <v>0</v>
      </c>
    </row>
    <row r="348" spans="3:24" ht="15" x14ac:dyDescent="0.25">
      <c r="C348" s="196" t="str">
        <f>'Widgets Showcase'!E315</f>
        <v>Adaptability</v>
      </c>
      <c r="E348" s="163">
        <v>6</v>
      </c>
      <c r="F348" s="197">
        <f ca="1">'Widgets Showcase'!K315</f>
        <v>5.1138111117757976</v>
      </c>
      <c r="G348" s="163"/>
      <c r="H348" s="163">
        <v>6</v>
      </c>
      <c r="I348" s="163">
        <f ca="1">IF(VLOOKUP(I342,E343:F350,2,FALSE)&gt;=H348,10,0)</f>
        <v>10</v>
      </c>
      <c r="J348" s="163">
        <f t="shared" ca="1" si="25"/>
        <v>0</v>
      </c>
      <c r="K348" s="163">
        <f ca="1">IF(VLOOKUP(K342,E343:F350,2,FALSE)&gt;=H348,10,0)</f>
        <v>0</v>
      </c>
      <c r="L348" s="163">
        <f t="shared" ca="1" si="25"/>
        <v>10</v>
      </c>
      <c r="M348" s="163">
        <f ca="1">IF(VLOOKUP(M342,E343:F350,2,FALSE)&gt;=H348,10,0)</f>
        <v>0</v>
      </c>
      <c r="N348" s="163">
        <f t="shared" ca="1" si="26"/>
        <v>10</v>
      </c>
      <c r="O348" s="163">
        <f ca="1">IF(VLOOKUP(O342,E343:F350,2,FALSE)&gt;=H348,10,0)</f>
        <v>10</v>
      </c>
      <c r="P348" s="163">
        <f t="shared" ca="1" si="27"/>
        <v>0</v>
      </c>
      <c r="Q348" s="163">
        <f ca="1">IF(VLOOKUP(Q342,E343:F350,2,FALSE)&gt;=H348,10,0)</f>
        <v>10</v>
      </c>
      <c r="R348" s="163">
        <f t="shared" ca="1" si="28"/>
        <v>0</v>
      </c>
      <c r="S348" s="163">
        <f ca="1">IF(VLOOKUP(S342,E343:F350,2,FALSE)&gt;=H348,10,0)</f>
        <v>0</v>
      </c>
      <c r="T348" s="163">
        <f t="shared" ca="1" si="29"/>
        <v>10</v>
      </c>
      <c r="U348" s="163">
        <f ca="1">IF(VLOOKUP(U342,E343:F350,2,FALSE)&gt;=H348,10,0)</f>
        <v>0</v>
      </c>
      <c r="V348" s="163">
        <f t="shared" ca="1" si="30"/>
        <v>10</v>
      </c>
      <c r="W348" s="163">
        <f ca="1">IF(VLOOKUP(W342,E343:F350,2,FALSE)&gt;=H348,10,0)</f>
        <v>10</v>
      </c>
      <c r="X348" s="163">
        <f t="shared" ca="1" si="31"/>
        <v>0</v>
      </c>
    </row>
    <row r="349" spans="3:24" ht="15" x14ac:dyDescent="0.25">
      <c r="C349" s="196" t="str">
        <f>'Widgets Showcase'!E317</f>
        <v>Vision</v>
      </c>
      <c r="E349" s="163">
        <v>7</v>
      </c>
      <c r="F349" s="197">
        <f ca="1">'Widgets Showcase'!K317</f>
        <v>4.48010246350825</v>
      </c>
      <c r="G349" s="163"/>
      <c r="H349" s="163">
        <v>7</v>
      </c>
      <c r="I349" s="163">
        <f ca="1">IF(VLOOKUP(I342,E343:F350,2,FALSE)&gt;=H349,10,0)</f>
        <v>10</v>
      </c>
      <c r="J349" s="163">
        <f t="shared" ca="1" si="25"/>
        <v>0</v>
      </c>
      <c r="K349" s="163">
        <f ca="1">IF(VLOOKUP(K342,E343:F350,2,FALSE)&gt;=H349,10,0)</f>
        <v>0</v>
      </c>
      <c r="L349" s="163">
        <f t="shared" ca="1" si="25"/>
        <v>10</v>
      </c>
      <c r="M349" s="163">
        <f ca="1">IF(VLOOKUP(M342,E343:F350,2,FALSE)&gt;=H349,10,0)</f>
        <v>0</v>
      </c>
      <c r="N349" s="163">
        <f t="shared" ca="1" si="26"/>
        <v>10</v>
      </c>
      <c r="O349" s="163">
        <f ca="1">IF(VLOOKUP(O342,E343:F350,2,FALSE)&gt;=H349,10,0)</f>
        <v>0</v>
      </c>
      <c r="P349" s="163">
        <f t="shared" ca="1" si="27"/>
        <v>10</v>
      </c>
      <c r="Q349" s="163">
        <f ca="1">IF(VLOOKUP(Q342,E343:F350,2,FALSE)&gt;=H349,10,0)</f>
        <v>0</v>
      </c>
      <c r="R349" s="163">
        <f t="shared" ca="1" si="28"/>
        <v>10</v>
      </c>
      <c r="S349" s="163">
        <f ca="1">IF(VLOOKUP(S342,E343:F350,2,FALSE)&gt;=H349,10,0)</f>
        <v>0</v>
      </c>
      <c r="T349" s="163">
        <f t="shared" ca="1" si="29"/>
        <v>10</v>
      </c>
      <c r="U349" s="163">
        <f ca="1">IF(VLOOKUP(U342,E343:F350,2,FALSE)&gt;=H349,10,0)</f>
        <v>0</v>
      </c>
      <c r="V349" s="163">
        <f t="shared" ca="1" si="30"/>
        <v>10</v>
      </c>
      <c r="W349" s="163">
        <f ca="1">IF(VLOOKUP(W342,E343:F350,2,FALSE)&gt;=H349,10,0)</f>
        <v>10</v>
      </c>
      <c r="X349" s="163">
        <f t="shared" ca="1" si="31"/>
        <v>0</v>
      </c>
    </row>
    <row r="350" spans="3:24" ht="15" x14ac:dyDescent="0.25">
      <c r="C350" s="196" t="str">
        <f>'Widgets Showcase'!E319</f>
        <v>Sensitivity</v>
      </c>
      <c r="E350" s="163">
        <v>8</v>
      </c>
      <c r="F350" s="197">
        <f ca="1">'Widgets Showcase'!K319</f>
        <v>8.0774355217189484</v>
      </c>
      <c r="G350" s="163"/>
      <c r="H350" s="163">
        <v>8</v>
      </c>
      <c r="I350" s="163">
        <f ca="1">IF(VLOOKUP(I342,E343:F350,2,FALSE)&gt;=H350,10,0)</f>
        <v>10</v>
      </c>
      <c r="J350" s="163">
        <f t="shared" ca="1" si="25"/>
        <v>0</v>
      </c>
      <c r="K350" s="163">
        <f ca="1">IF(VLOOKUP(K342,E343:F350,2,FALSE)&gt;=H350,10,0)</f>
        <v>0</v>
      </c>
      <c r="L350" s="163">
        <f t="shared" ca="1" si="25"/>
        <v>10</v>
      </c>
      <c r="M350" s="163">
        <f ca="1">IF(VLOOKUP(M342,E343:F350,2,FALSE)&gt;=H350,10,0)</f>
        <v>0</v>
      </c>
      <c r="N350" s="163">
        <f t="shared" ca="1" si="26"/>
        <v>10</v>
      </c>
      <c r="O350" s="163">
        <f ca="1">IF(VLOOKUP(O342,E343:F350,2,FALSE)&gt;=H350,10,0)</f>
        <v>0</v>
      </c>
      <c r="P350" s="163">
        <f t="shared" ca="1" si="27"/>
        <v>10</v>
      </c>
      <c r="Q350" s="163">
        <f ca="1">IF(VLOOKUP(Q342,E343:F350,2,FALSE)&gt;=H350,10,0)</f>
        <v>0</v>
      </c>
      <c r="R350" s="163">
        <f t="shared" ca="1" si="28"/>
        <v>10</v>
      </c>
      <c r="S350" s="163">
        <f ca="1">IF(VLOOKUP(S342,E343:F350,2,FALSE)&gt;=H350,10,0)</f>
        <v>0</v>
      </c>
      <c r="T350" s="163">
        <f t="shared" ca="1" si="29"/>
        <v>10</v>
      </c>
      <c r="U350" s="163">
        <f ca="1">IF(VLOOKUP(U342,E343:F350,2,FALSE)&gt;=H350,10,0)</f>
        <v>0</v>
      </c>
      <c r="V350" s="163">
        <f t="shared" ca="1" si="30"/>
        <v>10</v>
      </c>
      <c r="W350" s="163">
        <f ca="1">IF(VLOOKUP(W342,E343:F350,2,FALSE)&gt;=H350,10,0)</f>
        <v>10</v>
      </c>
      <c r="X350" s="163">
        <f t="shared" ca="1" si="31"/>
        <v>0</v>
      </c>
    </row>
    <row r="351" spans="3:24" ht="15" x14ac:dyDescent="0.25">
      <c r="E351" s="163"/>
      <c r="F351" s="163"/>
      <c r="G351" s="163"/>
      <c r="H351" s="163">
        <v>9</v>
      </c>
      <c r="I351" s="163">
        <f ca="1">IF(VLOOKUP(I342,E343:F350,2,FALSE)&gt;=H351,10,0)</f>
        <v>0</v>
      </c>
      <c r="J351" s="163">
        <f t="shared" ca="1" si="25"/>
        <v>10</v>
      </c>
      <c r="K351" s="163">
        <f ca="1">IF(VLOOKUP(K342,E343:F350,2,FALSE)&gt;=H351,10,0)</f>
        <v>0</v>
      </c>
      <c r="L351" s="163">
        <f t="shared" ca="1" si="25"/>
        <v>10</v>
      </c>
      <c r="M351" s="163">
        <f ca="1">IF(VLOOKUP(M342,E343:F350,2,FALSE)&gt;=H351,10,0)</f>
        <v>0</v>
      </c>
      <c r="N351" s="163">
        <f t="shared" ca="1" si="26"/>
        <v>10</v>
      </c>
      <c r="O351" s="163">
        <f ca="1">IF(VLOOKUP(O342,E343:F350,2,FALSE)&gt;=H351,10,0)</f>
        <v>0</v>
      </c>
      <c r="P351" s="163">
        <f t="shared" ca="1" si="27"/>
        <v>10</v>
      </c>
      <c r="Q351" s="163">
        <f ca="1">IF(VLOOKUP(Q342,E343:F350,2,FALSE)&gt;=H351,10,0)</f>
        <v>0</v>
      </c>
      <c r="R351" s="163">
        <f t="shared" ca="1" si="28"/>
        <v>10</v>
      </c>
      <c r="S351" s="163">
        <f ca="1">IF(VLOOKUP(S342,E343:F350,2,FALSE)&gt;=H351,10,0)</f>
        <v>0</v>
      </c>
      <c r="T351" s="163">
        <f t="shared" ca="1" si="29"/>
        <v>10</v>
      </c>
      <c r="U351" s="163">
        <f ca="1">IF(VLOOKUP(U342,E343:F350,2,FALSE)&gt;=H351,10,0)</f>
        <v>0</v>
      </c>
      <c r="V351" s="163">
        <f t="shared" ca="1" si="30"/>
        <v>10</v>
      </c>
      <c r="W351" s="163">
        <f ca="1">IF(VLOOKUP(W342,E343:F350,2,FALSE)&gt;=H351,10,0)</f>
        <v>0</v>
      </c>
      <c r="X351" s="163">
        <f t="shared" ca="1" si="31"/>
        <v>10</v>
      </c>
    </row>
    <row r="352" spans="3:24" ht="15" x14ac:dyDescent="0.25">
      <c r="E352" s="163"/>
      <c r="F352" s="163"/>
      <c r="G352" s="163"/>
      <c r="H352" s="163">
        <v>10</v>
      </c>
      <c r="I352" s="163">
        <f ca="1">IF(VLOOKUP(I342,E343:F350,2,FALSE)&gt;=H352,10,0)</f>
        <v>0</v>
      </c>
      <c r="J352" s="163">
        <f t="shared" ca="1" si="25"/>
        <v>10</v>
      </c>
      <c r="K352" s="163">
        <f ca="1">IF(VLOOKUP(K342,E343:F350,2,FALSE)&gt;=H352,10,0)</f>
        <v>0</v>
      </c>
      <c r="L352" s="163">
        <f t="shared" ca="1" si="25"/>
        <v>10</v>
      </c>
      <c r="M352" s="163">
        <f ca="1">IF(VLOOKUP(M342,E343:F350,2,FALSE)&gt;=H352,10,0)</f>
        <v>0</v>
      </c>
      <c r="N352" s="163">
        <f t="shared" ca="1" si="26"/>
        <v>10</v>
      </c>
      <c r="O352" s="163">
        <f ca="1">IF(VLOOKUP(O342,E343:F350,2,FALSE)&gt;=H352,10,0)</f>
        <v>0</v>
      </c>
      <c r="P352" s="163">
        <f t="shared" ca="1" si="27"/>
        <v>10</v>
      </c>
      <c r="Q352" s="163">
        <f ca="1">IF(VLOOKUP(Q342,E343:F350,2,FALSE)&gt;=H352,10,0)</f>
        <v>0</v>
      </c>
      <c r="R352" s="163">
        <f t="shared" ca="1" si="28"/>
        <v>10</v>
      </c>
      <c r="S352" s="163">
        <f ca="1">IF(VLOOKUP(S342,E343:F350,2,FALSE)&gt;=H352,10,0)</f>
        <v>0</v>
      </c>
      <c r="T352" s="163">
        <f t="shared" ca="1" si="29"/>
        <v>10</v>
      </c>
      <c r="U352" s="163">
        <f ca="1">IF(VLOOKUP(U342,E343:F350,2,FALSE)&gt;=H352,10,0)</f>
        <v>0</v>
      </c>
      <c r="V352" s="163">
        <f t="shared" ca="1" si="30"/>
        <v>10</v>
      </c>
      <c r="W352" s="163">
        <f ca="1">IF(VLOOKUP(W342,E343:F350,2,FALSE)&gt;=H352,10,0)</f>
        <v>0</v>
      </c>
      <c r="X352" s="163">
        <f t="shared" ca="1" si="31"/>
        <v>10</v>
      </c>
    </row>
    <row r="354" spans="3:3" x14ac:dyDescent="0.2">
      <c r="C354" s="154" t="s">
        <v>203</v>
      </c>
    </row>
    <row r="355" spans="3:3" x14ac:dyDescent="0.2">
      <c r="C355" s="154"/>
    </row>
    <row r="356" spans="3:3" x14ac:dyDescent="0.2">
      <c r="C356" s="154" t="s">
        <v>340</v>
      </c>
    </row>
  </sheetData>
  <sheetProtection password="D36E" sheet="1" objects="1" scenarios="1" selectLockedCells="1" selectUnlockedCells="1"/>
  <mergeCells count="3">
    <mergeCell ref="E200:F200"/>
    <mergeCell ref="J200:K200"/>
    <mergeCell ref="O200:P200"/>
  </mergeCells>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rgb="FF00B050"/>
    <pageSetUpPr fitToPage="1"/>
  </sheetPr>
  <dimension ref="A1:AC27"/>
  <sheetViews>
    <sheetView zoomScale="80" zoomScaleNormal="80" workbookViewId="0"/>
  </sheetViews>
  <sheetFormatPr defaultRowHeight="15" x14ac:dyDescent="0.25"/>
  <cols>
    <col min="1" max="1" width="9.140625" style="25"/>
    <col min="2" max="2" width="9.140625" style="26"/>
    <col min="3" max="3" width="12" style="26" bestFit="1" customWidth="1"/>
    <col min="4" max="4" width="12" style="25" bestFit="1" customWidth="1"/>
    <col min="5" max="21" width="9.140625" style="25"/>
    <col min="22" max="22" width="3" style="25" customWidth="1"/>
    <col min="23" max="16384" width="9.140625" style="25"/>
  </cols>
  <sheetData>
    <row r="1" spans="1:29" ht="49.5" customHeight="1" x14ac:dyDescent="0.6">
      <c r="C1" s="35" t="s">
        <v>41</v>
      </c>
      <c r="D1" s="36"/>
      <c r="E1" s="36"/>
      <c r="F1" s="36"/>
      <c r="G1" s="36"/>
      <c r="H1" s="36"/>
      <c r="I1" s="36"/>
      <c r="J1" s="36"/>
      <c r="K1" s="36"/>
    </row>
    <row r="6" spans="1:29" x14ac:dyDescent="0.25">
      <c r="A6" s="26"/>
    </row>
    <row r="7" spans="1:29" x14ac:dyDescent="0.25">
      <c r="A7" s="26"/>
    </row>
    <row r="8" spans="1:29" x14ac:dyDescent="0.25">
      <c r="A8" s="26"/>
    </row>
    <row r="9" spans="1:29" x14ac:dyDescent="0.25">
      <c r="AC9" s="27"/>
    </row>
    <row r="27" spans="4:4" ht="39" x14ac:dyDescent="0.6">
      <c r="D27" s="28"/>
    </row>
  </sheetData>
  <sheetProtection password="D36E" sheet="1" objects="1" scenarios="1"/>
  <printOptions horizontalCentered="1"/>
  <pageMargins left="0.31496062992125984" right="0.27559055118110237" top="0.32" bottom="0.25" header="0.24" footer="0.31496062992125984"/>
  <pageSetup scale="48"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0000"/>
    <pageSetUpPr fitToPage="1"/>
  </sheetPr>
  <dimension ref="A1:T64"/>
  <sheetViews>
    <sheetView zoomScaleNormal="100" workbookViewId="0"/>
  </sheetViews>
  <sheetFormatPr defaultRowHeight="14.25" x14ac:dyDescent="0.2"/>
  <cols>
    <col min="1" max="2" width="1.7109375" style="2" customWidth="1"/>
    <col min="3" max="3" width="9.140625" style="2"/>
    <col min="4" max="4" width="7.5703125" style="2" customWidth="1"/>
    <col min="5" max="5" width="9.140625" style="16"/>
    <col min="6" max="6" width="26.28515625" style="2" customWidth="1"/>
    <col min="7" max="7" width="4.7109375" style="2" customWidth="1"/>
    <col min="8" max="10" width="9.140625" style="2"/>
    <col min="11" max="11" width="17.7109375" style="2" customWidth="1"/>
    <col min="12" max="12" width="4.5703125" style="2" customWidth="1"/>
    <col min="13" max="15" width="9.140625" style="2"/>
    <col min="16" max="16" width="17.5703125" style="2" customWidth="1"/>
    <col min="17" max="17" width="5.140625" style="2" customWidth="1"/>
    <col min="18" max="18" width="2.42578125" style="2" customWidth="1"/>
    <col min="19" max="16384" width="9.140625" style="2"/>
  </cols>
  <sheetData>
    <row r="1" spans="1:20" x14ac:dyDescent="0.2">
      <c r="A1" s="39"/>
      <c r="B1" s="39"/>
      <c r="C1" s="39"/>
      <c r="D1" s="39"/>
      <c r="E1" s="39"/>
      <c r="F1" s="39"/>
      <c r="G1" s="39"/>
      <c r="H1" s="39"/>
      <c r="I1" s="39"/>
      <c r="J1" s="39"/>
      <c r="K1" s="39"/>
      <c r="L1" s="39"/>
      <c r="M1" s="39"/>
      <c r="N1" s="39"/>
      <c r="O1" s="39"/>
      <c r="P1" s="39"/>
      <c r="Q1" s="39"/>
      <c r="R1" s="39"/>
      <c r="S1" s="39"/>
      <c r="T1" s="39"/>
    </row>
    <row r="2" spans="1:20" ht="20.25" customHeight="1" x14ac:dyDescent="0.2">
      <c r="A2" s="39"/>
      <c r="B2" s="39"/>
      <c r="C2" s="39"/>
      <c r="D2" s="39"/>
      <c r="E2" s="39"/>
      <c r="F2" s="39"/>
      <c r="G2" s="39"/>
      <c r="H2" s="39"/>
      <c r="I2" s="39"/>
      <c r="J2" s="39"/>
      <c r="K2" s="39"/>
      <c r="L2" s="39"/>
      <c r="M2" s="39"/>
      <c r="N2" s="39"/>
      <c r="O2" s="39"/>
      <c r="P2" s="39"/>
      <c r="Q2" s="39"/>
      <c r="R2" s="39"/>
      <c r="S2" s="39"/>
      <c r="T2" s="39"/>
    </row>
    <row r="3" spans="1:20" ht="20.25" x14ac:dyDescent="0.3">
      <c r="A3" s="3"/>
      <c r="B3" s="42"/>
      <c r="C3" s="43" t="s">
        <v>49</v>
      </c>
      <c r="D3" s="38"/>
      <c r="E3" s="38"/>
      <c r="F3" s="44"/>
      <c r="G3" s="44"/>
      <c r="H3" s="44"/>
      <c r="I3" s="44"/>
      <c r="J3" s="44"/>
      <c r="K3" s="44"/>
      <c r="L3" s="44"/>
      <c r="M3" s="44"/>
      <c r="N3" s="38"/>
      <c r="O3" s="38"/>
      <c r="P3" s="38"/>
      <c r="Q3" s="38"/>
      <c r="R3" s="39"/>
      <c r="S3" s="39"/>
      <c r="T3" s="40"/>
    </row>
    <row r="4" spans="1:20" ht="20.25" x14ac:dyDescent="0.3">
      <c r="A4" s="3"/>
      <c r="B4" s="37"/>
      <c r="C4" s="41" t="s">
        <v>42</v>
      </c>
      <c r="D4" s="38"/>
      <c r="E4" s="38"/>
      <c r="F4" s="36"/>
      <c r="G4" s="36"/>
      <c r="H4" s="36"/>
      <c r="I4" s="36"/>
      <c r="J4" s="36"/>
      <c r="K4" s="36"/>
      <c r="L4" s="36"/>
      <c r="M4" s="36"/>
      <c r="N4" s="38"/>
      <c r="O4" s="38"/>
      <c r="P4" s="38"/>
      <c r="Q4" s="38"/>
      <c r="R4" s="39"/>
      <c r="S4" s="39"/>
      <c r="T4" s="40"/>
    </row>
    <row r="5" spans="1:20" ht="20.25" x14ac:dyDescent="0.3">
      <c r="A5" s="3"/>
      <c r="B5" s="37"/>
      <c r="C5" s="41" t="s">
        <v>45</v>
      </c>
      <c r="D5" s="38"/>
      <c r="E5" s="38"/>
      <c r="F5" s="36"/>
      <c r="G5" s="36"/>
      <c r="H5" s="36"/>
      <c r="I5" s="36"/>
      <c r="J5" s="36"/>
      <c r="K5" s="36"/>
      <c r="L5" s="36"/>
      <c r="M5" s="36"/>
      <c r="N5" s="38"/>
      <c r="O5" s="38"/>
      <c r="P5" s="38"/>
      <c r="Q5" s="38"/>
      <c r="R5" s="39"/>
      <c r="S5" s="39"/>
      <c r="T5" s="40"/>
    </row>
    <row r="6" spans="1:20" ht="20.25" x14ac:dyDescent="0.3">
      <c r="A6" s="3"/>
      <c r="B6" s="37"/>
      <c r="C6" s="41" t="s">
        <v>352</v>
      </c>
      <c r="D6" s="38"/>
      <c r="E6" s="38"/>
      <c r="F6" s="36"/>
      <c r="G6" s="36"/>
      <c r="H6" s="36"/>
      <c r="I6" s="36"/>
      <c r="J6" s="36"/>
      <c r="K6" s="36"/>
      <c r="L6" s="36"/>
      <c r="M6" s="36"/>
      <c r="N6" s="38"/>
      <c r="O6" s="38"/>
      <c r="P6" s="38"/>
      <c r="Q6" s="38"/>
      <c r="R6" s="39"/>
      <c r="S6" s="39"/>
      <c r="T6" s="40"/>
    </row>
    <row r="7" spans="1:20" ht="20.25" x14ac:dyDescent="0.3">
      <c r="A7" s="3"/>
      <c r="B7" s="37"/>
      <c r="C7" s="41" t="s">
        <v>44</v>
      </c>
      <c r="D7" s="38"/>
      <c r="E7" s="38"/>
      <c r="F7" s="36"/>
      <c r="G7" s="36"/>
      <c r="H7" s="36"/>
      <c r="I7" s="36"/>
      <c r="J7" s="36"/>
      <c r="K7" s="36"/>
      <c r="L7" s="36"/>
      <c r="M7" s="36"/>
      <c r="N7" s="36"/>
      <c r="O7" s="38"/>
      <c r="P7" s="38"/>
      <c r="Q7" s="38"/>
      <c r="R7" s="39"/>
      <c r="S7" s="39"/>
      <c r="T7" s="40"/>
    </row>
    <row r="8" spans="1:20" ht="6.75" customHeight="1" x14ac:dyDescent="0.3">
      <c r="A8" s="3"/>
      <c r="B8" s="37"/>
      <c r="C8" s="41"/>
      <c r="D8" s="38"/>
      <c r="E8" s="38"/>
      <c r="F8" s="36"/>
      <c r="G8" s="36"/>
      <c r="H8" s="36"/>
      <c r="I8" s="36"/>
      <c r="J8" s="36"/>
      <c r="K8" s="36"/>
      <c r="L8" s="36"/>
      <c r="M8" s="36"/>
      <c r="N8" s="36"/>
      <c r="O8" s="38"/>
      <c r="P8" s="38"/>
      <c r="Q8" s="38"/>
      <c r="R8" s="39"/>
      <c r="S8" s="39"/>
      <c r="T8" s="40"/>
    </row>
    <row r="9" spans="1:20" x14ac:dyDescent="0.2">
      <c r="B9" s="21"/>
      <c r="C9" s="21"/>
      <c r="D9" s="21"/>
      <c r="E9" s="17"/>
      <c r="F9" s="21"/>
      <c r="G9" s="4"/>
      <c r="H9" s="4"/>
      <c r="I9" s="4"/>
      <c r="J9" s="4"/>
      <c r="K9" s="21"/>
      <c r="L9" s="21"/>
      <c r="M9" s="21"/>
      <c r="N9" s="21"/>
      <c r="O9" s="21"/>
      <c r="P9" s="21"/>
      <c r="Q9" s="21"/>
      <c r="R9" s="21"/>
      <c r="S9" s="21"/>
    </row>
    <row r="10" spans="1:20" ht="5.25" customHeight="1" thickBot="1" x14ac:dyDescent="0.25">
      <c r="B10" s="4"/>
      <c r="C10" s="4"/>
      <c r="D10" s="4"/>
      <c r="E10" s="14"/>
      <c r="F10" s="4"/>
      <c r="G10" s="4"/>
      <c r="H10" s="4"/>
      <c r="I10" s="4"/>
      <c r="J10" s="4"/>
      <c r="K10" s="4"/>
      <c r="L10" s="4"/>
      <c r="M10" s="4"/>
      <c r="N10" s="4"/>
      <c r="O10" s="4"/>
      <c r="P10" s="4"/>
      <c r="Q10" s="4"/>
      <c r="R10" s="4"/>
      <c r="S10" s="4"/>
    </row>
    <row r="11" spans="1:20" ht="16.5" customHeight="1" thickBot="1" x14ac:dyDescent="0.3">
      <c r="B11" s="19" t="s">
        <v>97</v>
      </c>
      <c r="C11" s="4"/>
      <c r="D11" s="4"/>
      <c r="E11" s="14"/>
      <c r="F11" s="4"/>
      <c r="G11" s="4"/>
      <c r="H11" s="4"/>
      <c r="I11" s="4"/>
      <c r="J11" s="4"/>
      <c r="K11" s="20"/>
      <c r="M11" s="45" t="s">
        <v>43</v>
      </c>
      <c r="N11" s="46"/>
      <c r="O11" s="46"/>
      <c r="P11" s="46"/>
      <c r="Q11" s="47"/>
    </row>
    <row r="12" spans="1:20" ht="3" customHeight="1" thickBot="1" x14ac:dyDescent="0.3">
      <c r="B12" s="19"/>
      <c r="C12" s="4"/>
      <c r="D12" s="4"/>
      <c r="E12" s="14"/>
      <c r="F12" s="4"/>
      <c r="G12" s="4"/>
      <c r="H12" s="4"/>
      <c r="I12" s="4"/>
      <c r="J12" s="20"/>
      <c r="M12" s="48"/>
      <c r="N12" s="49"/>
      <c r="O12" s="49"/>
      <c r="P12" s="49"/>
      <c r="Q12" s="49"/>
      <c r="R12" s="13"/>
    </row>
    <row r="13" spans="1:20" ht="16.5" customHeight="1" thickBot="1" x14ac:dyDescent="0.3">
      <c r="B13" s="4" t="s">
        <v>98</v>
      </c>
      <c r="C13" s="4"/>
      <c r="D13" s="4"/>
      <c r="E13" s="14"/>
      <c r="F13" s="4"/>
      <c r="G13" s="4"/>
      <c r="H13" s="4"/>
      <c r="I13" s="4"/>
      <c r="J13" s="4"/>
      <c r="K13" s="20"/>
      <c r="L13" s="23" t="str">
        <f>IF('Example Dashboard Calculations'!D84='Example Dashboard Calculations'!D86,"P","O")</f>
        <v>O</v>
      </c>
      <c r="M13" s="45"/>
      <c r="N13" s="46"/>
      <c r="O13" s="46"/>
      <c r="P13" s="46"/>
      <c r="Q13" s="47"/>
      <c r="R13" s="22"/>
    </row>
    <row r="14" spans="1:20" ht="4.5" customHeight="1" thickBot="1" x14ac:dyDescent="0.25">
      <c r="B14" s="4"/>
      <c r="C14" s="4"/>
      <c r="D14" s="4"/>
      <c r="E14" s="14"/>
      <c r="F14" s="4"/>
      <c r="G14" s="4"/>
      <c r="H14" s="4"/>
      <c r="I14" s="4"/>
      <c r="J14" s="4"/>
      <c r="K14" s="4"/>
      <c r="L14" s="21"/>
      <c r="M14" s="21"/>
      <c r="N14" s="21"/>
      <c r="O14" s="21"/>
      <c r="P14" s="21"/>
      <c r="Q14" s="21"/>
    </row>
    <row r="15" spans="1:20" ht="8.25" customHeight="1" thickBot="1" x14ac:dyDescent="0.25">
      <c r="A15" s="3"/>
      <c r="B15" s="29"/>
      <c r="C15" s="30"/>
      <c r="D15" s="30"/>
      <c r="E15" s="31"/>
      <c r="F15" s="30"/>
      <c r="G15" s="30"/>
      <c r="H15" s="30"/>
      <c r="I15" s="30"/>
      <c r="J15" s="30"/>
      <c r="K15" s="30"/>
      <c r="L15" s="30"/>
      <c r="M15" s="30"/>
      <c r="N15" s="30"/>
      <c r="O15" s="30"/>
      <c r="P15" s="30"/>
      <c r="Q15" s="32"/>
    </row>
    <row r="16" spans="1:20" ht="15" x14ac:dyDescent="0.25">
      <c r="A16" s="3"/>
      <c r="B16" s="5"/>
      <c r="C16" s="33" t="s">
        <v>11</v>
      </c>
      <c r="D16" s="6"/>
      <c r="E16" s="15"/>
      <c r="F16" s="6"/>
      <c r="G16" s="6"/>
      <c r="H16" s="33" t="s">
        <v>12</v>
      </c>
      <c r="I16" s="6"/>
      <c r="J16" s="15"/>
      <c r="K16" s="6"/>
      <c r="L16" s="6"/>
      <c r="M16" s="33" t="s">
        <v>32</v>
      </c>
      <c r="N16" s="6"/>
      <c r="O16" s="15"/>
      <c r="P16" s="6"/>
      <c r="Q16" s="7"/>
    </row>
    <row r="17" spans="1:17" ht="6" customHeight="1" thickBot="1" x14ac:dyDescent="0.25">
      <c r="A17" s="3"/>
      <c r="B17" s="8"/>
      <c r="E17" s="14"/>
      <c r="F17" s="4"/>
      <c r="J17" s="14"/>
      <c r="O17" s="14"/>
      <c r="Q17" s="9"/>
    </row>
    <row r="18" spans="1:17" ht="15.75" thickBot="1" x14ac:dyDescent="0.3">
      <c r="A18" s="3"/>
      <c r="B18" s="8"/>
      <c r="C18" s="2" t="s">
        <v>24</v>
      </c>
      <c r="D18" s="3"/>
      <c r="E18" s="212" t="s">
        <v>30</v>
      </c>
      <c r="F18" s="213"/>
      <c r="G18" s="13"/>
      <c r="H18" s="2" t="s">
        <v>24</v>
      </c>
      <c r="I18" s="3"/>
      <c r="J18" s="212" t="s">
        <v>31</v>
      </c>
      <c r="K18" s="213"/>
      <c r="M18" s="2" t="s">
        <v>24</v>
      </c>
      <c r="N18" s="3"/>
      <c r="O18" s="212" t="s">
        <v>33</v>
      </c>
      <c r="P18" s="213"/>
      <c r="Q18" s="9"/>
    </row>
    <row r="19" spans="1:17" ht="6" customHeight="1" thickBot="1" x14ac:dyDescent="0.25">
      <c r="A19" s="3"/>
      <c r="B19" s="8"/>
      <c r="E19" s="17"/>
      <c r="F19" s="24"/>
      <c r="J19" s="17"/>
      <c r="K19" s="24"/>
      <c r="O19" s="17"/>
      <c r="P19" s="24"/>
      <c r="Q19" s="9"/>
    </row>
    <row r="20" spans="1:17" ht="15.75" thickBot="1" x14ac:dyDescent="0.3">
      <c r="A20" s="3"/>
      <c r="B20" s="8"/>
      <c r="C20" s="2" t="s">
        <v>23</v>
      </c>
      <c r="D20" s="3"/>
      <c r="E20" s="212" t="s">
        <v>29</v>
      </c>
      <c r="F20" s="213"/>
      <c r="H20" s="2" t="s">
        <v>23</v>
      </c>
      <c r="I20" s="3"/>
      <c r="J20" s="212" t="s">
        <v>29</v>
      </c>
      <c r="K20" s="213"/>
      <c r="M20" s="2" t="s">
        <v>23</v>
      </c>
      <c r="N20" s="3"/>
      <c r="O20" s="212" t="s">
        <v>29</v>
      </c>
      <c r="P20" s="213"/>
      <c r="Q20" s="9"/>
    </row>
    <row r="21" spans="1:17" ht="6" customHeight="1" thickBot="1" x14ac:dyDescent="0.25">
      <c r="A21" s="3"/>
      <c r="B21" s="8"/>
      <c r="E21" s="14"/>
      <c r="J21" s="14"/>
      <c r="O21" s="14"/>
      <c r="Q21" s="9"/>
    </row>
    <row r="22" spans="1:17" ht="15" thickBot="1" x14ac:dyDescent="0.25">
      <c r="A22" s="3"/>
      <c r="B22" s="8"/>
      <c r="C22" s="2" t="s">
        <v>7</v>
      </c>
      <c r="D22" s="3"/>
      <c r="E22" s="50">
        <v>9</v>
      </c>
      <c r="F22" s="13"/>
      <c r="H22" s="2" t="s">
        <v>7</v>
      </c>
      <c r="I22" s="3"/>
      <c r="J22" s="50">
        <v>22</v>
      </c>
      <c r="K22" s="13"/>
      <c r="M22" s="2" t="s">
        <v>7</v>
      </c>
      <c r="N22" s="3"/>
      <c r="O22" s="52">
        <v>0.86</v>
      </c>
      <c r="P22" s="13"/>
      <c r="Q22" s="9"/>
    </row>
    <row r="23" spans="1:17" ht="6" customHeight="1" thickBot="1" x14ac:dyDescent="0.25">
      <c r="A23" s="3"/>
      <c r="B23" s="8"/>
      <c r="E23" s="17"/>
      <c r="J23" s="17"/>
      <c r="O23" s="17"/>
      <c r="Q23" s="9"/>
    </row>
    <row r="24" spans="1:17" ht="15" thickBot="1" x14ac:dyDescent="0.25">
      <c r="A24" s="3"/>
      <c r="B24" s="8"/>
      <c r="C24" s="2" t="s">
        <v>5</v>
      </c>
      <c r="D24" s="3"/>
      <c r="E24" s="50">
        <v>0</v>
      </c>
      <c r="F24" s="13"/>
      <c r="H24" s="2" t="s">
        <v>5</v>
      </c>
      <c r="I24" s="3"/>
      <c r="J24" s="50">
        <v>0</v>
      </c>
      <c r="K24" s="13"/>
      <c r="M24" s="2" t="s">
        <v>5</v>
      </c>
      <c r="N24" s="3"/>
      <c r="O24" s="50">
        <v>0</v>
      </c>
      <c r="P24" s="13"/>
      <c r="Q24" s="9"/>
    </row>
    <row r="25" spans="1:17" ht="6" customHeight="1" thickBot="1" x14ac:dyDescent="0.25">
      <c r="A25" s="3"/>
      <c r="B25" s="8"/>
      <c r="E25" s="17"/>
      <c r="J25" s="17"/>
      <c r="O25" s="17"/>
      <c r="Q25" s="9"/>
    </row>
    <row r="26" spans="1:17" ht="15" thickBot="1" x14ac:dyDescent="0.25">
      <c r="A26" s="3"/>
      <c r="B26" s="8"/>
      <c r="C26" s="2" t="s">
        <v>6</v>
      </c>
      <c r="D26" s="3"/>
      <c r="E26" s="50">
        <v>10</v>
      </c>
      <c r="F26" s="51"/>
      <c r="H26" s="2" t="s">
        <v>6</v>
      </c>
      <c r="I26" s="3"/>
      <c r="J26" s="50">
        <v>50</v>
      </c>
      <c r="K26" s="13"/>
      <c r="M26" s="2" t="s">
        <v>6</v>
      </c>
      <c r="N26" s="3"/>
      <c r="O26" s="50">
        <v>100</v>
      </c>
      <c r="P26" s="13"/>
      <c r="Q26" s="9"/>
    </row>
    <row r="27" spans="1:17" x14ac:dyDescent="0.2">
      <c r="A27" s="3"/>
      <c r="B27" s="8"/>
      <c r="E27" s="18"/>
      <c r="J27" s="18"/>
      <c r="O27" s="18"/>
      <c r="Q27" s="9"/>
    </row>
    <row r="28" spans="1:17" ht="15" x14ac:dyDescent="0.25">
      <c r="A28" s="3"/>
      <c r="B28" s="8"/>
      <c r="C28" s="1" t="s">
        <v>13</v>
      </c>
      <c r="H28" s="1" t="s">
        <v>14</v>
      </c>
      <c r="J28" s="16"/>
      <c r="M28" s="1" t="s">
        <v>35</v>
      </c>
      <c r="O28" s="16"/>
      <c r="Q28" s="9"/>
    </row>
    <row r="29" spans="1:17" ht="6" customHeight="1" thickBot="1" x14ac:dyDescent="0.25">
      <c r="A29" s="3"/>
      <c r="B29" s="8"/>
      <c r="E29" s="14"/>
      <c r="F29" s="4"/>
      <c r="J29" s="14"/>
      <c r="O29" s="14"/>
      <c r="Q29" s="9"/>
    </row>
    <row r="30" spans="1:17" ht="15.75" thickBot="1" x14ac:dyDescent="0.3">
      <c r="A30" s="3"/>
      <c r="B30" s="8"/>
      <c r="C30" s="2" t="s">
        <v>24</v>
      </c>
      <c r="D30" s="3"/>
      <c r="E30" s="212" t="s">
        <v>30</v>
      </c>
      <c r="F30" s="213"/>
      <c r="G30" s="13"/>
      <c r="H30" s="2" t="s">
        <v>24</v>
      </c>
      <c r="I30" s="3"/>
      <c r="J30" s="212" t="s">
        <v>31</v>
      </c>
      <c r="K30" s="213"/>
      <c r="M30" s="2" t="s">
        <v>24</v>
      </c>
      <c r="N30" s="3"/>
      <c r="O30" s="212" t="s">
        <v>33</v>
      </c>
      <c r="P30" s="213"/>
      <c r="Q30" s="9"/>
    </row>
    <row r="31" spans="1:17" ht="6" customHeight="1" thickBot="1" x14ac:dyDescent="0.25">
      <c r="A31" s="3"/>
      <c r="B31" s="8"/>
      <c r="E31" s="17"/>
      <c r="F31" s="24"/>
      <c r="J31" s="17"/>
      <c r="K31" s="24"/>
      <c r="O31" s="17"/>
      <c r="P31" s="24"/>
      <c r="Q31" s="9"/>
    </row>
    <row r="32" spans="1:17" ht="15.75" thickBot="1" x14ac:dyDescent="0.3">
      <c r="A32" s="3"/>
      <c r="B32" s="8"/>
      <c r="C32" s="2" t="s">
        <v>23</v>
      </c>
      <c r="D32" s="3"/>
      <c r="E32" s="212" t="s">
        <v>29</v>
      </c>
      <c r="F32" s="213"/>
      <c r="H32" s="2" t="s">
        <v>23</v>
      </c>
      <c r="I32" s="3"/>
      <c r="J32" s="212" t="s">
        <v>29</v>
      </c>
      <c r="K32" s="213"/>
      <c r="M32" s="2" t="s">
        <v>23</v>
      </c>
      <c r="N32" s="3"/>
      <c r="O32" s="212" t="s">
        <v>29</v>
      </c>
      <c r="P32" s="213"/>
      <c r="Q32" s="9"/>
    </row>
    <row r="33" spans="1:17" ht="6" customHeight="1" thickBot="1" x14ac:dyDescent="0.25">
      <c r="A33" s="3"/>
      <c r="B33" s="8"/>
      <c r="E33" s="14"/>
      <c r="J33" s="14"/>
      <c r="O33" s="14"/>
      <c r="Q33" s="9"/>
    </row>
    <row r="34" spans="1:17" ht="15" thickBot="1" x14ac:dyDescent="0.25">
      <c r="A34" s="3"/>
      <c r="B34" s="8"/>
      <c r="C34" s="2" t="s">
        <v>7</v>
      </c>
      <c r="D34" s="3"/>
      <c r="E34" s="50">
        <v>8</v>
      </c>
      <c r="F34" s="13"/>
      <c r="H34" s="2" t="s">
        <v>7</v>
      </c>
      <c r="I34" s="3"/>
      <c r="J34" s="50">
        <v>34</v>
      </c>
      <c r="K34" s="13"/>
      <c r="M34" s="2" t="s">
        <v>7</v>
      </c>
      <c r="N34" s="3"/>
      <c r="O34" s="52">
        <f ca="1">RAND()</f>
        <v>0.80726418886729245</v>
      </c>
      <c r="P34" s="13"/>
      <c r="Q34" s="9"/>
    </row>
    <row r="35" spans="1:17" ht="6" customHeight="1" thickBot="1" x14ac:dyDescent="0.25">
      <c r="A35" s="3"/>
      <c r="B35" s="8"/>
      <c r="E35" s="17"/>
      <c r="J35" s="17"/>
      <c r="O35" s="17"/>
      <c r="Q35" s="9"/>
    </row>
    <row r="36" spans="1:17" ht="15" thickBot="1" x14ac:dyDescent="0.25">
      <c r="A36" s="3"/>
      <c r="B36" s="8"/>
      <c r="C36" s="2" t="s">
        <v>5</v>
      </c>
      <c r="D36" s="3"/>
      <c r="E36" s="50">
        <v>0</v>
      </c>
      <c r="F36" s="13"/>
      <c r="H36" s="2" t="s">
        <v>5</v>
      </c>
      <c r="I36" s="3"/>
      <c r="J36" s="50">
        <v>0</v>
      </c>
      <c r="K36" s="13"/>
      <c r="M36" s="2" t="s">
        <v>5</v>
      </c>
      <c r="N36" s="3"/>
      <c r="O36" s="50">
        <v>0</v>
      </c>
      <c r="P36" s="13"/>
      <c r="Q36" s="9"/>
    </row>
    <row r="37" spans="1:17" ht="6" customHeight="1" thickBot="1" x14ac:dyDescent="0.25">
      <c r="A37" s="3"/>
      <c r="B37" s="8"/>
      <c r="E37" s="17"/>
      <c r="J37" s="17"/>
      <c r="O37" s="17"/>
      <c r="Q37" s="9"/>
    </row>
    <row r="38" spans="1:17" ht="15" thickBot="1" x14ac:dyDescent="0.25">
      <c r="A38" s="3"/>
      <c r="B38" s="8"/>
      <c r="C38" s="2" t="s">
        <v>6</v>
      </c>
      <c r="D38" s="3"/>
      <c r="E38" s="50">
        <v>10</v>
      </c>
      <c r="F38" s="13"/>
      <c r="H38" s="2" t="s">
        <v>6</v>
      </c>
      <c r="I38" s="3"/>
      <c r="J38" s="50">
        <v>50</v>
      </c>
      <c r="K38" s="13"/>
      <c r="M38" s="2" t="s">
        <v>6</v>
      </c>
      <c r="N38" s="3"/>
      <c r="O38" s="50">
        <v>100</v>
      </c>
      <c r="P38" s="13"/>
      <c r="Q38" s="9"/>
    </row>
    <row r="39" spans="1:17" x14ac:dyDescent="0.2">
      <c r="A39" s="3"/>
      <c r="B39" s="8"/>
      <c r="E39" s="18"/>
      <c r="J39" s="18"/>
      <c r="O39" s="18"/>
      <c r="Q39" s="9"/>
    </row>
    <row r="40" spans="1:17" ht="15" x14ac:dyDescent="0.25">
      <c r="A40" s="3"/>
      <c r="B40" s="8"/>
      <c r="C40" s="1" t="s">
        <v>15</v>
      </c>
      <c r="H40" s="1" t="s">
        <v>16</v>
      </c>
      <c r="J40" s="16"/>
      <c r="M40" s="1" t="s">
        <v>36</v>
      </c>
      <c r="O40" s="16"/>
      <c r="Q40" s="9"/>
    </row>
    <row r="41" spans="1:17" ht="6" customHeight="1" thickBot="1" x14ac:dyDescent="0.25">
      <c r="A41" s="3"/>
      <c r="B41" s="8"/>
      <c r="E41" s="14"/>
      <c r="F41" s="4"/>
      <c r="J41" s="14"/>
      <c r="O41" s="14"/>
      <c r="Q41" s="9"/>
    </row>
    <row r="42" spans="1:17" ht="15.75" thickBot="1" x14ac:dyDescent="0.3">
      <c r="A42" s="3"/>
      <c r="B42" s="8"/>
      <c r="C42" s="2" t="s">
        <v>24</v>
      </c>
      <c r="D42" s="3"/>
      <c r="E42" s="212" t="s">
        <v>30</v>
      </c>
      <c r="F42" s="213"/>
      <c r="G42" s="13"/>
      <c r="H42" s="2" t="s">
        <v>24</v>
      </c>
      <c r="I42" s="3"/>
      <c r="J42" s="212" t="s">
        <v>31</v>
      </c>
      <c r="K42" s="213"/>
      <c r="M42" s="2" t="s">
        <v>24</v>
      </c>
      <c r="N42" s="3"/>
      <c r="O42" s="212" t="s">
        <v>33</v>
      </c>
      <c r="P42" s="213"/>
      <c r="Q42" s="9"/>
    </row>
    <row r="43" spans="1:17" ht="6" customHeight="1" thickBot="1" x14ac:dyDescent="0.25">
      <c r="A43" s="3"/>
      <c r="B43" s="8"/>
      <c r="E43" s="17"/>
      <c r="F43" s="24"/>
      <c r="J43" s="17"/>
      <c r="K43" s="24"/>
      <c r="O43" s="17"/>
      <c r="P43" s="24"/>
      <c r="Q43" s="9"/>
    </row>
    <row r="44" spans="1:17" ht="15.75" thickBot="1" x14ac:dyDescent="0.3">
      <c r="A44" s="3"/>
      <c r="B44" s="8"/>
      <c r="C44" s="2" t="s">
        <v>23</v>
      </c>
      <c r="D44" s="3"/>
      <c r="E44" s="212" t="s">
        <v>29</v>
      </c>
      <c r="F44" s="213"/>
      <c r="H44" s="2" t="s">
        <v>23</v>
      </c>
      <c r="I44" s="3"/>
      <c r="J44" s="212" t="s">
        <v>29</v>
      </c>
      <c r="K44" s="213"/>
      <c r="M44" s="2" t="s">
        <v>23</v>
      </c>
      <c r="N44" s="3"/>
      <c r="O44" s="212" t="s">
        <v>29</v>
      </c>
      <c r="P44" s="213"/>
      <c r="Q44" s="9"/>
    </row>
    <row r="45" spans="1:17" ht="6" customHeight="1" thickBot="1" x14ac:dyDescent="0.25">
      <c r="A45" s="3"/>
      <c r="B45" s="8"/>
      <c r="E45" s="14"/>
      <c r="J45" s="14"/>
      <c r="O45" s="14"/>
      <c r="Q45" s="9"/>
    </row>
    <row r="46" spans="1:17" ht="15" thickBot="1" x14ac:dyDescent="0.25">
      <c r="A46" s="3"/>
      <c r="B46" s="8"/>
      <c r="C46" s="2" t="s">
        <v>7</v>
      </c>
      <c r="D46" s="3"/>
      <c r="E46" s="50">
        <v>7.7</v>
      </c>
      <c r="F46" s="13"/>
      <c r="H46" s="2" t="s">
        <v>7</v>
      </c>
      <c r="I46" s="3"/>
      <c r="J46" s="50">
        <v>7.8</v>
      </c>
      <c r="K46" s="13"/>
      <c r="M46" s="2" t="s">
        <v>7</v>
      </c>
      <c r="N46" s="3"/>
      <c r="O46" s="52">
        <f ca="1">RAND()</f>
        <v>0.41366612567189487</v>
      </c>
      <c r="P46" s="13"/>
      <c r="Q46" s="9"/>
    </row>
    <row r="47" spans="1:17" ht="6" customHeight="1" thickBot="1" x14ac:dyDescent="0.25">
      <c r="A47" s="3"/>
      <c r="B47" s="8"/>
      <c r="E47" s="17"/>
      <c r="J47" s="17"/>
      <c r="O47" s="17"/>
      <c r="Q47" s="9"/>
    </row>
    <row r="48" spans="1:17" ht="15" thickBot="1" x14ac:dyDescent="0.25">
      <c r="A48" s="3"/>
      <c r="B48" s="8"/>
      <c r="C48" s="2" t="s">
        <v>5</v>
      </c>
      <c r="D48" s="3"/>
      <c r="E48" s="50">
        <v>0</v>
      </c>
      <c r="F48" s="13"/>
      <c r="H48" s="2" t="s">
        <v>5</v>
      </c>
      <c r="I48" s="3"/>
      <c r="J48" s="50">
        <v>0</v>
      </c>
      <c r="K48" s="13"/>
      <c r="M48" s="2" t="s">
        <v>5</v>
      </c>
      <c r="N48" s="3"/>
      <c r="O48" s="50">
        <v>0</v>
      </c>
      <c r="P48" s="13"/>
      <c r="Q48" s="9"/>
    </row>
    <row r="49" spans="1:17" ht="6" customHeight="1" thickBot="1" x14ac:dyDescent="0.25">
      <c r="A49" s="3"/>
      <c r="B49" s="8"/>
      <c r="E49" s="17"/>
      <c r="J49" s="17"/>
      <c r="O49" s="17"/>
      <c r="Q49" s="9"/>
    </row>
    <row r="50" spans="1:17" ht="15" thickBot="1" x14ac:dyDescent="0.25">
      <c r="A50" s="3"/>
      <c r="B50" s="8"/>
      <c r="C50" s="2" t="s">
        <v>6</v>
      </c>
      <c r="D50" s="3"/>
      <c r="E50" s="50">
        <v>10</v>
      </c>
      <c r="F50" s="13"/>
      <c r="H50" s="2" t="s">
        <v>6</v>
      </c>
      <c r="I50" s="3"/>
      <c r="J50" s="50">
        <v>50</v>
      </c>
      <c r="K50" s="13"/>
      <c r="M50" s="2" t="s">
        <v>6</v>
      </c>
      <c r="N50" s="3"/>
      <c r="O50" s="50">
        <v>100</v>
      </c>
      <c r="P50" s="13"/>
      <c r="Q50" s="9"/>
    </row>
    <row r="51" spans="1:17" x14ac:dyDescent="0.2">
      <c r="A51" s="3"/>
      <c r="B51" s="8"/>
      <c r="E51" s="18"/>
      <c r="J51" s="18"/>
      <c r="O51" s="18"/>
      <c r="Q51" s="9"/>
    </row>
    <row r="52" spans="1:17" ht="15" x14ac:dyDescent="0.25">
      <c r="A52" s="3"/>
      <c r="B52" s="8"/>
      <c r="C52" s="1" t="s">
        <v>17</v>
      </c>
      <c r="H52" s="1" t="s">
        <v>10</v>
      </c>
      <c r="J52" s="16"/>
      <c r="M52" s="1" t="s">
        <v>37</v>
      </c>
      <c r="O52" s="16"/>
      <c r="Q52" s="9"/>
    </row>
    <row r="53" spans="1:17" ht="6" customHeight="1" thickBot="1" x14ac:dyDescent="0.25">
      <c r="A53" s="3"/>
      <c r="B53" s="8"/>
      <c r="E53" s="14"/>
      <c r="F53" s="4"/>
      <c r="J53" s="14"/>
      <c r="O53" s="14"/>
      <c r="Q53" s="9"/>
    </row>
    <row r="54" spans="1:17" ht="15.75" thickBot="1" x14ac:dyDescent="0.3">
      <c r="A54" s="3"/>
      <c r="B54" s="8"/>
      <c r="C54" s="2" t="s">
        <v>24</v>
      </c>
      <c r="D54" s="3"/>
      <c r="E54" s="212" t="s">
        <v>30</v>
      </c>
      <c r="F54" s="213"/>
      <c r="G54" s="13"/>
      <c r="H54" s="2" t="s">
        <v>24</v>
      </c>
      <c r="I54" s="3"/>
      <c r="J54" s="212" t="s">
        <v>31</v>
      </c>
      <c r="K54" s="213"/>
      <c r="M54" s="2" t="s">
        <v>24</v>
      </c>
      <c r="N54" s="3"/>
      <c r="O54" s="212" t="s">
        <v>33</v>
      </c>
      <c r="P54" s="213"/>
      <c r="Q54" s="9"/>
    </row>
    <row r="55" spans="1:17" ht="6" customHeight="1" thickBot="1" x14ac:dyDescent="0.25">
      <c r="A55" s="3"/>
      <c r="B55" s="8"/>
      <c r="E55" s="17"/>
      <c r="F55" s="24"/>
      <c r="J55" s="17"/>
      <c r="K55" s="24"/>
      <c r="O55" s="17"/>
      <c r="P55" s="24"/>
      <c r="Q55" s="9"/>
    </row>
    <row r="56" spans="1:17" ht="15.75" thickBot="1" x14ac:dyDescent="0.3">
      <c r="A56" s="3"/>
      <c r="B56" s="8"/>
      <c r="C56" s="2" t="s">
        <v>23</v>
      </c>
      <c r="D56" s="3"/>
      <c r="E56" s="212" t="s">
        <v>29</v>
      </c>
      <c r="F56" s="213"/>
      <c r="H56" s="2" t="s">
        <v>23</v>
      </c>
      <c r="I56" s="3"/>
      <c r="J56" s="212" t="s">
        <v>29</v>
      </c>
      <c r="K56" s="213"/>
      <c r="M56" s="2" t="s">
        <v>23</v>
      </c>
      <c r="N56" s="3"/>
      <c r="O56" s="212" t="s">
        <v>29</v>
      </c>
      <c r="P56" s="213"/>
      <c r="Q56" s="9"/>
    </row>
    <row r="57" spans="1:17" ht="6" customHeight="1" thickBot="1" x14ac:dyDescent="0.25">
      <c r="A57" s="3"/>
      <c r="B57" s="8"/>
      <c r="E57" s="14"/>
      <c r="J57" s="14"/>
      <c r="O57" s="14"/>
      <c r="Q57" s="9"/>
    </row>
    <row r="58" spans="1:17" ht="15" thickBot="1" x14ac:dyDescent="0.25">
      <c r="A58" s="3"/>
      <c r="B58" s="8"/>
      <c r="C58" s="2" t="s">
        <v>7</v>
      </c>
      <c r="D58" s="3"/>
      <c r="E58" s="50">
        <v>9</v>
      </c>
      <c r="F58" s="13"/>
      <c r="H58" s="2" t="s">
        <v>7</v>
      </c>
      <c r="I58" s="3"/>
      <c r="J58" s="50">
        <v>39.9</v>
      </c>
      <c r="K58" s="13"/>
      <c r="M58" s="2" t="s">
        <v>7</v>
      </c>
      <c r="N58" s="3"/>
      <c r="O58" s="52">
        <f ca="1">RAND()</f>
        <v>0.76473161407364887</v>
      </c>
      <c r="P58" s="13"/>
      <c r="Q58" s="9"/>
    </row>
    <row r="59" spans="1:17" ht="6" customHeight="1" thickBot="1" x14ac:dyDescent="0.25">
      <c r="A59" s="3"/>
      <c r="B59" s="8"/>
      <c r="E59" s="17"/>
      <c r="J59" s="17"/>
      <c r="O59" s="17"/>
      <c r="Q59" s="9"/>
    </row>
    <row r="60" spans="1:17" ht="15" thickBot="1" x14ac:dyDescent="0.25">
      <c r="A60" s="3"/>
      <c r="B60" s="8"/>
      <c r="C60" s="2" t="s">
        <v>5</v>
      </c>
      <c r="D60" s="3"/>
      <c r="E60" s="50">
        <v>0</v>
      </c>
      <c r="F60" s="13"/>
      <c r="H60" s="2" t="s">
        <v>5</v>
      </c>
      <c r="I60" s="3"/>
      <c r="J60" s="50">
        <v>0</v>
      </c>
      <c r="K60" s="13"/>
      <c r="M60" s="2" t="s">
        <v>5</v>
      </c>
      <c r="N60" s="3"/>
      <c r="O60" s="50">
        <v>0</v>
      </c>
      <c r="P60" s="13"/>
      <c r="Q60" s="9"/>
    </row>
    <row r="61" spans="1:17" ht="6" customHeight="1" thickBot="1" x14ac:dyDescent="0.25">
      <c r="A61" s="3"/>
      <c r="B61" s="8"/>
      <c r="E61" s="17"/>
      <c r="J61" s="17"/>
      <c r="O61" s="17"/>
      <c r="Q61" s="9"/>
    </row>
    <row r="62" spans="1:17" ht="15" thickBot="1" x14ac:dyDescent="0.25">
      <c r="A62" s="3"/>
      <c r="B62" s="8"/>
      <c r="C62" s="2" t="s">
        <v>6</v>
      </c>
      <c r="D62" s="3"/>
      <c r="E62" s="50">
        <v>10</v>
      </c>
      <c r="F62" s="13"/>
      <c r="H62" s="2" t="s">
        <v>6</v>
      </c>
      <c r="I62" s="3"/>
      <c r="J62" s="50">
        <v>50</v>
      </c>
      <c r="K62" s="13"/>
      <c r="M62" s="2" t="s">
        <v>6</v>
      </c>
      <c r="N62" s="3"/>
      <c r="O62" s="50">
        <v>100</v>
      </c>
      <c r="P62" s="13"/>
      <c r="Q62" s="9"/>
    </row>
    <row r="63" spans="1:17" ht="15" thickBot="1" x14ac:dyDescent="0.25">
      <c r="A63" s="3"/>
      <c r="B63" s="10"/>
      <c r="C63" s="11"/>
      <c r="D63" s="11"/>
      <c r="E63" s="34"/>
      <c r="F63" s="11"/>
      <c r="G63" s="11"/>
      <c r="H63" s="11"/>
      <c r="I63" s="11"/>
      <c r="J63" s="34"/>
      <c r="K63" s="11"/>
      <c r="L63" s="11"/>
      <c r="M63" s="11"/>
      <c r="N63" s="11"/>
      <c r="O63" s="34"/>
      <c r="P63" s="11"/>
      <c r="Q63" s="12"/>
    </row>
    <row r="64" spans="1:17" x14ac:dyDescent="0.2">
      <c r="B64" s="24"/>
      <c r="C64" s="24"/>
      <c r="D64" s="24"/>
      <c r="E64" s="18"/>
      <c r="F64" s="24"/>
      <c r="G64" s="24"/>
      <c r="H64" s="24"/>
      <c r="I64" s="24"/>
      <c r="J64" s="24"/>
      <c r="K64" s="24"/>
      <c r="L64" s="24"/>
      <c r="M64" s="24"/>
      <c r="N64" s="24"/>
      <c r="O64" s="24"/>
      <c r="P64" s="24"/>
      <c r="Q64" s="24"/>
    </row>
  </sheetData>
  <sheetProtection password="D36E" sheet="1" objects="1" scenarios="1"/>
  <mergeCells count="24">
    <mergeCell ref="E18:F18"/>
    <mergeCell ref="E20:F20"/>
    <mergeCell ref="J18:K18"/>
    <mergeCell ref="J20:K20"/>
    <mergeCell ref="O18:P18"/>
    <mergeCell ref="O20:P20"/>
    <mergeCell ref="E30:F30"/>
    <mergeCell ref="J30:K30"/>
    <mergeCell ref="O30:P30"/>
    <mergeCell ref="E32:F32"/>
    <mergeCell ref="J32:K32"/>
    <mergeCell ref="O32:P32"/>
    <mergeCell ref="E42:F42"/>
    <mergeCell ref="J42:K42"/>
    <mergeCell ref="O42:P42"/>
    <mergeCell ref="E44:F44"/>
    <mergeCell ref="J44:K44"/>
    <mergeCell ref="O44:P44"/>
    <mergeCell ref="E54:F54"/>
    <mergeCell ref="J54:K54"/>
    <mergeCell ref="O54:P54"/>
    <mergeCell ref="E56:F56"/>
    <mergeCell ref="J56:K56"/>
    <mergeCell ref="O56:P56"/>
  </mergeCells>
  <pageMargins left="0.41" right="0.35" top="0.74803149606299213" bottom="0.74803149606299213" header="0.31496062992125984" footer="0.31496062992125984"/>
  <pageSetup paperSize="9" orientation="landscape" horizontalDpi="1200" verticalDpi="120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Z191"/>
  <sheetViews>
    <sheetView workbookViewId="0">
      <selection activeCell="H28" sqref="H28"/>
    </sheetView>
  </sheetViews>
  <sheetFormatPr defaultRowHeight="12.75" x14ac:dyDescent="0.2"/>
  <cols>
    <col min="1" max="2" width="2.140625" style="152" customWidth="1"/>
    <col min="3" max="3" width="9.140625" style="152"/>
    <col min="4" max="5" width="9.140625" style="153"/>
    <col min="6" max="6" width="1.85546875" style="152" customWidth="1"/>
    <col min="7" max="8" width="9.140625" style="155"/>
    <col min="9" max="10" width="2.7109375" style="152" customWidth="1"/>
    <col min="11" max="11" width="1.5703125" style="152" customWidth="1"/>
    <col min="12" max="12" width="9.140625" style="152"/>
    <col min="13" max="14" width="9.140625" style="153"/>
    <col min="15" max="15" width="2" style="152" customWidth="1"/>
    <col min="16" max="17" width="9.140625" style="152"/>
    <col min="18" max="18" width="3.5703125" style="152" customWidth="1"/>
    <col min="19" max="19" width="2.28515625" style="152" customWidth="1"/>
    <col min="20" max="20" width="2" style="152" customWidth="1"/>
    <col min="21" max="21" width="9.140625" style="152"/>
    <col min="22" max="23" width="9.140625" style="153"/>
    <col min="24" max="24" width="7.7109375" style="152" customWidth="1"/>
    <col min="25" max="25" width="9.140625" style="152"/>
    <col min="26" max="26" width="4.140625" style="152" customWidth="1"/>
    <col min="27" max="27" width="3" style="152" customWidth="1"/>
    <col min="28" max="16384" width="9.140625" style="152"/>
  </cols>
  <sheetData>
    <row r="2" spans="2:26" ht="18" x14ac:dyDescent="0.25">
      <c r="B2" s="179" t="s">
        <v>99</v>
      </c>
    </row>
    <row r="4" spans="2:26" ht="9.75" customHeight="1" x14ac:dyDescent="0.2"/>
    <row r="5" spans="2:26" x14ac:dyDescent="0.2">
      <c r="C5" s="154" t="s">
        <v>125</v>
      </c>
      <c r="L5" s="154" t="s">
        <v>126</v>
      </c>
      <c r="P5" s="155"/>
      <c r="Q5" s="155"/>
      <c r="U5" s="154" t="s">
        <v>34</v>
      </c>
      <c r="Y5" s="155"/>
      <c r="Z5" s="155"/>
    </row>
    <row r="6" spans="2:26" ht="6" customHeight="1" x14ac:dyDescent="0.2">
      <c r="C6" s="154"/>
      <c r="L6" s="154"/>
      <c r="P6" s="155"/>
      <c r="Q6" s="155"/>
      <c r="U6" s="154"/>
      <c r="Y6" s="155"/>
      <c r="Z6" s="155"/>
    </row>
    <row r="7" spans="2:26" x14ac:dyDescent="0.2">
      <c r="D7" s="156" t="s">
        <v>9</v>
      </c>
      <c r="E7" s="156" t="s">
        <v>8</v>
      </c>
      <c r="G7" s="156" t="s">
        <v>0</v>
      </c>
      <c r="H7" s="156" t="s">
        <v>1</v>
      </c>
      <c r="M7" s="156" t="s">
        <v>9</v>
      </c>
      <c r="N7" s="156" t="s">
        <v>8</v>
      </c>
      <c r="P7" s="156" t="s">
        <v>0</v>
      </c>
      <c r="Q7" s="156" t="s">
        <v>1</v>
      </c>
      <c r="V7" s="156" t="s">
        <v>9</v>
      </c>
      <c r="W7" s="156" t="s">
        <v>0</v>
      </c>
      <c r="X7" s="156" t="s">
        <v>1</v>
      </c>
    </row>
    <row r="8" spans="2:26" x14ac:dyDescent="0.2">
      <c r="C8" s="154" t="s">
        <v>2</v>
      </c>
      <c r="D8" s="153">
        <f>'Example Dashboard Conf Page'!E24</f>
        <v>0</v>
      </c>
      <c r="E8" s="153">
        <v>0</v>
      </c>
      <c r="G8" s="153">
        <f ca="1">50-(50*COS(RADIANS(E10)))</f>
        <v>3.8459954847346793</v>
      </c>
      <c r="H8" s="153">
        <f ca="1">50*SIN(RADIANS(E10))</f>
        <v>19.230389158955369</v>
      </c>
      <c r="L8" s="154" t="s">
        <v>2</v>
      </c>
      <c r="M8" s="153">
        <f>'Example Dashboard Conf Page'!J24</f>
        <v>0</v>
      </c>
      <c r="N8" s="153">
        <v>0</v>
      </c>
      <c r="P8" s="153">
        <f ca="1">50-(50*COS(RADIANS(N10)))</f>
        <v>66.745426795102148</v>
      </c>
      <c r="Q8" s="153">
        <f ca="1">50*SIN(RADIANS(N10))</f>
        <v>47.112532106116682</v>
      </c>
      <c r="U8" s="154" t="s">
        <v>2</v>
      </c>
      <c r="V8" s="153">
        <f>'Example Dashboard Conf Page'!Q24</f>
        <v>0</v>
      </c>
      <c r="W8" s="153">
        <v>0</v>
      </c>
      <c r="X8" s="181">
        <f ca="1">IF(D87=1,'Example Dashboard Conf Page'!O22,RAND())</f>
        <v>0.59659721491369966</v>
      </c>
      <c r="Y8" s="196">
        <f ca="1">X8</f>
        <v>0.59659721491369966</v>
      </c>
    </row>
    <row r="9" spans="2:26" x14ac:dyDescent="0.2">
      <c r="C9" s="154" t="s">
        <v>3</v>
      </c>
      <c r="D9" s="153">
        <f>'Example Dashboard Conf Page'!E26</f>
        <v>10</v>
      </c>
      <c r="E9" s="153">
        <v>180</v>
      </c>
      <c r="G9" s="153">
        <f ca="1">50-(2*COS(RADIANS(E10+90)))</f>
        <v>50.769215566358213</v>
      </c>
      <c r="H9" s="153">
        <f ca="1">2*SIN(RADIANS(E10+90))</f>
        <v>1.8461601806106132</v>
      </c>
      <c r="L9" s="154" t="s">
        <v>3</v>
      </c>
      <c r="M9" s="153">
        <f>'Example Dashboard Conf Page'!J26</f>
        <v>50</v>
      </c>
      <c r="N9" s="153">
        <v>180</v>
      </c>
      <c r="P9" s="153">
        <f ca="1">50-(2*COS(RADIANS(N10+90)))</f>
        <v>51.884501284244671</v>
      </c>
      <c r="Q9" s="153">
        <f ca="1">2*SIN(RADIANS(N10+90))</f>
        <v>-0.66981707180408523</v>
      </c>
      <c r="U9" s="154" t="s">
        <v>3</v>
      </c>
      <c r="V9" s="153">
        <f>'Example Dashboard Conf Page'!Q26</f>
        <v>0</v>
      </c>
      <c r="X9" s="153"/>
    </row>
    <row r="10" spans="2:26" x14ac:dyDescent="0.2">
      <c r="C10" s="154" t="s">
        <v>4</v>
      </c>
      <c r="D10" s="153">
        <f ca="1">IF(D87=1,'Example Dashboard Conf Page'!E22,RAND()*10)</f>
        <v>1.2566329513582342</v>
      </c>
      <c r="E10" s="153">
        <f ca="1">((D10-D8)/(D9-D8))*180</f>
        <v>22.619393124448216</v>
      </c>
      <c r="G10" s="153">
        <f ca="1">50-(2*COS(RADIANS(E10-90)))</f>
        <v>49.230784433641787</v>
      </c>
      <c r="H10" s="153">
        <f ca="1">2*SIN(RADIANS(E10-90))</f>
        <v>-1.8461601806106129</v>
      </c>
      <c r="L10" s="154" t="s">
        <v>4</v>
      </c>
      <c r="M10" s="153">
        <f ca="1">IF(D87=1,'Example Dashboard Conf Page'!J22,RAND()*50)</f>
        <v>30.435271154890575</v>
      </c>
      <c r="N10" s="153">
        <f ca="1">((M10-M8)/(M9-M8))*180</f>
        <v>109.56697615760606</v>
      </c>
      <c r="P10" s="153">
        <f ca="1">50-(2*COS(RADIANS(N10-90)))</f>
        <v>48.115498715755329</v>
      </c>
      <c r="Q10" s="153">
        <f ca="1">2*SIN(RADIANS(N10-90))</f>
        <v>0.66981707180408567</v>
      </c>
      <c r="U10" s="154" t="s">
        <v>4</v>
      </c>
      <c r="V10" s="153">
        <f ca="1">IF(D87=1,'Example Dashboard Conf Page'!Q22,RAND())</f>
        <v>0.58588360576568488</v>
      </c>
      <c r="X10" s="198" t="str">
        <f ca="1">IF(X8&gt;0.5,CHAR(241),CHAR(242))</f>
        <v>ñ</v>
      </c>
    </row>
    <row r="11" spans="2:26" x14ac:dyDescent="0.2">
      <c r="C11" s="152" t="s">
        <v>25</v>
      </c>
      <c r="D11" s="153">
        <f>((D$9-D$8)/5)+D$8</f>
        <v>2</v>
      </c>
      <c r="G11" s="153">
        <f ca="1">G8</f>
        <v>3.8459954847346793</v>
      </c>
      <c r="H11" s="153">
        <f ca="1">H8</f>
        <v>19.230389158955369</v>
      </c>
      <c r="L11" s="152" t="s">
        <v>25</v>
      </c>
      <c r="M11" s="153">
        <f>((M$9-M$8)/5)+M$8</f>
        <v>10</v>
      </c>
      <c r="P11" s="153">
        <f ca="1">P8</f>
        <v>66.745426795102148</v>
      </c>
      <c r="Q11" s="153">
        <f ca="1">Q8</f>
        <v>47.112532106116682</v>
      </c>
      <c r="U11" s="152" t="s">
        <v>25</v>
      </c>
      <c r="V11" s="153">
        <f>(V$9-V$8)/5</f>
        <v>0</v>
      </c>
      <c r="X11" s="198"/>
    </row>
    <row r="12" spans="2:26" x14ac:dyDescent="0.2">
      <c r="C12" s="152" t="s">
        <v>26</v>
      </c>
      <c r="D12" s="153">
        <f>((D$9-D$8)*2/5)+D$8</f>
        <v>4</v>
      </c>
      <c r="G12" s="153">
        <v>50</v>
      </c>
      <c r="H12" s="153">
        <v>0</v>
      </c>
      <c r="L12" s="152" t="s">
        <v>26</v>
      </c>
      <c r="M12" s="153">
        <f>((M$9-M$8)*2/5)+M$8</f>
        <v>20</v>
      </c>
      <c r="P12" s="153">
        <v>50</v>
      </c>
      <c r="Q12" s="153">
        <v>0</v>
      </c>
      <c r="U12" s="152" t="s">
        <v>26</v>
      </c>
      <c r="V12" s="153">
        <f>(V$9-V$8)*2/5</f>
        <v>0</v>
      </c>
      <c r="X12" s="153"/>
    </row>
    <row r="13" spans="2:26" x14ac:dyDescent="0.2">
      <c r="C13" s="152" t="s">
        <v>27</v>
      </c>
      <c r="D13" s="153">
        <f>((D$9-D$8)*3/5) + D$8</f>
        <v>6</v>
      </c>
      <c r="G13" s="153"/>
      <c r="H13" s="153"/>
      <c r="L13" s="152" t="s">
        <v>27</v>
      </c>
      <c r="M13" s="153">
        <f>((M$9-M$8)*3/5) + M$8</f>
        <v>30</v>
      </c>
      <c r="P13" s="153"/>
      <c r="Q13" s="153"/>
      <c r="U13" s="152" t="s">
        <v>27</v>
      </c>
      <c r="V13" s="153">
        <f>(V$9-V$8)*3/5</f>
        <v>0</v>
      </c>
      <c r="W13" s="152"/>
      <c r="X13" s="153"/>
      <c r="Y13" s="153"/>
    </row>
    <row r="14" spans="2:26" x14ac:dyDescent="0.2">
      <c r="C14" s="152" t="s">
        <v>28</v>
      </c>
      <c r="D14" s="153">
        <f>((D$9-D$8)*4/5) + D$8</f>
        <v>8</v>
      </c>
      <c r="G14" s="153"/>
      <c r="H14" s="153"/>
      <c r="L14" s="152" t="s">
        <v>28</v>
      </c>
      <c r="M14" s="153">
        <f>((M$9-M$8)*4/5) + M$8</f>
        <v>40</v>
      </c>
      <c r="P14" s="153"/>
      <c r="Q14" s="153"/>
      <c r="U14" s="152" t="s">
        <v>28</v>
      </c>
      <c r="V14" s="153">
        <f>(V$9-V$8)*4/5</f>
        <v>0</v>
      </c>
      <c r="W14" s="152"/>
      <c r="X14" s="153"/>
      <c r="Y14" s="153"/>
    </row>
    <row r="15" spans="2:26" ht="6.75" customHeight="1" x14ac:dyDescent="0.2"/>
    <row r="16" spans="2:26" ht="6.75" customHeight="1" x14ac:dyDescent="0.2"/>
    <row r="17" spans="3:26" ht="6.75" customHeight="1" x14ac:dyDescent="0.2"/>
    <row r="18" spans="3:26" x14ac:dyDescent="0.2">
      <c r="C18" s="154" t="s">
        <v>127</v>
      </c>
      <c r="L18" s="154" t="s">
        <v>128</v>
      </c>
      <c r="P18" s="155"/>
      <c r="Q18" s="155"/>
      <c r="U18" s="154" t="s">
        <v>38</v>
      </c>
      <c r="Y18" s="155"/>
      <c r="Z18" s="155"/>
    </row>
    <row r="19" spans="3:26" ht="6" customHeight="1" x14ac:dyDescent="0.2">
      <c r="C19" s="154"/>
      <c r="L19" s="154"/>
      <c r="P19" s="155"/>
      <c r="Q19" s="155"/>
      <c r="U19" s="154"/>
      <c r="Y19" s="155"/>
      <c r="Z19" s="155"/>
    </row>
    <row r="20" spans="3:26" x14ac:dyDescent="0.2">
      <c r="D20" s="156" t="s">
        <v>9</v>
      </c>
      <c r="E20" s="156" t="s">
        <v>8</v>
      </c>
      <c r="G20" s="156" t="s">
        <v>0</v>
      </c>
      <c r="H20" s="156" t="s">
        <v>1</v>
      </c>
      <c r="M20" s="156" t="s">
        <v>9</v>
      </c>
      <c r="N20" s="156" t="s">
        <v>8</v>
      </c>
      <c r="P20" s="156" t="s">
        <v>0</v>
      </c>
      <c r="Q20" s="156" t="s">
        <v>1</v>
      </c>
      <c r="V20" s="156" t="s">
        <v>9</v>
      </c>
      <c r="W20" s="156" t="s">
        <v>0</v>
      </c>
      <c r="X20" s="156" t="s">
        <v>1</v>
      </c>
    </row>
    <row r="21" spans="3:26" x14ac:dyDescent="0.2">
      <c r="C21" s="154" t="s">
        <v>2</v>
      </c>
      <c r="D21" s="153">
        <f>'Example Dashboard Conf Page'!E36</f>
        <v>0</v>
      </c>
      <c r="E21" s="153">
        <v>0</v>
      </c>
      <c r="G21" s="153">
        <f ca="1">50-(50*COS(RADIANS(E23)))</f>
        <v>75.711747250187045</v>
      </c>
      <c r="H21" s="153">
        <f ca="1">50*SIN(RADIANS(E23))</f>
        <v>42.882467901725278</v>
      </c>
      <c r="L21" s="154" t="s">
        <v>2</v>
      </c>
      <c r="M21" s="153">
        <f>'Example Dashboard Conf Page'!J36</f>
        <v>0</v>
      </c>
      <c r="N21" s="153">
        <v>0</v>
      </c>
      <c r="P21" s="153">
        <f ca="1">50-(50*COS(RADIANS(N23)))</f>
        <v>58.207440917393093</v>
      </c>
      <c r="Q21" s="153">
        <f ca="1">50*SIN(RADIANS(N23))</f>
        <v>49.321779302733006</v>
      </c>
      <c r="U21" s="154" t="s">
        <v>2</v>
      </c>
      <c r="V21" s="153">
        <f>'Example Dashboard Conf Page'!O36</f>
        <v>0</v>
      </c>
      <c r="W21" s="153">
        <v>0</v>
      </c>
      <c r="X21" s="181">
        <f ca="1">IF(D87=1,'Example Dashboard Conf Page'!O34,RAND())</f>
        <v>0.62821795604210395</v>
      </c>
      <c r="Y21" s="196">
        <f ca="1">X21</f>
        <v>0.62821795604210395</v>
      </c>
    </row>
    <row r="22" spans="3:26" x14ac:dyDescent="0.2">
      <c r="C22" s="154" t="s">
        <v>3</v>
      </c>
      <c r="D22" s="153">
        <f>'Example Dashboard Conf Page'!E38</f>
        <v>10</v>
      </c>
      <c r="E22" s="153">
        <v>180</v>
      </c>
      <c r="G22" s="153">
        <f ca="1">50-(2*COS(RADIANS(E23+90)))</f>
        <v>51.715298716069015</v>
      </c>
      <c r="H22" s="153">
        <f ca="1">2*SIN(RADIANS(E23+90))</f>
        <v>-1.0284698900074818</v>
      </c>
      <c r="L22" s="154" t="s">
        <v>3</v>
      </c>
      <c r="M22" s="153">
        <f>'Example Dashboard Conf Page'!J38</f>
        <v>50</v>
      </c>
      <c r="N22" s="153">
        <v>180</v>
      </c>
      <c r="P22" s="153">
        <f ca="1">50-(2*COS(RADIANS(N23+90)))</f>
        <v>51.972871172109322</v>
      </c>
      <c r="Q22" s="153">
        <f ca="1">2*SIN(RADIANS(N23+90))</f>
        <v>-0.3282976366957237</v>
      </c>
      <c r="U22" s="154" t="s">
        <v>3</v>
      </c>
      <c r="V22" s="153">
        <f>'Example Dashboard Conf Page'!O38</f>
        <v>100</v>
      </c>
      <c r="X22" s="153"/>
    </row>
    <row r="23" spans="3:26" x14ac:dyDescent="0.2">
      <c r="C23" s="154" t="s">
        <v>4</v>
      </c>
      <c r="D23" s="153">
        <f ca="1">IF(D87=1,'Example Dashboard Conf Page'!E34,RAND()*10)</f>
        <v>6.7192406303526173</v>
      </c>
      <c r="E23" s="153">
        <f ca="1">((D23-D21)/(D22-D21))*180</f>
        <v>120.94633134634712</v>
      </c>
      <c r="G23" s="153">
        <f ca="1">50-(2*COS(RADIANS(E23-90)))</f>
        <v>48.284701283930985</v>
      </c>
      <c r="H23" s="153">
        <f ca="1">2*SIN(RADIANS(E23-90))</f>
        <v>1.028469890007482</v>
      </c>
      <c r="L23" s="154" t="s">
        <v>4</v>
      </c>
      <c r="M23" s="153">
        <f ca="1">IF(D87=1,'Example Dashboard Conf Page'!J34,RAND()*50)</f>
        <v>27.62438643750794</v>
      </c>
      <c r="N23" s="153">
        <f ca="1">((M23-M21)/(M22-M21))*180</f>
        <v>99.447791175028584</v>
      </c>
      <c r="P23" s="153">
        <f ca="1">50-(2*COS(RADIANS(N23-90)))</f>
        <v>48.027128827890678</v>
      </c>
      <c r="Q23" s="153">
        <f ca="1">2*SIN(RADIANS(N23-90))</f>
        <v>0.32829763669572387</v>
      </c>
      <c r="U23" s="154" t="s">
        <v>4</v>
      </c>
      <c r="V23" s="153">
        <f ca="1">'Example Dashboard Conf Page'!O34</f>
        <v>0.80726418886729245</v>
      </c>
      <c r="X23" s="198" t="str">
        <f ca="1">IF(X21&gt;0.5,CHAR(241),CHAR(242))</f>
        <v>ñ</v>
      </c>
    </row>
    <row r="24" spans="3:26" x14ac:dyDescent="0.2">
      <c r="C24" s="152" t="s">
        <v>25</v>
      </c>
      <c r="D24" s="153">
        <f>((D$22-D$21)/5)+D$21</f>
        <v>2</v>
      </c>
      <c r="G24" s="153">
        <f ca="1">G21</f>
        <v>75.711747250187045</v>
      </c>
      <c r="H24" s="153">
        <f ca="1">H21</f>
        <v>42.882467901725278</v>
      </c>
      <c r="L24" s="152" t="s">
        <v>25</v>
      </c>
      <c r="M24" s="153">
        <f>((M$22-M$21)/5)+M$21</f>
        <v>10</v>
      </c>
      <c r="P24" s="153">
        <f ca="1">P21</f>
        <v>58.207440917393093</v>
      </c>
      <c r="Q24" s="153">
        <f ca="1">Q21</f>
        <v>49.321779302733006</v>
      </c>
      <c r="U24" s="152" t="s">
        <v>25</v>
      </c>
      <c r="V24" s="153">
        <f>(V$9-V$8)/5</f>
        <v>0</v>
      </c>
      <c r="X24" s="153"/>
    </row>
    <row r="25" spans="3:26" x14ac:dyDescent="0.2">
      <c r="C25" s="152" t="s">
        <v>26</v>
      </c>
      <c r="D25" s="153">
        <f>((D$22-D$21)*2/5)+D$21</f>
        <v>4</v>
      </c>
      <c r="G25" s="153">
        <v>50</v>
      </c>
      <c r="H25" s="153">
        <v>0</v>
      </c>
      <c r="L25" s="152" t="s">
        <v>26</v>
      </c>
      <c r="M25" s="153">
        <f>((M$22-M$21)*2/5)+M$21</f>
        <v>20</v>
      </c>
      <c r="P25" s="153">
        <v>50</v>
      </c>
      <c r="Q25" s="153">
        <v>0</v>
      </c>
      <c r="U25" s="152" t="s">
        <v>26</v>
      </c>
      <c r="V25" s="153">
        <f>(V$9-V$8)*2/5</f>
        <v>0</v>
      </c>
      <c r="X25" s="153"/>
    </row>
    <row r="26" spans="3:26" x14ac:dyDescent="0.2">
      <c r="C26" s="152" t="s">
        <v>27</v>
      </c>
      <c r="D26" s="153">
        <f>((D$22-D$21)*3/5) + D$21</f>
        <v>6</v>
      </c>
      <c r="G26" s="153"/>
      <c r="H26" s="153"/>
      <c r="L26" s="152" t="s">
        <v>27</v>
      </c>
      <c r="M26" s="153">
        <f>((M$22-M$21)*3/5) + M$21</f>
        <v>30</v>
      </c>
      <c r="P26" s="153"/>
      <c r="Q26" s="153"/>
      <c r="U26" s="152" t="s">
        <v>27</v>
      </c>
      <c r="V26" s="153">
        <f>(V$9-V$8)*3/5</f>
        <v>0</v>
      </c>
      <c r="W26" s="152"/>
      <c r="X26" s="153"/>
      <c r="Y26" s="153"/>
    </row>
    <row r="27" spans="3:26" x14ac:dyDescent="0.2">
      <c r="C27" s="152" t="s">
        <v>28</v>
      </c>
      <c r="D27" s="153">
        <f>((D$22-D$21)*4/5) + D$21</f>
        <v>8</v>
      </c>
      <c r="G27" s="153"/>
      <c r="H27" s="153"/>
      <c r="L27" s="152" t="s">
        <v>28</v>
      </c>
      <c r="M27" s="153">
        <f>((M$22-M$21)*4/5) + M$21</f>
        <v>40</v>
      </c>
      <c r="P27" s="153"/>
      <c r="Q27" s="153"/>
      <c r="U27" s="152" t="s">
        <v>28</v>
      </c>
      <c r="V27" s="153">
        <f>(V$9-V$8)*4/5</f>
        <v>0</v>
      </c>
      <c r="W27" s="152"/>
      <c r="X27" s="153"/>
      <c r="Y27" s="153"/>
    </row>
    <row r="28" spans="3:26" ht="6.75" customHeight="1" x14ac:dyDescent="0.2"/>
    <row r="29" spans="3:26" ht="6.75" customHeight="1" x14ac:dyDescent="0.2"/>
    <row r="30" spans="3:26" ht="6.75" customHeight="1" x14ac:dyDescent="0.2"/>
    <row r="31" spans="3:26" x14ac:dyDescent="0.2">
      <c r="C31" s="154" t="s">
        <v>129</v>
      </c>
      <c r="L31" s="154" t="s">
        <v>130</v>
      </c>
      <c r="P31" s="155"/>
      <c r="Q31" s="155"/>
      <c r="U31" s="154" t="s">
        <v>39</v>
      </c>
      <c r="Y31" s="155"/>
      <c r="Z31" s="155"/>
    </row>
    <row r="32" spans="3:26" ht="6" customHeight="1" x14ac:dyDescent="0.2">
      <c r="C32" s="154"/>
      <c r="L32" s="154"/>
      <c r="P32" s="155"/>
      <c r="Q32" s="155"/>
      <c r="U32" s="154"/>
      <c r="Y32" s="155"/>
      <c r="Z32" s="155"/>
    </row>
    <row r="33" spans="3:26" x14ac:dyDescent="0.2">
      <c r="D33" s="156" t="s">
        <v>9</v>
      </c>
      <c r="E33" s="156" t="s">
        <v>8</v>
      </c>
      <c r="G33" s="156" t="s">
        <v>0</v>
      </c>
      <c r="H33" s="156" t="s">
        <v>1</v>
      </c>
      <c r="M33" s="156" t="s">
        <v>9</v>
      </c>
      <c r="N33" s="156" t="s">
        <v>8</v>
      </c>
      <c r="P33" s="156" t="s">
        <v>0</v>
      </c>
      <c r="Q33" s="156" t="s">
        <v>1</v>
      </c>
      <c r="V33" s="156" t="s">
        <v>9</v>
      </c>
      <c r="W33" s="156" t="s">
        <v>0</v>
      </c>
      <c r="X33" s="156" t="s">
        <v>1</v>
      </c>
    </row>
    <row r="34" spans="3:26" x14ac:dyDescent="0.2">
      <c r="C34" s="154" t="s">
        <v>2</v>
      </c>
      <c r="D34" s="153">
        <f>'Example Dashboard Conf Page'!E48</f>
        <v>0</v>
      </c>
      <c r="E34" s="153">
        <v>0</v>
      </c>
      <c r="G34" s="153">
        <f ca="1">50-(50*COS(RADIANS(E36)))</f>
        <v>7.8233986435912044</v>
      </c>
      <c r="H34" s="153">
        <f ca="1">50*SIN(RADIANS(E36))</f>
        <v>26.853943807615593</v>
      </c>
      <c r="L34" s="154" t="s">
        <v>2</v>
      </c>
      <c r="M34" s="153">
        <f>'Example Dashboard Conf Page'!J48</f>
        <v>0</v>
      </c>
      <c r="N34" s="153">
        <v>0</v>
      </c>
      <c r="P34" s="153">
        <f ca="1">50-(50*COS(RADIANS(N36)))</f>
        <v>3.5515029204421538</v>
      </c>
      <c r="Q34" s="153">
        <f ca="1">50*SIN(RADIANS(N36))</f>
        <v>18.507758347522969</v>
      </c>
      <c r="U34" s="154" t="s">
        <v>2</v>
      </c>
      <c r="V34" s="153">
        <f>'Example Dashboard Conf Page'!O48</f>
        <v>0</v>
      </c>
      <c r="W34" s="153">
        <v>0</v>
      </c>
      <c r="X34" s="181">
        <f ca="1">IF(D87=1,'Example Dashboard Conf Page'!O46,RAND())</f>
        <v>0.45899571560778873</v>
      </c>
      <c r="Y34" s="196">
        <f ca="1">X34</f>
        <v>0.45899571560778873</v>
      </c>
    </row>
    <row r="35" spans="3:26" x14ac:dyDescent="0.2">
      <c r="C35" s="154" t="s">
        <v>3</v>
      </c>
      <c r="D35" s="153">
        <f>'Example Dashboard Conf Page'!E50</f>
        <v>10</v>
      </c>
      <c r="E35" s="153">
        <v>180</v>
      </c>
      <c r="G35" s="153">
        <f ca="1">50-(2*COS(RADIANS(E36+90)))</f>
        <v>51.074157752304622</v>
      </c>
      <c r="H35" s="153">
        <f ca="1">2*SIN(RADIANS(E36+90))</f>
        <v>1.687064054256352</v>
      </c>
      <c r="L35" s="154" t="s">
        <v>3</v>
      </c>
      <c r="M35" s="153">
        <f>'Example Dashboard Conf Page'!J50</f>
        <v>50</v>
      </c>
      <c r="N35" s="153">
        <v>180</v>
      </c>
      <c r="P35" s="153">
        <f ca="1">50-(2*COS(RADIANS(N36+90)))</f>
        <v>50.740310333900922</v>
      </c>
      <c r="Q35" s="153">
        <f ca="1">2*SIN(RADIANS(N36+90))</f>
        <v>1.857939883182314</v>
      </c>
      <c r="U35" s="154" t="s">
        <v>3</v>
      </c>
      <c r="V35" s="153">
        <f>'Example Dashboard Conf Page'!O50</f>
        <v>100</v>
      </c>
      <c r="X35" s="153"/>
    </row>
    <row r="36" spans="3:26" x14ac:dyDescent="0.2">
      <c r="C36" s="154" t="s">
        <v>4</v>
      </c>
      <c r="D36" s="153">
        <f ca="1">IF(D87=1,'Example Dashboard Conf Page'!E46,RAND()*10)</f>
        <v>1.804722545161922</v>
      </c>
      <c r="E36" s="153">
        <f ca="1">((D36-D34)/(D35-D34))*180</f>
        <v>32.485005812914594</v>
      </c>
      <c r="G36" s="153">
        <f ca="1">50-(2*COS(RADIANS(E36-90)))</f>
        <v>48.925842247695378</v>
      </c>
      <c r="H36" s="153">
        <f ca="1">2*SIN(RADIANS(E36-90))</f>
        <v>-1.6870640542563518</v>
      </c>
      <c r="L36" s="154" t="s">
        <v>4</v>
      </c>
      <c r="M36" s="153">
        <f ca="1">IF(D87=1,'Example Dashboard Conf Page'!J46,RAND()*50)</f>
        <v>6.0347742074512043</v>
      </c>
      <c r="N36" s="153">
        <f ca="1">((M36-M34)/(M35-M34))*180</f>
        <v>21.725187146824336</v>
      </c>
      <c r="P36" s="153">
        <f ca="1">50-(2*COS(RADIANS(N36-90)))</f>
        <v>49.259689666099078</v>
      </c>
      <c r="Q36" s="153">
        <f ca="1">2*SIN(RADIANS(N36-90))</f>
        <v>-1.8579398831823137</v>
      </c>
      <c r="U36" s="154" t="s">
        <v>4</v>
      </c>
      <c r="V36" s="153">
        <f ca="1">'Example Dashboard Conf Page'!O46</f>
        <v>0.41366612567189487</v>
      </c>
      <c r="X36" s="198" t="str">
        <f ca="1">IF(X34&gt;0.5,CHAR(241),CHAR(242))</f>
        <v>ò</v>
      </c>
    </row>
    <row r="37" spans="3:26" x14ac:dyDescent="0.2">
      <c r="C37" s="152" t="s">
        <v>25</v>
      </c>
      <c r="D37" s="153">
        <f>((D$35-D$34)/5)+D$34</f>
        <v>2</v>
      </c>
      <c r="G37" s="153">
        <f ca="1">G34</f>
        <v>7.8233986435912044</v>
      </c>
      <c r="H37" s="153">
        <f ca="1">H34</f>
        <v>26.853943807615593</v>
      </c>
      <c r="L37" s="152" t="s">
        <v>25</v>
      </c>
      <c r="M37" s="153">
        <f>((M$35-M$34)/5)+M$34</f>
        <v>10</v>
      </c>
      <c r="P37" s="153">
        <f ca="1">P34</f>
        <v>3.5515029204421538</v>
      </c>
      <c r="Q37" s="153">
        <f ca="1">Q34</f>
        <v>18.507758347522969</v>
      </c>
      <c r="U37" s="152" t="s">
        <v>25</v>
      </c>
      <c r="V37" s="153">
        <f>(V$9-V$8)/5</f>
        <v>0</v>
      </c>
      <c r="X37" s="153"/>
    </row>
    <row r="38" spans="3:26" x14ac:dyDescent="0.2">
      <c r="C38" s="152" t="s">
        <v>26</v>
      </c>
      <c r="D38" s="153">
        <f>((D$35-D$34)*2/5)+D$34</f>
        <v>4</v>
      </c>
      <c r="G38" s="153">
        <v>50</v>
      </c>
      <c r="H38" s="153">
        <v>0</v>
      </c>
      <c r="L38" s="152" t="s">
        <v>26</v>
      </c>
      <c r="M38" s="153">
        <f>((M$35-M$34)*2/5)+M$34</f>
        <v>20</v>
      </c>
      <c r="P38" s="153">
        <v>50</v>
      </c>
      <c r="Q38" s="153">
        <v>0</v>
      </c>
      <c r="U38" s="152" t="s">
        <v>26</v>
      </c>
      <c r="V38" s="153">
        <f>(V$9-V$8)*2/5</f>
        <v>0</v>
      </c>
      <c r="X38" s="153"/>
    </row>
    <row r="39" spans="3:26" x14ac:dyDescent="0.2">
      <c r="C39" s="152" t="s">
        <v>27</v>
      </c>
      <c r="D39" s="153">
        <f>((D$35-D$34)*3/5) + D$34</f>
        <v>6</v>
      </c>
      <c r="G39" s="153"/>
      <c r="H39" s="153"/>
      <c r="L39" s="152" t="s">
        <v>27</v>
      </c>
      <c r="M39" s="153">
        <f>((M$35-M$34)*3/5) + M$34</f>
        <v>30</v>
      </c>
      <c r="P39" s="153"/>
      <c r="Q39" s="153"/>
      <c r="U39" s="152" t="s">
        <v>27</v>
      </c>
      <c r="V39" s="153">
        <f>(V$9-V$8)*3/5</f>
        <v>0</v>
      </c>
      <c r="W39" s="152"/>
      <c r="X39" s="153"/>
      <c r="Y39" s="153"/>
    </row>
    <row r="40" spans="3:26" x14ac:dyDescent="0.2">
      <c r="C40" s="152" t="s">
        <v>28</v>
      </c>
      <c r="D40" s="153">
        <f>((D$35-D$34)*4/5) + D$34</f>
        <v>8</v>
      </c>
      <c r="G40" s="153"/>
      <c r="H40" s="153"/>
      <c r="L40" s="152" t="s">
        <v>28</v>
      </c>
      <c r="M40" s="153">
        <f>((M$35-M$34)*4/5) + M$34</f>
        <v>40</v>
      </c>
      <c r="P40" s="153"/>
      <c r="Q40" s="153"/>
      <c r="U40" s="152" t="s">
        <v>28</v>
      </c>
      <c r="V40" s="153">
        <f>(V$9-V$8)*4/5</f>
        <v>0</v>
      </c>
      <c r="W40" s="152"/>
      <c r="X40" s="153"/>
      <c r="Y40" s="153"/>
    </row>
    <row r="41" spans="3:26" ht="6.75" customHeight="1" x14ac:dyDescent="0.2"/>
    <row r="42" spans="3:26" ht="6.75" customHeight="1" x14ac:dyDescent="0.2"/>
    <row r="43" spans="3:26" ht="6.75" customHeight="1" x14ac:dyDescent="0.2"/>
    <row r="44" spans="3:26" x14ac:dyDescent="0.2">
      <c r="C44" s="154" t="s">
        <v>131</v>
      </c>
      <c r="L44" s="154" t="s">
        <v>132</v>
      </c>
      <c r="P44" s="155"/>
      <c r="Q44" s="155"/>
      <c r="U44" s="154" t="s">
        <v>40</v>
      </c>
      <c r="Y44" s="155"/>
      <c r="Z44" s="155"/>
    </row>
    <row r="45" spans="3:26" ht="6" customHeight="1" x14ac:dyDescent="0.2">
      <c r="C45" s="154"/>
      <c r="L45" s="154"/>
      <c r="P45" s="155"/>
      <c r="Q45" s="155"/>
      <c r="U45" s="154"/>
      <c r="Y45" s="155"/>
      <c r="Z45" s="155"/>
    </row>
    <row r="46" spans="3:26" x14ac:dyDescent="0.2">
      <c r="D46" s="156" t="s">
        <v>9</v>
      </c>
      <c r="E46" s="156" t="s">
        <v>8</v>
      </c>
      <c r="G46" s="156" t="s">
        <v>0</v>
      </c>
      <c r="H46" s="156" t="s">
        <v>1</v>
      </c>
      <c r="M46" s="156" t="s">
        <v>9</v>
      </c>
      <c r="N46" s="156" t="s">
        <v>8</v>
      </c>
      <c r="P46" s="156" t="s">
        <v>0</v>
      </c>
      <c r="Q46" s="156" t="s">
        <v>1</v>
      </c>
      <c r="V46" s="156" t="s">
        <v>9</v>
      </c>
      <c r="W46" s="156" t="s">
        <v>0</v>
      </c>
      <c r="X46" s="156" t="s">
        <v>1</v>
      </c>
    </row>
    <row r="47" spans="3:26" x14ac:dyDescent="0.2">
      <c r="C47" s="154" t="s">
        <v>2</v>
      </c>
      <c r="D47" s="153">
        <f>'Example Dashboard Conf Page'!E60</f>
        <v>0</v>
      </c>
      <c r="E47" s="153">
        <v>0</v>
      </c>
      <c r="G47" s="153">
        <f ca="1">50-(50*COS(RADIANS(E49)))</f>
        <v>92.062766039888345</v>
      </c>
      <c r="H47" s="153">
        <f ca="1">50*SIN(RADIANS(E49))</f>
        <v>27.031901765758477</v>
      </c>
      <c r="L47" s="154" t="s">
        <v>2</v>
      </c>
      <c r="M47" s="153">
        <f>'Example Dashboard Conf Page'!J60</f>
        <v>0</v>
      </c>
      <c r="N47" s="153">
        <v>0</v>
      </c>
      <c r="P47" s="153">
        <f ca="1">50-(50*COS(RADIANS(N49)))</f>
        <v>6.6147414380741552</v>
      </c>
      <c r="Q47" s="153">
        <f ca="1">50*SIN(RADIANS(N49))</f>
        <v>24.853960238055425</v>
      </c>
      <c r="U47" s="154" t="s">
        <v>2</v>
      </c>
      <c r="V47" s="153">
        <f>'Example Dashboard Conf Page'!O60</f>
        <v>0</v>
      </c>
      <c r="W47" s="153">
        <v>0</v>
      </c>
      <c r="X47" s="181">
        <f ca="1">IF(D87=1,'Example Dashboard Conf Page'!O58,RAND())</f>
        <v>0.52037091751863807</v>
      </c>
      <c r="Y47" s="196">
        <f ca="1">X47</f>
        <v>0.52037091751863807</v>
      </c>
    </row>
    <row r="48" spans="3:26" x14ac:dyDescent="0.2">
      <c r="C48" s="154" t="s">
        <v>3</v>
      </c>
      <c r="D48" s="153">
        <f>'Example Dashboard Conf Page'!E62</f>
        <v>10</v>
      </c>
      <c r="E48" s="153">
        <v>180</v>
      </c>
      <c r="G48" s="153">
        <f ca="1">50-(2*COS(RADIANS(E49+90)))</f>
        <v>51.081276070630338</v>
      </c>
      <c r="H48" s="153">
        <f ca="1">2*SIN(RADIANS(E49+90))</f>
        <v>-1.682510641595534</v>
      </c>
      <c r="L48" s="154" t="s">
        <v>3</v>
      </c>
      <c r="M48" s="153">
        <f>'Example Dashboard Conf Page'!J62</f>
        <v>50</v>
      </c>
      <c r="N48" s="153">
        <v>180</v>
      </c>
      <c r="P48" s="153">
        <f ca="1">50-(2*COS(RADIANS(N49+90)))</f>
        <v>50.994158409522214</v>
      </c>
      <c r="Q48" s="153">
        <f ca="1">2*SIN(RADIANS(N49+90))</f>
        <v>1.735410342477034</v>
      </c>
      <c r="U48" s="154" t="s">
        <v>3</v>
      </c>
      <c r="V48" s="153">
        <f>'Example Dashboard Conf Page'!O62</f>
        <v>100</v>
      </c>
      <c r="X48" s="153"/>
    </row>
    <row r="49" spans="3:26" x14ac:dyDescent="0.2">
      <c r="C49" s="154" t="s">
        <v>4</v>
      </c>
      <c r="D49" s="153">
        <f ca="1">IF(D87=1,'Example Dashboard Conf Page'!E58,RAND()*10)</f>
        <v>8.1818287087500448</v>
      </c>
      <c r="E49" s="153">
        <f ca="1">((D49-D47)/(D48-D47))*180</f>
        <v>147.27291675750081</v>
      </c>
      <c r="G49" s="153">
        <f ca="1">50-(2*COS(RADIANS(E49-90)))</f>
        <v>48.918723929369662</v>
      </c>
      <c r="H49" s="153">
        <f ca="1">2*SIN(RADIANS(E49-90))</f>
        <v>1.6825106415955338</v>
      </c>
      <c r="L49" s="154" t="s">
        <v>4</v>
      </c>
      <c r="M49" s="153">
        <f ca="1">IF(D87=1,'Example Dashboard Conf Page'!J58,RAND()*50)</f>
        <v>8.2797080968700634</v>
      </c>
      <c r="N49" s="153">
        <f ca="1">((M49-M47)/(M48-M47))*180</f>
        <v>29.806949148732226</v>
      </c>
      <c r="P49" s="153">
        <f ca="1">50-(2*COS(RADIANS(N49-90)))</f>
        <v>49.005841590477786</v>
      </c>
      <c r="Q49" s="153">
        <f ca="1">2*SIN(RADIANS(N49-90))</f>
        <v>-1.7354103424770337</v>
      </c>
      <c r="U49" s="154" t="s">
        <v>4</v>
      </c>
      <c r="V49" s="153">
        <f ca="1">'Example Dashboard Conf Page'!O58</f>
        <v>0.76473161407364887</v>
      </c>
      <c r="X49" s="198" t="str">
        <f ca="1">IF(X47&gt;0.5,CHAR(241),CHAR(242))</f>
        <v>ñ</v>
      </c>
    </row>
    <row r="50" spans="3:26" x14ac:dyDescent="0.2">
      <c r="C50" s="152" t="s">
        <v>25</v>
      </c>
      <c r="D50" s="153">
        <f>((D$48-D$47)/5)+D$47</f>
        <v>2</v>
      </c>
      <c r="G50" s="153">
        <f ca="1">G47</f>
        <v>92.062766039888345</v>
      </c>
      <c r="H50" s="153">
        <f ca="1">H47</f>
        <v>27.031901765758477</v>
      </c>
      <c r="L50" s="152" t="s">
        <v>25</v>
      </c>
      <c r="M50" s="153">
        <f>((M$48-M$47)/5)+M$47</f>
        <v>10</v>
      </c>
      <c r="P50" s="153">
        <f ca="1">P47</f>
        <v>6.6147414380741552</v>
      </c>
      <c r="Q50" s="153">
        <f ca="1">Q47</f>
        <v>24.853960238055425</v>
      </c>
      <c r="U50" s="152" t="s">
        <v>25</v>
      </c>
      <c r="V50" s="153">
        <f>(V$9-V$8)/5</f>
        <v>0</v>
      </c>
      <c r="X50" s="153"/>
    </row>
    <row r="51" spans="3:26" x14ac:dyDescent="0.2">
      <c r="C51" s="152" t="s">
        <v>26</v>
      </c>
      <c r="D51" s="153">
        <f>((D$48-D$47)*2/5)+D$47</f>
        <v>4</v>
      </c>
      <c r="G51" s="153">
        <v>50</v>
      </c>
      <c r="H51" s="153">
        <v>0</v>
      </c>
      <c r="L51" s="152" t="s">
        <v>26</v>
      </c>
      <c r="M51" s="153">
        <f>((M$48-M$47)*2/5)+M$47</f>
        <v>20</v>
      </c>
      <c r="P51" s="153">
        <v>50</v>
      </c>
      <c r="Q51" s="153">
        <v>0</v>
      </c>
      <c r="U51" s="152" t="s">
        <v>26</v>
      </c>
      <c r="V51" s="153">
        <f>(V$9-V$8)*2/5</f>
        <v>0</v>
      </c>
      <c r="X51" s="153"/>
    </row>
    <row r="52" spans="3:26" x14ac:dyDescent="0.2">
      <c r="C52" s="152" t="s">
        <v>27</v>
      </c>
      <c r="D52" s="153">
        <f>((D$48-D$47)*3/5) + D$47</f>
        <v>6</v>
      </c>
      <c r="G52" s="153"/>
      <c r="H52" s="153"/>
      <c r="L52" s="152" t="s">
        <v>27</v>
      </c>
      <c r="M52" s="153">
        <f>((M$48-M$47)*3/5) + M$47</f>
        <v>30</v>
      </c>
      <c r="P52" s="153"/>
      <c r="Q52" s="153"/>
      <c r="U52" s="152" t="s">
        <v>27</v>
      </c>
      <c r="V52" s="153">
        <f>(V$9-V$8)*3/5</f>
        <v>0</v>
      </c>
      <c r="W52" s="152"/>
      <c r="X52" s="153"/>
      <c r="Y52" s="153"/>
    </row>
    <row r="53" spans="3:26" x14ac:dyDescent="0.2">
      <c r="C53" s="152" t="s">
        <v>28</v>
      </c>
      <c r="D53" s="153">
        <f>((D$48-D$47)*4/5) + D$47</f>
        <v>8</v>
      </c>
      <c r="G53" s="153"/>
      <c r="H53" s="153"/>
      <c r="L53" s="152" t="s">
        <v>28</v>
      </c>
      <c r="M53" s="153">
        <f>((M$48-M$47)*4/5) + M$47</f>
        <v>40</v>
      </c>
      <c r="P53" s="153"/>
      <c r="Q53" s="153"/>
      <c r="U53" s="152" t="s">
        <v>28</v>
      </c>
      <c r="V53" s="153">
        <f>(V$9-V$8)*4/5</f>
        <v>0</v>
      </c>
      <c r="W53" s="152"/>
      <c r="X53" s="153"/>
      <c r="Y53" s="153"/>
    </row>
    <row r="54" spans="3:26" ht="6.75" customHeight="1" x14ac:dyDescent="0.2"/>
    <row r="55" spans="3:26" x14ac:dyDescent="0.2">
      <c r="C55" s="154"/>
      <c r="L55" s="154"/>
      <c r="P55" s="155"/>
      <c r="Q55" s="155"/>
      <c r="U55" s="154"/>
      <c r="Y55" s="155"/>
      <c r="Z55" s="155"/>
    </row>
    <row r="56" spans="3:26" x14ac:dyDescent="0.2">
      <c r="C56" s="154"/>
      <c r="L56" s="154"/>
      <c r="P56" s="155"/>
      <c r="Q56" s="155"/>
      <c r="U56" s="154"/>
      <c r="Y56" s="155"/>
      <c r="Z56" s="155"/>
    </row>
    <row r="57" spans="3:26" x14ac:dyDescent="0.2">
      <c r="C57" s="154"/>
      <c r="L57" s="154"/>
      <c r="P57" s="155"/>
      <c r="Q57" s="155"/>
      <c r="U57" s="154"/>
      <c r="Y57" s="155"/>
      <c r="Z57" s="155"/>
    </row>
    <row r="58" spans="3:26" x14ac:dyDescent="0.2">
      <c r="C58" s="154"/>
      <c r="L58" s="154"/>
      <c r="P58" s="155"/>
      <c r="Q58" s="155"/>
      <c r="U58" s="154"/>
      <c r="Y58" s="155"/>
      <c r="Z58" s="155"/>
    </row>
    <row r="59" spans="3:26" x14ac:dyDescent="0.2">
      <c r="C59" s="154"/>
      <c r="L59" s="154"/>
      <c r="P59" s="155"/>
      <c r="Q59" s="155"/>
      <c r="U59" s="154"/>
      <c r="Y59" s="155"/>
      <c r="Z59" s="155"/>
    </row>
    <row r="60" spans="3:26" x14ac:dyDescent="0.2">
      <c r="C60" s="154"/>
      <c r="L60" s="154"/>
      <c r="P60" s="155"/>
      <c r="Q60" s="155"/>
      <c r="U60" s="154"/>
      <c r="Y60" s="155"/>
      <c r="Z60" s="155"/>
    </row>
    <row r="61" spans="3:26" x14ac:dyDescent="0.2">
      <c r="C61" s="154"/>
      <c r="L61" s="154"/>
      <c r="P61" s="155"/>
      <c r="Q61" s="155"/>
      <c r="U61" s="154"/>
      <c r="Y61" s="155"/>
      <c r="Z61" s="155"/>
    </row>
    <row r="62" spans="3:26" x14ac:dyDescent="0.2">
      <c r="C62" s="154"/>
      <c r="L62" s="154"/>
      <c r="P62" s="155"/>
      <c r="Q62" s="155"/>
      <c r="U62" s="154"/>
      <c r="Y62" s="155"/>
      <c r="Z62" s="155"/>
    </row>
    <row r="63" spans="3:26" x14ac:dyDescent="0.2">
      <c r="C63" s="154"/>
      <c r="L63" s="154"/>
      <c r="P63" s="155"/>
      <c r="Q63" s="155"/>
      <c r="U63" s="154"/>
      <c r="Y63" s="155"/>
      <c r="Z63" s="155"/>
    </row>
    <row r="64" spans="3:26" x14ac:dyDescent="0.2">
      <c r="C64" s="154"/>
      <c r="L64" s="154"/>
      <c r="P64" s="155"/>
      <c r="Q64" s="155"/>
      <c r="U64" s="154"/>
      <c r="Y64" s="155"/>
      <c r="Z64" s="155"/>
    </row>
    <row r="65" spans="3:26" x14ac:dyDescent="0.2">
      <c r="C65" s="154"/>
      <c r="L65" s="154"/>
      <c r="P65" s="155"/>
      <c r="Q65" s="155"/>
      <c r="U65" s="154"/>
      <c r="Y65" s="155"/>
      <c r="Z65" s="155"/>
    </row>
    <row r="66" spans="3:26" x14ac:dyDescent="0.2">
      <c r="C66" s="154"/>
      <c r="L66" s="154"/>
      <c r="P66" s="155"/>
      <c r="Q66" s="155"/>
      <c r="U66" s="154"/>
      <c r="Y66" s="155"/>
      <c r="Z66" s="155"/>
    </row>
    <row r="67" spans="3:26" x14ac:dyDescent="0.2">
      <c r="C67" s="154"/>
      <c r="L67" s="154"/>
      <c r="P67" s="155"/>
      <c r="Q67" s="155"/>
      <c r="U67" s="154"/>
      <c r="Y67" s="155"/>
      <c r="Z67" s="155"/>
    </row>
    <row r="68" spans="3:26" x14ac:dyDescent="0.2">
      <c r="C68" s="154"/>
      <c r="L68" s="154"/>
      <c r="P68" s="155"/>
      <c r="Q68" s="155"/>
      <c r="U68" s="154"/>
      <c r="Y68" s="155"/>
      <c r="Z68" s="155"/>
    </row>
    <row r="69" spans="3:26" x14ac:dyDescent="0.2">
      <c r="C69" s="154"/>
      <c r="L69" s="154"/>
      <c r="P69" s="155"/>
      <c r="Q69" s="155"/>
      <c r="U69" s="154"/>
      <c r="Y69" s="155"/>
      <c r="Z69" s="155"/>
    </row>
    <row r="70" spans="3:26" x14ac:dyDescent="0.2">
      <c r="C70" s="154"/>
      <c r="L70" s="154"/>
      <c r="P70" s="155"/>
      <c r="Q70" s="155"/>
      <c r="U70" s="154"/>
      <c r="Y70" s="155"/>
      <c r="Z70" s="155"/>
    </row>
    <row r="71" spans="3:26" x14ac:dyDescent="0.2">
      <c r="C71" s="154"/>
      <c r="L71" s="154"/>
      <c r="P71" s="155"/>
      <c r="Q71" s="155"/>
      <c r="U71" s="154"/>
      <c r="Y71" s="155"/>
      <c r="Z71" s="155"/>
    </row>
    <row r="72" spans="3:26" x14ac:dyDescent="0.2">
      <c r="C72" s="154"/>
      <c r="L72" s="154"/>
      <c r="P72" s="155"/>
      <c r="Q72" s="155"/>
      <c r="U72" s="154"/>
      <c r="Y72" s="155"/>
      <c r="Z72" s="155"/>
    </row>
    <row r="73" spans="3:26" x14ac:dyDescent="0.2">
      <c r="C73" s="154"/>
      <c r="L73" s="154"/>
      <c r="P73" s="155"/>
      <c r="Q73" s="155"/>
      <c r="U73" s="154"/>
      <c r="Y73" s="155"/>
      <c r="Z73" s="155"/>
    </row>
    <row r="74" spans="3:26" x14ac:dyDescent="0.2">
      <c r="C74" s="154"/>
      <c r="L74" s="154"/>
      <c r="P74" s="155"/>
      <c r="Q74" s="155"/>
      <c r="U74" s="154"/>
      <c r="Y74" s="155"/>
      <c r="Z74" s="155"/>
    </row>
    <row r="75" spans="3:26" x14ac:dyDescent="0.2">
      <c r="C75" s="154"/>
      <c r="L75" s="154"/>
      <c r="P75" s="155"/>
      <c r="Q75" s="155"/>
      <c r="U75" s="154"/>
      <c r="Y75" s="155"/>
      <c r="Z75" s="155"/>
    </row>
    <row r="76" spans="3:26" x14ac:dyDescent="0.2">
      <c r="C76" s="154"/>
      <c r="L76" s="154"/>
      <c r="P76" s="155"/>
      <c r="Q76" s="155"/>
      <c r="U76" s="154"/>
      <c r="Y76" s="155"/>
      <c r="Z76" s="155"/>
    </row>
    <row r="77" spans="3:26" x14ac:dyDescent="0.2">
      <c r="C77" s="154"/>
      <c r="L77" s="154"/>
      <c r="P77" s="155"/>
      <c r="Q77" s="155"/>
      <c r="U77" s="154"/>
      <c r="Y77" s="155"/>
      <c r="Z77" s="155"/>
    </row>
    <row r="78" spans="3:26" x14ac:dyDescent="0.2">
      <c r="C78" s="154"/>
      <c r="G78" s="153"/>
      <c r="H78" s="153"/>
      <c r="L78" s="154"/>
      <c r="P78" s="153"/>
      <c r="Q78" s="153"/>
      <c r="U78" s="154"/>
      <c r="Y78" s="153"/>
      <c r="Z78" s="153"/>
    </row>
    <row r="79" spans="3:26" x14ac:dyDescent="0.2">
      <c r="G79" s="153"/>
      <c r="H79" s="153"/>
      <c r="P79" s="153"/>
      <c r="Q79" s="153"/>
      <c r="Y79" s="153"/>
      <c r="Z79" s="153"/>
    </row>
    <row r="80" spans="3:26" x14ac:dyDescent="0.2">
      <c r="G80" s="153"/>
      <c r="H80" s="153"/>
      <c r="P80" s="153"/>
      <c r="Q80" s="153"/>
      <c r="Y80" s="153"/>
      <c r="Z80" s="153"/>
    </row>
    <row r="81" spans="3:5" ht="6.75" customHeight="1" x14ac:dyDescent="0.2"/>
    <row r="82" spans="3:5" x14ac:dyDescent="0.2">
      <c r="C82" s="154" t="s">
        <v>18</v>
      </c>
    </row>
    <row r="83" spans="3:5" x14ac:dyDescent="0.2">
      <c r="C83" s="152" t="s">
        <v>19</v>
      </c>
      <c r="D83" s="152" t="str">
        <f>'Example Dashboard Conf Page'!M11</f>
        <v>Enter Registered Email Address Here…</v>
      </c>
    </row>
    <row r="84" spans="3:5" x14ac:dyDescent="0.2">
      <c r="C84" s="152" t="s">
        <v>21</v>
      </c>
      <c r="D84" s="184">
        <f>'Example Dashboard Conf Page'!M13</f>
        <v>0</v>
      </c>
    </row>
    <row r="85" spans="3:5" x14ac:dyDescent="0.2">
      <c r="C85" s="152" t="s">
        <v>20</v>
      </c>
      <c r="D85" s="184" t="str">
        <f>DEC2HEX(SUM(E90:E189))</f>
        <v>27F83EB</v>
      </c>
    </row>
    <row r="86" spans="3:5" x14ac:dyDescent="0.2">
      <c r="C86" s="152" t="s">
        <v>46</v>
      </c>
      <c r="D86" s="184" t="s">
        <v>47</v>
      </c>
    </row>
    <row r="87" spans="3:5" x14ac:dyDescent="0.2">
      <c r="C87" s="152" t="s">
        <v>48</v>
      </c>
      <c r="D87" s="184">
        <f>IF('Example Dashboard Conf Page'!M13='Example Dashboard Calculations'!D86,1,0)</f>
        <v>0</v>
      </c>
    </row>
    <row r="88" spans="3:5" x14ac:dyDescent="0.2">
      <c r="C88" s="152" t="s">
        <v>22</v>
      </c>
      <c r="D88" s="184">
        <v>12345</v>
      </c>
    </row>
    <row r="90" spans="3:5" x14ac:dyDescent="0.2">
      <c r="C90" s="159">
        <v>1</v>
      </c>
      <c r="D90" s="159" t="str">
        <f t="shared" ref="D90:D121" si="0">MID($D$83,C90,1)</f>
        <v>E</v>
      </c>
      <c r="E90" s="159">
        <f>IF(MID($D$83,C90,1)="","",CODE(MID($D$83,C90,1))*$D$88)</f>
        <v>851805</v>
      </c>
    </row>
    <row r="91" spans="3:5" x14ac:dyDescent="0.2">
      <c r="C91" s="159">
        <v>2</v>
      </c>
      <c r="D91" s="159" t="str">
        <f t="shared" si="0"/>
        <v>n</v>
      </c>
      <c r="E91" s="159">
        <f t="shared" ref="E91:E154" si="1">IF(MID($D$83,C91,1)="","",CODE(MID($D$83,C91,1))*$D$88)</f>
        <v>1357950</v>
      </c>
    </row>
    <row r="92" spans="3:5" x14ac:dyDescent="0.2">
      <c r="C92" s="159">
        <v>3</v>
      </c>
      <c r="D92" s="159" t="str">
        <f t="shared" si="0"/>
        <v>t</v>
      </c>
      <c r="E92" s="159">
        <f t="shared" si="1"/>
        <v>1432020</v>
      </c>
    </row>
    <row r="93" spans="3:5" x14ac:dyDescent="0.2">
      <c r="C93" s="159">
        <v>4</v>
      </c>
      <c r="D93" s="159" t="str">
        <f t="shared" si="0"/>
        <v>e</v>
      </c>
      <c r="E93" s="159">
        <f t="shared" si="1"/>
        <v>1246845</v>
      </c>
    </row>
    <row r="94" spans="3:5" x14ac:dyDescent="0.2">
      <c r="C94" s="159">
        <v>5</v>
      </c>
      <c r="D94" s="159" t="str">
        <f t="shared" si="0"/>
        <v>r</v>
      </c>
      <c r="E94" s="159">
        <f t="shared" si="1"/>
        <v>1407330</v>
      </c>
    </row>
    <row r="95" spans="3:5" x14ac:dyDescent="0.2">
      <c r="C95" s="159">
        <v>6</v>
      </c>
      <c r="D95" s="159" t="str">
        <f t="shared" si="0"/>
        <v xml:space="preserve"> </v>
      </c>
      <c r="E95" s="159">
        <f t="shared" si="1"/>
        <v>395040</v>
      </c>
    </row>
    <row r="96" spans="3:5" x14ac:dyDescent="0.2">
      <c r="C96" s="159">
        <v>7</v>
      </c>
      <c r="D96" s="159" t="str">
        <f t="shared" si="0"/>
        <v>R</v>
      </c>
      <c r="E96" s="159">
        <f t="shared" si="1"/>
        <v>1012290</v>
      </c>
    </row>
    <row r="97" spans="3:5" x14ac:dyDescent="0.2">
      <c r="C97" s="159">
        <v>8</v>
      </c>
      <c r="D97" s="159" t="str">
        <f t="shared" si="0"/>
        <v>e</v>
      </c>
      <c r="E97" s="159">
        <f t="shared" si="1"/>
        <v>1246845</v>
      </c>
    </row>
    <row r="98" spans="3:5" x14ac:dyDescent="0.2">
      <c r="C98" s="159">
        <v>9</v>
      </c>
      <c r="D98" s="159" t="str">
        <f t="shared" si="0"/>
        <v>g</v>
      </c>
      <c r="E98" s="159">
        <f t="shared" si="1"/>
        <v>1271535</v>
      </c>
    </row>
    <row r="99" spans="3:5" x14ac:dyDescent="0.2">
      <c r="C99" s="159">
        <v>10</v>
      </c>
      <c r="D99" s="159" t="str">
        <f t="shared" si="0"/>
        <v>i</v>
      </c>
      <c r="E99" s="159">
        <f t="shared" si="1"/>
        <v>1296225</v>
      </c>
    </row>
    <row r="100" spans="3:5" x14ac:dyDescent="0.2">
      <c r="C100" s="159">
        <v>11</v>
      </c>
      <c r="D100" s="159" t="str">
        <f t="shared" si="0"/>
        <v>s</v>
      </c>
      <c r="E100" s="159">
        <f t="shared" si="1"/>
        <v>1419675</v>
      </c>
    </row>
    <row r="101" spans="3:5" x14ac:dyDescent="0.2">
      <c r="C101" s="159">
        <v>12</v>
      </c>
      <c r="D101" s="159" t="str">
        <f t="shared" si="0"/>
        <v>t</v>
      </c>
      <c r="E101" s="159">
        <f t="shared" si="1"/>
        <v>1432020</v>
      </c>
    </row>
    <row r="102" spans="3:5" x14ac:dyDescent="0.2">
      <c r="C102" s="159">
        <v>13</v>
      </c>
      <c r="D102" s="159" t="str">
        <f t="shared" si="0"/>
        <v>e</v>
      </c>
      <c r="E102" s="159">
        <f t="shared" si="1"/>
        <v>1246845</v>
      </c>
    </row>
    <row r="103" spans="3:5" x14ac:dyDescent="0.2">
      <c r="C103" s="159">
        <v>14</v>
      </c>
      <c r="D103" s="159" t="str">
        <f t="shared" si="0"/>
        <v>r</v>
      </c>
      <c r="E103" s="159">
        <f t="shared" si="1"/>
        <v>1407330</v>
      </c>
    </row>
    <row r="104" spans="3:5" x14ac:dyDescent="0.2">
      <c r="C104" s="159">
        <v>15</v>
      </c>
      <c r="D104" s="159" t="str">
        <f t="shared" si="0"/>
        <v>e</v>
      </c>
      <c r="E104" s="159">
        <f t="shared" si="1"/>
        <v>1246845</v>
      </c>
    </row>
    <row r="105" spans="3:5" x14ac:dyDescent="0.2">
      <c r="C105" s="159">
        <v>16</v>
      </c>
      <c r="D105" s="159" t="str">
        <f t="shared" si="0"/>
        <v>d</v>
      </c>
      <c r="E105" s="159">
        <f t="shared" si="1"/>
        <v>1234500</v>
      </c>
    </row>
    <row r="106" spans="3:5" x14ac:dyDescent="0.2">
      <c r="C106" s="159">
        <v>17</v>
      </c>
      <c r="D106" s="159" t="str">
        <f t="shared" si="0"/>
        <v xml:space="preserve"> </v>
      </c>
      <c r="E106" s="159">
        <f t="shared" si="1"/>
        <v>395040</v>
      </c>
    </row>
    <row r="107" spans="3:5" x14ac:dyDescent="0.2">
      <c r="C107" s="159">
        <v>18</v>
      </c>
      <c r="D107" s="159" t="str">
        <f t="shared" si="0"/>
        <v>E</v>
      </c>
      <c r="E107" s="159">
        <f t="shared" si="1"/>
        <v>851805</v>
      </c>
    </row>
    <row r="108" spans="3:5" x14ac:dyDescent="0.2">
      <c r="C108" s="159">
        <v>19</v>
      </c>
      <c r="D108" s="159" t="str">
        <f t="shared" si="0"/>
        <v>m</v>
      </c>
      <c r="E108" s="159">
        <f t="shared" si="1"/>
        <v>1345605</v>
      </c>
    </row>
    <row r="109" spans="3:5" x14ac:dyDescent="0.2">
      <c r="C109" s="159">
        <v>20</v>
      </c>
      <c r="D109" s="159" t="str">
        <f t="shared" si="0"/>
        <v>a</v>
      </c>
      <c r="E109" s="159">
        <f t="shared" si="1"/>
        <v>1197465</v>
      </c>
    </row>
    <row r="110" spans="3:5" x14ac:dyDescent="0.2">
      <c r="C110" s="159">
        <v>21</v>
      </c>
      <c r="D110" s="159" t="str">
        <f t="shared" si="0"/>
        <v>i</v>
      </c>
      <c r="E110" s="159">
        <f t="shared" si="1"/>
        <v>1296225</v>
      </c>
    </row>
    <row r="111" spans="3:5" x14ac:dyDescent="0.2">
      <c r="C111" s="159">
        <v>22</v>
      </c>
      <c r="D111" s="159" t="str">
        <f t="shared" si="0"/>
        <v>l</v>
      </c>
      <c r="E111" s="159">
        <f t="shared" si="1"/>
        <v>1333260</v>
      </c>
    </row>
    <row r="112" spans="3:5" x14ac:dyDescent="0.2">
      <c r="C112" s="159">
        <v>23</v>
      </c>
      <c r="D112" s="159" t="str">
        <f t="shared" si="0"/>
        <v xml:space="preserve"> </v>
      </c>
      <c r="E112" s="159">
        <f t="shared" si="1"/>
        <v>395040</v>
      </c>
    </row>
    <row r="113" spans="3:5" x14ac:dyDescent="0.2">
      <c r="C113" s="159">
        <v>24</v>
      </c>
      <c r="D113" s="159" t="str">
        <f t="shared" si="0"/>
        <v>A</v>
      </c>
      <c r="E113" s="159">
        <f t="shared" si="1"/>
        <v>802425</v>
      </c>
    </row>
    <row r="114" spans="3:5" x14ac:dyDescent="0.2">
      <c r="C114" s="159">
        <v>25</v>
      </c>
      <c r="D114" s="159" t="str">
        <f t="shared" si="0"/>
        <v>d</v>
      </c>
      <c r="E114" s="159">
        <f t="shared" si="1"/>
        <v>1234500</v>
      </c>
    </row>
    <row r="115" spans="3:5" x14ac:dyDescent="0.2">
      <c r="C115" s="159">
        <v>26</v>
      </c>
      <c r="D115" s="159" t="str">
        <f t="shared" si="0"/>
        <v>d</v>
      </c>
      <c r="E115" s="159">
        <f t="shared" si="1"/>
        <v>1234500</v>
      </c>
    </row>
    <row r="116" spans="3:5" x14ac:dyDescent="0.2">
      <c r="C116" s="159">
        <v>27</v>
      </c>
      <c r="D116" s="159" t="str">
        <f t="shared" si="0"/>
        <v>r</v>
      </c>
      <c r="E116" s="159">
        <f t="shared" si="1"/>
        <v>1407330</v>
      </c>
    </row>
    <row r="117" spans="3:5" x14ac:dyDescent="0.2">
      <c r="C117" s="159">
        <v>28</v>
      </c>
      <c r="D117" s="159" t="str">
        <f t="shared" si="0"/>
        <v>e</v>
      </c>
      <c r="E117" s="159">
        <f t="shared" si="1"/>
        <v>1246845</v>
      </c>
    </row>
    <row r="118" spans="3:5" x14ac:dyDescent="0.2">
      <c r="C118" s="159">
        <v>29</v>
      </c>
      <c r="D118" s="159" t="str">
        <f t="shared" si="0"/>
        <v>s</v>
      </c>
      <c r="E118" s="159">
        <f t="shared" si="1"/>
        <v>1419675</v>
      </c>
    </row>
    <row r="119" spans="3:5" x14ac:dyDescent="0.2">
      <c r="C119" s="159">
        <v>30</v>
      </c>
      <c r="D119" s="159" t="str">
        <f t="shared" si="0"/>
        <v>s</v>
      </c>
      <c r="E119" s="159">
        <f t="shared" si="1"/>
        <v>1419675</v>
      </c>
    </row>
    <row r="120" spans="3:5" x14ac:dyDescent="0.2">
      <c r="C120" s="159">
        <v>31</v>
      </c>
      <c r="D120" s="159" t="str">
        <f t="shared" si="0"/>
        <v xml:space="preserve"> </v>
      </c>
      <c r="E120" s="159">
        <f t="shared" si="1"/>
        <v>395040</v>
      </c>
    </row>
    <row r="121" spans="3:5" x14ac:dyDescent="0.2">
      <c r="C121" s="159">
        <v>32</v>
      </c>
      <c r="D121" s="159" t="str">
        <f t="shared" si="0"/>
        <v>H</v>
      </c>
      <c r="E121" s="159">
        <f t="shared" si="1"/>
        <v>888840</v>
      </c>
    </row>
    <row r="122" spans="3:5" x14ac:dyDescent="0.2">
      <c r="C122" s="159">
        <v>33</v>
      </c>
      <c r="D122" s="159" t="str">
        <f t="shared" ref="D122:D153" si="2">MID($D$83,C122,1)</f>
        <v>e</v>
      </c>
      <c r="E122" s="159">
        <f t="shared" si="1"/>
        <v>1246845</v>
      </c>
    </row>
    <row r="123" spans="3:5" x14ac:dyDescent="0.2">
      <c r="C123" s="159">
        <v>34</v>
      </c>
      <c r="D123" s="159" t="str">
        <f t="shared" si="2"/>
        <v>r</v>
      </c>
      <c r="E123" s="159">
        <f t="shared" si="1"/>
        <v>1407330</v>
      </c>
    </row>
    <row r="124" spans="3:5" x14ac:dyDescent="0.2">
      <c r="C124" s="159">
        <v>35</v>
      </c>
      <c r="D124" s="159" t="str">
        <f t="shared" si="2"/>
        <v>e</v>
      </c>
      <c r="E124" s="159">
        <f t="shared" si="1"/>
        <v>1246845</v>
      </c>
    </row>
    <row r="125" spans="3:5" x14ac:dyDescent="0.2">
      <c r="C125" s="159">
        <v>36</v>
      </c>
      <c r="D125" s="159" t="str">
        <f t="shared" si="2"/>
        <v>…</v>
      </c>
      <c r="E125" s="159">
        <f t="shared" si="1"/>
        <v>1641885</v>
      </c>
    </row>
    <row r="126" spans="3:5" x14ac:dyDescent="0.2">
      <c r="C126" s="159">
        <v>37</v>
      </c>
      <c r="D126" s="159" t="str">
        <f t="shared" si="2"/>
        <v/>
      </c>
      <c r="E126" s="159" t="str">
        <f t="shared" si="1"/>
        <v/>
      </c>
    </row>
    <row r="127" spans="3:5" x14ac:dyDescent="0.2">
      <c r="C127" s="159">
        <v>38</v>
      </c>
      <c r="D127" s="159" t="str">
        <f t="shared" si="2"/>
        <v/>
      </c>
      <c r="E127" s="159" t="str">
        <f t="shared" si="1"/>
        <v/>
      </c>
    </row>
    <row r="128" spans="3:5" x14ac:dyDescent="0.2">
      <c r="C128" s="159">
        <v>39</v>
      </c>
      <c r="D128" s="159" t="str">
        <f t="shared" si="2"/>
        <v/>
      </c>
      <c r="E128" s="159" t="str">
        <f t="shared" si="1"/>
        <v/>
      </c>
    </row>
    <row r="129" spans="3:5" x14ac:dyDescent="0.2">
      <c r="C129" s="159">
        <v>40</v>
      </c>
      <c r="D129" s="159" t="str">
        <f t="shared" si="2"/>
        <v/>
      </c>
      <c r="E129" s="159" t="str">
        <f t="shared" si="1"/>
        <v/>
      </c>
    </row>
    <row r="130" spans="3:5" x14ac:dyDescent="0.2">
      <c r="C130" s="159">
        <v>41</v>
      </c>
      <c r="D130" s="159" t="str">
        <f t="shared" si="2"/>
        <v/>
      </c>
      <c r="E130" s="159" t="str">
        <f t="shared" si="1"/>
        <v/>
      </c>
    </row>
    <row r="131" spans="3:5" x14ac:dyDescent="0.2">
      <c r="C131" s="159">
        <v>42</v>
      </c>
      <c r="D131" s="159" t="str">
        <f t="shared" si="2"/>
        <v/>
      </c>
      <c r="E131" s="159" t="str">
        <f t="shared" si="1"/>
        <v/>
      </c>
    </row>
    <row r="132" spans="3:5" x14ac:dyDescent="0.2">
      <c r="C132" s="159">
        <v>43</v>
      </c>
      <c r="D132" s="159" t="str">
        <f t="shared" si="2"/>
        <v/>
      </c>
      <c r="E132" s="159" t="str">
        <f t="shared" si="1"/>
        <v/>
      </c>
    </row>
    <row r="133" spans="3:5" x14ac:dyDescent="0.2">
      <c r="C133" s="159">
        <v>44</v>
      </c>
      <c r="D133" s="159" t="str">
        <f t="shared" si="2"/>
        <v/>
      </c>
      <c r="E133" s="159" t="str">
        <f t="shared" si="1"/>
        <v/>
      </c>
    </row>
    <row r="134" spans="3:5" x14ac:dyDescent="0.2">
      <c r="C134" s="159">
        <v>45</v>
      </c>
      <c r="D134" s="159" t="str">
        <f t="shared" si="2"/>
        <v/>
      </c>
      <c r="E134" s="159" t="str">
        <f t="shared" si="1"/>
        <v/>
      </c>
    </row>
    <row r="135" spans="3:5" x14ac:dyDescent="0.2">
      <c r="C135" s="159">
        <v>46</v>
      </c>
      <c r="D135" s="159" t="str">
        <f t="shared" si="2"/>
        <v/>
      </c>
      <c r="E135" s="159" t="str">
        <f t="shared" si="1"/>
        <v/>
      </c>
    </row>
    <row r="136" spans="3:5" x14ac:dyDescent="0.2">
      <c r="C136" s="159">
        <v>47</v>
      </c>
      <c r="D136" s="159" t="str">
        <f t="shared" si="2"/>
        <v/>
      </c>
      <c r="E136" s="159" t="str">
        <f t="shared" si="1"/>
        <v/>
      </c>
    </row>
    <row r="137" spans="3:5" x14ac:dyDescent="0.2">
      <c r="C137" s="159">
        <v>48</v>
      </c>
      <c r="D137" s="159" t="str">
        <f t="shared" si="2"/>
        <v/>
      </c>
      <c r="E137" s="159" t="str">
        <f t="shared" si="1"/>
        <v/>
      </c>
    </row>
    <row r="138" spans="3:5" x14ac:dyDescent="0.2">
      <c r="C138" s="159">
        <v>49</v>
      </c>
      <c r="D138" s="159" t="str">
        <f t="shared" si="2"/>
        <v/>
      </c>
      <c r="E138" s="159" t="str">
        <f t="shared" si="1"/>
        <v/>
      </c>
    </row>
    <row r="139" spans="3:5" x14ac:dyDescent="0.2">
      <c r="C139" s="159">
        <v>50</v>
      </c>
      <c r="D139" s="159" t="str">
        <f t="shared" si="2"/>
        <v/>
      </c>
      <c r="E139" s="159" t="str">
        <f t="shared" si="1"/>
        <v/>
      </c>
    </row>
    <row r="140" spans="3:5" x14ac:dyDescent="0.2">
      <c r="C140" s="159">
        <v>51</v>
      </c>
      <c r="D140" s="159" t="str">
        <f t="shared" si="2"/>
        <v/>
      </c>
      <c r="E140" s="159" t="str">
        <f t="shared" si="1"/>
        <v/>
      </c>
    </row>
    <row r="141" spans="3:5" x14ac:dyDescent="0.2">
      <c r="C141" s="159">
        <v>52</v>
      </c>
      <c r="D141" s="159" t="str">
        <f t="shared" si="2"/>
        <v/>
      </c>
      <c r="E141" s="159" t="str">
        <f t="shared" si="1"/>
        <v/>
      </c>
    </row>
    <row r="142" spans="3:5" x14ac:dyDescent="0.2">
      <c r="C142" s="159">
        <v>53</v>
      </c>
      <c r="D142" s="159" t="str">
        <f t="shared" si="2"/>
        <v/>
      </c>
      <c r="E142" s="159" t="str">
        <f t="shared" si="1"/>
        <v/>
      </c>
    </row>
    <row r="143" spans="3:5" x14ac:dyDescent="0.2">
      <c r="C143" s="159">
        <v>54</v>
      </c>
      <c r="D143" s="159" t="str">
        <f t="shared" si="2"/>
        <v/>
      </c>
      <c r="E143" s="159" t="str">
        <f t="shared" si="1"/>
        <v/>
      </c>
    </row>
    <row r="144" spans="3:5" x14ac:dyDescent="0.2">
      <c r="C144" s="159">
        <v>55</v>
      </c>
      <c r="D144" s="159" t="str">
        <f t="shared" si="2"/>
        <v/>
      </c>
      <c r="E144" s="159" t="str">
        <f t="shared" si="1"/>
        <v/>
      </c>
    </row>
    <row r="145" spans="3:5" x14ac:dyDescent="0.2">
      <c r="C145" s="159">
        <v>56</v>
      </c>
      <c r="D145" s="159" t="str">
        <f t="shared" si="2"/>
        <v/>
      </c>
      <c r="E145" s="159" t="str">
        <f t="shared" si="1"/>
        <v/>
      </c>
    </row>
    <row r="146" spans="3:5" x14ac:dyDescent="0.2">
      <c r="C146" s="159">
        <v>57</v>
      </c>
      <c r="D146" s="159" t="str">
        <f t="shared" si="2"/>
        <v/>
      </c>
      <c r="E146" s="159" t="str">
        <f t="shared" si="1"/>
        <v/>
      </c>
    </row>
    <row r="147" spans="3:5" x14ac:dyDescent="0.2">
      <c r="C147" s="159">
        <v>58</v>
      </c>
      <c r="D147" s="159" t="str">
        <f t="shared" si="2"/>
        <v/>
      </c>
      <c r="E147" s="159" t="str">
        <f t="shared" si="1"/>
        <v/>
      </c>
    </row>
    <row r="148" spans="3:5" x14ac:dyDescent="0.2">
      <c r="C148" s="159">
        <v>59</v>
      </c>
      <c r="D148" s="159" t="str">
        <f t="shared" si="2"/>
        <v/>
      </c>
      <c r="E148" s="159" t="str">
        <f t="shared" si="1"/>
        <v/>
      </c>
    </row>
    <row r="149" spans="3:5" x14ac:dyDescent="0.2">
      <c r="C149" s="159">
        <v>60</v>
      </c>
      <c r="D149" s="159" t="str">
        <f t="shared" si="2"/>
        <v/>
      </c>
      <c r="E149" s="159" t="str">
        <f t="shared" si="1"/>
        <v/>
      </c>
    </row>
    <row r="150" spans="3:5" x14ac:dyDescent="0.2">
      <c r="C150" s="159">
        <v>61</v>
      </c>
      <c r="D150" s="159" t="str">
        <f t="shared" si="2"/>
        <v/>
      </c>
      <c r="E150" s="159" t="str">
        <f t="shared" si="1"/>
        <v/>
      </c>
    </row>
    <row r="151" spans="3:5" x14ac:dyDescent="0.2">
      <c r="C151" s="159">
        <v>62</v>
      </c>
      <c r="D151" s="159" t="str">
        <f t="shared" si="2"/>
        <v/>
      </c>
      <c r="E151" s="159" t="str">
        <f t="shared" si="1"/>
        <v/>
      </c>
    </row>
    <row r="152" spans="3:5" x14ac:dyDescent="0.2">
      <c r="C152" s="159">
        <v>63</v>
      </c>
      <c r="D152" s="159" t="str">
        <f t="shared" si="2"/>
        <v/>
      </c>
      <c r="E152" s="159" t="str">
        <f t="shared" si="1"/>
        <v/>
      </c>
    </row>
    <row r="153" spans="3:5" x14ac:dyDescent="0.2">
      <c r="C153" s="159">
        <v>64</v>
      </c>
      <c r="D153" s="159" t="str">
        <f t="shared" si="2"/>
        <v/>
      </c>
      <c r="E153" s="159" t="str">
        <f t="shared" si="1"/>
        <v/>
      </c>
    </row>
    <row r="154" spans="3:5" x14ac:dyDescent="0.2">
      <c r="C154" s="159">
        <v>65</v>
      </c>
      <c r="D154" s="159" t="str">
        <f t="shared" ref="D154:D185" si="3">MID($D$83,C154,1)</f>
        <v/>
      </c>
      <c r="E154" s="159" t="str">
        <f t="shared" si="1"/>
        <v/>
      </c>
    </row>
    <row r="155" spans="3:5" x14ac:dyDescent="0.2">
      <c r="C155" s="159">
        <v>66</v>
      </c>
      <c r="D155" s="159" t="str">
        <f t="shared" si="3"/>
        <v/>
      </c>
      <c r="E155" s="159" t="str">
        <f t="shared" ref="E155:E189" si="4">IF(MID($D$83,C155,1)="","",CODE(MID($D$83,C155,1))*$D$88)</f>
        <v/>
      </c>
    </row>
    <row r="156" spans="3:5" x14ac:dyDescent="0.2">
      <c r="C156" s="159">
        <v>67</v>
      </c>
      <c r="D156" s="159" t="str">
        <f t="shared" si="3"/>
        <v/>
      </c>
      <c r="E156" s="159" t="str">
        <f t="shared" si="4"/>
        <v/>
      </c>
    </row>
    <row r="157" spans="3:5" x14ac:dyDescent="0.2">
      <c r="C157" s="159">
        <v>68</v>
      </c>
      <c r="D157" s="159" t="str">
        <f t="shared" si="3"/>
        <v/>
      </c>
      <c r="E157" s="159" t="str">
        <f t="shared" si="4"/>
        <v/>
      </c>
    </row>
    <row r="158" spans="3:5" x14ac:dyDescent="0.2">
      <c r="C158" s="159">
        <v>69</v>
      </c>
      <c r="D158" s="159" t="str">
        <f t="shared" si="3"/>
        <v/>
      </c>
      <c r="E158" s="159" t="str">
        <f t="shared" si="4"/>
        <v/>
      </c>
    </row>
    <row r="159" spans="3:5" x14ac:dyDescent="0.2">
      <c r="C159" s="159">
        <v>70</v>
      </c>
      <c r="D159" s="159" t="str">
        <f t="shared" si="3"/>
        <v/>
      </c>
      <c r="E159" s="159" t="str">
        <f t="shared" si="4"/>
        <v/>
      </c>
    </row>
    <row r="160" spans="3:5" x14ac:dyDescent="0.2">
      <c r="C160" s="159">
        <v>71</v>
      </c>
      <c r="D160" s="159" t="str">
        <f t="shared" si="3"/>
        <v/>
      </c>
      <c r="E160" s="159" t="str">
        <f t="shared" si="4"/>
        <v/>
      </c>
    </row>
    <row r="161" spans="3:5" x14ac:dyDescent="0.2">
      <c r="C161" s="159">
        <v>72</v>
      </c>
      <c r="D161" s="159" t="str">
        <f t="shared" si="3"/>
        <v/>
      </c>
      <c r="E161" s="159" t="str">
        <f t="shared" si="4"/>
        <v/>
      </c>
    </row>
    <row r="162" spans="3:5" x14ac:dyDescent="0.2">
      <c r="C162" s="159">
        <v>73</v>
      </c>
      <c r="D162" s="159" t="str">
        <f t="shared" si="3"/>
        <v/>
      </c>
      <c r="E162" s="159" t="str">
        <f t="shared" si="4"/>
        <v/>
      </c>
    </row>
    <row r="163" spans="3:5" x14ac:dyDescent="0.2">
      <c r="C163" s="159">
        <v>74</v>
      </c>
      <c r="D163" s="159" t="str">
        <f t="shared" si="3"/>
        <v/>
      </c>
      <c r="E163" s="159" t="str">
        <f t="shared" si="4"/>
        <v/>
      </c>
    </row>
    <row r="164" spans="3:5" x14ac:dyDescent="0.2">
      <c r="C164" s="159">
        <v>75</v>
      </c>
      <c r="D164" s="159" t="str">
        <f t="shared" si="3"/>
        <v/>
      </c>
      <c r="E164" s="159" t="str">
        <f t="shared" si="4"/>
        <v/>
      </c>
    </row>
    <row r="165" spans="3:5" x14ac:dyDescent="0.2">
      <c r="C165" s="159">
        <v>76</v>
      </c>
      <c r="D165" s="159" t="str">
        <f t="shared" si="3"/>
        <v/>
      </c>
      <c r="E165" s="159" t="str">
        <f t="shared" si="4"/>
        <v/>
      </c>
    </row>
    <row r="166" spans="3:5" x14ac:dyDescent="0.2">
      <c r="C166" s="159">
        <v>77</v>
      </c>
      <c r="D166" s="159" t="str">
        <f t="shared" si="3"/>
        <v/>
      </c>
      <c r="E166" s="159" t="str">
        <f t="shared" si="4"/>
        <v/>
      </c>
    </row>
    <row r="167" spans="3:5" x14ac:dyDescent="0.2">
      <c r="C167" s="159">
        <v>78</v>
      </c>
      <c r="D167" s="159" t="str">
        <f t="shared" si="3"/>
        <v/>
      </c>
      <c r="E167" s="159" t="str">
        <f t="shared" si="4"/>
        <v/>
      </c>
    </row>
    <row r="168" spans="3:5" x14ac:dyDescent="0.2">
      <c r="C168" s="159">
        <v>79</v>
      </c>
      <c r="D168" s="159" t="str">
        <f t="shared" si="3"/>
        <v/>
      </c>
      <c r="E168" s="159" t="str">
        <f t="shared" si="4"/>
        <v/>
      </c>
    </row>
    <row r="169" spans="3:5" x14ac:dyDescent="0.2">
      <c r="C169" s="159">
        <v>80</v>
      </c>
      <c r="D169" s="159" t="str">
        <f t="shared" si="3"/>
        <v/>
      </c>
      <c r="E169" s="159" t="str">
        <f t="shared" si="4"/>
        <v/>
      </c>
    </row>
    <row r="170" spans="3:5" x14ac:dyDescent="0.2">
      <c r="C170" s="159">
        <v>81</v>
      </c>
      <c r="D170" s="159" t="str">
        <f t="shared" si="3"/>
        <v/>
      </c>
      <c r="E170" s="159" t="str">
        <f t="shared" si="4"/>
        <v/>
      </c>
    </row>
    <row r="171" spans="3:5" x14ac:dyDescent="0.2">
      <c r="C171" s="159">
        <v>82</v>
      </c>
      <c r="D171" s="159" t="str">
        <f t="shared" si="3"/>
        <v/>
      </c>
      <c r="E171" s="159" t="str">
        <f t="shared" si="4"/>
        <v/>
      </c>
    </row>
    <row r="172" spans="3:5" x14ac:dyDescent="0.2">
      <c r="C172" s="159">
        <v>83</v>
      </c>
      <c r="D172" s="159" t="str">
        <f t="shared" si="3"/>
        <v/>
      </c>
      <c r="E172" s="159" t="str">
        <f t="shared" si="4"/>
        <v/>
      </c>
    </row>
    <row r="173" spans="3:5" x14ac:dyDescent="0.2">
      <c r="C173" s="159">
        <v>84</v>
      </c>
      <c r="D173" s="159" t="str">
        <f t="shared" si="3"/>
        <v/>
      </c>
      <c r="E173" s="159" t="str">
        <f t="shared" si="4"/>
        <v/>
      </c>
    </row>
    <row r="174" spans="3:5" x14ac:dyDescent="0.2">
      <c r="C174" s="159">
        <v>85</v>
      </c>
      <c r="D174" s="159" t="str">
        <f t="shared" si="3"/>
        <v/>
      </c>
      <c r="E174" s="159" t="str">
        <f t="shared" si="4"/>
        <v/>
      </c>
    </row>
    <row r="175" spans="3:5" x14ac:dyDescent="0.2">
      <c r="C175" s="159">
        <v>86</v>
      </c>
      <c r="D175" s="159" t="str">
        <f t="shared" si="3"/>
        <v/>
      </c>
      <c r="E175" s="159" t="str">
        <f t="shared" si="4"/>
        <v/>
      </c>
    </row>
    <row r="176" spans="3:5" x14ac:dyDescent="0.2">
      <c r="C176" s="159">
        <v>87</v>
      </c>
      <c r="D176" s="159" t="str">
        <f t="shared" si="3"/>
        <v/>
      </c>
      <c r="E176" s="159" t="str">
        <f t="shared" si="4"/>
        <v/>
      </c>
    </row>
    <row r="177" spans="3:5" x14ac:dyDescent="0.2">
      <c r="C177" s="159">
        <v>88</v>
      </c>
      <c r="D177" s="159" t="str">
        <f t="shared" si="3"/>
        <v/>
      </c>
      <c r="E177" s="159" t="str">
        <f t="shared" si="4"/>
        <v/>
      </c>
    </row>
    <row r="178" spans="3:5" x14ac:dyDescent="0.2">
      <c r="C178" s="159">
        <v>89</v>
      </c>
      <c r="D178" s="159" t="str">
        <f t="shared" si="3"/>
        <v/>
      </c>
      <c r="E178" s="159" t="str">
        <f t="shared" si="4"/>
        <v/>
      </c>
    </row>
    <row r="179" spans="3:5" x14ac:dyDescent="0.2">
      <c r="C179" s="159">
        <v>90</v>
      </c>
      <c r="D179" s="159" t="str">
        <f t="shared" si="3"/>
        <v/>
      </c>
      <c r="E179" s="159" t="str">
        <f t="shared" si="4"/>
        <v/>
      </c>
    </row>
    <row r="180" spans="3:5" x14ac:dyDescent="0.2">
      <c r="C180" s="159">
        <v>91</v>
      </c>
      <c r="D180" s="159" t="str">
        <f t="shared" si="3"/>
        <v/>
      </c>
      <c r="E180" s="159" t="str">
        <f t="shared" si="4"/>
        <v/>
      </c>
    </row>
    <row r="181" spans="3:5" x14ac:dyDescent="0.2">
      <c r="C181" s="159">
        <v>92</v>
      </c>
      <c r="D181" s="159" t="str">
        <f t="shared" si="3"/>
        <v/>
      </c>
      <c r="E181" s="159" t="str">
        <f t="shared" si="4"/>
        <v/>
      </c>
    </row>
    <row r="182" spans="3:5" x14ac:dyDescent="0.2">
      <c r="C182" s="159">
        <v>93</v>
      </c>
      <c r="D182" s="159" t="str">
        <f t="shared" si="3"/>
        <v/>
      </c>
      <c r="E182" s="159" t="str">
        <f t="shared" si="4"/>
        <v/>
      </c>
    </row>
    <row r="183" spans="3:5" x14ac:dyDescent="0.2">
      <c r="C183" s="159">
        <v>94</v>
      </c>
      <c r="D183" s="159" t="str">
        <f t="shared" si="3"/>
        <v/>
      </c>
      <c r="E183" s="159" t="str">
        <f t="shared" si="4"/>
        <v/>
      </c>
    </row>
    <row r="184" spans="3:5" x14ac:dyDescent="0.2">
      <c r="C184" s="159">
        <v>95</v>
      </c>
      <c r="D184" s="159" t="str">
        <f t="shared" si="3"/>
        <v/>
      </c>
      <c r="E184" s="159" t="str">
        <f t="shared" si="4"/>
        <v/>
      </c>
    </row>
    <row r="185" spans="3:5" x14ac:dyDescent="0.2">
      <c r="C185" s="159">
        <v>96</v>
      </c>
      <c r="D185" s="159" t="str">
        <f t="shared" si="3"/>
        <v/>
      </c>
      <c r="E185" s="159" t="str">
        <f t="shared" si="4"/>
        <v/>
      </c>
    </row>
    <row r="186" spans="3:5" x14ac:dyDescent="0.2">
      <c r="C186" s="159">
        <v>97</v>
      </c>
      <c r="D186" s="159" t="str">
        <f>MID($D$83,C186,1)</f>
        <v/>
      </c>
      <c r="E186" s="159" t="str">
        <f t="shared" si="4"/>
        <v/>
      </c>
    </row>
    <row r="187" spans="3:5" x14ac:dyDescent="0.2">
      <c r="C187" s="159">
        <v>98</v>
      </c>
      <c r="D187" s="159" t="str">
        <f>MID($D$83,C187,1)</f>
        <v/>
      </c>
      <c r="E187" s="159" t="str">
        <f t="shared" si="4"/>
        <v/>
      </c>
    </row>
    <row r="188" spans="3:5" x14ac:dyDescent="0.2">
      <c r="C188" s="159">
        <v>99</v>
      </c>
      <c r="D188" s="159" t="str">
        <f>MID($D$83,C188,1)</f>
        <v/>
      </c>
      <c r="E188" s="159" t="str">
        <f t="shared" si="4"/>
        <v/>
      </c>
    </row>
    <row r="189" spans="3:5" x14ac:dyDescent="0.2">
      <c r="C189" s="159">
        <v>100</v>
      </c>
      <c r="D189" s="159" t="str">
        <f>MID($D$83,C189,1)</f>
        <v/>
      </c>
      <c r="E189" s="159" t="str">
        <f t="shared" si="4"/>
        <v/>
      </c>
    </row>
    <row r="190" spans="3:5" x14ac:dyDescent="0.2">
      <c r="D190" s="159"/>
    </row>
    <row r="191" spans="3:5" x14ac:dyDescent="0.2">
      <c r="D191" s="159"/>
    </row>
  </sheetData>
  <sheetProtection password="D36E" sheet="1" objects="1" scenarios="1" selectLockedCells="1" selectUnlockedCells="1"/>
  <pageMargins left="0.7" right="0.7" top="0.75" bottom="0.75" header="0.3" footer="0.3"/>
  <pageSetup paperSize="9" orientation="portrait" horizontalDpi="2400" verticalDpi="24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D114"/>
  <sheetViews>
    <sheetView workbookViewId="0"/>
  </sheetViews>
  <sheetFormatPr defaultRowHeight="15" x14ac:dyDescent="0.2"/>
  <cols>
    <col min="1" max="1" width="2.140625" style="107" customWidth="1"/>
    <col min="2" max="2" width="39" style="110" customWidth="1"/>
    <col min="3" max="3" width="46.5703125" style="107" customWidth="1"/>
    <col min="4" max="4" width="46.140625" style="107" customWidth="1"/>
    <col min="5" max="16384" width="9.140625" style="107"/>
  </cols>
  <sheetData>
    <row r="2" spans="2:4" ht="21.75" customHeight="1" x14ac:dyDescent="0.3">
      <c r="B2" s="214" t="s">
        <v>180</v>
      </c>
      <c r="C2" s="215"/>
      <c r="D2" s="216"/>
    </row>
    <row r="4" spans="2:4" ht="37.5" customHeight="1" x14ac:dyDescent="0.25">
      <c r="B4" s="217" t="s">
        <v>191</v>
      </c>
      <c r="C4" s="218"/>
      <c r="D4" s="219"/>
    </row>
    <row r="5" spans="2:4" x14ac:dyDescent="0.2">
      <c r="B5" s="108"/>
    </row>
    <row r="6" spans="2:4" ht="44.25" customHeight="1" x14ac:dyDescent="0.25">
      <c r="B6" s="217" t="s">
        <v>150</v>
      </c>
      <c r="C6" s="218"/>
      <c r="D6" s="219"/>
    </row>
    <row r="7" spans="2:4" x14ac:dyDescent="0.2">
      <c r="B7" s="108"/>
    </row>
    <row r="8" spans="2:4" x14ac:dyDescent="0.2">
      <c r="B8" s="111" t="s">
        <v>151</v>
      </c>
      <c r="C8" s="111" t="s">
        <v>152</v>
      </c>
      <c r="D8" s="111" t="s">
        <v>153</v>
      </c>
    </row>
    <row r="9" spans="2:4" x14ac:dyDescent="0.2">
      <c r="B9" s="109" t="s">
        <v>181</v>
      </c>
      <c r="C9" s="109" t="s">
        <v>184</v>
      </c>
      <c r="D9" s="109" t="s">
        <v>188</v>
      </c>
    </row>
    <row r="10" spans="2:4" x14ac:dyDescent="0.2">
      <c r="B10" s="109" t="s">
        <v>182</v>
      </c>
      <c r="C10" s="109" t="s">
        <v>185</v>
      </c>
      <c r="D10" s="109" t="s">
        <v>189</v>
      </c>
    </row>
    <row r="11" spans="2:4" x14ac:dyDescent="0.2">
      <c r="B11" s="109" t="s">
        <v>183</v>
      </c>
      <c r="C11" s="109" t="s">
        <v>186</v>
      </c>
      <c r="D11" s="109" t="s">
        <v>190</v>
      </c>
    </row>
    <row r="12" spans="2:4" x14ac:dyDescent="0.2">
      <c r="B12" s="109"/>
      <c r="C12" s="109" t="s">
        <v>187</v>
      </c>
      <c r="D12" s="109"/>
    </row>
    <row r="13" spans="2:4" x14ac:dyDescent="0.2">
      <c r="B13" s="108"/>
    </row>
    <row r="14" spans="2:4" ht="80.25" customHeight="1" x14ac:dyDescent="0.25">
      <c r="B14" s="217" t="s">
        <v>154</v>
      </c>
      <c r="C14" s="218"/>
      <c r="D14" s="219"/>
    </row>
    <row r="15" spans="2:4" x14ac:dyDescent="0.2">
      <c r="B15" s="108"/>
    </row>
    <row r="16" spans="2:4" ht="40.5" customHeight="1" x14ac:dyDescent="0.25">
      <c r="B16" s="217" t="s">
        <v>155</v>
      </c>
      <c r="C16" s="218"/>
      <c r="D16" s="219"/>
    </row>
    <row r="17" spans="2:4" x14ac:dyDescent="0.2">
      <c r="B17" s="108"/>
    </row>
    <row r="18" spans="2:4" x14ac:dyDescent="0.2">
      <c r="B18" s="108" t="s">
        <v>156</v>
      </c>
    </row>
    <row r="19" spans="2:4" x14ac:dyDescent="0.2">
      <c r="B19" s="108" t="s">
        <v>157</v>
      </c>
    </row>
    <row r="20" spans="2:4" x14ac:dyDescent="0.2">
      <c r="B20" s="108" t="s">
        <v>158</v>
      </c>
    </row>
    <row r="21" spans="2:4" x14ac:dyDescent="0.2">
      <c r="B21" s="108" t="s">
        <v>159</v>
      </c>
    </row>
    <row r="22" spans="2:4" x14ac:dyDescent="0.2">
      <c r="B22" s="108" t="s">
        <v>160</v>
      </c>
    </row>
    <row r="23" spans="2:4" x14ac:dyDescent="0.2">
      <c r="B23" s="108" t="s">
        <v>161</v>
      </c>
    </row>
    <row r="24" spans="2:4" x14ac:dyDescent="0.2">
      <c r="B24" s="108" t="s">
        <v>162</v>
      </c>
    </row>
    <row r="25" spans="2:4" x14ac:dyDescent="0.2">
      <c r="B25" s="108" t="s">
        <v>163</v>
      </c>
    </row>
    <row r="26" spans="2:4" x14ac:dyDescent="0.2">
      <c r="B26" s="108" t="s">
        <v>164</v>
      </c>
    </row>
    <row r="27" spans="2:4" x14ac:dyDescent="0.2">
      <c r="B27" s="108" t="s">
        <v>165</v>
      </c>
    </row>
    <row r="28" spans="2:4" x14ac:dyDescent="0.2">
      <c r="B28" s="108"/>
    </row>
    <row r="29" spans="2:4" ht="52.5" customHeight="1" x14ac:dyDescent="0.25">
      <c r="B29" s="217" t="s">
        <v>166</v>
      </c>
      <c r="C29" s="218"/>
      <c r="D29" s="219"/>
    </row>
    <row r="30" spans="2:4" x14ac:dyDescent="0.2">
      <c r="B30" s="108"/>
    </row>
    <row r="59" spans="2:4" ht="31.5" customHeight="1" x14ac:dyDescent="0.25">
      <c r="B59" s="217" t="s">
        <v>192</v>
      </c>
      <c r="C59" s="218"/>
      <c r="D59" s="219"/>
    </row>
    <row r="89" spans="2:4" ht="31.5" customHeight="1" x14ac:dyDescent="0.25">
      <c r="B89" s="217" t="s">
        <v>167</v>
      </c>
      <c r="C89" s="218"/>
      <c r="D89" s="219"/>
    </row>
    <row r="90" spans="2:4" x14ac:dyDescent="0.2">
      <c r="B90" s="108"/>
    </row>
    <row r="91" spans="2:4" ht="18" customHeight="1" x14ac:dyDescent="0.25">
      <c r="B91" s="217" t="s">
        <v>168</v>
      </c>
      <c r="C91" s="218"/>
      <c r="D91" s="219"/>
    </row>
    <row r="92" spans="2:4" ht="18" customHeight="1" x14ac:dyDescent="0.25">
      <c r="B92" s="217" t="s">
        <v>169</v>
      </c>
      <c r="C92" s="218"/>
      <c r="D92" s="219"/>
    </row>
    <row r="93" spans="2:4" ht="18" customHeight="1" x14ac:dyDescent="0.25">
      <c r="B93" s="217" t="s">
        <v>170</v>
      </c>
      <c r="C93" s="218"/>
      <c r="D93" s="219"/>
    </row>
    <row r="95" spans="2:4" x14ac:dyDescent="0.2">
      <c r="B95" s="108"/>
    </row>
    <row r="96" spans="2:4" ht="58.5" customHeight="1" x14ac:dyDescent="0.25">
      <c r="B96" s="217" t="s">
        <v>171</v>
      </c>
      <c r="C96" s="218"/>
      <c r="D96" s="219"/>
    </row>
    <row r="97" spans="2:4" x14ac:dyDescent="0.2">
      <c r="B97" s="108"/>
    </row>
    <row r="98" spans="2:4" ht="35.25" customHeight="1" x14ac:dyDescent="0.25">
      <c r="B98" s="217" t="s">
        <v>172</v>
      </c>
      <c r="C98" s="218"/>
      <c r="D98" s="219"/>
    </row>
    <row r="99" spans="2:4" x14ac:dyDescent="0.2">
      <c r="B99" s="108"/>
    </row>
    <row r="100" spans="2:4" ht="24" customHeight="1" x14ac:dyDescent="0.25">
      <c r="B100" s="217" t="s">
        <v>173</v>
      </c>
      <c r="C100" s="218"/>
      <c r="D100" s="219"/>
    </row>
    <row r="101" spans="2:4" x14ac:dyDescent="0.2">
      <c r="B101" s="108"/>
    </row>
    <row r="102" spans="2:4" ht="32.25" customHeight="1" x14ac:dyDescent="0.25">
      <c r="B102" s="217" t="s">
        <v>174</v>
      </c>
      <c r="C102" s="218"/>
      <c r="D102" s="219"/>
    </row>
    <row r="103" spans="2:4" x14ac:dyDescent="0.2">
      <c r="B103" s="108"/>
    </row>
    <row r="104" spans="2:4" ht="18" customHeight="1" x14ac:dyDescent="0.25">
      <c r="B104" s="220" t="s">
        <v>175</v>
      </c>
      <c r="C104" s="218"/>
      <c r="D104" s="219"/>
    </row>
    <row r="105" spans="2:4" x14ac:dyDescent="0.2">
      <c r="B105" s="108"/>
    </row>
    <row r="106" spans="2:4" ht="16.5" customHeight="1" x14ac:dyDescent="0.25">
      <c r="B106" s="217" t="s">
        <v>176</v>
      </c>
      <c r="C106" s="218"/>
      <c r="D106" s="219"/>
    </row>
    <row r="107" spans="2:4" ht="11.25" customHeight="1" x14ac:dyDescent="0.25">
      <c r="B107" s="112"/>
      <c r="C107" s="113"/>
      <c r="D107" s="114"/>
    </row>
    <row r="108" spans="2:4" ht="13.5" customHeight="1" x14ac:dyDescent="0.25">
      <c r="B108" s="115" t="s">
        <v>193</v>
      </c>
      <c r="C108" s="113"/>
      <c r="D108" s="114"/>
    </row>
    <row r="109" spans="2:4" x14ac:dyDescent="0.2">
      <c r="B109" s="108"/>
    </row>
    <row r="110" spans="2:4" ht="16.5" customHeight="1" x14ac:dyDescent="0.25">
      <c r="B110" s="217" t="s">
        <v>177</v>
      </c>
      <c r="C110" s="218"/>
      <c r="D110" s="219"/>
    </row>
    <row r="111" spans="2:4" x14ac:dyDescent="0.2">
      <c r="B111" s="108"/>
    </row>
    <row r="112" spans="2:4" ht="16.5" customHeight="1" x14ac:dyDescent="0.25">
      <c r="B112" s="217" t="s">
        <v>178</v>
      </c>
      <c r="C112" s="218"/>
      <c r="D112" s="219"/>
    </row>
    <row r="113" spans="2:2" x14ac:dyDescent="0.2">
      <c r="B113" s="108"/>
    </row>
    <row r="114" spans="2:2" x14ac:dyDescent="0.2">
      <c r="B114" s="108" t="s">
        <v>179</v>
      </c>
    </row>
  </sheetData>
  <mergeCells count="19">
    <mergeCell ref="B112:D112"/>
    <mergeCell ref="B98:D98"/>
    <mergeCell ref="B100:D100"/>
    <mergeCell ref="B102:D102"/>
    <mergeCell ref="B104:D104"/>
    <mergeCell ref="B106:D106"/>
    <mergeCell ref="B110:D110"/>
    <mergeCell ref="B2:D2"/>
    <mergeCell ref="B29:D29"/>
    <mergeCell ref="B96:D96"/>
    <mergeCell ref="B4:D4"/>
    <mergeCell ref="B6:D6"/>
    <mergeCell ref="B14:D14"/>
    <mergeCell ref="B16:D16"/>
    <mergeCell ref="B59:D59"/>
    <mergeCell ref="B89:D89"/>
    <mergeCell ref="B91:D91"/>
    <mergeCell ref="B92:D92"/>
    <mergeCell ref="B93:D93"/>
  </mergeCells>
  <hyperlinks>
    <hyperlink ref="B104" r:id="rId1"/>
    <hyperlink ref="B108" r:id="rId2"/>
  </hyperlinks>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36"/>
  <sheetViews>
    <sheetView workbookViewId="0">
      <selection activeCell="A7" sqref="A7"/>
    </sheetView>
  </sheetViews>
  <sheetFormatPr defaultRowHeight="14.25" x14ac:dyDescent="0.2"/>
  <cols>
    <col min="1" max="1" width="120.42578125" style="2" customWidth="1"/>
    <col min="2" max="16384" width="9.140625" style="2"/>
  </cols>
  <sheetData>
    <row r="1" spans="1:1" ht="15" x14ac:dyDescent="0.25">
      <c r="A1" s="97" t="s">
        <v>104</v>
      </c>
    </row>
    <row r="2" spans="1:1" x14ac:dyDescent="0.2">
      <c r="A2" s="98" t="s">
        <v>105</v>
      </c>
    </row>
    <row r="3" spans="1:1" x14ac:dyDescent="0.2">
      <c r="A3" s="98" t="s">
        <v>106</v>
      </c>
    </row>
    <row r="4" spans="1:1" ht="6.75" customHeight="1" x14ac:dyDescent="0.2">
      <c r="A4" s="98"/>
    </row>
    <row r="5" spans="1:1" ht="15" x14ac:dyDescent="0.25">
      <c r="A5" s="99" t="s">
        <v>107</v>
      </c>
    </row>
    <row r="6" spans="1:1" x14ac:dyDescent="0.2">
      <c r="A6" s="98" t="s">
        <v>108</v>
      </c>
    </row>
    <row r="7" spans="1:1" ht="193.5" customHeight="1" x14ac:dyDescent="0.2">
      <c r="A7" s="100"/>
    </row>
    <row r="8" spans="1:1" x14ac:dyDescent="0.2">
      <c r="A8" s="98" t="s">
        <v>109</v>
      </c>
    </row>
    <row r="9" spans="1:1" ht="192.75" customHeight="1" x14ac:dyDescent="0.2">
      <c r="A9" s="100"/>
    </row>
    <row r="10" spans="1:1" ht="15" x14ac:dyDescent="0.25">
      <c r="A10" s="99" t="s">
        <v>110</v>
      </c>
    </row>
    <row r="11" spans="1:1" ht="57" x14ac:dyDescent="0.2">
      <c r="A11" s="101" t="s">
        <v>111</v>
      </c>
    </row>
    <row r="12" spans="1:1" ht="227.25" customHeight="1" x14ac:dyDescent="0.2">
      <c r="A12" s="100"/>
    </row>
    <row r="13" spans="1:1" s="1" customFormat="1" ht="15" x14ac:dyDescent="0.25">
      <c r="A13" s="99" t="s">
        <v>112</v>
      </c>
    </row>
    <row r="14" spans="1:1" ht="42.75" x14ac:dyDescent="0.2">
      <c r="A14" s="101" t="s">
        <v>113</v>
      </c>
    </row>
    <row r="15" spans="1:1" ht="195.75" customHeight="1" x14ac:dyDescent="0.2">
      <c r="A15" s="100"/>
    </row>
    <row r="16" spans="1:1" s="1" customFormat="1" ht="15" x14ac:dyDescent="0.25">
      <c r="A16" s="99" t="s">
        <v>114</v>
      </c>
    </row>
    <row r="17" spans="1:1" ht="28.5" x14ac:dyDescent="0.2">
      <c r="A17" s="101" t="s">
        <v>115</v>
      </c>
    </row>
    <row r="18" spans="1:1" ht="183.75" customHeight="1" x14ac:dyDescent="0.2">
      <c r="A18" s="100"/>
    </row>
    <row r="19" spans="1:1" ht="74.25" customHeight="1" x14ac:dyDescent="0.2">
      <c r="A19" s="101" t="s">
        <v>116</v>
      </c>
    </row>
    <row r="20" spans="1:1" x14ac:dyDescent="0.2">
      <c r="A20" s="100"/>
    </row>
    <row r="21" spans="1:1" ht="159" customHeight="1" x14ac:dyDescent="0.2"/>
    <row r="22" spans="1:1" ht="15" x14ac:dyDescent="0.25">
      <c r="A22" s="99" t="s">
        <v>117</v>
      </c>
    </row>
    <row r="23" spans="1:1" x14ac:dyDescent="0.2">
      <c r="A23" s="98" t="s">
        <v>118</v>
      </c>
    </row>
    <row r="24" spans="1:1" ht="7.5" customHeight="1" x14ac:dyDescent="0.2"/>
    <row r="25" spans="1:1" ht="28.5" x14ac:dyDescent="0.2">
      <c r="A25" s="101" t="s">
        <v>119</v>
      </c>
    </row>
    <row r="26" spans="1:1" ht="28.5" x14ac:dyDescent="0.2">
      <c r="A26" s="101" t="s">
        <v>120</v>
      </c>
    </row>
    <row r="27" spans="1:1" ht="28.5" x14ac:dyDescent="0.2">
      <c r="A27" s="101" t="s">
        <v>121</v>
      </c>
    </row>
    <row r="29" spans="1:1" x14ac:dyDescent="0.2">
      <c r="A29" s="98" t="s">
        <v>122</v>
      </c>
    </row>
    <row r="31" spans="1:1" x14ac:dyDescent="0.2">
      <c r="A31" s="98" t="s">
        <v>123</v>
      </c>
    </row>
    <row r="32" spans="1:1" x14ac:dyDescent="0.2">
      <c r="A32" s="98"/>
    </row>
    <row r="33" spans="1:1" x14ac:dyDescent="0.2">
      <c r="A33" s="2" t="s">
        <v>124</v>
      </c>
    </row>
    <row r="35" spans="1:1" ht="15" x14ac:dyDescent="0.25">
      <c r="A35" s="1" t="s">
        <v>289</v>
      </c>
    </row>
    <row r="36" spans="1:1" ht="15" x14ac:dyDescent="0.25">
      <c r="A36" s="131" t="s">
        <v>290</v>
      </c>
    </row>
  </sheetData>
  <sheetProtection selectLockedCells="1" selectUnlockedCells="1"/>
  <hyperlinks>
    <hyperlink ref="A36" r:id="rId1"/>
  </hyperlinks>
  <pageMargins left="0.7" right="0.7" top="0.75" bottom="0.75" header="0.3" footer="0.3"/>
  <pageSetup paperSize="9" orientation="portrait" verticalDpi="0"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election activeCell="A19" sqref="A19"/>
    </sheetView>
  </sheetViews>
  <sheetFormatPr defaultRowHeight="15" x14ac:dyDescent="0.25"/>
  <cols>
    <col min="1" max="1" width="127.28515625" style="203" customWidth="1"/>
  </cols>
  <sheetData>
    <row r="1" spans="1:12" s="2" customFormat="1" x14ac:dyDescent="0.25">
      <c r="A1" s="200" t="s">
        <v>342</v>
      </c>
      <c r="B1" s="199"/>
      <c r="C1" s="199"/>
      <c r="D1" s="199"/>
      <c r="E1" s="199"/>
      <c r="F1" s="199"/>
      <c r="G1" s="199"/>
      <c r="H1" s="199"/>
      <c r="I1" s="199"/>
      <c r="J1" s="199"/>
      <c r="K1" s="199"/>
      <c r="L1" s="199"/>
    </row>
    <row r="2" spans="1:12" s="2" customFormat="1" ht="6.75" customHeight="1" x14ac:dyDescent="0.2">
      <c r="A2" s="101"/>
    </row>
    <row r="3" spans="1:12" s="2" customFormat="1" x14ac:dyDescent="0.25">
      <c r="A3" s="202" t="s">
        <v>344</v>
      </c>
    </row>
    <row r="4" spans="1:12" s="2" customFormat="1" ht="6.75" customHeight="1" x14ac:dyDescent="0.2">
      <c r="A4" s="101"/>
    </row>
    <row r="5" spans="1:12" s="2" customFormat="1" ht="18" customHeight="1" x14ac:dyDescent="0.2">
      <c r="A5" s="201" t="s">
        <v>347</v>
      </c>
    </row>
    <row r="6" spans="1:12" s="2" customFormat="1" ht="49.5" customHeight="1" x14ac:dyDescent="0.2">
      <c r="A6" s="101"/>
    </row>
    <row r="7" spans="1:12" s="2" customFormat="1" ht="29.25" customHeight="1" x14ac:dyDescent="0.2">
      <c r="A7" s="201" t="s">
        <v>346</v>
      </c>
    </row>
    <row r="8" spans="1:12" s="2" customFormat="1" ht="6.75" customHeight="1" x14ac:dyDescent="0.2">
      <c r="A8" s="101"/>
    </row>
    <row r="9" spans="1:12" s="2" customFormat="1" ht="14.25" x14ac:dyDescent="0.2">
      <c r="A9" s="201" t="s">
        <v>345</v>
      </c>
    </row>
    <row r="10" spans="1:12" s="2" customFormat="1" ht="21.75" customHeight="1" x14ac:dyDescent="0.2">
      <c r="A10" s="101"/>
    </row>
    <row r="11" spans="1:12" s="2" customFormat="1" x14ac:dyDescent="0.25">
      <c r="A11" s="202" t="s">
        <v>341</v>
      </c>
    </row>
    <row r="12" spans="1:12" s="2" customFormat="1" ht="6.75" customHeight="1" x14ac:dyDescent="0.2">
      <c r="A12" s="101"/>
    </row>
    <row r="13" spans="1:12" s="2" customFormat="1" ht="71.25" x14ac:dyDescent="0.2">
      <c r="A13" s="201" t="s">
        <v>343</v>
      </c>
    </row>
    <row r="14" spans="1:12" x14ac:dyDescent="0.25">
      <c r="A14"/>
    </row>
  </sheetData>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Widgets Showcase</vt:lpstr>
      <vt:lpstr>Widget Showcase Calcs</vt:lpstr>
      <vt:lpstr>Example Dashboard Page</vt:lpstr>
      <vt:lpstr>Example Dashboard Conf Page</vt:lpstr>
      <vt:lpstr>Example Dashboard Calculations</vt:lpstr>
      <vt:lpstr>How to Design a Dashboard</vt:lpstr>
      <vt:lpstr>Customizing Colors</vt:lpstr>
      <vt:lpstr>How to Purchase</vt:lpstr>
      <vt:lpstr>'Example Dashboard Conf Page'!Print_Area</vt:lpstr>
      <vt:lpstr>'Example Dashboard Page'!Print_Area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Ben</dc:creator>
  <cp:lastModifiedBy>Admin</cp:lastModifiedBy>
  <cp:lastPrinted>2011-07-15T07:40:43Z</cp:lastPrinted>
  <dcterms:created xsi:type="dcterms:W3CDTF">2011-03-10T14:12:57Z</dcterms:created>
  <dcterms:modified xsi:type="dcterms:W3CDTF">2014-12-24T12:55:28Z</dcterms:modified>
</cp:coreProperties>
</file>