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INSTRUCTOR\HOMEWORK\HW 5 ETL\"/>
    </mc:Choice>
  </mc:AlternateContent>
  <bookViews>
    <workbookView xWindow="0" yWindow="0" windowWidth="17490" windowHeight="10125" activeTab="1"/>
  </bookViews>
  <sheets>
    <sheet name="tables" sheetId="1" r:id="rId1"/>
    <sheet name="data" sheetId="2" r:id="rId2"/>
    <sheet name="Tuition_stg3" sheetId="4" r:id="rId3"/>
    <sheet name="Sheet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<sst xmlns="http://schemas.openxmlformats.org/spreadsheetml/2006/main" count="422" uniqueCount="158">
  <si>
    <t>group_pk</t>
  </si>
  <si>
    <t>integer primary key,</t>
  </si>
  <si>
    <t>grouped</t>
  </si>
  <si>
    <t>char(15),</t>
  </si>
  <si>
    <t>char(6),</t>
  </si>
  <si>
    <t>date_joined</t>
  </si>
  <si>
    <t>date,</t>
  </si>
  <si>
    <t>school_name</t>
  </si>
  <si>
    <t>varchar2(55),</t>
  </si>
  <si>
    <t>varchar2(25),</t>
  </si>
  <si>
    <t>city</t>
  </si>
  <si>
    <t>varchar2(15),</t>
  </si>
  <si>
    <t>state</t>
  </si>
  <si>
    <t>char(2),</t>
  </si>
  <si>
    <t>region</t>
  </si>
  <si>
    <t>varchar2(11),</t>
  </si>
  <si>
    <t>zip5</t>
  </si>
  <si>
    <t>char(5),</t>
  </si>
  <si>
    <t>zip4</t>
  </si>
  <si>
    <t>char(4),</t>
  </si>
  <si>
    <t>phone</t>
  </si>
  <si>
    <t>char(16),</t>
  </si>
  <si>
    <t>avg_loc_student_aid</t>
  </si>
  <si>
    <t>number(12,2),</t>
  </si>
  <si>
    <t>avg_state_student_aid</t>
  </si>
  <si>
    <t>avg_federal_student_aid</t>
  </si>
  <si>
    <t>number(12,2)</t>
  </si>
  <si>
    <t>TUITION_ETL</t>
  </si>
  <si>
    <t>create table tuition_stg (</t>
  </si>
  <si>
    <t>--</t>
  </si>
  <si>
    <t>groupid</t>
  </si>
  <si>
    <t>varchar2(500),</t>
  </si>
  <si>
    <t>institution_name</t>
  </si>
  <si>
    <t>campus_name</t>
  </si>
  <si>
    <t>type_inst</t>
  </si>
  <si>
    <t>zip</t>
  </si>
  <si>
    <t>work_ph</t>
  </si>
  <si>
    <t>cell_ph</t>
  </si>
  <si>
    <t>home_ph</t>
  </si>
  <si>
    <t>fte_count</t>
  </si>
  <si>
    <t>net_student_tuition</t>
  </si>
  <si>
    <t>federal03</t>
  </si>
  <si>
    <t>state03</t>
  </si>
  <si>
    <t>state_local_app</t>
  </si>
  <si>
    <t>federal07</t>
  </si>
  <si>
    <t>federal07_net_pell</t>
  </si>
  <si>
    <t>state06</t>
  </si>
  <si>
    <t>local06</t>
  </si>
  <si>
    <t>state_local_grant_contract</t>
  </si>
  <si>
    <t>federal10</t>
  </si>
  <si>
    <t>federal10_net_pell</t>
  </si>
  <si>
    <t>state09</t>
  </si>
  <si>
    <t>fed_state_loc_grants_con</t>
  </si>
  <si>
    <t>private03</t>
  </si>
  <si>
    <t>endowment03</t>
  </si>
  <si>
    <t>priv_invest_endow</t>
  </si>
  <si>
    <t>auxother_rev</t>
  </si>
  <si>
    <t>stable_operating_rev</t>
  </si>
  <si>
    <t>total03_revenue</t>
  </si>
  <si>
    <t>);</t>
  </si>
  <si>
    <t>varchar2(500)</t>
  </si>
  <si>
    <t>school_id</t>
  </si>
  <si>
    <t>school_type</t>
  </si>
  <si>
    <t xml:space="preserve">  LOMAX-HANNON JC</t>
  </si>
  <si>
    <t xml:space="preserve"> GREENVILLE  </t>
  </si>
  <si>
    <t>AL</t>
  </si>
  <si>
    <t>University of Alabama at Birmingham</t>
  </si>
  <si>
    <t>UA Birmingham</t>
  </si>
  <si>
    <t>Birmingham</t>
  </si>
  <si>
    <t xml:space="preserve"> Air Force Communty College   </t>
  </si>
  <si>
    <t xml:space="preserve"> CCAF Montgomery</t>
  </si>
  <si>
    <t>STAMFORD</t>
  </si>
  <si>
    <t>CT</t>
  </si>
  <si>
    <t xml:space="preserve">  University of Alabama at Birmingham</t>
  </si>
  <si>
    <t xml:space="preserve">  UA Birmingham</t>
  </si>
  <si>
    <t>CHICAGO</t>
  </si>
  <si>
    <t>IL</t>
  </si>
  <si>
    <t xml:space="preserve"> SAINT JOHNS COLLEGE   </t>
  </si>
  <si>
    <t xml:space="preserve"> WINFIELD</t>
  </si>
  <si>
    <t>KS</t>
  </si>
  <si>
    <t xml:space="preserve"> University of Alabama at Birmingham </t>
  </si>
  <si>
    <t xml:space="preserve"> UA Birmingham</t>
  </si>
  <si>
    <t>ATLANTA</t>
  </si>
  <si>
    <t>GA</t>
  </si>
  <si>
    <t xml:space="preserve">  The University of Alabama</t>
  </si>
  <si>
    <t>UA Tuscaloosa</t>
  </si>
  <si>
    <t xml:space="preserve">  CHICAGO</t>
  </si>
  <si>
    <t xml:space="preserve"> NATL COLLEGE ED </t>
  </si>
  <si>
    <t xml:space="preserve">  EVANSTON</t>
  </si>
  <si>
    <t xml:space="preserve">  ALABAMA STATE COLLEGE OF BARBER STYLING</t>
  </si>
  <si>
    <t xml:space="preserve"> FORSYTH  </t>
  </si>
  <si>
    <t>GROUPID</t>
  </si>
  <si>
    <t>DATE_JOINED</t>
  </si>
  <si>
    <t>INSTITUTION_NAME</t>
  </si>
  <si>
    <t>CAMPUS_NAME</t>
  </si>
  <si>
    <t>TYPE_INST</t>
  </si>
  <si>
    <t>CITY</t>
  </si>
  <si>
    <t>STATE</t>
  </si>
  <si>
    <t>ZIP</t>
  </si>
  <si>
    <t>ZIPTYPE</t>
  </si>
  <si>
    <t>WORK_PH</t>
  </si>
  <si>
    <t>CELL_PH</t>
  </si>
  <si>
    <t>HOME_PH</t>
  </si>
  <si>
    <t>FTE_COUNT</t>
  </si>
  <si>
    <t>NET_STUDENT_TUITION</t>
  </si>
  <si>
    <t>FEDERAL03</t>
  </si>
  <si>
    <t>STATE03</t>
  </si>
  <si>
    <t>STATE_LOCAL_APP</t>
  </si>
  <si>
    <t>FEDERAL07</t>
  </si>
  <si>
    <t>FEDERAL07_NET_PELL</t>
  </si>
  <si>
    <t>STATE06</t>
  </si>
  <si>
    <t>LOCAL06</t>
  </si>
  <si>
    <t>STATE_LOCAL_GRANT_CONTRACT</t>
  </si>
  <si>
    <t>FEDERAL10</t>
  </si>
  <si>
    <t>FEDERAL10_NET_PELL</t>
  </si>
  <si>
    <t>STATE09</t>
  </si>
  <si>
    <t>FED_STATE_LOC_GRANTS_CON</t>
  </si>
  <si>
    <t>PRIVATE03</t>
  </si>
  <si>
    <t>ENDOWMENT03</t>
  </si>
  <si>
    <t>PRIV_INVEST_ENDOW</t>
  </si>
  <si>
    <t>AUXOTHER_REV</t>
  </si>
  <si>
    <t>STABLE_OPERATING_REV</t>
  </si>
  <si>
    <t>TOTAL03_REVENUE</t>
  </si>
  <si>
    <t>=&gt;</t>
  </si>
  <si>
    <t xml:space="preserve"> 60610-3431</t>
  </si>
  <si>
    <t>6020-6191</t>
  </si>
  <si>
    <t>67156 7456</t>
  </si>
  <si>
    <t>54716 745</t>
  </si>
  <si>
    <t>3031 4591</t>
  </si>
  <si>
    <t>60610-3431</t>
  </si>
  <si>
    <t>3102-017</t>
  </si>
  <si>
    <t xml:space="preserve"> </t>
  </si>
  <si>
    <t xml:space="preserve">  67156 7456</t>
  </si>
  <si>
    <t xml:space="preserve">    54716 745</t>
  </si>
  <si>
    <t xml:space="preserve">   6021-6191</t>
  </si>
  <si>
    <t>31021-017</t>
  </si>
  <si>
    <t>Length</t>
  </si>
  <si>
    <t>Example</t>
  </si>
  <si>
    <t>Source Type</t>
  </si>
  <si>
    <t>zip5 Transformed</t>
  </si>
  <si>
    <t>zip4 Transformed</t>
  </si>
  <si>
    <t>null</t>
  </si>
  <si>
    <t>0166</t>
  </si>
  <si>
    <t>0170</t>
  </si>
  <si>
    <t>6021-6191</t>
  </si>
  <si>
    <t>length</t>
  </si>
  <si>
    <t>99999 9999</t>
  </si>
  <si>
    <t>Format Model</t>
  </si>
  <si>
    <t>9999 9999</t>
  </si>
  <si>
    <t>99999 999</t>
  </si>
  <si>
    <t>99999-9999</t>
  </si>
  <si>
    <t>99999-999</t>
  </si>
  <si>
    <t>9999-9999</t>
  </si>
  <si>
    <t>Trimmed Length</t>
  </si>
  <si>
    <t>Zip5 Transformed</t>
  </si>
  <si>
    <t>Zip4 Transformed</t>
  </si>
  <si>
    <t>Source Example</t>
  </si>
  <si>
    <t>Red borders indicate zero appended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</si>
</sst>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/>
    <xf numFmtId="1" fontId="0" fillId="3" borderId="0" xfId="0" applyNumberForma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vertical="center"/>
    </xf>
    <xf numFmtId="1" fontId="0" fillId="5" borderId="0" xfId="0" applyNumberFormat="1" applyFill="1" applyAlignment="1">
      <alignment horizontal="left"/>
    </xf>
    <xf numFmtId="0" fontId="0" fillId="5" borderId="0" xfId="0" applyFill="1" applyAlignment="1">
      <alignment vertical="center"/>
    </xf>
    <xf numFmtId="1" fontId="0" fillId="6" borderId="0" xfId="0" applyNumberFormat="1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quotePrefix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Border="1"/>
    <xf numFmtId="0" fontId="0" fillId="6" borderId="0" xfId="0" quotePrefix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" xfId="0" quotePrefix="1" applyFill="1" applyBorder="1" applyAlignment="1">
      <alignment horizontal="left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G4" sqref="G1:H1048576"/>
    </sheetView>
  </sheetViews>
  <sheetFormatPr defaultRowHeight="15" x14ac:dyDescent="0.25"/>
  <cols>
    <col min="1" max="1" width="19" customWidth="1"/>
    <col min="2" max="3" width="14.28515625" customWidth="1"/>
    <col min="6" max="6" width="19.5703125" customWidth="1"/>
    <col min="7" max="8" width="14.28515625" customWidth="1"/>
  </cols>
  <sheetData>
    <row r="1" spans="1:9" x14ac:dyDescent="0.25">
      <c r="F1" t="s">
        <v>27</v>
      </c>
    </row>
    <row r="2" spans="1:9" x14ac:dyDescent="0.25">
      <c r="A2" s="1" t="s">
        <v>28</v>
      </c>
      <c r="B2" s="1" t="s">
        <v>29</v>
      </c>
      <c r="C2" s="1"/>
      <c r="F2" s="1" t="s">
        <v>0</v>
      </c>
      <c r="G2" s="1" t="s">
        <v>1</v>
      </c>
      <c r="H2" s="2" t="s">
        <v>29</v>
      </c>
      <c r="I2" s="3">
        <f>-- 1</f>
        <v>1</v>
      </c>
    </row>
    <row r="3" spans="1:9" x14ac:dyDescent="0.25">
      <c r="A3" s="1" t="s">
        <v>30</v>
      </c>
      <c r="B3" s="1" t="s">
        <v>31</v>
      </c>
      <c r="C3" s="2" t="s">
        <v>29</v>
      </c>
      <c r="D3" s="3">
        <v>1</v>
      </c>
      <c r="F3" s="1" t="s">
        <v>2</v>
      </c>
      <c r="G3" s="1" t="s">
        <v>3</v>
      </c>
      <c r="H3" s="2" t="s">
        <v>29</v>
      </c>
      <c r="I3" s="3">
        <f>-- 2</f>
        <v>2</v>
      </c>
    </row>
    <row r="4" spans="1:9" x14ac:dyDescent="0.25">
      <c r="A4" s="1" t="s">
        <v>5</v>
      </c>
      <c r="B4" s="1" t="s">
        <v>31</v>
      </c>
      <c r="C4" s="2" t="s">
        <v>29</v>
      </c>
      <c r="D4" s="3">
        <v>2</v>
      </c>
      <c r="F4" s="1" t="s">
        <v>61</v>
      </c>
      <c r="G4" s="1" t="s">
        <v>4</v>
      </c>
      <c r="H4" s="2" t="s">
        <v>29</v>
      </c>
      <c r="I4" s="3">
        <f>-- 3</f>
        <v>3</v>
      </c>
    </row>
    <row r="5" spans="1:9" x14ac:dyDescent="0.25">
      <c r="A5" s="1" t="s">
        <v>32</v>
      </c>
      <c r="B5" s="1" t="s">
        <v>31</v>
      </c>
      <c r="C5" s="2" t="s">
        <v>29</v>
      </c>
      <c r="D5" s="3">
        <v>3</v>
      </c>
      <c r="F5" s="1" t="s">
        <v>5</v>
      </c>
      <c r="G5" s="1" t="s">
        <v>6</v>
      </c>
      <c r="H5" s="2" t="s">
        <v>29</v>
      </c>
      <c r="I5" s="3">
        <f>-- 4</f>
        <v>4</v>
      </c>
    </row>
    <row r="6" spans="1:9" x14ac:dyDescent="0.25">
      <c r="A6" s="1" t="s">
        <v>33</v>
      </c>
      <c r="B6" s="1" t="s">
        <v>31</v>
      </c>
      <c r="C6" s="2" t="s">
        <v>29</v>
      </c>
      <c r="D6" s="3">
        <v>4</v>
      </c>
      <c r="F6" s="1" t="s">
        <v>7</v>
      </c>
      <c r="G6" s="1" t="s">
        <v>8</v>
      </c>
      <c r="H6" s="2" t="s">
        <v>29</v>
      </c>
      <c r="I6" s="3">
        <f>-- 5</f>
        <v>5</v>
      </c>
    </row>
    <row r="7" spans="1:9" x14ac:dyDescent="0.25">
      <c r="A7" s="1" t="s">
        <v>34</v>
      </c>
      <c r="B7" s="1" t="s">
        <v>31</v>
      </c>
      <c r="C7" s="2" t="s">
        <v>29</v>
      </c>
      <c r="D7" s="3">
        <v>5</v>
      </c>
      <c r="F7" s="1" t="s">
        <v>62</v>
      </c>
      <c r="G7" s="1" t="s">
        <v>9</v>
      </c>
      <c r="H7" s="2" t="s">
        <v>29</v>
      </c>
      <c r="I7" s="3">
        <f>-- 6</f>
        <v>6</v>
      </c>
    </row>
    <row r="8" spans="1:9" x14ac:dyDescent="0.25">
      <c r="A8" s="1" t="s">
        <v>10</v>
      </c>
      <c r="B8" s="1" t="s">
        <v>31</v>
      </c>
      <c r="C8" s="2" t="s">
        <v>29</v>
      </c>
      <c r="D8" s="3">
        <v>6</v>
      </c>
      <c r="F8" s="1" t="s">
        <v>10</v>
      </c>
      <c r="G8" s="1" t="s">
        <v>11</v>
      </c>
      <c r="H8" s="2" t="s">
        <v>29</v>
      </c>
      <c r="I8" s="3">
        <f>-- 7</f>
        <v>7</v>
      </c>
    </row>
    <row r="9" spans="1:9" x14ac:dyDescent="0.25">
      <c r="A9" s="1" t="s">
        <v>12</v>
      </c>
      <c r="B9" s="1" t="s">
        <v>31</v>
      </c>
      <c r="C9" s="2" t="s">
        <v>29</v>
      </c>
      <c r="D9" s="3">
        <v>7</v>
      </c>
      <c r="F9" s="1" t="s">
        <v>12</v>
      </c>
      <c r="G9" s="1" t="s">
        <v>13</v>
      </c>
      <c r="H9" s="2" t="s">
        <v>29</v>
      </c>
      <c r="I9" s="3">
        <f>-- 8</f>
        <v>8</v>
      </c>
    </row>
    <row r="10" spans="1:9" x14ac:dyDescent="0.25">
      <c r="A10" s="1" t="s">
        <v>35</v>
      </c>
      <c r="B10" s="1" t="s">
        <v>31</v>
      </c>
      <c r="C10" s="2" t="s">
        <v>29</v>
      </c>
      <c r="D10" s="3">
        <v>8</v>
      </c>
      <c r="F10" s="1" t="s">
        <v>14</v>
      </c>
      <c r="G10" s="1" t="s">
        <v>15</v>
      </c>
      <c r="H10" s="2" t="s">
        <v>29</v>
      </c>
      <c r="I10" s="3">
        <f>-- 9</f>
        <v>9</v>
      </c>
    </row>
    <row r="11" spans="1:9" x14ac:dyDescent="0.25">
      <c r="A11" s="1" t="s">
        <v>36</v>
      </c>
      <c r="B11" s="1" t="s">
        <v>31</v>
      </c>
      <c r="C11" s="2" t="s">
        <v>29</v>
      </c>
      <c r="D11" s="3">
        <v>9</v>
      </c>
      <c r="F11" s="1" t="s">
        <v>16</v>
      </c>
      <c r="G11" s="1" t="s">
        <v>17</v>
      </c>
      <c r="H11" s="2" t="s">
        <v>29</v>
      </c>
      <c r="I11" s="3">
        <f>-- 10</f>
        <v>10</v>
      </c>
    </row>
    <row r="12" spans="1:9" x14ac:dyDescent="0.25">
      <c r="A12" s="1" t="s">
        <v>37</v>
      </c>
      <c r="B12" s="1" t="s">
        <v>31</v>
      </c>
      <c r="C12" s="2" t="s">
        <v>29</v>
      </c>
      <c r="D12" s="3">
        <v>10</v>
      </c>
      <c r="F12" s="1" t="s">
        <v>18</v>
      </c>
      <c r="G12" s="1" t="s">
        <v>19</v>
      </c>
      <c r="H12" s="2" t="s">
        <v>29</v>
      </c>
      <c r="I12" s="3">
        <f>-- 11</f>
        <v>11</v>
      </c>
    </row>
    <row r="13" spans="1:9" x14ac:dyDescent="0.25">
      <c r="A13" s="1" t="s">
        <v>38</v>
      </c>
      <c r="B13" s="1" t="s">
        <v>31</v>
      </c>
      <c r="C13" s="2" t="s">
        <v>29</v>
      </c>
      <c r="D13" s="3">
        <v>11</v>
      </c>
      <c r="F13" s="1" t="s">
        <v>20</v>
      </c>
      <c r="G13" s="1" t="s">
        <v>21</v>
      </c>
      <c r="H13" s="2" t="s">
        <v>29</v>
      </c>
      <c r="I13" s="3">
        <f>-- 12</f>
        <v>12</v>
      </c>
    </row>
    <row r="14" spans="1:9" x14ac:dyDescent="0.25">
      <c r="A14" s="1" t="s">
        <v>39</v>
      </c>
      <c r="B14" s="1" t="s">
        <v>31</v>
      </c>
      <c r="C14" s="2" t="s">
        <v>29</v>
      </c>
      <c r="D14" s="3">
        <v>12</v>
      </c>
      <c r="F14" s="1" t="s">
        <v>22</v>
      </c>
      <c r="G14" s="1" t="s">
        <v>23</v>
      </c>
      <c r="H14" s="2" t="s">
        <v>29</v>
      </c>
      <c r="I14" s="3">
        <f>-- 13</f>
        <v>13</v>
      </c>
    </row>
    <row r="15" spans="1:9" x14ac:dyDescent="0.25">
      <c r="A15" s="1" t="s">
        <v>40</v>
      </c>
      <c r="B15" s="1" t="s">
        <v>31</v>
      </c>
      <c r="C15" s="2" t="s">
        <v>29</v>
      </c>
      <c r="D15" s="3">
        <v>13</v>
      </c>
      <c r="F15" s="1" t="s">
        <v>24</v>
      </c>
      <c r="G15" s="1" t="s">
        <v>23</v>
      </c>
      <c r="H15" s="2" t="s">
        <v>29</v>
      </c>
      <c r="I15" s="3">
        <f>-- 14</f>
        <v>14</v>
      </c>
    </row>
    <row r="16" spans="1:9" x14ac:dyDescent="0.25">
      <c r="A16" s="1" t="s">
        <v>41</v>
      </c>
      <c r="B16" s="1" t="s">
        <v>31</v>
      </c>
      <c r="C16" s="2" t="s">
        <v>29</v>
      </c>
      <c r="D16" s="3">
        <v>14</v>
      </c>
      <c r="F16" s="1" t="s">
        <v>25</v>
      </c>
      <c r="G16" s="1" t="s">
        <v>26</v>
      </c>
      <c r="H16" s="2" t="s">
        <v>29</v>
      </c>
      <c r="I16" s="3">
        <f>-- 15</f>
        <v>15</v>
      </c>
    </row>
    <row r="17" spans="1:4" x14ac:dyDescent="0.25">
      <c r="A17" s="1" t="s">
        <v>42</v>
      </c>
      <c r="B17" s="1" t="s">
        <v>31</v>
      </c>
      <c r="C17" s="2" t="s">
        <v>29</v>
      </c>
      <c r="D17" s="3">
        <v>15</v>
      </c>
    </row>
    <row r="18" spans="1:4" x14ac:dyDescent="0.25">
      <c r="A18" s="1" t="s">
        <v>43</v>
      </c>
      <c r="B18" s="1" t="s">
        <v>31</v>
      </c>
      <c r="C18" s="2" t="s">
        <v>29</v>
      </c>
      <c r="D18" s="3">
        <v>16</v>
      </c>
    </row>
    <row r="19" spans="1:4" x14ac:dyDescent="0.25">
      <c r="A19" s="1" t="s">
        <v>44</v>
      </c>
      <c r="B19" s="1" t="s">
        <v>31</v>
      </c>
      <c r="C19" s="2" t="s">
        <v>29</v>
      </c>
      <c r="D19" s="3">
        <v>17</v>
      </c>
    </row>
    <row r="20" spans="1:4" x14ac:dyDescent="0.25">
      <c r="A20" s="1" t="s">
        <v>45</v>
      </c>
      <c r="B20" s="1" t="s">
        <v>31</v>
      </c>
      <c r="C20" s="2" t="s">
        <v>29</v>
      </c>
      <c r="D20" s="3">
        <v>18</v>
      </c>
    </row>
    <row r="21" spans="1:4" x14ac:dyDescent="0.25">
      <c r="A21" s="1" t="s">
        <v>46</v>
      </c>
      <c r="B21" s="1" t="s">
        <v>31</v>
      </c>
      <c r="C21" s="2" t="s">
        <v>29</v>
      </c>
      <c r="D21" s="3">
        <v>19</v>
      </c>
    </row>
    <row r="22" spans="1:4" x14ac:dyDescent="0.25">
      <c r="A22" s="1" t="s">
        <v>47</v>
      </c>
      <c r="B22" s="1" t="s">
        <v>31</v>
      </c>
      <c r="C22" s="2" t="s">
        <v>29</v>
      </c>
      <c r="D22" s="3">
        <v>20</v>
      </c>
    </row>
    <row r="23" spans="1:4" x14ac:dyDescent="0.25">
      <c r="A23" s="1" t="s">
        <v>48</v>
      </c>
      <c r="B23" s="1" t="s">
        <v>31</v>
      </c>
      <c r="C23" s="2" t="s">
        <v>29</v>
      </c>
      <c r="D23" s="3">
        <v>21</v>
      </c>
    </row>
    <row r="24" spans="1:4" x14ac:dyDescent="0.25">
      <c r="A24" s="1" t="s">
        <v>49</v>
      </c>
      <c r="B24" s="1" t="s">
        <v>31</v>
      </c>
      <c r="C24" s="2" t="s">
        <v>29</v>
      </c>
      <c r="D24" s="3">
        <v>22</v>
      </c>
    </row>
    <row r="25" spans="1:4" x14ac:dyDescent="0.25">
      <c r="A25" s="1" t="s">
        <v>50</v>
      </c>
      <c r="B25" s="1" t="s">
        <v>31</v>
      </c>
      <c r="C25" s="2" t="s">
        <v>29</v>
      </c>
      <c r="D25" s="3">
        <v>23</v>
      </c>
    </row>
    <row r="26" spans="1:4" x14ac:dyDescent="0.25">
      <c r="A26" s="1" t="s">
        <v>51</v>
      </c>
      <c r="B26" s="1" t="s">
        <v>31</v>
      </c>
      <c r="C26" s="2" t="s">
        <v>29</v>
      </c>
      <c r="D26" s="3">
        <v>24</v>
      </c>
    </row>
    <row r="27" spans="1:4" x14ac:dyDescent="0.25">
      <c r="A27" s="1" t="s">
        <v>52</v>
      </c>
      <c r="B27" s="1" t="s">
        <v>31</v>
      </c>
      <c r="C27" s="2" t="s">
        <v>29</v>
      </c>
      <c r="D27" s="3">
        <v>25</v>
      </c>
    </row>
    <row r="28" spans="1:4" x14ac:dyDescent="0.25">
      <c r="A28" s="1" t="s">
        <v>53</v>
      </c>
      <c r="B28" s="1" t="s">
        <v>31</v>
      </c>
      <c r="C28" s="2" t="s">
        <v>29</v>
      </c>
      <c r="D28" s="3">
        <v>26</v>
      </c>
    </row>
    <row r="29" spans="1:4" x14ac:dyDescent="0.25">
      <c r="A29" s="1" t="s">
        <v>54</v>
      </c>
      <c r="B29" s="1" t="s">
        <v>31</v>
      </c>
      <c r="C29" s="2" t="s">
        <v>29</v>
      </c>
      <c r="D29" s="3">
        <v>27</v>
      </c>
    </row>
    <row r="30" spans="1:4" x14ac:dyDescent="0.25">
      <c r="A30" s="1" t="s">
        <v>55</v>
      </c>
      <c r="B30" s="1" t="s">
        <v>31</v>
      </c>
      <c r="C30" s="2" t="s">
        <v>29</v>
      </c>
      <c r="D30" s="3">
        <v>28</v>
      </c>
    </row>
    <row r="31" spans="1:4" x14ac:dyDescent="0.25">
      <c r="A31" s="1" t="s">
        <v>56</v>
      </c>
      <c r="B31" s="1" t="s">
        <v>31</v>
      </c>
      <c r="C31" s="2" t="s">
        <v>29</v>
      </c>
      <c r="D31" s="3">
        <v>29</v>
      </c>
    </row>
    <row r="32" spans="1:4" x14ac:dyDescent="0.25">
      <c r="A32" s="1" t="s">
        <v>57</v>
      </c>
      <c r="B32" s="1" t="s">
        <v>31</v>
      </c>
      <c r="C32" s="2" t="s">
        <v>29</v>
      </c>
      <c r="D32" s="3">
        <v>30</v>
      </c>
    </row>
    <row r="33" spans="1:4" x14ac:dyDescent="0.25">
      <c r="A33" s="1" t="s">
        <v>58</v>
      </c>
      <c r="B33" s="1" t="s">
        <v>60</v>
      </c>
      <c r="C33" s="2" t="s">
        <v>29</v>
      </c>
      <c r="D33" s="3">
        <v>31</v>
      </c>
    </row>
    <row r="34" spans="1:4" x14ac:dyDescent="0.25">
      <c r="A34" s="1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2"/>
  <sheetViews>
    <sheetView tabSelected="1" topLeftCell="A40" workbookViewId="0">
      <selection activeCell="D51" sqref="D51:I62"/>
    </sheetView>
  </sheetViews>
  <sheetFormatPr defaultRowHeight="15" x14ac:dyDescent="0.25"/>
  <cols>
    <col min="2" max="2" width="13.7109375" style="13" bestFit="1" customWidth="1"/>
    <col min="4" max="4" width="14" customWidth="1"/>
    <col min="5" max="5" width="10.42578125" customWidth="1"/>
    <col min="6" max="6" width="13.140625" customWidth="1"/>
    <col min="7" max="8" width="13.42578125" customWidth="1"/>
    <col min="9" max="9" width="13.140625" customWidth="1"/>
    <col min="10" max="12" width="11" bestFit="1" customWidth="1"/>
    <col min="15" max="15" width="16.42578125" customWidth="1"/>
  </cols>
  <sheetData>
    <row r="2" spans="1:32" x14ac:dyDescent="0.25">
      <c r="A2" t="s">
        <v>91</v>
      </c>
      <c r="B2" s="15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 t="s">
        <v>112</v>
      </c>
      <c r="W2" t="s">
        <v>113</v>
      </c>
      <c r="X2" t="s">
        <v>114</v>
      </c>
      <c r="Y2" t="s">
        <v>115</v>
      </c>
      <c r="Z2" t="s">
        <v>116</v>
      </c>
      <c r="AA2" t="s">
        <v>117</v>
      </c>
      <c r="AB2" t="s">
        <v>118</v>
      </c>
      <c r="AC2" t="s">
        <v>119</v>
      </c>
      <c r="AD2" t="s">
        <v>120</v>
      </c>
      <c r="AE2" t="s">
        <v>121</v>
      </c>
      <c r="AF2" t="s">
        <v>122</v>
      </c>
    </row>
    <row r="3" spans="1:32" x14ac:dyDescent="0.25">
      <c r="A3">
        <v>-1025</v>
      </c>
      <c r="B3" s="15">
        <v>20787</v>
      </c>
      <c r="C3" t="s">
        <v>63</v>
      </c>
      <c r="E3">
        <v>74</v>
      </c>
      <c r="F3" t="s">
        <v>64</v>
      </c>
      <c r="G3" t="s">
        <v>65</v>
      </c>
      <c r="H3" s="5">
        <v>36037</v>
      </c>
      <c r="I3" s="6">
        <v>1</v>
      </c>
      <c r="J3">
        <v>5685267073</v>
      </c>
      <c r="M3">
        <v>33450</v>
      </c>
      <c r="N3">
        <v>1897808</v>
      </c>
      <c r="O3">
        <v>17068</v>
      </c>
      <c r="P3">
        <v>16124160</v>
      </c>
      <c r="Q3">
        <v>16124160</v>
      </c>
      <c r="R3">
        <v>9461724</v>
      </c>
      <c r="S3">
        <v>7265232</v>
      </c>
      <c r="W3">
        <v>9478792</v>
      </c>
      <c r="X3">
        <v>7282300</v>
      </c>
      <c r="Y3">
        <v>16124160</v>
      </c>
      <c r="Z3">
        <v>7282300</v>
      </c>
      <c r="AB3">
        <v>250000</v>
      </c>
      <c r="AD3">
        <v>4529459</v>
      </c>
      <c r="AE3">
        <v>32959139</v>
      </c>
      <c r="AF3">
        <v>35155632</v>
      </c>
    </row>
    <row r="4" spans="1:32" x14ac:dyDescent="0.25">
      <c r="A4">
        <v>-100663</v>
      </c>
      <c r="B4" s="15">
        <v>1987</v>
      </c>
      <c r="C4" t="s">
        <v>66</v>
      </c>
      <c r="D4" t="s">
        <v>67</v>
      </c>
      <c r="E4">
        <v>66</v>
      </c>
      <c r="F4" t="s">
        <v>68</v>
      </c>
      <c r="G4" t="s">
        <v>65</v>
      </c>
      <c r="H4" s="5">
        <v>6902</v>
      </c>
      <c r="I4" s="6">
        <v>2</v>
      </c>
      <c r="J4">
        <v>6264285610</v>
      </c>
      <c r="K4">
        <v>6135376382</v>
      </c>
      <c r="L4">
        <v>8517627585</v>
      </c>
      <c r="M4" s="1">
        <v>48310</v>
      </c>
      <c r="N4" s="1">
        <v>5275735</v>
      </c>
      <c r="O4" s="1"/>
      <c r="P4" s="1">
        <v>25429592</v>
      </c>
      <c r="Q4" s="1">
        <v>25429592</v>
      </c>
      <c r="R4" s="1">
        <v>11363192</v>
      </c>
      <c r="S4" s="1">
        <v>5508845</v>
      </c>
      <c r="T4" s="1">
        <v>1916352</v>
      </c>
      <c r="U4" s="1">
        <v>2400</v>
      </c>
      <c r="V4" s="1">
        <v>1918752</v>
      </c>
      <c r="W4" s="1">
        <v>11363192</v>
      </c>
      <c r="X4" s="1">
        <v>5508845</v>
      </c>
      <c r="Y4" s="1">
        <v>27348344</v>
      </c>
      <c r="Z4" s="1">
        <v>7427597</v>
      </c>
      <c r="AA4" s="1">
        <v>490198</v>
      </c>
      <c r="AB4" s="1"/>
      <c r="AC4" s="1">
        <v>490198</v>
      </c>
      <c r="AD4" s="1">
        <v>10061.29004</v>
      </c>
      <c r="AE4" s="1">
        <v>359450.29</v>
      </c>
      <c r="AF4" s="1">
        <v>1796802</v>
      </c>
    </row>
    <row r="5" spans="1:32" x14ac:dyDescent="0.25">
      <c r="A5">
        <v>1408</v>
      </c>
      <c r="B5" s="15">
        <v>71289</v>
      </c>
      <c r="C5" t="s">
        <v>69</v>
      </c>
      <c r="D5" t="s">
        <v>70</v>
      </c>
      <c r="E5">
        <v>84</v>
      </c>
      <c r="F5" t="s">
        <v>71</v>
      </c>
      <c r="G5" t="s">
        <v>72</v>
      </c>
      <c r="H5" s="5">
        <v>352940116</v>
      </c>
      <c r="I5" s="6">
        <v>3</v>
      </c>
      <c r="J5">
        <v>3954871873</v>
      </c>
      <c r="K5">
        <v>4924201253</v>
      </c>
      <c r="M5">
        <v>31400</v>
      </c>
      <c r="N5">
        <v>2506282</v>
      </c>
      <c r="O5">
        <v>2440214</v>
      </c>
      <c r="P5">
        <v>17107620</v>
      </c>
      <c r="Q5">
        <v>17107620</v>
      </c>
      <c r="R5">
        <v>8994152</v>
      </c>
      <c r="S5">
        <v>6877843</v>
      </c>
      <c r="T5">
        <v>1132421</v>
      </c>
      <c r="V5">
        <v>1132421</v>
      </c>
      <c r="W5">
        <v>11434366</v>
      </c>
      <c r="X5">
        <v>9318057</v>
      </c>
      <c r="Y5">
        <v>18240042</v>
      </c>
      <c r="Z5" s="1" t="s">
        <v>131</v>
      </c>
      <c r="AA5">
        <v>472196</v>
      </c>
      <c r="AC5">
        <v>472196</v>
      </c>
      <c r="AD5">
        <v>4477017</v>
      </c>
      <c r="AE5">
        <v>37005390</v>
      </c>
      <c r="AF5">
        <v>39985544</v>
      </c>
    </row>
    <row r="6" spans="1:32" x14ac:dyDescent="0.25">
      <c r="A6">
        <v>1755</v>
      </c>
      <c r="B6" s="15">
        <v>51209</v>
      </c>
      <c r="C6" t="s">
        <v>73</v>
      </c>
      <c r="D6" t="s">
        <v>74</v>
      </c>
      <c r="E6">
        <v>66</v>
      </c>
      <c r="F6" t="s">
        <v>75</v>
      </c>
      <c r="G6" t="s">
        <v>76</v>
      </c>
      <c r="H6" s="7" t="s">
        <v>132</v>
      </c>
      <c r="I6" s="8">
        <v>4</v>
      </c>
      <c r="J6">
        <v>4778392171</v>
      </c>
      <c r="M6">
        <v>42830</v>
      </c>
      <c r="N6">
        <v>5461769</v>
      </c>
      <c r="O6">
        <v>2831854</v>
      </c>
      <c r="P6" s="1"/>
      <c r="Q6">
        <v>20616852</v>
      </c>
      <c r="R6" s="1"/>
      <c r="S6">
        <v>9852430</v>
      </c>
      <c r="T6">
        <v>1264558</v>
      </c>
      <c r="V6">
        <v>1264558</v>
      </c>
      <c r="W6">
        <v>16252634</v>
      </c>
      <c r="X6">
        <v>12684284</v>
      </c>
      <c r="Y6">
        <v>21881410</v>
      </c>
      <c r="Z6">
        <v>13948842</v>
      </c>
      <c r="AA6">
        <v>819068</v>
      </c>
      <c r="AC6">
        <v>819068</v>
      </c>
      <c r="AD6">
        <v>5135419</v>
      </c>
      <c r="AE6">
        <v>49351072</v>
      </c>
      <c r="AF6">
        <v>54899880</v>
      </c>
    </row>
    <row r="7" spans="1:32" x14ac:dyDescent="0.25">
      <c r="A7">
        <v>-1733</v>
      </c>
      <c r="B7" s="15">
        <v>221009</v>
      </c>
      <c r="C7" t="s">
        <v>77</v>
      </c>
      <c r="E7">
        <v>74</v>
      </c>
      <c r="F7" t="s">
        <v>78</v>
      </c>
      <c r="G7" t="s">
        <v>79</v>
      </c>
      <c r="H7" s="7" t="s">
        <v>128</v>
      </c>
      <c r="I7" s="8">
        <v>5</v>
      </c>
      <c r="K7">
        <v>8377247852</v>
      </c>
      <c r="M7">
        <v>47930</v>
      </c>
      <c r="N7">
        <v>6769136</v>
      </c>
      <c r="O7">
        <v>3162155</v>
      </c>
      <c r="P7">
        <v>21909812</v>
      </c>
      <c r="Q7">
        <v>21909812</v>
      </c>
      <c r="R7">
        <v>15313054</v>
      </c>
      <c r="S7">
        <v>11759724</v>
      </c>
      <c r="T7">
        <v>774214</v>
      </c>
      <c r="U7">
        <v>3956</v>
      </c>
      <c r="V7">
        <v>778170</v>
      </c>
      <c r="W7">
        <v>18475208</v>
      </c>
      <c r="X7" s="1"/>
      <c r="Y7">
        <v>22687980</v>
      </c>
      <c r="Z7">
        <v>15700049</v>
      </c>
      <c r="AA7">
        <v>1449519</v>
      </c>
      <c r="AC7">
        <v>1449519</v>
      </c>
      <c r="AD7">
        <v>6814877</v>
      </c>
      <c r="AE7">
        <v>55498820</v>
      </c>
      <c r="AF7">
        <v>61979400</v>
      </c>
    </row>
    <row r="8" spans="1:32" x14ac:dyDescent="0.25">
      <c r="A8">
        <v>-1025</v>
      </c>
      <c r="B8" s="15">
        <v>220498</v>
      </c>
      <c r="C8" t="s">
        <v>80</v>
      </c>
      <c r="D8" t="s">
        <v>81</v>
      </c>
      <c r="E8">
        <v>66</v>
      </c>
      <c r="F8" t="s">
        <v>82</v>
      </c>
      <c r="G8" t="s">
        <v>83</v>
      </c>
      <c r="H8" s="7" t="s">
        <v>133</v>
      </c>
      <c r="I8" s="8">
        <v>6</v>
      </c>
      <c r="L8">
        <v>7006589290</v>
      </c>
      <c r="M8">
        <v>35660</v>
      </c>
      <c r="N8">
        <v>2538398</v>
      </c>
      <c r="O8">
        <v>2480973</v>
      </c>
      <c r="P8">
        <v>19295288</v>
      </c>
      <c r="Q8">
        <v>19295288</v>
      </c>
      <c r="R8">
        <v>9114062</v>
      </c>
      <c r="S8">
        <v>6419768</v>
      </c>
      <c r="T8">
        <v>1367943</v>
      </c>
      <c r="V8">
        <v>1367943</v>
      </c>
      <c r="W8">
        <v>11595035</v>
      </c>
      <c r="X8">
        <v>8900741</v>
      </c>
      <c r="Y8">
        <v>20663232</v>
      </c>
      <c r="Z8">
        <v>10268684</v>
      </c>
      <c r="AA8" s="1"/>
      <c r="AC8">
        <v>538832</v>
      </c>
      <c r="AD8">
        <v>4683969</v>
      </c>
      <c r="AE8">
        <v>39853910</v>
      </c>
      <c r="AF8">
        <v>43723596</v>
      </c>
    </row>
    <row r="9" spans="1:32" x14ac:dyDescent="0.25">
      <c r="A9">
        <v>-1593</v>
      </c>
      <c r="B9" s="15">
        <v>111111</v>
      </c>
      <c r="C9" t="s">
        <v>84</v>
      </c>
      <c r="D9" t="s">
        <v>85</v>
      </c>
      <c r="E9">
        <v>48</v>
      </c>
      <c r="F9" t="s">
        <v>86</v>
      </c>
      <c r="G9" t="s">
        <v>76</v>
      </c>
      <c r="H9" s="5" t="s">
        <v>124</v>
      </c>
      <c r="I9" s="6">
        <v>7</v>
      </c>
      <c r="L9">
        <v>6962526418</v>
      </c>
      <c r="M9">
        <v>41040</v>
      </c>
      <c r="N9">
        <v>2627916</v>
      </c>
      <c r="O9">
        <v>3061494</v>
      </c>
      <c r="P9">
        <v>19628344</v>
      </c>
      <c r="Q9">
        <v>19628344</v>
      </c>
      <c r="R9">
        <v>13633430</v>
      </c>
      <c r="S9">
        <v>10085782</v>
      </c>
      <c r="T9">
        <v>1053452</v>
      </c>
      <c r="V9" s="1"/>
      <c r="W9">
        <v>16694924</v>
      </c>
      <c r="X9">
        <v>13147276</v>
      </c>
      <c r="Y9">
        <v>20681796</v>
      </c>
      <c r="Z9">
        <v>14200728</v>
      </c>
      <c r="AA9">
        <v>626850</v>
      </c>
      <c r="AC9">
        <v>626850</v>
      </c>
      <c r="AD9">
        <v>5446271</v>
      </c>
      <c r="AE9">
        <v>46086363</v>
      </c>
      <c r="AF9">
        <v>51433912</v>
      </c>
    </row>
    <row r="10" spans="1:32" x14ac:dyDescent="0.25">
      <c r="A10">
        <v>7789895</v>
      </c>
      <c r="B10" s="15">
        <v>80205</v>
      </c>
      <c r="C10" t="s">
        <v>89</v>
      </c>
      <c r="E10">
        <v>48</v>
      </c>
      <c r="F10" t="s">
        <v>90</v>
      </c>
      <c r="G10" t="s">
        <v>83</v>
      </c>
      <c r="H10" s="5" t="s">
        <v>125</v>
      </c>
      <c r="I10" s="6">
        <v>8</v>
      </c>
      <c r="J10">
        <v>8671874153</v>
      </c>
      <c r="L10">
        <v>8607476667</v>
      </c>
      <c r="M10">
        <v>37670</v>
      </c>
      <c r="N10">
        <v>2969939</v>
      </c>
      <c r="O10">
        <v>2582813</v>
      </c>
      <c r="P10">
        <v>19192740</v>
      </c>
      <c r="Q10">
        <v>19192740</v>
      </c>
      <c r="R10">
        <v>10168088</v>
      </c>
      <c r="S10">
        <v>7431012</v>
      </c>
      <c r="T10">
        <v>1494454</v>
      </c>
      <c r="V10">
        <v>1494454</v>
      </c>
      <c r="W10">
        <v>12750901</v>
      </c>
      <c r="X10">
        <v>10013825</v>
      </c>
      <c r="Y10" s="1" t="s">
        <v>131</v>
      </c>
      <c r="Z10">
        <v>11508279</v>
      </c>
      <c r="AA10">
        <v>673651</v>
      </c>
      <c r="AB10">
        <v>25000</v>
      </c>
      <c r="AC10">
        <v>673651</v>
      </c>
      <c r="AD10">
        <v>4196788</v>
      </c>
      <c r="AE10">
        <v>41255063</v>
      </c>
      <c r="AF10">
        <v>45543896</v>
      </c>
    </row>
    <row r="11" spans="1:32" x14ac:dyDescent="0.25">
      <c r="A11">
        <v>-1595</v>
      </c>
      <c r="B11" s="15">
        <v>310115</v>
      </c>
      <c r="C11" t="s">
        <v>87</v>
      </c>
      <c r="E11">
        <v>84</v>
      </c>
      <c r="F11" t="s">
        <v>88</v>
      </c>
      <c r="G11" t="s">
        <v>76</v>
      </c>
      <c r="H11" s="5" t="s">
        <v>130</v>
      </c>
      <c r="I11" s="6">
        <v>9</v>
      </c>
      <c r="J11">
        <v>4119111565</v>
      </c>
      <c r="K11">
        <v>6954325264</v>
      </c>
      <c r="M11">
        <v>44290</v>
      </c>
      <c r="N11">
        <v>4382559</v>
      </c>
      <c r="O11">
        <v>3108942</v>
      </c>
      <c r="P11">
        <v>19744360</v>
      </c>
      <c r="Q11">
        <v>19744360</v>
      </c>
      <c r="R11">
        <v>13211605</v>
      </c>
      <c r="S11">
        <v>9654227</v>
      </c>
      <c r="T11">
        <v>1225055</v>
      </c>
      <c r="V11">
        <v>1225055</v>
      </c>
      <c r="W11">
        <v>16320547</v>
      </c>
      <c r="X11">
        <v>12763169</v>
      </c>
      <c r="Y11">
        <v>20969416</v>
      </c>
      <c r="Z11">
        <v>13988224</v>
      </c>
      <c r="AA11">
        <v>1138610</v>
      </c>
      <c r="AC11">
        <v>1138610</v>
      </c>
      <c r="AD11">
        <v>4905869</v>
      </c>
      <c r="AE11">
        <v>47146899</v>
      </c>
      <c r="AF11">
        <v>53132084</v>
      </c>
    </row>
    <row r="12" spans="1:32" x14ac:dyDescent="0.25">
      <c r="B12" s="15"/>
      <c r="H12" s="5"/>
      <c r="I12" s="6"/>
    </row>
    <row r="13" spans="1:32" x14ac:dyDescent="0.25">
      <c r="A13" s="1"/>
      <c r="B13" s="14"/>
      <c r="C13" s="1"/>
      <c r="D13" s="1" t="s">
        <v>147</v>
      </c>
      <c r="E13" s="1"/>
      <c r="F13" s="1" t="s">
        <v>136</v>
      </c>
      <c r="G13" s="1" t="s">
        <v>137</v>
      </c>
      <c r="H13" s="1" t="s">
        <v>138</v>
      </c>
      <c r="I13" s="1" t="s">
        <v>139</v>
      </c>
      <c r="J13" s="1" t="s">
        <v>140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2" x14ac:dyDescent="0.25">
      <c r="C14" s="1">
        <v>1</v>
      </c>
      <c r="D14" s="4">
        <v>99999</v>
      </c>
      <c r="E14" s="1" t="s">
        <v>123</v>
      </c>
      <c r="F14" s="1">
        <v>5</v>
      </c>
      <c r="G14" s="4">
        <v>36037</v>
      </c>
      <c r="H14">
        <v>1</v>
      </c>
      <c r="I14" s="5">
        <v>36037</v>
      </c>
      <c r="J14" s="5" t="s">
        <v>141</v>
      </c>
    </row>
    <row r="15" spans="1:32" x14ac:dyDescent="0.25">
      <c r="C15" s="1">
        <v>2</v>
      </c>
      <c r="D15" s="4">
        <v>9999</v>
      </c>
      <c r="E15" s="1" t="s">
        <v>123</v>
      </c>
      <c r="F15" s="1">
        <v>4</v>
      </c>
      <c r="G15" s="4">
        <v>6902</v>
      </c>
      <c r="H15">
        <v>2</v>
      </c>
      <c r="I15" s="5">
        <v>69020</v>
      </c>
      <c r="J15" s="5" t="s">
        <v>141</v>
      </c>
    </row>
    <row r="16" spans="1:32" x14ac:dyDescent="0.25">
      <c r="C16" s="1">
        <v>3</v>
      </c>
      <c r="D16" s="4">
        <v>999999999</v>
      </c>
      <c r="E16" s="1" t="s">
        <v>123</v>
      </c>
      <c r="F16" s="1">
        <v>9</v>
      </c>
      <c r="G16" s="4">
        <v>352940116</v>
      </c>
      <c r="H16">
        <v>3</v>
      </c>
      <c r="I16" s="5">
        <v>35294</v>
      </c>
      <c r="J16" s="27" t="s">
        <v>142</v>
      </c>
    </row>
    <row r="17" spans="2:10" ht="15.75" thickBot="1" x14ac:dyDescent="0.3">
      <c r="C17" s="1">
        <v>4</v>
      </c>
      <c r="D17" s="9" t="s">
        <v>146</v>
      </c>
      <c r="E17" s="10" t="s">
        <v>123</v>
      </c>
      <c r="F17" s="10">
        <v>10</v>
      </c>
      <c r="G17" s="9" t="s">
        <v>126</v>
      </c>
      <c r="H17" s="11">
        <v>4</v>
      </c>
      <c r="I17" s="7">
        <v>67156</v>
      </c>
      <c r="J17" s="7">
        <v>7456</v>
      </c>
    </row>
    <row r="18" spans="2:10" ht="15.75" thickBot="1" x14ac:dyDescent="0.3">
      <c r="C18" s="1">
        <v>5</v>
      </c>
      <c r="D18" s="9" t="s">
        <v>148</v>
      </c>
      <c r="E18" s="10" t="s">
        <v>123</v>
      </c>
      <c r="F18" s="10">
        <v>9</v>
      </c>
      <c r="G18" s="9" t="s">
        <v>128</v>
      </c>
      <c r="H18" s="11">
        <v>5</v>
      </c>
      <c r="I18" s="26">
        <v>30310</v>
      </c>
      <c r="J18" s="7">
        <v>4591</v>
      </c>
    </row>
    <row r="19" spans="2:10" ht="15.75" thickBot="1" x14ac:dyDescent="0.3">
      <c r="C19" s="1">
        <v>6</v>
      </c>
      <c r="D19" s="9" t="s">
        <v>149</v>
      </c>
      <c r="E19" s="10" t="s">
        <v>123</v>
      </c>
      <c r="F19" s="10">
        <v>9</v>
      </c>
      <c r="G19" s="7" t="s">
        <v>127</v>
      </c>
      <c r="H19" s="11">
        <v>6</v>
      </c>
      <c r="I19" s="7">
        <v>54716</v>
      </c>
      <c r="J19" s="26">
        <v>7450</v>
      </c>
    </row>
    <row r="20" spans="2:10" ht="15.75" thickBot="1" x14ac:dyDescent="0.3">
      <c r="C20" s="1">
        <v>7</v>
      </c>
      <c r="D20" s="28" t="s">
        <v>150</v>
      </c>
      <c r="E20" s="29" t="s">
        <v>123</v>
      </c>
      <c r="F20" s="29">
        <v>10</v>
      </c>
      <c r="G20" s="25" t="s">
        <v>129</v>
      </c>
      <c r="H20" s="30">
        <v>7</v>
      </c>
      <c r="I20" s="34">
        <v>60610</v>
      </c>
      <c r="J20" s="31">
        <v>3431</v>
      </c>
    </row>
    <row r="21" spans="2:10" ht="15.75" thickBot="1" x14ac:dyDescent="0.3">
      <c r="C21" s="1">
        <v>8</v>
      </c>
      <c r="D21" s="28" t="s">
        <v>151</v>
      </c>
      <c r="E21" s="29" t="s">
        <v>123</v>
      </c>
      <c r="F21" s="29">
        <v>9</v>
      </c>
      <c r="G21" s="25" t="s">
        <v>144</v>
      </c>
      <c r="H21" s="32">
        <v>8</v>
      </c>
      <c r="I21" s="35">
        <v>60210</v>
      </c>
      <c r="J21" s="33">
        <v>6191</v>
      </c>
    </row>
    <row r="22" spans="2:10" ht="15.75" thickBot="1" x14ac:dyDescent="0.3">
      <c r="C22" s="1">
        <v>9</v>
      </c>
      <c r="D22" s="28" t="s">
        <v>152</v>
      </c>
      <c r="E22" s="29" t="s">
        <v>123</v>
      </c>
      <c r="F22" s="29">
        <v>9</v>
      </c>
      <c r="G22" s="25" t="s">
        <v>135</v>
      </c>
      <c r="H22" s="30">
        <v>9</v>
      </c>
      <c r="I22" s="31">
        <v>31021</v>
      </c>
      <c r="J22" s="35" t="s">
        <v>143</v>
      </c>
    </row>
    <row r="24" spans="2:10" x14ac:dyDescent="0.25">
      <c r="B24" s="13" t="s">
        <v>35</v>
      </c>
      <c r="C24" t="s">
        <v>145</v>
      </c>
    </row>
    <row r="25" spans="2:10" x14ac:dyDescent="0.25">
      <c r="B25" s="17">
        <v>36037</v>
      </c>
      <c r="C25" s="18">
        <v>5</v>
      </c>
    </row>
    <row r="26" spans="2:10" x14ac:dyDescent="0.25">
      <c r="B26" s="17">
        <v>6902</v>
      </c>
      <c r="C26" s="19">
        <v>4</v>
      </c>
      <c r="D26" s="1"/>
      <c r="E26" s="1"/>
      <c r="F26" s="1"/>
      <c r="I26" s="1"/>
    </row>
    <row r="27" spans="2:10" x14ac:dyDescent="0.25">
      <c r="B27" s="17">
        <v>352940116</v>
      </c>
      <c r="C27" s="19">
        <v>9</v>
      </c>
      <c r="D27" s="1"/>
      <c r="E27" s="1"/>
      <c r="F27" s="1"/>
      <c r="I27" s="1"/>
    </row>
    <row r="28" spans="2:10" x14ac:dyDescent="0.25">
      <c r="D28" s="1"/>
      <c r="E28" s="1"/>
      <c r="F28" s="1"/>
      <c r="I28" s="1"/>
    </row>
    <row r="29" spans="2:10" x14ac:dyDescent="0.25">
      <c r="B29" s="20" t="s">
        <v>126</v>
      </c>
      <c r="C29" s="21">
        <v>10</v>
      </c>
      <c r="D29" s="1"/>
      <c r="E29" s="1"/>
      <c r="F29" s="1"/>
      <c r="I29" s="1"/>
    </row>
    <row r="30" spans="2:10" x14ac:dyDescent="0.25">
      <c r="B30" s="20" t="s">
        <v>128</v>
      </c>
      <c r="C30" s="22">
        <v>9</v>
      </c>
      <c r="D30" s="1"/>
      <c r="E30" s="1"/>
      <c r="F30" s="1"/>
      <c r="I30" s="1"/>
    </row>
    <row r="31" spans="2:10" x14ac:dyDescent="0.25">
      <c r="B31" s="20" t="s">
        <v>127</v>
      </c>
      <c r="C31" s="22">
        <v>9</v>
      </c>
      <c r="D31" s="1"/>
      <c r="E31" s="1"/>
      <c r="F31" s="1"/>
    </row>
    <row r="32" spans="2:10" x14ac:dyDescent="0.25">
      <c r="D32" s="1"/>
      <c r="E32" s="1"/>
      <c r="F32" s="1"/>
    </row>
    <row r="33" spans="2:6" x14ac:dyDescent="0.25">
      <c r="B33" s="23" t="s">
        <v>129</v>
      </c>
      <c r="C33" s="24">
        <v>11</v>
      </c>
      <c r="D33" s="1"/>
      <c r="E33" s="1"/>
      <c r="F33" s="1"/>
    </row>
    <row r="34" spans="2:6" x14ac:dyDescent="0.25">
      <c r="B34" s="23" t="s">
        <v>144</v>
      </c>
      <c r="C34" s="24">
        <v>12</v>
      </c>
    </row>
    <row r="35" spans="2:6" x14ac:dyDescent="0.25">
      <c r="B35" s="23" t="s">
        <v>135</v>
      </c>
      <c r="C35" s="24">
        <v>9</v>
      </c>
    </row>
    <row r="40" spans="2:6" x14ac:dyDescent="0.25">
      <c r="B40" s="17">
        <v>36037</v>
      </c>
    </row>
    <row r="41" spans="2:6" x14ac:dyDescent="0.25">
      <c r="B41" s="17">
        <v>352940116</v>
      </c>
    </row>
    <row r="42" spans="2:6" x14ac:dyDescent="0.25">
      <c r="B42" s="17">
        <v>6902</v>
      </c>
    </row>
    <row r="43" spans="2:6" x14ac:dyDescent="0.25">
      <c r="B43" s="20" t="s">
        <v>126</v>
      </c>
    </row>
    <row r="44" spans="2:6" x14ac:dyDescent="0.25">
      <c r="B44" s="20" t="s">
        <v>128</v>
      </c>
    </row>
    <row r="45" spans="2:6" x14ac:dyDescent="0.25">
      <c r="B45" s="20" t="s">
        <v>127</v>
      </c>
    </row>
    <row r="46" spans="2:6" x14ac:dyDescent="0.25">
      <c r="B46" s="25" t="s">
        <v>129</v>
      </c>
    </row>
    <row r="47" spans="2:6" x14ac:dyDescent="0.25">
      <c r="B47" s="25" t="s">
        <v>144</v>
      </c>
    </row>
    <row r="48" spans="2:6" x14ac:dyDescent="0.25">
      <c r="B48" s="25" t="s">
        <v>135</v>
      </c>
    </row>
    <row r="51" spans="4:9" ht="30" x14ac:dyDescent="0.25">
      <c r="D51" s="1"/>
      <c r="E51" s="36" t="s">
        <v>147</v>
      </c>
      <c r="F51" s="36" t="s">
        <v>153</v>
      </c>
      <c r="G51" s="36" t="s">
        <v>156</v>
      </c>
      <c r="H51" s="36" t="s">
        <v>154</v>
      </c>
      <c r="I51" s="36" t="s">
        <v>155</v>
      </c>
    </row>
    <row r="52" spans="4:9" x14ac:dyDescent="0.25">
      <c r="D52" s="1">
        <v>1</v>
      </c>
      <c r="E52" s="39">
        <v>99999</v>
      </c>
      <c r="F52" s="40">
        <v>5</v>
      </c>
      <c r="G52" s="39">
        <v>36037</v>
      </c>
      <c r="H52" s="41">
        <v>36037</v>
      </c>
      <c r="I52" s="41" t="s">
        <v>141</v>
      </c>
    </row>
    <row r="53" spans="4:9" x14ac:dyDescent="0.25">
      <c r="D53" s="1">
        <v>2</v>
      </c>
      <c r="E53" s="39">
        <v>9999</v>
      </c>
      <c r="F53" s="40">
        <v>4</v>
      </c>
      <c r="G53" s="39">
        <v>6902</v>
      </c>
      <c r="H53" s="41">
        <v>69020</v>
      </c>
      <c r="I53" s="41" t="s">
        <v>141</v>
      </c>
    </row>
    <row r="54" spans="4:9" x14ac:dyDescent="0.25">
      <c r="D54" s="1">
        <v>3</v>
      </c>
      <c r="E54" s="39">
        <v>999999999</v>
      </c>
      <c r="F54" s="40">
        <v>9</v>
      </c>
      <c r="G54" s="39">
        <v>352940116</v>
      </c>
      <c r="H54" s="41">
        <v>35294</v>
      </c>
      <c r="I54" s="42" t="s">
        <v>142</v>
      </c>
    </row>
    <row r="55" spans="4:9" ht="15.75" thickBot="1" x14ac:dyDescent="0.3">
      <c r="D55" s="1">
        <v>4</v>
      </c>
      <c r="E55" s="9" t="s">
        <v>146</v>
      </c>
      <c r="F55" s="37">
        <v>10</v>
      </c>
      <c r="G55" s="9" t="s">
        <v>126</v>
      </c>
      <c r="H55" s="7">
        <v>67156</v>
      </c>
      <c r="I55" s="7">
        <v>7456</v>
      </c>
    </row>
    <row r="56" spans="4:9" ht="15.75" thickBot="1" x14ac:dyDescent="0.3">
      <c r="D56" s="1">
        <v>5</v>
      </c>
      <c r="E56" s="9" t="s">
        <v>148</v>
      </c>
      <c r="F56" s="37">
        <v>9</v>
      </c>
      <c r="G56" s="9" t="s">
        <v>128</v>
      </c>
      <c r="H56" s="26">
        <v>30310</v>
      </c>
      <c r="I56" s="7">
        <v>4591</v>
      </c>
    </row>
    <row r="57" spans="4:9" ht="15.75" thickBot="1" x14ac:dyDescent="0.3">
      <c r="D57" s="1">
        <v>6</v>
      </c>
      <c r="E57" s="9" t="s">
        <v>149</v>
      </c>
      <c r="F57" s="37">
        <v>9</v>
      </c>
      <c r="G57" s="7" t="s">
        <v>127</v>
      </c>
      <c r="H57" s="7">
        <v>54716</v>
      </c>
      <c r="I57" s="26">
        <v>7450</v>
      </c>
    </row>
    <row r="58" spans="4:9" ht="15.75" thickBot="1" x14ac:dyDescent="0.3">
      <c r="D58" s="1">
        <v>7</v>
      </c>
      <c r="E58" s="28" t="s">
        <v>150</v>
      </c>
      <c r="F58" s="38">
        <v>10</v>
      </c>
      <c r="G58" s="25" t="s">
        <v>129</v>
      </c>
      <c r="H58" s="34">
        <v>60610</v>
      </c>
      <c r="I58" s="31">
        <v>3431</v>
      </c>
    </row>
    <row r="59" spans="4:9" ht="15.75" thickBot="1" x14ac:dyDescent="0.3">
      <c r="D59" s="1">
        <v>8</v>
      </c>
      <c r="E59" s="28" t="s">
        <v>151</v>
      </c>
      <c r="F59" s="38">
        <v>9</v>
      </c>
      <c r="G59" s="25" t="s">
        <v>144</v>
      </c>
      <c r="H59" s="35">
        <v>60210</v>
      </c>
      <c r="I59" s="33">
        <v>6191</v>
      </c>
    </row>
    <row r="60" spans="4:9" ht="15.75" thickBot="1" x14ac:dyDescent="0.3">
      <c r="D60" s="1">
        <v>9</v>
      </c>
      <c r="E60" s="28" t="s">
        <v>152</v>
      </c>
      <c r="F60" s="38">
        <v>9</v>
      </c>
      <c r="G60" s="25" t="s">
        <v>135</v>
      </c>
      <c r="H60" s="31">
        <v>31021</v>
      </c>
      <c r="I60" s="35" t="s">
        <v>143</v>
      </c>
    </row>
    <row r="62" spans="4:9" x14ac:dyDescent="0.25">
      <c r="E62" s="43" t="s">
        <v>157</v>
      </c>
      <c r="F62" s="44"/>
      <c r="G62" s="44"/>
    </row>
  </sheetData>
  <sortState ref="B25:C33">
    <sortCondition ref="C25:C3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AF10" sqref="A1:AF10"/>
    </sheetView>
  </sheetViews>
  <sheetFormatPr defaultRowHeight="15" x14ac:dyDescent="0.25"/>
  <cols>
    <col min="2" max="2" width="15.5703125" customWidth="1"/>
  </cols>
  <sheetData>
    <row r="1" spans="1:32" x14ac:dyDescent="0.25">
      <c r="A1" t="s">
        <v>91</v>
      </c>
      <c r="B1" s="15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122</v>
      </c>
    </row>
    <row r="2" spans="1:32" x14ac:dyDescent="0.25">
      <c r="A2">
        <v>-1025</v>
      </c>
      <c r="B2" s="16">
        <v>36451</v>
      </c>
      <c r="C2" t="s">
        <v>63</v>
      </c>
      <c r="E2">
        <v>74</v>
      </c>
      <c r="F2" t="s">
        <v>64</v>
      </c>
      <c r="G2" t="s">
        <v>65</v>
      </c>
      <c r="H2" s="5">
        <v>36037</v>
      </c>
      <c r="I2">
        <v>5685267073</v>
      </c>
      <c r="L2">
        <v>33450</v>
      </c>
      <c r="M2">
        <v>1897808</v>
      </c>
      <c r="N2">
        <v>17068</v>
      </c>
      <c r="O2">
        <v>16124160</v>
      </c>
      <c r="P2">
        <v>16124160</v>
      </c>
      <c r="Q2">
        <v>9461724</v>
      </c>
      <c r="R2">
        <v>7265232</v>
      </c>
      <c r="V2">
        <v>9478792</v>
      </c>
      <c r="W2">
        <v>7282300</v>
      </c>
      <c r="X2">
        <v>16124160</v>
      </c>
      <c r="Y2">
        <v>7282300</v>
      </c>
      <c r="AA2">
        <v>250000</v>
      </c>
      <c r="AC2">
        <v>4529459</v>
      </c>
      <c r="AD2">
        <v>32959139</v>
      </c>
      <c r="AE2">
        <v>35155632</v>
      </c>
      <c r="AF2">
        <v>35155632</v>
      </c>
    </row>
    <row r="3" spans="1:32" x14ac:dyDescent="0.25">
      <c r="A3">
        <v>-100663</v>
      </c>
      <c r="B3" s="16">
        <v>38330</v>
      </c>
      <c r="C3" t="s">
        <v>69</v>
      </c>
      <c r="D3" t="s">
        <v>70</v>
      </c>
      <c r="E3">
        <v>84</v>
      </c>
      <c r="F3" t="s">
        <v>71</v>
      </c>
      <c r="G3" t="s">
        <v>72</v>
      </c>
      <c r="H3" s="5">
        <v>352940116</v>
      </c>
      <c r="I3">
        <v>3954871873</v>
      </c>
      <c r="J3">
        <v>4924201253</v>
      </c>
      <c r="L3">
        <v>31400</v>
      </c>
      <c r="M3">
        <v>2506282</v>
      </c>
      <c r="N3">
        <v>2440214</v>
      </c>
      <c r="O3">
        <v>17107620</v>
      </c>
      <c r="P3">
        <v>17107620</v>
      </c>
      <c r="Q3">
        <v>8994152</v>
      </c>
      <c r="R3">
        <v>6877843</v>
      </c>
      <c r="S3">
        <v>1132421</v>
      </c>
      <c r="U3">
        <v>1132421</v>
      </c>
      <c r="V3">
        <v>11434366</v>
      </c>
      <c r="W3">
        <v>9318057</v>
      </c>
      <c r="X3">
        <v>18240042</v>
      </c>
      <c r="Y3" s="1" t="s">
        <v>131</v>
      </c>
      <c r="Z3">
        <v>472196</v>
      </c>
      <c r="AB3">
        <v>472196</v>
      </c>
      <c r="AC3">
        <v>4477017</v>
      </c>
      <c r="AD3">
        <v>37005390</v>
      </c>
      <c r="AE3">
        <v>39985544</v>
      </c>
      <c r="AF3">
        <v>39985544</v>
      </c>
    </row>
    <row r="4" spans="1:32" x14ac:dyDescent="0.25">
      <c r="A4">
        <v>1408</v>
      </c>
      <c r="B4" s="16">
        <v>35250</v>
      </c>
      <c r="C4" t="s">
        <v>66</v>
      </c>
      <c r="D4" t="s">
        <v>67</v>
      </c>
      <c r="E4">
        <v>66</v>
      </c>
      <c r="F4" t="s">
        <v>68</v>
      </c>
      <c r="G4" t="s">
        <v>65</v>
      </c>
      <c r="H4" s="5">
        <v>6902</v>
      </c>
      <c r="I4">
        <v>6264285610</v>
      </c>
      <c r="J4">
        <v>6135376382</v>
      </c>
      <c r="K4">
        <v>8517627585</v>
      </c>
      <c r="L4" s="1">
        <v>48310</v>
      </c>
      <c r="M4" s="1">
        <v>5275735</v>
      </c>
      <c r="N4" s="1"/>
      <c r="O4" s="1">
        <v>25429592</v>
      </c>
      <c r="P4" s="1">
        <v>25429592</v>
      </c>
      <c r="Q4" s="1">
        <v>11363192</v>
      </c>
      <c r="R4" s="1">
        <v>5508845</v>
      </c>
      <c r="S4" s="1">
        <v>1916352</v>
      </c>
      <c r="T4" s="1">
        <v>2400</v>
      </c>
      <c r="U4" s="1">
        <v>1918752</v>
      </c>
      <c r="V4" s="1">
        <v>11363192</v>
      </c>
      <c r="W4" s="1">
        <v>5508845</v>
      </c>
      <c r="X4" s="1">
        <v>27348344</v>
      </c>
      <c r="Y4" s="1">
        <v>7427597</v>
      </c>
      <c r="Z4" s="1">
        <v>490198</v>
      </c>
      <c r="AA4" s="1"/>
      <c r="AB4" s="1">
        <v>490198</v>
      </c>
      <c r="AC4" s="1">
        <v>10061.29004</v>
      </c>
      <c r="AD4" s="1">
        <v>359450.29</v>
      </c>
      <c r="AE4" s="1">
        <v>1796802</v>
      </c>
      <c r="AF4" s="1">
        <v>1796802</v>
      </c>
    </row>
    <row r="5" spans="1:32" x14ac:dyDescent="0.25">
      <c r="A5">
        <v>1755</v>
      </c>
      <c r="B5" s="16">
        <v>35261</v>
      </c>
      <c r="C5" t="s">
        <v>80</v>
      </c>
      <c r="D5" t="s">
        <v>81</v>
      </c>
      <c r="E5">
        <v>66</v>
      </c>
      <c r="F5" t="s">
        <v>82</v>
      </c>
      <c r="G5" t="s">
        <v>83</v>
      </c>
      <c r="H5" s="12" t="s">
        <v>133</v>
      </c>
      <c r="K5">
        <v>7006589290</v>
      </c>
      <c r="L5">
        <v>35660</v>
      </c>
      <c r="M5">
        <v>2538398</v>
      </c>
      <c r="N5">
        <v>2480973</v>
      </c>
      <c r="O5">
        <v>19295288</v>
      </c>
      <c r="P5">
        <v>19295288</v>
      </c>
      <c r="Q5">
        <v>9114062</v>
      </c>
      <c r="R5">
        <v>6419768</v>
      </c>
      <c r="S5">
        <v>1367943</v>
      </c>
      <c r="U5">
        <v>1367943</v>
      </c>
      <c r="V5">
        <v>11595035</v>
      </c>
      <c r="W5">
        <v>8900741</v>
      </c>
      <c r="X5">
        <v>20663232</v>
      </c>
      <c r="Y5">
        <v>10268684</v>
      </c>
      <c r="Z5" s="1"/>
      <c r="AB5">
        <v>538832</v>
      </c>
      <c r="AC5">
        <v>4683969</v>
      </c>
      <c r="AD5">
        <v>39853910</v>
      </c>
      <c r="AE5">
        <v>43723596</v>
      </c>
      <c r="AF5">
        <v>43723596</v>
      </c>
    </row>
    <row r="6" spans="1:32" x14ac:dyDescent="0.25">
      <c r="A6">
        <v>-1733</v>
      </c>
      <c r="B6" s="16">
        <v>38017</v>
      </c>
      <c r="C6" t="s">
        <v>73</v>
      </c>
      <c r="D6" t="s">
        <v>74</v>
      </c>
      <c r="E6">
        <v>66</v>
      </c>
      <c r="F6" t="s">
        <v>75</v>
      </c>
      <c r="G6" t="s">
        <v>76</v>
      </c>
      <c r="H6" s="12" t="s">
        <v>132</v>
      </c>
      <c r="I6">
        <v>4778392171</v>
      </c>
      <c r="L6">
        <v>42830</v>
      </c>
      <c r="M6">
        <v>5461769</v>
      </c>
      <c r="N6">
        <v>2831854</v>
      </c>
      <c r="O6" s="1"/>
      <c r="P6">
        <v>20616852</v>
      </c>
      <c r="Q6" s="1"/>
      <c r="R6">
        <v>9852430</v>
      </c>
      <c r="S6">
        <v>1264558</v>
      </c>
      <c r="U6">
        <v>1264558</v>
      </c>
      <c r="V6">
        <v>16252634</v>
      </c>
      <c r="W6">
        <v>12684284</v>
      </c>
      <c r="X6">
        <v>21881410</v>
      </c>
      <c r="Y6">
        <v>13948842</v>
      </c>
      <c r="Z6">
        <v>819068</v>
      </c>
      <c r="AB6">
        <v>819068</v>
      </c>
      <c r="AC6">
        <v>5135419</v>
      </c>
      <c r="AD6">
        <v>49351072</v>
      </c>
      <c r="AE6">
        <v>54899880</v>
      </c>
      <c r="AF6">
        <v>54899880</v>
      </c>
    </row>
    <row r="7" spans="1:32" x14ac:dyDescent="0.25">
      <c r="A7">
        <v>-1025</v>
      </c>
      <c r="B7" s="16">
        <v>35739</v>
      </c>
      <c r="C7" t="s">
        <v>89</v>
      </c>
      <c r="E7">
        <v>48</v>
      </c>
      <c r="F7" t="s">
        <v>90</v>
      </c>
      <c r="G7" t="s">
        <v>83</v>
      </c>
      <c r="H7" s="12" t="s">
        <v>134</v>
      </c>
      <c r="I7">
        <v>8671874153</v>
      </c>
      <c r="K7">
        <v>8607476667</v>
      </c>
      <c r="L7">
        <v>37670</v>
      </c>
      <c r="M7">
        <v>2969939</v>
      </c>
      <c r="N7">
        <v>2582813</v>
      </c>
      <c r="O7">
        <v>19192740</v>
      </c>
      <c r="P7">
        <v>19192740</v>
      </c>
      <c r="Q7">
        <v>10168088</v>
      </c>
      <c r="R7">
        <v>7431012</v>
      </c>
      <c r="S7">
        <v>1494454</v>
      </c>
      <c r="U7">
        <v>1494454</v>
      </c>
      <c r="V7">
        <v>12750901</v>
      </c>
      <c r="W7">
        <v>10013825</v>
      </c>
      <c r="X7" s="1"/>
      <c r="Y7">
        <v>11508279</v>
      </c>
      <c r="Z7">
        <v>673651</v>
      </c>
      <c r="AA7">
        <v>25000</v>
      </c>
      <c r="AB7">
        <v>673651</v>
      </c>
      <c r="AC7">
        <v>4196788</v>
      </c>
      <c r="AD7">
        <v>41255063</v>
      </c>
      <c r="AE7">
        <v>45543896</v>
      </c>
      <c r="AF7">
        <v>45543896</v>
      </c>
    </row>
    <row r="8" spans="1:32" x14ac:dyDescent="0.25">
      <c r="A8">
        <v>-1593</v>
      </c>
      <c r="B8" s="16">
        <v>40012</v>
      </c>
      <c r="C8" t="s">
        <v>87</v>
      </c>
      <c r="E8">
        <v>84</v>
      </c>
      <c r="F8" t="s">
        <v>88</v>
      </c>
      <c r="G8" t="s">
        <v>76</v>
      </c>
      <c r="H8" s="12" t="s">
        <v>135</v>
      </c>
      <c r="I8">
        <v>4119111565</v>
      </c>
      <c r="J8">
        <v>6954325264</v>
      </c>
      <c r="L8">
        <v>44290</v>
      </c>
      <c r="M8">
        <v>4382559</v>
      </c>
      <c r="N8">
        <v>3108942</v>
      </c>
      <c r="O8">
        <v>19744360</v>
      </c>
      <c r="P8">
        <v>19744360</v>
      </c>
      <c r="Q8">
        <v>13211605</v>
      </c>
      <c r="R8">
        <v>9654227</v>
      </c>
      <c r="S8">
        <v>1225055</v>
      </c>
      <c r="U8">
        <v>1225055</v>
      </c>
      <c r="V8">
        <v>16320547</v>
      </c>
      <c r="W8">
        <v>12763169</v>
      </c>
      <c r="X8">
        <v>20969416</v>
      </c>
      <c r="Y8">
        <v>13988224</v>
      </c>
      <c r="Z8">
        <v>1138610</v>
      </c>
      <c r="AB8">
        <v>1138610</v>
      </c>
      <c r="AC8">
        <v>4905869</v>
      </c>
      <c r="AD8">
        <v>47146899</v>
      </c>
      <c r="AE8">
        <v>53132084</v>
      </c>
      <c r="AF8">
        <v>53132084</v>
      </c>
    </row>
    <row r="9" spans="1:32" x14ac:dyDescent="0.25">
      <c r="A9">
        <v>7789895</v>
      </c>
      <c r="B9" s="16">
        <v>36085</v>
      </c>
      <c r="C9" t="s">
        <v>77</v>
      </c>
      <c r="E9">
        <v>74</v>
      </c>
      <c r="F9" t="s">
        <v>78</v>
      </c>
      <c r="G9" t="s">
        <v>79</v>
      </c>
      <c r="H9" s="12" t="s">
        <v>128</v>
      </c>
      <c r="J9">
        <v>8377247852</v>
      </c>
      <c r="L9">
        <v>47930</v>
      </c>
      <c r="M9">
        <v>6769136</v>
      </c>
      <c r="N9">
        <v>3162155</v>
      </c>
      <c r="O9">
        <v>21909812</v>
      </c>
      <c r="P9">
        <v>21909812</v>
      </c>
      <c r="Q9">
        <v>15313054</v>
      </c>
      <c r="R9">
        <v>11759724</v>
      </c>
      <c r="S9">
        <v>774214</v>
      </c>
      <c r="T9">
        <v>3956</v>
      </c>
      <c r="U9">
        <v>778170</v>
      </c>
      <c r="V9">
        <v>18475208</v>
      </c>
      <c r="W9" s="1"/>
      <c r="X9">
        <v>22687980</v>
      </c>
      <c r="Y9">
        <v>15700049</v>
      </c>
      <c r="Z9">
        <v>1449519</v>
      </c>
      <c r="AB9">
        <v>1449519</v>
      </c>
      <c r="AC9">
        <v>6814877</v>
      </c>
      <c r="AD9">
        <v>55498820</v>
      </c>
      <c r="AE9">
        <v>61979400</v>
      </c>
      <c r="AF9">
        <v>61979400</v>
      </c>
    </row>
    <row r="10" spans="1:32" x14ac:dyDescent="0.25">
      <c r="A10">
        <v>-1595</v>
      </c>
      <c r="B10" s="16">
        <v>37646</v>
      </c>
      <c r="C10" t="s">
        <v>84</v>
      </c>
      <c r="D10" t="s">
        <v>85</v>
      </c>
      <c r="E10">
        <v>48</v>
      </c>
      <c r="F10" t="s">
        <v>86</v>
      </c>
      <c r="G10" t="s">
        <v>76</v>
      </c>
      <c r="H10" s="12" t="s">
        <v>124</v>
      </c>
      <c r="K10">
        <v>6962526418</v>
      </c>
      <c r="L10">
        <v>41040</v>
      </c>
      <c r="M10">
        <v>2627916</v>
      </c>
      <c r="N10">
        <v>3061494</v>
      </c>
      <c r="O10">
        <v>19628344</v>
      </c>
      <c r="P10">
        <v>19628344</v>
      </c>
      <c r="Q10">
        <v>13633430</v>
      </c>
      <c r="R10">
        <v>10085782</v>
      </c>
      <c r="S10">
        <v>1053452</v>
      </c>
      <c r="U10" s="1"/>
      <c r="V10">
        <v>16694924</v>
      </c>
      <c r="W10">
        <v>13147276</v>
      </c>
      <c r="X10">
        <v>20681796</v>
      </c>
      <c r="Y10">
        <v>14200728</v>
      </c>
      <c r="Z10">
        <v>626850</v>
      </c>
      <c r="AB10">
        <v>626850</v>
      </c>
      <c r="AC10">
        <v>5446271</v>
      </c>
      <c r="AD10">
        <v>46086363</v>
      </c>
      <c r="AE10">
        <v>51433912</v>
      </c>
      <c r="AF10">
        <v>51433912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opLeftCell="V1" workbookViewId="0">
      <selection activeCell="X9" sqref="X9"/>
    </sheetView>
  </sheetViews>
  <sheetFormatPr defaultRowHeight="15" x14ac:dyDescent="0.25"/>
  <sheetData>
    <row r="1" spans="1:31" x14ac:dyDescent="0.25">
      <c r="A1" t="s">
        <v>91</v>
      </c>
      <c r="B1" s="15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</row>
    <row r="2" spans="1:31" x14ac:dyDescent="0.25">
      <c r="A2">
        <v>-1025</v>
      </c>
      <c r="B2" s="16">
        <v>36451</v>
      </c>
      <c r="C2" t="s">
        <v>63</v>
      </c>
      <c r="E2">
        <v>74</v>
      </c>
      <c r="F2" t="s">
        <v>64</v>
      </c>
      <c r="G2" t="s">
        <v>65</v>
      </c>
      <c r="H2" s="5">
        <v>36037</v>
      </c>
      <c r="I2">
        <v>5685267073</v>
      </c>
      <c r="L2">
        <v>33450</v>
      </c>
      <c r="M2">
        <v>1897808</v>
      </c>
      <c r="N2">
        <v>17068</v>
      </c>
      <c r="O2">
        <v>16124160</v>
      </c>
      <c r="P2">
        <v>16124160</v>
      </c>
      <c r="Q2">
        <v>9461724</v>
      </c>
      <c r="R2">
        <v>7265232</v>
      </c>
      <c r="V2">
        <v>9478792</v>
      </c>
      <c r="W2">
        <v>7282300</v>
      </c>
      <c r="X2">
        <v>16124160</v>
      </c>
      <c r="Y2">
        <v>7282300</v>
      </c>
      <c r="AA2">
        <v>250000</v>
      </c>
      <c r="AC2">
        <v>4529459</v>
      </c>
      <c r="AD2">
        <v>32959139</v>
      </c>
      <c r="AE2">
        <v>35155632</v>
      </c>
    </row>
    <row r="3" spans="1:31" x14ac:dyDescent="0.25">
      <c r="A3">
        <v>-100663</v>
      </c>
      <c r="B3" s="16">
        <v>38330</v>
      </c>
      <c r="C3" t="s">
        <v>69</v>
      </c>
      <c r="D3" t="s">
        <v>70</v>
      </c>
      <c r="E3">
        <v>84</v>
      </c>
      <c r="F3" t="s">
        <v>71</v>
      </c>
      <c r="G3" t="s">
        <v>72</v>
      </c>
      <c r="H3" s="5">
        <v>352940116</v>
      </c>
      <c r="I3">
        <v>3954871873</v>
      </c>
      <c r="J3">
        <v>4924201253</v>
      </c>
      <c r="L3">
        <v>31400</v>
      </c>
      <c r="M3">
        <v>2506282</v>
      </c>
      <c r="N3">
        <v>2440214</v>
      </c>
      <c r="O3">
        <v>17107620</v>
      </c>
      <c r="P3">
        <v>17107620</v>
      </c>
      <c r="Q3">
        <v>8994152</v>
      </c>
      <c r="R3">
        <v>6877843</v>
      </c>
      <c r="S3">
        <v>1132421</v>
      </c>
      <c r="U3">
        <v>1132421</v>
      </c>
      <c r="V3">
        <v>11434366</v>
      </c>
      <c r="W3">
        <v>9318057</v>
      </c>
      <c r="X3">
        <v>18240042</v>
      </c>
      <c r="Y3" s="1" t="s">
        <v>131</v>
      </c>
      <c r="Z3">
        <v>472196</v>
      </c>
      <c r="AB3">
        <v>472196</v>
      </c>
      <c r="AC3">
        <v>4477017</v>
      </c>
      <c r="AD3">
        <v>37005390</v>
      </c>
      <c r="AE3">
        <v>39985544</v>
      </c>
    </row>
    <row r="4" spans="1:31" x14ac:dyDescent="0.25">
      <c r="A4">
        <v>1408</v>
      </c>
      <c r="B4" s="16">
        <v>35250</v>
      </c>
      <c r="C4" t="s">
        <v>66</v>
      </c>
      <c r="D4" t="s">
        <v>67</v>
      </c>
      <c r="E4">
        <v>66</v>
      </c>
      <c r="F4" t="s">
        <v>68</v>
      </c>
      <c r="G4" t="s">
        <v>65</v>
      </c>
      <c r="H4" s="5">
        <v>6902</v>
      </c>
      <c r="I4">
        <v>6264285610</v>
      </c>
      <c r="J4">
        <v>6135376382</v>
      </c>
      <c r="K4">
        <v>8517627585</v>
      </c>
      <c r="L4" s="1">
        <v>48310</v>
      </c>
      <c r="M4" s="1">
        <v>5275735</v>
      </c>
      <c r="N4" s="1"/>
      <c r="O4" s="1">
        <v>25429592</v>
      </c>
      <c r="P4" s="1">
        <v>25429592</v>
      </c>
      <c r="Q4" s="1">
        <v>11363192</v>
      </c>
      <c r="R4" s="1">
        <v>5508845</v>
      </c>
      <c r="S4" s="1">
        <v>1916352</v>
      </c>
      <c r="T4" s="1">
        <v>2400</v>
      </c>
      <c r="U4" s="1">
        <v>1918752</v>
      </c>
      <c r="V4" s="1">
        <v>11363192</v>
      </c>
      <c r="W4" s="1">
        <v>5508845</v>
      </c>
      <c r="X4" s="1">
        <v>27348344</v>
      </c>
      <c r="Y4" s="1">
        <v>7427597</v>
      </c>
      <c r="Z4" s="1">
        <v>490198</v>
      </c>
      <c r="AA4" s="1"/>
      <c r="AB4" s="1">
        <v>490198</v>
      </c>
      <c r="AC4" s="1">
        <v>10061.29004</v>
      </c>
      <c r="AD4" s="1">
        <v>359450.29</v>
      </c>
      <c r="AE4" s="1">
        <v>1796802</v>
      </c>
    </row>
    <row r="5" spans="1:31" x14ac:dyDescent="0.25">
      <c r="A5">
        <v>1755</v>
      </c>
      <c r="B5" s="16">
        <v>35261</v>
      </c>
      <c r="C5" t="s">
        <v>80</v>
      </c>
      <c r="D5" t="s">
        <v>81</v>
      </c>
      <c r="E5">
        <v>66</v>
      </c>
      <c r="F5" t="s">
        <v>82</v>
      </c>
      <c r="G5" t="s">
        <v>83</v>
      </c>
      <c r="H5" s="12" t="s">
        <v>133</v>
      </c>
      <c r="K5">
        <v>7006589290</v>
      </c>
      <c r="L5">
        <v>35660</v>
      </c>
      <c r="M5">
        <v>2538398</v>
      </c>
      <c r="N5">
        <v>2480973</v>
      </c>
      <c r="O5">
        <v>19295288</v>
      </c>
      <c r="P5">
        <v>19295288</v>
      </c>
      <c r="Q5">
        <v>9114062</v>
      </c>
      <c r="R5">
        <v>6419768</v>
      </c>
      <c r="S5">
        <v>1367943</v>
      </c>
      <c r="U5">
        <v>1367943</v>
      </c>
      <c r="V5">
        <v>11595035</v>
      </c>
      <c r="W5">
        <v>8900741</v>
      </c>
      <c r="X5">
        <v>20663232</v>
      </c>
      <c r="Y5">
        <v>10268684</v>
      </c>
      <c r="Z5" s="1"/>
      <c r="AB5">
        <v>538832</v>
      </c>
      <c r="AC5">
        <v>4683969</v>
      </c>
      <c r="AD5">
        <v>39853910</v>
      </c>
      <c r="AE5">
        <v>43723596</v>
      </c>
    </row>
    <row r="6" spans="1:31" x14ac:dyDescent="0.25">
      <c r="A6">
        <v>-1733</v>
      </c>
      <c r="B6" s="16">
        <v>38017</v>
      </c>
      <c r="C6" t="s">
        <v>73</v>
      </c>
      <c r="D6" t="s">
        <v>74</v>
      </c>
      <c r="E6">
        <v>66</v>
      </c>
      <c r="F6" t="s">
        <v>75</v>
      </c>
      <c r="G6" t="s">
        <v>76</v>
      </c>
      <c r="H6" s="12" t="s">
        <v>132</v>
      </c>
      <c r="I6">
        <v>4778392171</v>
      </c>
      <c r="L6">
        <v>42830</v>
      </c>
      <c r="M6">
        <v>5461769</v>
      </c>
      <c r="N6">
        <v>2831854</v>
      </c>
      <c r="O6" s="1"/>
      <c r="P6">
        <v>20616852</v>
      </c>
      <c r="Q6" s="1"/>
      <c r="R6">
        <v>9852430</v>
      </c>
      <c r="S6">
        <v>1264558</v>
      </c>
      <c r="U6">
        <v>1264558</v>
      </c>
      <c r="V6">
        <v>16252634</v>
      </c>
      <c r="W6">
        <v>12684284</v>
      </c>
      <c r="X6">
        <v>21881410</v>
      </c>
      <c r="Y6">
        <v>13948842</v>
      </c>
      <c r="Z6">
        <v>819068</v>
      </c>
      <c r="AB6">
        <v>819068</v>
      </c>
      <c r="AC6">
        <v>5135419</v>
      </c>
      <c r="AD6">
        <v>49351072</v>
      </c>
      <c r="AE6">
        <v>54899880</v>
      </c>
    </row>
    <row r="7" spans="1:31" x14ac:dyDescent="0.25">
      <c r="A7">
        <v>-1025</v>
      </c>
      <c r="B7" s="16">
        <v>35739</v>
      </c>
      <c r="C7" t="s">
        <v>89</v>
      </c>
      <c r="E7">
        <v>48</v>
      </c>
      <c r="F7" t="s">
        <v>90</v>
      </c>
      <c r="G7" t="s">
        <v>83</v>
      </c>
      <c r="H7" s="12" t="s">
        <v>134</v>
      </c>
      <c r="I7">
        <v>8671874153</v>
      </c>
      <c r="K7">
        <v>8607476667</v>
      </c>
      <c r="L7">
        <v>37670</v>
      </c>
      <c r="M7">
        <v>2969939</v>
      </c>
      <c r="N7">
        <v>2582813</v>
      </c>
      <c r="O7">
        <v>19192740</v>
      </c>
      <c r="P7">
        <v>19192740</v>
      </c>
      <c r="Q7">
        <v>10168088</v>
      </c>
      <c r="R7">
        <v>7431012</v>
      </c>
      <c r="S7">
        <v>1494454</v>
      </c>
      <c r="U7">
        <v>1494454</v>
      </c>
      <c r="V7">
        <v>12750901</v>
      </c>
      <c r="W7">
        <v>10013825</v>
      </c>
      <c r="X7" s="1"/>
      <c r="Y7">
        <v>11508279</v>
      </c>
      <c r="Z7">
        <v>673651</v>
      </c>
      <c r="AA7">
        <v>25000</v>
      </c>
      <c r="AB7">
        <v>673651</v>
      </c>
      <c r="AC7">
        <v>4196788</v>
      </c>
      <c r="AD7">
        <v>41255063</v>
      </c>
      <c r="AE7">
        <v>45543896</v>
      </c>
    </row>
    <row r="8" spans="1:31" x14ac:dyDescent="0.25">
      <c r="A8">
        <v>-1593</v>
      </c>
      <c r="B8" s="16">
        <v>40012</v>
      </c>
      <c r="C8" t="s">
        <v>87</v>
      </c>
      <c r="E8">
        <v>84</v>
      </c>
      <c r="F8" t="s">
        <v>88</v>
      </c>
      <c r="G8" t="s">
        <v>76</v>
      </c>
      <c r="H8" s="12" t="s">
        <v>135</v>
      </c>
      <c r="I8">
        <v>4119111565</v>
      </c>
      <c r="J8">
        <v>6954325264</v>
      </c>
      <c r="L8">
        <v>44290</v>
      </c>
      <c r="M8">
        <v>4382559</v>
      </c>
      <c r="N8">
        <v>3108942</v>
      </c>
      <c r="O8">
        <v>19744360</v>
      </c>
      <c r="P8">
        <v>19744360</v>
      </c>
      <c r="Q8">
        <v>13211605</v>
      </c>
      <c r="R8">
        <v>9654227</v>
      </c>
      <c r="S8">
        <v>1225055</v>
      </c>
      <c r="U8">
        <v>1225055</v>
      </c>
      <c r="V8">
        <v>16320547</v>
      </c>
      <c r="W8">
        <v>12763169</v>
      </c>
      <c r="X8">
        <v>20969416</v>
      </c>
      <c r="Y8">
        <v>13988224</v>
      </c>
      <c r="Z8">
        <v>1138610</v>
      </c>
      <c r="AB8">
        <v>1138610</v>
      </c>
      <c r="AC8">
        <v>4905869</v>
      </c>
      <c r="AD8">
        <v>47146899</v>
      </c>
      <c r="AE8">
        <v>53132084</v>
      </c>
    </row>
    <row r="9" spans="1:31" x14ac:dyDescent="0.25">
      <c r="A9">
        <v>7789895</v>
      </c>
      <c r="B9" s="16">
        <v>36085</v>
      </c>
      <c r="C9" t="s">
        <v>77</v>
      </c>
      <c r="E9">
        <v>74</v>
      </c>
      <c r="F9" t="s">
        <v>78</v>
      </c>
      <c r="G9" t="s">
        <v>79</v>
      </c>
      <c r="H9" s="12" t="s">
        <v>128</v>
      </c>
      <c r="J9">
        <v>8377247852</v>
      </c>
      <c r="L9">
        <v>47930</v>
      </c>
      <c r="M9">
        <v>6769136</v>
      </c>
      <c r="N9">
        <v>3162155</v>
      </c>
      <c r="O9">
        <v>21909812</v>
      </c>
      <c r="P9">
        <v>21909812</v>
      </c>
      <c r="Q9">
        <v>15313054</v>
      </c>
      <c r="R9">
        <v>11759724</v>
      </c>
      <c r="S9">
        <v>774214</v>
      </c>
      <c r="T9">
        <v>3956</v>
      </c>
      <c r="U9">
        <v>778170</v>
      </c>
      <c r="V9">
        <v>18475208</v>
      </c>
      <c r="W9" s="1"/>
      <c r="X9">
        <v>22687980</v>
      </c>
      <c r="Y9">
        <v>15700049</v>
      </c>
      <c r="Z9">
        <v>1449519</v>
      </c>
      <c r="AB9">
        <v>1449519</v>
      </c>
      <c r="AC9">
        <v>6814877</v>
      </c>
      <c r="AD9">
        <v>55498820</v>
      </c>
      <c r="AE9">
        <v>61979400</v>
      </c>
    </row>
    <row r="10" spans="1:31" x14ac:dyDescent="0.25">
      <c r="A10">
        <v>-1595</v>
      </c>
      <c r="B10" s="16">
        <v>37646</v>
      </c>
      <c r="C10" t="s">
        <v>84</v>
      </c>
      <c r="D10" t="s">
        <v>85</v>
      </c>
      <c r="E10">
        <v>48</v>
      </c>
      <c r="F10" t="s">
        <v>86</v>
      </c>
      <c r="G10" t="s">
        <v>76</v>
      </c>
      <c r="H10" s="12" t="s">
        <v>124</v>
      </c>
      <c r="K10">
        <v>6962526418</v>
      </c>
      <c r="L10">
        <v>41040</v>
      </c>
      <c r="M10">
        <v>2627916</v>
      </c>
      <c r="N10">
        <v>3061494</v>
      </c>
      <c r="O10">
        <v>19628344</v>
      </c>
      <c r="P10">
        <v>19628344</v>
      </c>
      <c r="Q10">
        <v>13633430</v>
      </c>
      <c r="R10">
        <v>10085782</v>
      </c>
      <c r="S10">
        <v>1053452</v>
      </c>
      <c r="U10" s="1"/>
      <c r="V10">
        <v>16694924</v>
      </c>
      <c r="W10">
        <v>13147276</v>
      </c>
      <c r="X10">
        <v>20681796</v>
      </c>
      <c r="Y10">
        <v>14200728</v>
      </c>
      <c r="Z10">
        <v>626850</v>
      </c>
      <c r="AB10">
        <v>626850</v>
      </c>
      <c r="AC10">
        <v>5446271</v>
      </c>
      <c r="AD10">
        <v>46086363</v>
      </c>
      <c r="AE10">
        <v>51433912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data</vt:lpstr>
      <vt:lpstr>Tuition_stg3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2016-06-11T23:23:00Z</dcterms:created>
  <dcterms:modified xsi:type="dcterms:W3CDTF">2016-06-14T18:22:51Z</dcterms:modified>
</cp:coreProperties>
</file>