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teldesign-my.sharepoint.com/personal/almoxarifado_etel_design/Documents/Área de Trabalho/DASH_TST/"/>
    </mc:Choice>
  </mc:AlternateContent>
  <xr:revisionPtr revIDLastSave="1039" documentId="8_{DF4CC669-FC3D-4A4D-81C1-B37F6575A274}" xr6:coauthVersionLast="47" xr6:coauthVersionMax="47" xr10:uidLastSave="{3283BA97-41A1-4FB6-A3F9-0882563199B1}"/>
  <bookViews>
    <workbookView xWindow="-120" yWindow="-120" windowWidth="20730" windowHeight="11760" tabRatio="0" firstSheet="3" activeTab="3" xr2:uid="{5FD112E7-4D9F-48B8-80D2-FFF600EFE61D}"/>
  </bookViews>
  <sheets>
    <sheet name="INICIO" sheetId="1" r:id="rId1"/>
    <sheet name="TITULAR" sheetId="7" r:id="rId2"/>
    <sheet name="INFORMES" sheetId="2" r:id="rId3"/>
    <sheet name="NOTAS" sheetId="3" r:id="rId4"/>
    <sheet name="Planilha5" sheetId="5" state="hidden" r:id="rId5"/>
  </sheets>
  <calcPr calcId="191029"/>
  <pivotCaches>
    <pivotCache cacheId="19" r:id="rId6"/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18" i="2"/>
  <c r="D13" i="2"/>
  <c r="C9" i="2" l="1"/>
  <c r="D3" i="1" s="1"/>
</calcChain>
</file>

<file path=xl/sharedStrings.xml><?xml version="1.0" encoding="utf-8"?>
<sst xmlns="http://schemas.openxmlformats.org/spreadsheetml/2006/main" count="110" uniqueCount="55">
  <si>
    <t>1. DADOS DO TÍTULAR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</si>
  <si>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</si>
  <si>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</si>
  <si>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</si>
  <si>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</si>
  <si>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</si>
  <si>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</si>
  <si>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</si>
  <si>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</si>
  <si>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</si>
  <si>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</si>
  <si>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</si>
  <si>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</si>
  <si>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</si>
  <si>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</si>
  <si>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</si>
  <si>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</si>
  <si>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</si>
  <si>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</si>
  <si>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</si>
  <si>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</si>
  <si>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</si>
  <si>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</si>
  <si>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</si>
  <si>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</si>
  <si>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</si>
  <si>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</si>
  <si>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</si>
  <si>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</si>
  <si>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</si>
  <si>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</si>
  <si>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</si>
  <si>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</si>
  <si>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</si>
  <si>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</si>
  <si>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</si>
  <si>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</si>
  <si>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</si>
  <si>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</si>
  <si>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</si>
  <si>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</si>
  <si>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PJ</t>
  </si>
  <si>
    <t>FREELANCE</t>
  </si>
  <si>
    <t>Soma de VALOR</t>
  </si>
  <si>
    <t>Total Geral</t>
  </si>
  <si>
    <t>Rótulos de Coluna</t>
  </si>
  <si>
    <t>Rótulos de Linha</t>
  </si>
  <si>
    <t>(Tudo)</t>
  </si>
  <si>
    <t>ANEXO 📄</t>
  </si>
  <si>
    <t>123.123.123-98</t>
  </si>
  <si>
    <t>(11)31713388</t>
  </si>
  <si>
    <t>(11)931713388</t>
  </si>
  <si>
    <t>PADRÃO</t>
  </si>
  <si>
    <t>SELECIONADO</t>
  </si>
  <si>
    <t>RENDA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</si>
</sst>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left"/>
    </xf>
    <xf numFmtId="164" fontId="0" fillId="6" borderId="2" xfId="0" applyNumberFormat="1" applyFill="1" applyBorder="1" applyAlignment="1">
      <alignment horizontal="left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3" fillId="2" borderId="0" xfId="2" applyAlignment="1">
      <alignment horizontal="center"/>
    </xf>
    <xf numFmtId="0" fontId="4" fillId="3" borderId="0" xfId="3" applyFont="1" applyAlignment="1">
      <alignment horizontal="center"/>
    </xf>
    <xf numFmtId="0" fontId="5" fillId="2" borderId="0" xfId="2" applyFont="1" applyAlignment="1">
      <alignment horizontal="center"/>
    </xf>
    <xf numFmtId="0" fontId="5" fillId="7" borderId="0" xfId="2" applyFont="1" applyFill="1" applyAlignment="1">
      <alignment horizontal="center"/>
    </xf>
    <xf numFmtId="0" fontId="2" fillId="0" borderId="0" xfId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8" fillId="0" borderId="0" xfId="0" applyFont="1"/>
    <xf numFmtId="0" fontId="8" fillId="6" borderId="2" xfId="0" applyFont="1" applyFill="1" applyBorder="1" applyAlignment="1">
      <alignment horizontal="left" vertical="center"/>
    </xf>
    <xf numFmtId="14" fontId="8" fillId="6" borderId="2" xfId="0" applyNumberFormat="1" applyFont="1" applyFill="1" applyBorder="1" applyAlignment="1">
      <alignment horizontal="left" vertical="center"/>
    </xf>
    <xf numFmtId="0" fontId="6" fillId="2" borderId="0" xfId="2" applyFont="1" applyAlignment="1">
      <alignment horizontal="center" vertical="center"/>
    </xf>
    <xf numFmtId="0" fontId="7" fillId="3" borderId="0" xfId="3" applyFont="1" applyAlignment="1">
      <alignment horizontal="center" vertical="center"/>
    </xf>
    <xf numFmtId="0" fontId="8" fillId="5" borderId="2" xfId="0" applyFont="1" applyFill="1" applyBorder="1" applyAlignment="1">
      <alignment horizontal="right" vertical="center"/>
    </xf>
    <xf numFmtId="164" fontId="8" fillId="4" borderId="0" xfId="0" applyNumberFormat="1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164" fontId="9" fillId="3" borderId="0" xfId="3" applyNumberFormat="1" applyFont="1" applyAlignment="1" applyProtection="1">
      <alignment horizontal="center" vertical="center"/>
    </xf>
    <xf numFmtId="0" fontId="0" fillId="0" borderId="0" xfId="0" applyProtection="1"/>
    <xf numFmtId="0" fontId="6" fillId="2" borderId="0" xfId="2" applyFont="1" applyAlignment="1" applyProtection="1">
      <alignment horizontal="center" vertical="center"/>
    </xf>
    <xf numFmtId="0" fontId="0" fillId="0" borderId="0" xfId="0" applyNumberFormat="1"/>
  </cellXfs>
  <cellStyles count="4">
    <cellStyle name="20% - Ênfase1" xfId="3" builtinId="30"/>
    <cellStyle name="Ênfase1" xfId="2" builtinId="29"/>
    <cellStyle name="Normal" xfId="0" builtinId="0"/>
    <cellStyle name="Título 1" xfId="1" builtinId="16"/>
  </cellStyles>
  <dxfs count="5">
    <dxf>
      <fill>
        <patternFill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716F68F7-07D8-47EC-8D3B-54181E18F965}"/>
  </tableStyles>
  <colors>
    <mruColors>
      <color rgb="FFC0C0C0"/>
      <color rgb="FF69B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[APP IMPOSTO DE RENDA.xlsx]Planilha5!Tabela dinâmica1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Planilha5!$G$3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B-4F13-8462-52D3C87A20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B-4F13-8462-52D3C87A20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9B-4F13-8462-52D3C87A20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Planilha5!$F$4:$F$7</c:f>
              <c:strCache>
                <c:ptCount val="3"/>
                <c:pt idx="0">
                  <c:v>FREELANCE</c:v>
                </c:pt>
                <c:pt idx="1">
                  <c:v>HOLERITE</c:v>
                </c:pt>
                <c:pt idx="2">
                  <c:v>PJ</c:v>
                </c:pt>
              </c:strCache>
            </c:strRef>
          </c:cat>
          <c:val>
            <c:numRef>
              <c:f>Planilha5!$G$4:$G$7</c:f>
              <c:numCache>
                <c:formatCode>"R$"\ #,##0.00</c:formatCode>
                <c:ptCount val="3"/>
                <c:pt idx="0">
                  <c:v>125215.55321143374</c:v>
                </c:pt>
                <c:pt idx="1">
                  <c:v>53429.0809912482</c:v>
                </c:pt>
                <c:pt idx="2">
                  <c:v>128763.49413168029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9B-4F13-8462-52D3C87A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391695"/>
        <c:axId val="2020386895"/>
      </c:barChart>
      <c:catAx>
        <c:axId val="202039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386895"/>
        <c:crosses val="autoZero"/>
        <c:auto val="1"/>
        <c:lblAlgn val="ctr"/>
        <c:lblOffset val="100"/>
        <c:noMultiLvlLbl val="0"/>
      </c:catAx>
      <c:valAx>
        <c:axId val="20203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39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61993057319447"/>
          <c:y val="0.1258178398194742"/>
          <c:w val="0.2019356955380577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chart" Target="../charts/chart1.xm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INICIO!A1"/><Relationship Id="rId5" Type="http://schemas.openxmlformats.org/officeDocument/2006/relationships/hyperlink" Target="https://github.com/willian094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INICIO!A1"/><Relationship Id="rId5" Type="http://schemas.openxmlformats.org/officeDocument/2006/relationships/hyperlink" Target="https://github.com/willian094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INICIO!A1"/><Relationship Id="rId5" Type="http://schemas.openxmlformats.org/officeDocument/2006/relationships/hyperlink" Target="https://github.com/willian094" TargetMode="External"/><Relationship Id="rId4" Type="http://schemas.openxmlformats.org/officeDocument/2006/relationships/hyperlink" Target="#NOT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INICIO!A1"/><Relationship Id="rId5" Type="http://schemas.openxmlformats.org/officeDocument/2006/relationships/hyperlink" Target="https://github.com/willian094" TargetMode="External"/><Relationship Id="rId4" Type="http://schemas.openxmlformats.org/officeDocument/2006/relationships/hyperlink" Target="#NOTAS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266400</xdr:colOff>
      <xdr:row>28</xdr:row>
      <xdr:rowOff>108292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1B83710B-EB1B-35F5-2322-5EA22702F0B6}"/>
            </a:ext>
          </a:extLst>
        </xdr:cNvPr>
        <xdr:cNvGrpSpPr/>
      </xdr:nvGrpSpPr>
      <xdr:grpSpPr>
        <a:xfrm>
          <a:off x="0" y="0"/>
          <a:ext cx="1466550" cy="5585167"/>
          <a:chOff x="0" y="0"/>
          <a:chExt cx="1466550" cy="5585167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FB6E6CA1-BB97-58B3-33A6-31DB38884C5C}"/>
              </a:ext>
            </a:extLst>
          </xdr:cNvPr>
          <xdr:cNvSpPr/>
        </xdr:nvSpPr>
        <xdr:spPr>
          <a:xfrm>
            <a:off x="11512" y="19926"/>
            <a:ext cx="1292158" cy="5561971"/>
          </a:xfrm>
          <a:prstGeom prst="rect">
            <a:avLst/>
          </a:prstGeom>
          <a:gradFill flip="none" rotWithShape="1">
            <a:gsLst>
              <a:gs pos="25000">
                <a:schemeClr val="tx1">
                  <a:lumMod val="95000"/>
                  <a:lumOff val="5000"/>
                </a:schemeClr>
              </a:gs>
              <a:gs pos="100000">
                <a:srgbClr val="69B8FF"/>
              </a:gs>
            </a:gsLst>
            <a:path path="rect">
              <a:fillToRect l="100000" t="100000"/>
            </a:path>
            <a:tileRect r="-100000" b="-100000"/>
          </a:gradFill>
          <a:ln>
            <a:solidFill>
              <a:srgbClr val="00B0F0"/>
            </a:solidFill>
            <a:miter lim="800000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8006E4E9-0373-23E0-404E-095B410700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129" y="0"/>
            <a:ext cx="1066346" cy="1134610"/>
          </a:xfrm>
          <a:prstGeom prst="rect">
            <a:avLst/>
          </a:prstGeom>
        </xdr:spPr>
      </xdr:pic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4A0A8099-20C3-372C-F868-8C56A9006E11}"/>
              </a:ext>
            </a:extLst>
          </xdr:cNvPr>
          <xdr:cNvSpPr txBox="1"/>
        </xdr:nvSpPr>
        <xdr:spPr>
          <a:xfrm>
            <a:off x="0" y="1102873"/>
            <a:ext cx="1315181" cy="555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750">
                <a:solidFill>
                  <a:schemeClr val="tx1"/>
                </a:solidFill>
                <a:latin typeface="Bauhaus 93" panose="04030905020B02020C02" pitchFamily="82" charset="0"/>
                <a:ea typeface="Verdana" panose="020B0604030504040204" pitchFamily="34" charset="0"/>
              </a:rPr>
              <a:t>RENDA</a:t>
            </a:r>
            <a:r>
              <a:rPr lang="pt-BR" sz="1750" baseline="0">
                <a:solidFill>
                  <a:schemeClr val="tx1"/>
                </a:solidFill>
                <a:latin typeface="Bauhaus 93" panose="04030905020B02020C02" pitchFamily="82" charset="0"/>
                <a:ea typeface="Verdana" panose="020B0604030504040204" pitchFamily="34" charset="0"/>
              </a:rPr>
              <a:t> APP</a:t>
            </a:r>
            <a:endParaRPr lang="pt-BR" sz="1750">
              <a:solidFill>
                <a:schemeClr val="tx1"/>
              </a:solidFill>
              <a:latin typeface="Bauhaus 93" panose="04030905020B02020C02" pitchFamily="82" charset="0"/>
              <a:ea typeface="Verdana" panose="020B0604030504040204" pitchFamily="34" charset="0"/>
            </a:endParaRPr>
          </a:p>
        </xdr:txBody>
      </xdr:sp>
      <xdr:sp macro="" textlink="">
        <xdr:nvSpPr>
          <xdr:cNvPr id="18" name="Retângulo: Cantos Superiores Arredondados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56D688E-8B47-59C1-8BEF-F3F1B5F9165B}"/>
              </a:ext>
            </a:extLst>
          </xdr:cNvPr>
          <xdr:cNvSpPr/>
        </xdr:nvSpPr>
        <xdr:spPr>
          <a:xfrm>
            <a:off x="26551" y="2180344"/>
            <a:ext cx="1252507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TITULAR</a:t>
            </a:r>
          </a:p>
        </xdr:txBody>
      </xdr:sp>
      <xdr:sp macro="" textlink="">
        <xdr:nvSpPr>
          <xdr:cNvPr id="19" name="Retângulo: Cantos Superiores Arredondados 1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2E5ADE9-030E-4B95-7E7B-720795834761}"/>
              </a:ext>
            </a:extLst>
          </xdr:cNvPr>
          <xdr:cNvSpPr/>
        </xdr:nvSpPr>
        <xdr:spPr>
          <a:xfrm>
            <a:off x="26551" y="2748191"/>
            <a:ext cx="1252507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INFORMES</a:t>
            </a:r>
          </a:p>
        </xdr:txBody>
      </xdr:sp>
      <xdr:sp macro="" textlink="">
        <xdr:nvSpPr>
          <xdr:cNvPr id="20" name="Retângulo: Cantos Superiores Arredondados 1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345E281-B458-8FF4-69D5-058499D84A4C}"/>
              </a:ext>
            </a:extLst>
          </xdr:cNvPr>
          <xdr:cNvSpPr/>
        </xdr:nvSpPr>
        <xdr:spPr>
          <a:xfrm>
            <a:off x="26551" y="3316038"/>
            <a:ext cx="1252507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NOTAS</a:t>
            </a:r>
          </a:p>
        </xdr:txBody>
      </xdr:sp>
      <xdr:cxnSp macro="">
        <xdr:nvCxnSpPr>
          <xdr:cNvPr id="22" name="Conector reto 21">
            <a:extLst>
              <a:ext uri="{FF2B5EF4-FFF2-40B4-BE49-F238E27FC236}">
                <a16:creationId xmlns:a16="http://schemas.microsoft.com/office/drawing/2014/main" id="{B5499851-1498-0221-AE77-457B599E2DC8}"/>
              </a:ext>
            </a:extLst>
          </xdr:cNvPr>
          <xdr:cNvCxnSpPr/>
        </xdr:nvCxnSpPr>
        <xdr:spPr>
          <a:xfrm>
            <a:off x="41349" y="3883886"/>
            <a:ext cx="1237589" cy="7934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CaixaDeTexto 2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38B26D9-9A92-0F3B-1FCB-7FF182C399F8}"/>
              </a:ext>
            </a:extLst>
          </xdr:cNvPr>
          <xdr:cNvSpPr txBox="1"/>
        </xdr:nvSpPr>
        <xdr:spPr>
          <a:xfrm>
            <a:off x="194469" y="5331268"/>
            <a:ext cx="931667" cy="2538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550">
                <a:solidFill>
                  <a:schemeClr val="bg1"/>
                </a:solidFill>
              </a:rPr>
              <a:t>SYSTEM BY WILLIAN</a:t>
            </a:r>
            <a:r>
              <a:rPr lang="pt-BR" sz="800" baseline="0">
                <a:solidFill>
                  <a:schemeClr val="bg1"/>
                </a:solidFill>
              </a:rPr>
              <a:t>📩</a:t>
            </a:r>
            <a:endParaRPr lang="pt-BR" sz="800">
              <a:solidFill>
                <a:schemeClr val="bg1"/>
              </a:solidFill>
            </a:endParaRPr>
          </a:p>
        </xdr:txBody>
      </xdr:sp>
      <xdr:cxnSp macro="">
        <xdr:nvCxnSpPr>
          <xdr:cNvPr id="26" name="Conector reto 25">
            <a:extLst>
              <a:ext uri="{FF2B5EF4-FFF2-40B4-BE49-F238E27FC236}">
                <a16:creationId xmlns:a16="http://schemas.microsoft.com/office/drawing/2014/main" id="{D875D285-28C8-A5B7-95CD-C7BC79DE381B}"/>
              </a:ext>
            </a:extLst>
          </xdr:cNvPr>
          <xdr:cNvCxnSpPr/>
        </xdr:nvCxnSpPr>
        <xdr:spPr>
          <a:xfrm>
            <a:off x="41349" y="5363613"/>
            <a:ext cx="1237589" cy="7934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tângulo: Cantos Superiores Arredondados 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39F2569-BFE0-1BE1-00B2-4454A1619C49}"/>
              </a:ext>
            </a:extLst>
          </xdr:cNvPr>
          <xdr:cNvSpPr/>
        </xdr:nvSpPr>
        <xdr:spPr>
          <a:xfrm>
            <a:off x="26550" y="1612497"/>
            <a:ext cx="1440000" cy="293571"/>
          </a:xfrm>
          <a:prstGeom prst="rect">
            <a:avLst/>
          </a:prstGeom>
          <a:solidFill>
            <a:sysClr val="window" lastClr="FFFFFF"/>
          </a:solidFill>
          <a:ln w="254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</a:gradFill>
                <a:latin typeface="Arial Black" panose="020B0A04020102020204" pitchFamily="34" charset="0"/>
              </a:rPr>
              <a:t>INICIO</a:t>
            </a:r>
          </a:p>
        </xdr:txBody>
      </xdr:sp>
    </xdr:grpSp>
    <xdr:clientData fLocksWithSheet="0"/>
  </xdr:twoCellAnchor>
  <xdr:twoCellAnchor>
    <xdr:from>
      <xdr:col>2</xdr:col>
      <xdr:colOff>200025</xdr:colOff>
      <xdr:row>3</xdr:row>
      <xdr:rowOff>57150</xdr:rowOff>
    </xdr:from>
    <xdr:to>
      <xdr:col>5</xdr:col>
      <xdr:colOff>504825</xdr:colOff>
      <xdr:row>23</xdr:row>
      <xdr:rowOff>76201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9F855B8-FB9C-483B-B615-D9F48E889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523875</xdr:colOff>
      <xdr:row>24</xdr:row>
      <xdr:rowOff>19050</xdr:rowOff>
    </xdr:from>
    <xdr:to>
      <xdr:col>4</xdr:col>
      <xdr:colOff>1628775</xdr:colOff>
      <xdr:row>25</xdr:row>
      <xdr:rowOff>28575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45ABDEC5-CB35-CEA1-C6BE-613ED85BC64D}"/>
            </a:ext>
          </a:extLst>
        </xdr:cNvPr>
        <xdr:cNvSpPr txBox="1"/>
      </xdr:nvSpPr>
      <xdr:spPr>
        <a:xfrm>
          <a:off x="1724025" y="4733925"/>
          <a:ext cx="36004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i="1">
              <a:solidFill>
                <a:srgbClr val="002060"/>
              </a:solidFill>
            </a:rPr>
            <a:t>**Comparação</a:t>
          </a:r>
          <a:r>
            <a:rPr lang="pt-BR" sz="1100" i="1" baseline="0">
              <a:solidFill>
                <a:srgbClr val="002060"/>
              </a:solidFill>
            </a:rPr>
            <a:t> entre tipos de renda.**</a:t>
          </a:r>
          <a:endParaRPr lang="pt-BR" sz="1100" i="1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856908</xdr:colOff>
      <xdr:row>23</xdr:row>
      <xdr:rowOff>108292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B915C15-67E1-4268-B35F-134A2DEEC71C}"/>
            </a:ext>
          </a:extLst>
        </xdr:cNvPr>
        <xdr:cNvGrpSpPr/>
      </xdr:nvGrpSpPr>
      <xdr:grpSpPr>
        <a:xfrm>
          <a:off x="0" y="0"/>
          <a:ext cx="1466508" cy="5585167"/>
          <a:chOff x="0" y="0"/>
          <a:chExt cx="1466508" cy="5585167"/>
        </a:xfrm>
      </xdr:grpSpPr>
      <xdr:sp macro="" textlink="">
        <xdr:nvSpPr>
          <xdr:cNvPr id="14" name="Retângulo: Cantos Arredondados 14">
            <a:extLst>
              <a:ext uri="{FF2B5EF4-FFF2-40B4-BE49-F238E27FC236}">
                <a16:creationId xmlns:a16="http://schemas.microsoft.com/office/drawing/2014/main" id="{95E088EF-5FDB-F609-A3C3-0B49B5796A7F}"/>
              </a:ext>
            </a:extLst>
          </xdr:cNvPr>
          <xdr:cNvSpPr/>
        </xdr:nvSpPr>
        <xdr:spPr>
          <a:xfrm>
            <a:off x="11494" y="19926"/>
            <a:ext cx="1290123" cy="5561971"/>
          </a:xfrm>
          <a:prstGeom prst="rect">
            <a:avLst/>
          </a:prstGeom>
          <a:gradFill flip="none" rotWithShape="1">
            <a:gsLst>
              <a:gs pos="25000">
                <a:schemeClr val="tx1">
                  <a:lumMod val="95000"/>
                  <a:lumOff val="5000"/>
                </a:schemeClr>
              </a:gs>
              <a:gs pos="100000">
                <a:srgbClr val="69B8FF"/>
              </a:gs>
            </a:gsLst>
            <a:path path="rect">
              <a:fillToRect l="100000" t="100000"/>
            </a:path>
            <a:tileRect r="-100000" b="-100000"/>
          </a:gradFill>
          <a:ln>
            <a:solidFill>
              <a:srgbClr val="00B0F0"/>
            </a:solidFill>
            <a:miter lim="800000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2D8956C5-530B-DD45-6A1C-7290836905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6929" y="0"/>
            <a:ext cx="1064667" cy="1134610"/>
          </a:xfrm>
          <a:prstGeom prst="rect">
            <a:avLst/>
          </a:prstGeom>
        </xdr:spPr>
      </xdr:pic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5127EEAB-F338-F037-1BD9-52211DB139FA}"/>
              </a:ext>
            </a:extLst>
          </xdr:cNvPr>
          <xdr:cNvSpPr txBox="1"/>
        </xdr:nvSpPr>
        <xdr:spPr>
          <a:xfrm>
            <a:off x="0" y="1102873"/>
            <a:ext cx="1313110" cy="555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750">
                <a:solidFill>
                  <a:schemeClr val="tx1"/>
                </a:solidFill>
                <a:latin typeface="Bauhaus 93" panose="04030905020B02020C02" pitchFamily="82" charset="0"/>
                <a:ea typeface="Verdana" panose="020B0604030504040204" pitchFamily="34" charset="0"/>
              </a:rPr>
              <a:t>RENDA</a:t>
            </a:r>
            <a:r>
              <a:rPr lang="pt-BR" sz="1750" baseline="0">
                <a:solidFill>
                  <a:schemeClr val="tx1"/>
                </a:solidFill>
                <a:latin typeface="Bauhaus 93" panose="04030905020B02020C02" pitchFamily="82" charset="0"/>
                <a:ea typeface="Verdana" panose="020B0604030504040204" pitchFamily="34" charset="0"/>
              </a:rPr>
              <a:t> APP</a:t>
            </a:r>
            <a:endParaRPr lang="pt-BR" sz="1750">
              <a:solidFill>
                <a:schemeClr val="tx1"/>
              </a:solidFill>
              <a:latin typeface="Bauhaus 93" panose="04030905020B02020C02" pitchFamily="82" charset="0"/>
              <a:ea typeface="Verdana" panose="020B0604030504040204" pitchFamily="34" charset="0"/>
            </a:endParaRPr>
          </a:p>
        </xdr:txBody>
      </xdr:sp>
      <xdr:sp macro="" textlink="">
        <xdr:nvSpPr>
          <xdr:cNvPr id="17" name="Retângulo: Cantos Superiores Arredondados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8838313-2C52-8877-E17F-93AB02098E38}"/>
              </a:ext>
            </a:extLst>
          </xdr:cNvPr>
          <xdr:cNvSpPr/>
        </xdr:nvSpPr>
        <xdr:spPr>
          <a:xfrm>
            <a:off x="26508" y="2180344"/>
            <a:ext cx="1440000" cy="293571"/>
          </a:xfrm>
          <a:prstGeom prst="rect">
            <a:avLst/>
          </a:prstGeom>
          <a:solidFill>
            <a:sysClr val="window" lastClr="FFFFFF"/>
          </a:solidFill>
          <a:ln w="254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TITULAR</a:t>
            </a:r>
          </a:p>
        </xdr:txBody>
      </xdr:sp>
      <xdr:sp macro="" textlink="">
        <xdr:nvSpPr>
          <xdr:cNvPr id="18" name="Retângulo: Cantos Superiores Arredondados 1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9D71CD0-8A55-B5FD-9C06-44F30ABD7573}"/>
              </a:ext>
            </a:extLst>
          </xdr:cNvPr>
          <xdr:cNvSpPr/>
        </xdr:nvSpPr>
        <xdr:spPr>
          <a:xfrm>
            <a:off x="26509" y="2748191"/>
            <a:ext cx="1250535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INFORMES</a:t>
            </a:r>
          </a:p>
        </xdr:txBody>
      </xdr:sp>
      <xdr:sp macro="" textlink="">
        <xdr:nvSpPr>
          <xdr:cNvPr id="19" name="Retângulo: Cantos Superiores Arredondados 1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D1A794C-6A2D-4B60-4C83-5F817630AC7A}"/>
              </a:ext>
            </a:extLst>
          </xdr:cNvPr>
          <xdr:cNvSpPr/>
        </xdr:nvSpPr>
        <xdr:spPr>
          <a:xfrm>
            <a:off x="26509" y="3316038"/>
            <a:ext cx="1250535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NOTAS</a:t>
            </a:r>
          </a:p>
        </xdr:txBody>
      </xdr:sp>
      <xdr:cxnSp macro="">
        <xdr:nvCxnSpPr>
          <xdr:cNvPr id="20" name="Conector reto 19">
            <a:extLst>
              <a:ext uri="{FF2B5EF4-FFF2-40B4-BE49-F238E27FC236}">
                <a16:creationId xmlns:a16="http://schemas.microsoft.com/office/drawing/2014/main" id="{AC43A587-5ECE-874C-D184-E695903EE752}"/>
              </a:ext>
            </a:extLst>
          </xdr:cNvPr>
          <xdr:cNvCxnSpPr/>
        </xdr:nvCxnSpPr>
        <xdr:spPr>
          <a:xfrm>
            <a:off x="41284" y="3883886"/>
            <a:ext cx="1235640" cy="7934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CaixaDeTexto 2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A8F969A-1FE3-98E7-5A4C-65FC7D30ECC5}"/>
              </a:ext>
            </a:extLst>
          </xdr:cNvPr>
          <xdr:cNvSpPr txBox="1"/>
        </xdr:nvSpPr>
        <xdr:spPr>
          <a:xfrm>
            <a:off x="194163" y="5331268"/>
            <a:ext cx="930200" cy="2538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550">
                <a:solidFill>
                  <a:schemeClr val="bg1"/>
                </a:solidFill>
              </a:rPr>
              <a:t>SYSTEM BY WILLIAN</a:t>
            </a:r>
            <a:r>
              <a:rPr lang="pt-BR" sz="800" baseline="0">
                <a:solidFill>
                  <a:schemeClr val="bg1"/>
                </a:solidFill>
              </a:rPr>
              <a:t>📩</a:t>
            </a:r>
            <a:endParaRPr lang="pt-BR" sz="800">
              <a:solidFill>
                <a:schemeClr val="bg1"/>
              </a:solidFill>
            </a:endParaRPr>
          </a:p>
        </xdr:txBody>
      </xdr:sp>
      <xdr:cxnSp macro="">
        <xdr:nvCxnSpPr>
          <xdr:cNvPr id="22" name="Conector reto 21">
            <a:extLst>
              <a:ext uri="{FF2B5EF4-FFF2-40B4-BE49-F238E27FC236}">
                <a16:creationId xmlns:a16="http://schemas.microsoft.com/office/drawing/2014/main" id="{F4E73AB5-C789-11F5-CD38-2CF6A7E3E635}"/>
              </a:ext>
            </a:extLst>
          </xdr:cNvPr>
          <xdr:cNvCxnSpPr/>
        </xdr:nvCxnSpPr>
        <xdr:spPr>
          <a:xfrm>
            <a:off x="41284" y="5363613"/>
            <a:ext cx="1235640" cy="7934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Retângulo: Cantos Superiores Arredondados 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278DD90-6162-BFD1-6933-6D256EA96526}"/>
              </a:ext>
            </a:extLst>
          </xdr:cNvPr>
          <xdr:cNvSpPr/>
        </xdr:nvSpPr>
        <xdr:spPr>
          <a:xfrm>
            <a:off x="26508" y="1612497"/>
            <a:ext cx="1249200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</a:gradFill>
                <a:latin typeface="Arial Black" panose="020B0A04020102020204" pitchFamily="34" charset="0"/>
              </a:rPr>
              <a:t>INICIO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933108</xdr:colOff>
      <xdr:row>28</xdr:row>
      <xdr:rowOff>165442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DFFDA6EA-FA31-43A3-D30A-1DA2835393AB}"/>
            </a:ext>
          </a:extLst>
        </xdr:cNvPr>
        <xdr:cNvGrpSpPr/>
      </xdr:nvGrpSpPr>
      <xdr:grpSpPr>
        <a:xfrm>
          <a:off x="0" y="0"/>
          <a:ext cx="1466508" cy="5585167"/>
          <a:chOff x="0" y="0"/>
          <a:chExt cx="1466508" cy="5585167"/>
        </a:xfrm>
      </xdr:grpSpPr>
      <xdr:sp macro="" textlink="">
        <xdr:nvSpPr>
          <xdr:cNvPr id="3" name="Retângulo: Cantos Arredondados 14">
            <a:extLst>
              <a:ext uri="{FF2B5EF4-FFF2-40B4-BE49-F238E27FC236}">
                <a16:creationId xmlns:a16="http://schemas.microsoft.com/office/drawing/2014/main" id="{86E1CC00-7699-351A-D552-0FD4C3C25953}"/>
              </a:ext>
            </a:extLst>
          </xdr:cNvPr>
          <xdr:cNvSpPr/>
        </xdr:nvSpPr>
        <xdr:spPr>
          <a:xfrm>
            <a:off x="11494" y="19926"/>
            <a:ext cx="1290123" cy="5561971"/>
          </a:xfrm>
          <a:prstGeom prst="rect">
            <a:avLst/>
          </a:prstGeom>
          <a:gradFill flip="none" rotWithShape="1">
            <a:gsLst>
              <a:gs pos="25000">
                <a:schemeClr val="tx1">
                  <a:lumMod val="95000"/>
                  <a:lumOff val="5000"/>
                </a:schemeClr>
              </a:gs>
              <a:gs pos="100000">
                <a:srgbClr val="69B8FF"/>
              </a:gs>
            </a:gsLst>
            <a:path path="rect">
              <a:fillToRect l="100000" t="100000"/>
            </a:path>
            <a:tileRect r="-100000" b="-100000"/>
          </a:gradFill>
          <a:ln>
            <a:solidFill>
              <a:srgbClr val="00B0F0"/>
            </a:solidFill>
            <a:miter lim="800000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C8B9E3A6-04C6-6C71-55E9-2791A9D7E8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6929" y="0"/>
            <a:ext cx="1064667" cy="113461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C9825294-0936-B42F-4B1A-BDDF520F9D87}"/>
              </a:ext>
            </a:extLst>
          </xdr:cNvPr>
          <xdr:cNvSpPr txBox="1"/>
        </xdr:nvSpPr>
        <xdr:spPr>
          <a:xfrm>
            <a:off x="0" y="1102873"/>
            <a:ext cx="1313110" cy="555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750">
                <a:solidFill>
                  <a:schemeClr val="tx1"/>
                </a:solidFill>
                <a:latin typeface="Bauhaus 93" panose="04030905020B02020C02" pitchFamily="82" charset="0"/>
                <a:ea typeface="Verdana" panose="020B0604030504040204" pitchFamily="34" charset="0"/>
              </a:rPr>
              <a:t>RENDA</a:t>
            </a:r>
            <a:r>
              <a:rPr lang="pt-BR" sz="1750" baseline="0">
                <a:solidFill>
                  <a:schemeClr val="tx1"/>
                </a:solidFill>
                <a:latin typeface="Bauhaus 93" panose="04030905020B02020C02" pitchFamily="82" charset="0"/>
                <a:ea typeface="Verdana" panose="020B0604030504040204" pitchFamily="34" charset="0"/>
              </a:rPr>
              <a:t> APP</a:t>
            </a:r>
            <a:endParaRPr lang="pt-BR" sz="1750">
              <a:solidFill>
                <a:schemeClr val="tx1"/>
              </a:solidFill>
              <a:latin typeface="Bauhaus 93" panose="04030905020B02020C02" pitchFamily="82" charset="0"/>
              <a:ea typeface="Verdana" panose="020B0604030504040204" pitchFamily="34" charset="0"/>
            </a:endParaRPr>
          </a:p>
        </xdr:txBody>
      </xdr:sp>
      <xdr:sp macro="" textlink="">
        <xdr:nvSpPr>
          <xdr:cNvPr id="6" name="Retângulo: Cantos Superiores Arredondados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1BE3234-EAD2-F430-41B1-A34162938A1C}"/>
              </a:ext>
            </a:extLst>
          </xdr:cNvPr>
          <xdr:cNvSpPr/>
        </xdr:nvSpPr>
        <xdr:spPr>
          <a:xfrm>
            <a:off x="26509" y="2180344"/>
            <a:ext cx="1250535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TITULAR</a:t>
            </a:r>
          </a:p>
        </xdr:txBody>
      </xdr:sp>
      <xdr:sp macro="" textlink="">
        <xdr:nvSpPr>
          <xdr:cNvPr id="7" name="Retângulo: Cantos Superiores Arredondados 1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F8BD650-B2B9-CD13-337B-DA88133CF854}"/>
              </a:ext>
            </a:extLst>
          </xdr:cNvPr>
          <xdr:cNvSpPr/>
        </xdr:nvSpPr>
        <xdr:spPr>
          <a:xfrm>
            <a:off x="26508" y="2748191"/>
            <a:ext cx="1440000" cy="293571"/>
          </a:xfrm>
          <a:prstGeom prst="rect">
            <a:avLst/>
          </a:prstGeom>
          <a:solidFill>
            <a:sysClr val="window" lastClr="FFFFFF"/>
          </a:solidFill>
          <a:ln w="254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INFORMES</a:t>
            </a:r>
          </a:p>
        </xdr:txBody>
      </xdr:sp>
      <xdr:sp macro="" textlink="">
        <xdr:nvSpPr>
          <xdr:cNvPr id="8" name="Retângulo: Cantos Superiores Arredondados 1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1E6B68C-13B3-2CE1-1677-C6BB684C41E6}"/>
              </a:ext>
            </a:extLst>
          </xdr:cNvPr>
          <xdr:cNvSpPr/>
        </xdr:nvSpPr>
        <xdr:spPr>
          <a:xfrm>
            <a:off x="26509" y="3316038"/>
            <a:ext cx="1250535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NOTAS</a:t>
            </a:r>
          </a:p>
        </xdr:txBody>
      </xdr: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50F6302B-D280-06F6-6149-83BB973A263A}"/>
              </a:ext>
            </a:extLst>
          </xdr:cNvPr>
          <xdr:cNvCxnSpPr/>
        </xdr:nvCxnSpPr>
        <xdr:spPr>
          <a:xfrm>
            <a:off x="41284" y="3883886"/>
            <a:ext cx="1235640" cy="7934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CaixaDeTexto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8CCBE2E-3496-9281-A163-3685487689DE}"/>
              </a:ext>
            </a:extLst>
          </xdr:cNvPr>
          <xdr:cNvSpPr txBox="1"/>
        </xdr:nvSpPr>
        <xdr:spPr>
          <a:xfrm>
            <a:off x="194163" y="5331268"/>
            <a:ext cx="930200" cy="2538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550">
                <a:solidFill>
                  <a:schemeClr val="bg1"/>
                </a:solidFill>
              </a:rPr>
              <a:t>SYSTEM BY WILLIAN</a:t>
            </a:r>
            <a:r>
              <a:rPr lang="pt-BR" sz="800" baseline="0">
                <a:solidFill>
                  <a:schemeClr val="bg1"/>
                </a:solidFill>
              </a:rPr>
              <a:t>📩</a:t>
            </a:r>
            <a:endParaRPr lang="pt-BR" sz="800">
              <a:solidFill>
                <a:schemeClr val="bg1"/>
              </a:solidFill>
            </a:endParaRPr>
          </a:p>
        </xdr:txBody>
      </xdr:sp>
      <xdr:cxnSp macro="">
        <xdr:nvCxnSpPr>
          <xdr:cNvPr id="11" name="Conector reto 10">
            <a:extLst>
              <a:ext uri="{FF2B5EF4-FFF2-40B4-BE49-F238E27FC236}">
                <a16:creationId xmlns:a16="http://schemas.microsoft.com/office/drawing/2014/main" id="{BF61918C-C081-6D38-ED77-3EEDCF6AE48E}"/>
              </a:ext>
            </a:extLst>
          </xdr:cNvPr>
          <xdr:cNvCxnSpPr/>
        </xdr:nvCxnSpPr>
        <xdr:spPr>
          <a:xfrm>
            <a:off x="41284" y="5363613"/>
            <a:ext cx="1235640" cy="7934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tângulo: Cantos Superiores Arredondados 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09EE48D-FCC7-B60A-2736-4149CB396C6A}"/>
              </a:ext>
            </a:extLst>
          </xdr:cNvPr>
          <xdr:cNvSpPr/>
        </xdr:nvSpPr>
        <xdr:spPr>
          <a:xfrm>
            <a:off x="26508" y="1612497"/>
            <a:ext cx="1249200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</a:gradFill>
                <a:latin typeface="Arial Black" panose="020B0A04020102020204" pitchFamily="34" charset="0"/>
              </a:rPr>
              <a:t>INICIO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1466508</xdr:colOff>
      <xdr:row>29</xdr:row>
      <xdr:rowOff>3517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AA6067A0-4E1F-BFDB-6BD8-BB7C68A06D6E}"/>
            </a:ext>
          </a:extLst>
        </xdr:cNvPr>
        <xdr:cNvGrpSpPr/>
      </xdr:nvGrpSpPr>
      <xdr:grpSpPr>
        <a:xfrm>
          <a:off x="0" y="0"/>
          <a:ext cx="1466508" cy="5585167"/>
          <a:chOff x="0" y="0"/>
          <a:chExt cx="1466508" cy="5585167"/>
        </a:xfrm>
      </xdr:grpSpPr>
      <xdr:sp macro="" textlink="">
        <xdr:nvSpPr>
          <xdr:cNvPr id="3" name="Retângulo: Cantos Arredondados 14">
            <a:extLst>
              <a:ext uri="{FF2B5EF4-FFF2-40B4-BE49-F238E27FC236}">
                <a16:creationId xmlns:a16="http://schemas.microsoft.com/office/drawing/2014/main" id="{75139457-F5E4-6956-3E52-137484B70D88}"/>
              </a:ext>
            </a:extLst>
          </xdr:cNvPr>
          <xdr:cNvSpPr/>
        </xdr:nvSpPr>
        <xdr:spPr>
          <a:xfrm>
            <a:off x="11494" y="19926"/>
            <a:ext cx="1290123" cy="5561971"/>
          </a:xfrm>
          <a:prstGeom prst="rect">
            <a:avLst/>
          </a:prstGeom>
          <a:gradFill flip="none" rotWithShape="1">
            <a:gsLst>
              <a:gs pos="25000">
                <a:schemeClr val="tx1">
                  <a:lumMod val="95000"/>
                  <a:lumOff val="5000"/>
                </a:schemeClr>
              </a:gs>
              <a:gs pos="100000">
                <a:srgbClr val="69B8FF"/>
              </a:gs>
            </a:gsLst>
            <a:path path="rect">
              <a:fillToRect l="100000" t="100000"/>
            </a:path>
            <a:tileRect r="-100000" b="-100000"/>
          </a:gradFill>
          <a:ln>
            <a:solidFill>
              <a:srgbClr val="00B0F0"/>
            </a:solidFill>
            <a:miter lim="800000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619182E6-A7A1-33AA-E87D-9B1D2BFA7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6929" y="0"/>
            <a:ext cx="1064667" cy="113461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FD53DB53-85A4-5EDC-7816-952113A04B6A}"/>
              </a:ext>
            </a:extLst>
          </xdr:cNvPr>
          <xdr:cNvSpPr txBox="1"/>
        </xdr:nvSpPr>
        <xdr:spPr>
          <a:xfrm>
            <a:off x="0" y="1102873"/>
            <a:ext cx="1313110" cy="555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750">
                <a:solidFill>
                  <a:schemeClr val="tx1"/>
                </a:solidFill>
                <a:latin typeface="Bauhaus 93" panose="04030905020B02020C02" pitchFamily="82" charset="0"/>
                <a:ea typeface="Verdana" panose="020B0604030504040204" pitchFamily="34" charset="0"/>
              </a:rPr>
              <a:t>RENDA</a:t>
            </a:r>
            <a:r>
              <a:rPr lang="pt-BR" sz="1750" baseline="0">
                <a:solidFill>
                  <a:schemeClr val="tx1"/>
                </a:solidFill>
                <a:latin typeface="Bauhaus 93" panose="04030905020B02020C02" pitchFamily="82" charset="0"/>
                <a:ea typeface="Verdana" panose="020B0604030504040204" pitchFamily="34" charset="0"/>
              </a:rPr>
              <a:t> APP</a:t>
            </a:r>
            <a:endParaRPr lang="pt-BR" sz="1750">
              <a:solidFill>
                <a:schemeClr val="tx1"/>
              </a:solidFill>
              <a:latin typeface="Bauhaus 93" panose="04030905020B02020C02" pitchFamily="82" charset="0"/>
              <a:ea typeface="Verdana" panose="020B0604030504040204" pitchFamily="34" charset="0"/>
            </a:endParaRPr>
          </a:p>
        </xdr:txBody>
      </xdr:sp>
      <xdr:sp macro="" textlink="">
        <xdr:nvSpPr>
          <xdr:cNvPr id="6" name="Retângulo: Cantos Superiores Arredondados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23BA618-FDC1-3088-E3E4-59B30AF53F4E}"/>
              </a:ext>
            </a:extLst>
          </xdr:cNvPr>
          <xdr:cNvSpPr/>
        </xdr:nvSpPr>
        <xdr:spPr>
          <a:xfrm>
            <a:off x="26509" y="2180344"/>
            <a:ext cx="1250535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TITULAR</a:t>
            </a:r>
          </a:p>
        </xdr:txBody>
      </xdr:sp>
      <xdr:sp macro="" textlink="">
        <xdr:nvSpPr>
          <xdr:cNvPr id="7" name="Retângulo: Cantos Superiores Arredondados 1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058E96E-2948-9109-3948-DA5204BB85A8}"/>
              </a:ext>
            </a:extLst>
          </xdr:cNvPr>
          <xdr:cNvSpPr/>
        </xdr:nvSpPr>
        <xdr:spPr>
          <a:xfrm>
            <a:off x="26509" y="2748191"/>
            <a:ext cx="1250535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INFORMES</a:t>
            </a:r>
          </a:p>
        </xdr:txBody>
      </xdr:sp>
      <xdr:sp macro="" textlink="">
        <xdr:nvSpPr>
          <xdr:cNvPr id="8" name="Retângulo: Cantos Superiores Arredondados 1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45D5F30-74EB-434E-9356-A5D8A32AF2C4}"/>
              </a:ext>
            </a:extLst>
          </xdr:cNvPr>
          <xdr:cNvSpPr/>
        </xdr:nvSpPr>
        <xdr:spPr>
          <a:xfrm>
            <a:off x="26508" y="3316038"/>
            <a:ext cx="1440000" cy="293571"/>
          </a:xfrm>
          <a:prstGeom prst="rect">
            <a:avLst/>
          </a:prstGeom>
          <a:solidFill>
            <a:sysClr val="window" lastClr="FFFFFF"/>
          </a:solidFill>
          <a:ln w="254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 flip="none" rotWithShape="1"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latin typeface="Arial Black" panose="020B0A04020102020204" pitchFamily="34" charset="0"/>
              </a:rPr>
              <a:t>NOTAS</a:t>
            </a:r>
          </a:p>
        </xdr:txBody>
      </xdr: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9061F8F0-17DE-1A03-E9FF-A1A30F6AE0A1}"/>
              </a:ext>
            </a:extLst>
          </xdr:cNvPr>
          <xdr:cNvCxnSpPr/>
        </xdr:nvCxnSpPr>
        <xdr:spPr>
          <a:xfrm>
            <a:off x="41284" y="3883886"/>
            <a:ext cx="1235640" cy="7934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CaixaDeTexto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6154265-C910-20D0-0E7C-35D1CD87B10A}"/>
              </a:ext>
            </a:extLst>
          </xdr:cNvPr>
          <xdr:cNvSpPr txBox="1"/>
        </xdr:nvSpPr>
        <xdr:spPr>
          <a:xfrm>
            <a:off x="194163" y="5331268"/>
            <a:ext cx="930200" cy="2538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550">
                <a:solidFill>
                  <a:schemeClr val="bg1"/>
                </a:solidFill>
              </a:rPr>
              <a:t>SYSTEM BY WILLIAN</a:t>
            </a:r>
            <a:r>
              <a:rPr lang="pt-BR" sz="800" baseline="0">
                <a:solidFill>
                  <a:schemeClr val="bg1"/>
                </a:solidFill>
              </a:rPr>
              <a:t>📩</a:t>
            </a:r>
            <a:endParaRPr lang="pt-BR" sz="800">
              <a:solidFill>
                <a:schemeClr val="bg1"/>
              </a:solidFill>
            </a:endParaRPr>
          </a:p>
        </xdr:txBody>
      </xdr:sp>
      <xdr:cxnSp macro="">
        <xdr:nvCxnSpPr>
          <xdr:cNvPr id="11" name="Conector reto 10">
            <a:extLst>
              <a:ext uri="{FF2B5EF4-FFF2-40B4-BE49-F238E27FC236}">
                <a16:creationId xmlns:a16="http://schemas.microsoft.com/office/drawing/2014/main" id="{01D358E5-E7DB-EE39-6592-E3727DF72B10}"/>
              </a:ext>
            </a:extLst>
          </xdr:cNvPr>
          <xdr:cNvCxnSpPr/>
        </xdr:nvCxnSpPr>
        <xdr:spPr>
          <a:xfrm>
            <a:off x="41284" y="5363613"/>
            <a:ext cx="1235640" cy="7934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tângulo: Cantos Superiores Arredondados 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475292E-DACB-41AC-2E85-C5CA7F754828}"/>
              </a:ext>
            </a:extLst>
          </xdr:cNvPr>
          <xdr:cNvSpPr/>
        </xdr:nvSpPr>
        <xdr:spPr>
          <a:xfrm>
            <a:off x="26508" y="1612497"/>
            <a:ext cx="1249200" cy="293571"/>
          </a:xfrm>
          <a:prstGeom prst="rect">
            <a:avLst/>
          </a:prstGeom>
          <a:noFill/>
          <a:ln w="254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n w="6350">
                  <a:solidFill>
                    <a:schemeClr val="bg1">
                      <a:alpha val="36000"/>
                    </a:schemeClr>
                  </a:solidFill>
                </a:ln>
                <a:gradFill>
                  <a:gsLst>
                    <a:gs pos="0">
                      <a:srgbClr val="002060"/>
                    </a:gs>
                    <a:gs pos="100000">
                      <a:srgbClr val="00B0F0"/>
                    </a:gs>
                  </a:gsLst>
                  <a:path path="rect">
                    <a:fillToRect l="100000" t="100000"/>
                  </a:path>
                </a:gradFill>
                <a:latin typeface="Arial Black" panose="020B0A04020102020204" pitchFamily="34" charset="0"/>
              </a:rPr>
              <a:t>INICIO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57150</xdr:colOff>
      <xdr:row>0</xdr:row>
      <xdr:rowOff>28575</xdr:rowOff>
    </xdr:from>
    <xdr:to>
      <xdr:col>8</xdr:col>
      <xdr:colOff>571957</xdr:colOff>
      <xdr:row>29</xdr:row>
      <xdr:rowOff>66046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336DCFC-D70A-4019-8BA7-85803764BEF5}"/>
            </a:ext>
          </a:extLst>
        </xdr:cNvPr>
        <xdr:cNvSpPr/>
      </xdr:nvSpPr>
      <xdr:spPr>
        <a:xfrm>
          <a:off x="6981825" y="28575"/>
          <a:ext cx="1295857" cy="5561971"/>
        </a:xfrm>
        <a:prstGeom prst="roundRect">
          <a:avLst>
            <a:gd name="adj" fmla="val 5747"/>
          </a:avLst>
        </a:prstGeom>
        <a:gradFill flip="none" rotWithShape="1">
          <a:gsLst>
            <a:gs pos="25000">
              <a:schemeClr val="tx1">
                <a:lumMod val="95000"/>
                <a:lumOff val="5000"/>
              </a:schemeClr>
            </a:gs>
            <a:gs pos="100000">
              <a:srgbClr val="69B8FF"/>
            </a:gs>
          </a:gsLst>
          <a:path path="rect">
            <a:fillToRect l="100000" t="100000"/>
          </a:path>
          <a:tileRect r="-100000" b="-100000"/>
        </a:gradFill>
        <a:ln>
          <a:solidFill>
            <a:srgbClr val="00B0F0"/>
          </a:solidFill>
          <a:miter lim="800000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8</xdr:col>
      <xdr:colOff>628650</xdr:colOff>
      <xdr:row>0</xdr:row>
      <xdr:rowOff>85725</xdr:rowOff>
    </xdr:from>
    <xdr:to>
      <xdr:col>9</xdr:col>
      <xdr:colOff>845911</xdr:colOff>
      <xdr:row>6</xdr:row>
      <xdr:rowOff>77335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DB35F55-BDAD-4792-863B-07335291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85725"/>
          <a:ext cx="1064986" cy="1134610"/>
        </a:xfrm>
        <a:prstGeom prst="rect">
          <a:avLst/>
        </a:prstGeom>
      </xdr:spPr>
    </xdr:pic>
    <xdr:clientData/>
  </xdr:twoCellAnchor>
  <xdr:twoCellAnchor editAs="absolute">
    <xdr:from>
      <xdr:col>10</xdr:col>
      <xdr:colOff>276225</xdr:colOff>
      <xdr:row>0</xdr:row>
      <xdr:rowOff>133350</xdr:rowOff>
    </xdr:from>
    <xdr:to>
      <xdr:col>12</xdr:col>
      <xdr:colOff>96675</xdr:colOff>
      <xdr:row>2</xdr:row>
      <xdr:rowOff>45921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965773D3-533E-49B0-BBE0-5042AD03DF0A}"/>
            </a:ext>
          </a:extLst>
        </xdr:cNvPr>
        <xdr:cNvSpPr/>
      </xdr:nvSpPr>
      <xdr:spPr>
        <a:xfrm>
          <a:off x="9677400" y="133350"/>
          <a:ext cx="1249200" cy="293571"/>
        </a:xfrm>
        <a:prstGeom prst="round2SameRect">
          <a:avLst/>
        </a:prstGeom>
        <a:solidFill>
          <a:sysClr val="window" lastClr="FFFFFF"/>
        </a:solidFill>
        <a:ln w="254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gradFill flip="none" rotWithShape="1">
                <a:gsLst>
                  <a:gs pos="0">
                    <a:srgbClr val="002060"/>
                  </a:gs>
                  <a:gs pos="100000">
                    <a:srgbClr val="00B0F0"/>
                  </a:gs>
                </a:gsLst>
                <a:path path="rect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TITULAR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oxarifado | ETEL" refreshedDate="45818.50798923611" createdVersion="8" refreshedVersion="8" minRefreshableVersion="3" recordCount="39" xr:uid="{FA666950-AEBD-4295-B6EC-A06C359EAB6B}">
  <cacheSource type="worksheet">
    <worksheetSource name="Tabela2"/>
  </cacheSource>
  <cacheFields count="5">
    <cacheField name="DATA" numFmtId="14">
      <sharedItems containsSemiMixedTypes="0" containsNonDate="0" containsDate="1" containsString="0" minDate="2025-04-28T00:00:00" maxDate="2025-06-06T00:00:00" count="39"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</sharedItems>
      <fieldGroup par="4"/>
    </cacheField>
    <cacheField name="CATEGORIA" numFmtId="0">
      <sharedItems count="3">
        <s v="HOLERITE"/>
        <s v="PJ"/>
        <s v="FREELANCE"/>
      </sharedItems>
    </cacheField>
    <cacheField name="VALOR" numFmtId="164">
      <sharedItems containsSemiMixedTypes="0" containsString="0" containsNumber="1" minValue="150" maxValue="20037.616099071201"/>
    </cacheField>
    <cacheField name="Dias (DATA)" numFmtId="0" databaseField="0">
      <fieldGroup base="0">
        <rangePr groupBy="days" startDate="2025-04-28T00:00:00" endDate="2025-06-06T00:00:00"/>
        <groupItems count="368">
          <s v="&lt;28/04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06/2025"/>
        </groupItems>
      </fieldGroup>
    </cacheField>
    <cacheField name="Meses (DATA)" numFmtId="0" databaseField="0">
      <fieldGroup base="0">
        <rangePr groupBy="months" startDate="2025-04-28T00:00:00" endDate="2025-06-06T00:00:00"/>
        <groupItems count="14">
          <s v="&lt;28/04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oxarifado | ETEL" refreshedDate="45818.507989699072" createdVersion="8" refreshedVersion="8" minRefreshableVersion="3" recordCount="39" xr:uid="{2B26926A-10EA-416C-9D9F-11D4259A4296}">
  <cacheSource type="worksheet">
    <worksheetSource ref="B7:D46" sheet="NOTAS"/>
  </cacheSource>
  <cacheFields count="3">
    <cacheField name="DATA" numFmtId="14">
      <sharedItems containsSemiMixedTypes="0" containsNonDate="0" containsDate="1" containsString="0" minDate="2025-04-28T00:00:00" maxDate="2025-06-06T00:00:00"/>
    </cacheField>
    <cacheField name="CATEGORIA" numFmtId="0">
      <sharedItems count="3">
        <s v="HOLERITE"/>
        <s v="PJ"/>
        <s v="FREELANCE"/>
      </sharedItems>
    </cacheField>
    <cacheField name="VALOR" numFmtId="164">
      <sharedItems containsSemiMixedTypes="0" containsString="0" containsNumber="1" minValue="150" maxValue="20037.616099071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1500"/>
  </r>
  <r>
    <x v="1"/>
    <x v="1"/>
    <n v="20037.616099071201"/>
  </r>
  <r>
    <x v="2"/>
    <x v="2"/>
    <n v="500"/>
  </r>
  <r>
    <x v="3"/>
    <x v="2"/>
    <n v="4500"/>
  </r>
  <r>
    <x v="4"/>
    <x v="2"/>
    <n v="150"/>
  </r>
  <r>
    <x v="5"/>
    <x v="1"/>
    <n v="750"/>
  </r>
  <r>
    <x v="6"/>
    <x v="0"/>
    <n v="650"/>
  </r>
  <r>
    <x v="7"/>
    <x v="1"/>
    <n v="5000"/>
  </r>
  <r>
    <x v="8"/>
    <x v="1"/>
    <n v="2500"/>
  </r>
  <r>
    <x v="9"/>
    <x v="2"/>
    <n v="3000"/>
  </r>
  <r>
    <x v="10"/>
    <x v="2"/>
    <n v="6000"/>
  </r>
  <r>
    <x v="11"/>
    <x v="2"/>
    <n v="5000"/>
  </r>
  <r>
    <x v="12"/>
    <x v="1"/>
    <n v="250"/>
  </r>
  <r>
    <x v="13"/>
    <x v="0"/>
    <n v="3500"/>
  </r>
  <r>
    <x v="14"/>
    <x v="0"/>
    <n v="6750"/>
  </r>
  <r>
    <x v="15"/>
    <x v="1"/>
    <n v="10000"/>
  </r>
  <r>
    <x v="16"/>
    <x v="2"/>
    <n v="13250"/>
  </r>
  <r>
    <x v="17"/>
    <x v="2"/>
    <n v="16500"/>
  </r>
  <r>
    <x v="18"/>
    <x v="2"/>
    <n v="9853.9215686274492"/>
  </r>
  <r>
    <x v="19"/>
    <x v="1"/>
    <n v="10363.106295149601"/>
  </r>
  <r>
    <x v="20"/>
    <x v="0"/>
    <n v="10872.291021671899"/>
  </r>
  <r>
    <x v="21"/>
    <x v="0"/>
    <n v="11381.475748194"/>
  </r>
  <r>
    <x v="22"/>
    <x v="1"/>
    <n v="11890.6604747162"/>
  </r>
  <r>
    <x v="23"/>
    <x v="2"/>
    <n v="4500"/>
  </r>
  <r>
    <x v="24"/>
    <x v="2"/>
    <n v="150"/>
  </r>
  <r>
    <x v="25"/>
    <x v="2"/>
    <n v="750"/>
  </r>
  <r>
    <x v="26"/>
    <x v="1"/>
    <n v="650"/>
  </r>
  <r>
    <x v="27"/>
    <x v="0"/>
    <n v="5000"/>
  </r>
  <r>
    <x v="28"/>
    <x v="0"/>
    <n v="2500"/>
  </r>
  <r>
    <x v="29"/>
    <x v="1"/>
    <n v="15454.953560371499"/>
  </r>
  <r>
    <x v="30"/>
    <x v="2"/>
    <n v="15964.1382868937"/>
  </r>
  <r>
    <x v="31"/>
    <x v="2"/>
    <n v="16473.323013415898"/>
  </r>
  <r>
    <x v="32"/>
    <x v="2"/>
    <n v="16982.507739938101"/>
  </r>
  <r>
    <x v="33"/>
    <x v="1"/>
    <n v="17491.692466460299"/>
  </r>
  <r>
    <x v="34"/>
    <x v="1"/>
    <n v="11092.1400307942"/>
  </r>
  <r>
    <x v="35"/>
    <x v="0"/>
    <n v="11275.314221382299"/>
  </r>
  <r>
    <x v="36"/>
    <x v="1"/>
    <n v="11458.4884119705"/>
  </r>
  <r>
    <x v="37"/>
    <x v="2"/>
    <n v="11641.662602558599"/>
  </r>
  <r>
    <x v="38"/>
    <x v="1"/>
    <n v="11824.83679314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d v="2025-04-28T00:00:00"/>
    <x v="0"/>
    <n v="1500"/>
  </r>
  <r>
    <d v="2025-04-29T00:00:00"/>
    <x v="1"/>
    <n v="20037.616099071201"/>
  </r>
  <r>
    <d v="2025-04-30T00:00:00"/>
    <x v="2"/>
    <n v="500"/>
  </r>
  <r>
    <d v="2025-05-01T00:00:00"/>
    <x v="2"/>
    <n v="4500"/>
  </r>
  <r>
    <d v="2025-05-02T00:00:00"/>
    <x v="2"/>
    <n v="150"/>
  </r>
  <r>
    <d v="2025-05-03T00:00:00"/>
    <x v="1"/>
    <n v="750"/>
  </r>
  <r>
    <d v="2025-05-04T00:00:00"/>
    <x v="0"/>
    <n v="650"/>
  </r>
  <r>
    <d v="2025-05-05T00:00:00"/>
    <x v="1"/>
    <n v="5000"/>
  </r>
  <r>
    <d v="2025-05-06T00:00:00"/>
    <x v="1"/>
    <n v="2500"/>
  </r>
  <r>
    <d v="2025-05-07T00:00:00"/>
    <x v="2"/>
    <n v="3000"/>
  </r>
  <r>
    <d v="2025-05-08T00:00:00"/>
    <x v="2"/>
    <n v="6000"/>
  </r>
  <r>
    <d v="2025-05-09T00:00:00"/>
    <x v="2"/>
    <n v="5000"/>
  </r>
  <r>
    <d v="2025-05-10T00:00:00"/>
    <x v="1"/>
    <n v="250"/>
  </r>
  <r>
    <d v="2025-05-11T00:00:00"/>
    <x v="0"/>
    <n v="3500"/>
  </r>
  <r>
    <d v="2025-05-12T00:00:00"/>
    <x v="0"/>
    <n v="6750"/>
  </r>
  <r>
    <d v="2025-05-13T00:00:00"/>
    <x v="1"/>
    <n v="10000"/>
  </r>
  <r>
    <d v="2025-05-14T00:00:00"/>
    <x v="2"/>
    <n v="13250"/>
  </r>
  <r>
    <d v="2025-05-15T00:00:00"/>
    <x v="2"/>
    <n v="16500"/>
  </r>
  <r>
    <d v="2025-05-16T00:00:00"/>
    <x v="2"/>
    <n v="9853.9215686274492"/>
  </r>
  <r>
    <d v="2025-05-17T00:00:00"/>
    <x v="1"/>
    <n v="10363.106295149601"/>
  </r>
  <r>
    <d v="2025-05-18T00:00:00"/>
    <x v="0"/>
    <n v="10872.291021671899"/>
  </r>
  <r>
    <d v="2025-05-19T00:00:00"/>
    <x v="0"/>
    <n v="11381.475748194"/>
  </r>
  <r>
    <d v="2025-05-20T00:00:00"/>
    <x v="1"/>
    <n v="11890.6604747162"/>
  </r>
  <r>
    <d v="2025-05-21T00:00:00"/>
    <x v="2"/>
    <n v="4500"/>
  </r>
  <r>
    <d v="2025-05-22T00:00:00"/>
    <x v="2"/>
    <n v="150"/>
  </r>
  <r>
    <d v="2025-05-23T00:00:00"/>
    <x v="2"/>
    <n v="750"/>
  </r>
  <r>
    <d v="2025-05-24T00:00:00"/>
    <x v="1"/>
    <n v="650"/>
  </r>
  <r>
    <d v="2025-05-25T00:00:00"/>
    <x v="0"/>
    <n v="5000"/>
  </r>
  <r>
    <d v="2025-05-26T00:00:00"/>
    <x v="0"/>
    <n v="2500"/>
  </r>
  <r>
    <d v="2025-05-27T00:00:00"/>
    <x v="1"/>
    <n v="15454.953560371499"/>
  </r>
  <r>
    <d v="2025-05-28T00:00:00"/>
    <x v="2"/>
    <n v="15964.1382868937"/>
  </r>
  <r>
    <d v="2025-05-29T00:00:00"/>
    <x v="2"/>
    <n v="16473.323013415898"/>
  </r>
  <r>
    <d v="2025-05-30T00:00:00"/>
    <x v="2"/>
    <n v="16982.507739938101"/>
  </r>
  <r>
    <d v="2025-05-31T00:00:00"/>
    <x v="1"/>
    <n v="17491.692466460299"/>
  </r>
  <r>
    <d v="2025-06-01T00:00:00"/>
    <x v="1"/>
    <n v="11092.1400307942"/>
  </r>
  <r>
    <d v="2025-06-02T00:00:00"/>
    <x v="0"/>
    <n v="11275.314221382299"/>
  </r>
  <r>
    <d v="2025-06-03T00:00:00"/>
    <x v="1"/>
    <n v="11458.4884119705"/>
  </r>
  <r>
    <d v="2025-06-04T00:00:00"/>
    <x v="2"/>
    <n v="11641.662602558599"/>
  </r>
  <r>
    <d v="2025-06-05T00:00:00"/>
    <x v="1"/>
    <n v="11824.83679314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89CD1-1560-40E9-99AC-C0B55160DDFE}" name="Tabela dinâ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F3:G7" firstHeaderRow="1" firstDataRow="1" firstDataCol="1" rowPageCount="1" colPageCount="1"/>
  <pivotFields count="5">
    <pivotField axis="axisPage"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oma de VALOR" fld="2" baseField="0" baseItem="0" numFmtId="164"/>
  </dataFields>
  <chartFormats count="4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2BB39-454D-4B4E-9AF8-1982D0C650AA}" name="Tabela dinâ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E5" firstHeaderRow="1" firstDataRow="2" firstDataCol="1"/>
  <pivotFields count="3"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" fld="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CC1CD8-3CDC-4724-8D97-E1DC973F0FF7}" name="Tabela2" displayName="Tabela2" ref="B7:D46" totalsRowShown="0" headerRowDxfId="0" dataDxfId="1">
  <autoFilter ref="B7:D46" xr:uid="{ECCC1CD8-3CDC-4724-8D97-E1DC973F0FF7}"/>
  <tableColumns count="3">
    <tableColumn id="1" xr3:uid="{08839983-80C7-4787-9784-A5EBF49CD353}" name="DATA" dataDxfId="4"/>
    <tableColumn id="2" xr3:uid="{0BDB2E60-FCE1-43A5-B2E8-7AA7ACB6E942}" name="CATEGORIA" dataDxfId="3"/>
    <tableColumn id="3" xr3:uid="{D4B128A9-E294-40F5-B6D4-F9897521874C}" name="VAL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A5-2DDB-44D6-AB3E-A79AE2A9331F}">
  <dimension ref="A1:M37"/>
  <sheetViews>
    <sheetView showGridLines="0" showRowColHeaders="0" zoomScaleNormal="100" workbookViewId="0">
      <selection activeCell="A17" sqref="A17"/>
    </sheetView>
  </sheetViews>
  <sheetFormatPr defaultColWidth="0" defaultRowHeight="15" zeroHeight="1" x14ac:dyDescent="0.25"/>
  <cols>
    <col min="1" max="1" width="7.5703125" style="24" customWidth="1"/>
    <col min="2" max="2" width="10.42578125" style="24" customWidth="1"/>
    <col min="3" max="3" width="11.85546875" style="24" customWidth="1"/>
    <col min="4" max="4" width="25.5703125" style="24" customWidth="1"/>
    <col min="5" max="5" width="28.85546875" style="24" bestFit="1" customWidth="1"/>
    <col min="6" max="6" width="8.85546875" style="24" customWidth="1"/>
    <col min="7" max="8" width="8.85546875" style="24" hidden="1" customWidth="1"/>
    <col min="9" max="13" width="0" style="24" hidden="1" customWidth="1"/>
    <col min="14" max="16384" width="8.85546875" style="24" hidden="1"/>
  </cols>
  <sheetData>
    <row r="1" spans="4:5" x14ac:dyDescent="0.25"/>
    <row r="2" spans="4:5" ht="18.75" x14ac:dyDescent="0.25">
      <c r="D2" s="25" t="s">
        <v>54</v>
      </c>
      <c r="E2" s="25"/>
    </row>
    <row r="3" spans="4:5" ht="18.75" customHeight="1" x14ac:dyDescent="0.25">
      <c r="D3" s="23">
        <f ca="1">INFORMES!C9</f>
        <v>305908.12833436223</v>
      </c>
      <c r="E3" s="23"/>
    </row>
    <row r="4" spans="4:5" ht="18.75" customHeight="1" x14ac:dyDescent="0.25"/>
    <row r="5" spans="4:5" x14ac:dyDescent="0.25"/>
    <row r="6" spans="4:5" x14ac:dyDescent="0.25"/>
    <row r="7" spans="4:5" x14ac:dyDescent="0.25"/>
    <row r="8" spans="4:5" x14ac:dyDescent="0.25"/>
    <row r="9" spans="4:5" x14ac:dyDescent="0.25"/>
    <row r="10" spans="4:5" x14ac:dyDescent="0.25"/>
    <row r="11" spans="4:5" x14ac:dyDescent="0.25"/>
    <row r="12" spans="4:5" x14ac:dyDescent="0.25"/>
    <row r="13" spans="4:5" x14ac:dyDescent="0.25"/>
    <row r="14" spans="4:5" x14ac:dyDescent="0.25"/>
    <row r="15" spans="4:5" x14ac:dyDescent="0.25"/>
    <row r="16" spans="4:5" x14ac:dyDescent="0.25"/>
    <row r="17" s="24" customFormat="1" x14ac:dyDescent="0.25"/>
    <row r="18" s="24" customFormat="1" x14ac:dyDescent="0.25"/>
    <row r="19" s="24" customFormat="1" x14ac:dyDescent="0.25"/>
    <row r="20" s="24" customFormat="1" x14ac:dyDescent="0.25"/>
    <row r="21" s="24" customFormat="1" x14ac:dyDescent="0.25"/>
    <row r="22" s="24" customFormat="1" x14ac:dyDescent="0.25"/>
    <row r="23" s="24" customFormat="1" x14ac:dyDescent="0.25"/>
    <row r="24" s="24" customFormat="1" x14ac:dyDescent="0.25"/>
    <row r="25" s="24" customFormat="1" x14ac:dyDescent="0.25"/>
    <row r="26" s="24" customFormat="1" x14ac:dyDescent="0.25"/>
    <row r="27" s="24" customFormat="1" x14ac:dyDescent="0.25"/>
    <row r="28" s="24" customFormat="1" x14ac:dyDescent="0.25"/>
    <row r="29" s="24" customFormat="1" x14ac:dyDescent="0.25"/>
    <row r="30" s="24" customFormat="1" x14ac:dyDescent="0.25"/>
    <row r="31" s="24" customFormat="1" x14ac:dyDescent="0.25"/>
    <row r="32" s="24" customFormat="1" hidden="1" x14ac:dyDescent="0.25"/>
    <row r="33" s="24" customFormat="1" hidden="1" x14ac:dyDescent="0.25"/>
    <row r="34" s="24" customFormat="1" hidden="1" x14ac:dyDescent="0.25"/>
    <row r="35" s="24" customFormat="1" hidden="1" x14ac:dyDescent="0.25"/>
    <row r="36" s="24" customFormat="1" hidden="1" x14ac:dyDescent="0.25"/>
    <row r="37" s="24" customFormat="1" hidden="1" x14ac:dyDescent="0.25"/>
  </sheetData>
  <sheetProtection selectLockedCells="1" autoFilter="0" pivotTables="0" selectUnlockedCells="1"/>
  <mergeCells count="2">
    <mergeCell ref="D2:E2"/>
    <mergeCell ref="D3:E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F93A-D3A6-41F5-A7CA-616F287FA52B}">
  <dimension ref="C1:D25"/>
  <sheetViews>
    <sheetView showGridLines="0" showRowColHeaders="0" workbookViewId="0"/>
  </sheetViews>
  <sheetFormatPr defaultColWidth="0" defaultRowHeight="18.75" zeroHeight="1" x14ac:dyDescent="0.3"/>
  <cols>
    <col min="1" max="1" width="9.140625" style="15" customWidth="1"/>
    <col min="2" max="2" width="14.140625" style="15" customWidth="1"/>
    <col min="3" max="3" width="49.85546875" style="15" customWidth="1"/>
    <col min="4" max="4" width="39.28515625" style="15" bestFit="1" customWidth="1"/>
    <col min="5" max="5" width="9.140625" style="15" customWidth="1"/>
    <col min="6" max="16384" width="9.140625" style="15" hidden="1"/>
  </cols>
  <sheetData>
    <row r="1" spans="3:4" x14ac:dyDescent="0.3"/>
    <row r="2" spans="3:4" x14ac:dyDescent="0.3"/>
    <row r="3" spans="3:4" x14ac:dyDescent="0.3">
      <c r="C3" s="18" t="s">
        <v>0</v>
      </c>
      <c r="D3" s="18"/>
    </row>
    <row r="4" spans="3:4" x14ac:dyDescent="0.3">
      <c r="C4" s="19" t="s">
        <v>1</v>
      </c>
      <c r="D4" s="19"/>
    </row>
    <row r="5" spans="3:4" x14ac:dyDescent="0.3"/>
    <row r="6" spans="3:4" x14ac:dyDescent="0.3">
      <c r="C6" s="20" t="s">
        <v>2</v>
      </c>
      <c r="D6" s="16" t="s">
        <v>3</v>
      </c>
    </row>
    <row r="7" spans="3:4" x14ac:dyDescent="0.3">
      <c r="C7" s="20" t="s">
        <v>4</v>
      </c>
      <c r="D7" s="16" t="s">
        <v>49</v>
      </c>
    </row>
    <row r="8" spans="3:4" x14ac:dyDescent="0.3">
      <c r="C8" s="20" t="s">
        <v>5</v>
      </c>
      <c r="D8" s="17">
        <v>34605</v>
      </c>
    </row>
    <row r="9" spans="3:4" x14ac:dyDescent="0.3">
      <c r="C9" s="20" t="s">
        <v>6</v>
      </c>
      <c r="D9" s="16">
        <v>31713388</v>
      </c>
    </row>
    <row r="10" spans="3:4" x14ac:dyDescent="0.3">
      <c r="C10" s="20" t="s">
        <v>7</v>
      </c>
      <c r="D10" s="16" t="s">
        <v>8</v>
      </c>
    </row>
    <row r="11" spans="3:4" x14ac:dyDescent="0.3">
      <c r="C11" s="20" t="s">
        <v>9</v>
      </c>
      <c r="D11" s="16" t="s">
        <v>10</v>
      </c>
    </row>
    <row r="12" spans="3:4" x14ac:dyDescent="0.3">
      <c r="C12" s="20" t="s">
        <v>11</v>
      </c>
      <c r="D12" s="16" t="s">
        <v>12</v>
      </c>
    </row>
    <row r="13" spans="3:4" x14ac:dyDescent="0.3">
      <c r="C13" s="20" t="s">
        <v>13</v>
      </c>
      <c r="D13" s="16">
        <v>987654321</v>
      </c>
    </row>
    <row r="14" spans="3:4" x14ac:dyDescent="0.3">
      <c r="C14" s="20" t="s">
        <v>14</v>
      </c>
      <c r="D14" s="16" t="s">
        <v>50</v>
      </c>
    </row>
    <row r="15" spans="3:4" x14ac:dyDescent="0.3">
      <c r="C15" s="20" t="s">
        <v>15</v>
      </c>
      <c r="D15" s="16" t="s">
        <v>51</v>
      </c>
    </row>
    <row r="16" spans="3:4" x14ac:dyDescent="0.3">
      <c r="C16" s="20" t="s">
        <v>16</v>
      </c>
      <c r="D16" s="16" t="s">
        <v>17</v>
      </c>
    </row>
    <row r="17" spans="3:4" x14ac:dyDescent="0.3">
      <c r="C17" s="20" t="s">
        <v>18</v>
      </c>
      <c r="D17" s="16" t="s">
        <v>19</v>
      </c>
    </row>
    <row r="18" spans="3:4" x14ac:dyDescent="0.3">
      <c r="C18" s="20" t="s">
        <v>20</v>
      </c>
      <c r="D18" s="16" t="s">
        <v>21</v>
      </c>
    </row>
    <row r="19" spans="3:4" x14ac:dyDescent="0.3">
      <c r="C19" s="20" t="s">
        <v>22</v>
      </c>
      <c r="D19" s="16" t="s">
        <v>21</v>
      </c>
    </row>
    <row r="20" spans="3:4" x14ac:dyDescent="0.3"/>
    <row r="21" spans="3:4" x14ac:dyDescent="0.3"/>
    <row r="22" spans="3:4" x14ac:dyDescent="0.3"/>
    <row r="23" spans="3:4" x14ac:dyDescent="0.3"/>
    <row r="24" spans="3:4" x14ac:dyDescent="0.3"/>
    <row r="25" spans="3:4" x14ac:dyDescent="0.3"/>
  </sheetData>
  <mergeCells count="2">
    <mergeCell ref="C3:D3"/>
    <mergeCell ref="C4:D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35B6-415B-4758-8DB1-2A440BB99E4C}">
  <dimension ref="C1:D30"/>
  <sheetViews>
    <sheetView showGridLines="0" showRowColHeaders="0" workbookViewId="0"/>
  </sheetViews>
  <sheetFormatPr defaultColWidth="0" defaultRowHeight="15" zeroHeight="1" x14ac:dyDescent="0.25"/>
  <cols>
    <col min="1" max="1" width="8" customWidth="1"/>
    <col min="2" max="2" width="15.85546875" customWidth="1"/>
    <col min="3" max="3" width="42.140625" customWidth="1"/>
    <col min="4" max="4" width="42.28515625" customWidth="1"/>
    <col min="5" max="5" width="8" customWidth="1"/>
    <col min="6" max="16384" width="8" hidden="1"/>
  </cols>
  <sheetData>
    <row r="1" spans="3:4" x14ac:dyDescent="0.25"/>
    <row r="2" spans="3:4" x14ac:dyDescent="0.25"/>
    <row r="3" spans="3:4" x14ac:dyDescent="0.25"/>
    <row r="4" spans="3:4" x14ac:dyDescent="0.25"/>
    <row r="5" spans="3:4" x14ac:dyDescent="0.25">
      <c r="C5" s="8" t="s">
        <v>23</v>
      </c>
      <c r="D5" s="8"/>
    </row>
    <row r="6" spans="3:4" x14ac:dyDescent="0.25">
      <c r="C6" s="9" t="s">
        <v>24</v>
      </c>
      <c r="D6" s="9"/>
    </row>
    <row r="7" spans="3:4" x14ac:dyDescent="0.25"/>
    <row r="8" spans="3:4" x14ac:dyDescent="0.25">
      <c r="C8" s="8" t="s">
        <v>25</v>
      </c>
      <c r="D8" s="8"/>
    </row>
    <row r="9" spans="3:4" ht="18.75" x14ac:dyDescent="0.3">
      <c r="C9" s="21">
        <f ca="1">SUM(D13,D18,D23)</f>
        <v>305908.12833436223</v>
      </c>
      <c r="D9" s="21"/>
    </row>
    <row r="10" spans="3:4" x14ac:dyDescent="0.25"/>
    <row r="11" spans="3:4" x14ac:dyDescent="0.25">
      <c r="C11" s="11" t="s">
        <v>26</v>
      </c>
      <c r="D11" s="11"/>
    </row>
    <row r="12" spans="3:4" x14ac:dyDescent="0.25">
      <c r="C12" s="2" t="s">
        <v>27</v>
      </c>
      <c r="D12" s="3" t="s">
        <v>28</v>
      </c>
    </row>
    <row r="13" spans="3:4" x14ac:dyDescent="0.25">
      <c r="C13" s="2" t="s">
        <v>29</v>
      </c>
      <c r="D13" s="4">
        <f ca="1">SUMIF(Tabela2[[#All],[CATEGORIA]:[VALOR]],"HOLERITE",Tabela2[VALOR])</f>
        <v>94473.194294323388</v>
      </c>
    </row>
    <row r="14" spans="3:4" ht="18" customHeight="1" x14ac:dyDescent="0.25">
      <c r="C14" s="2" t="s">
        <v>48</v>
      </c>
      <c r="D14" s="3" t="s">
        <v>30</v>
      </c>
    </row>
    <row r="15" spans="3:4" x14ac:dyDescent="0.25"/>
    <row r="16" spans="3:4" x14ac:dyDescent="0.25">
      <c r="C16" s="10" t="s">
        <v>31</v>
      </c>
      <c r="D16" s="10"/>
    </row>
    <row r="17" spans="3:4" x14ac:dyDescent="0.25">
      <c r="C17" s="2" t="s">
        <v>27</v>
      </c>
      <c r="D17" s="3" t="s">
        <v>32</v>
      </c>
    </row>
    <row r="18" spans="3:4" x14ac:dyDescent="0.25">
      <c r="C18" s="2" t="s">
        <v>29</v>
      </c>
      <c r="D18" s="4">
        <f ca="1">SUMIF(Tabela2[[#All],[CATEGORIA]:[VALOR]],"PJ",Tabela2[VALOR])</f>
        <v>93745.546163300707</v>
      </c>
    </row>
    <row r="19" spans="3:4" x14ac:dyDescent="0.25">
      <c r="C19" s="2" t="s">
        <v>48</v>
      </c>
      <c r="D19" s="3" t="s">
        <v>30</v>
      </c>
    </row>
    <row r="20" spans="3:4" x14ac:dyDescent="0.25"/>
    <row r="21" spans="3:4" x14ac:dyDescent="0.25">
      <c r="C21" s="10" t="s">
        <v>33</v>
      </c>
      <c r="D21" s="10"/>
    </row>
    <row r="22" spans="3:4" x14ac:dyDescent="0.25">
      <c r="C22" s="2" t="s">
        <v>27</v>
      </c>
      <c r="D22" s="3" t="s">
        <v>32</v>
      </c>
    </row>
    <row r="23" spans="3:4" x14ac:dyDescent="0.25">
      <c r="C23" s="2" t="s">
        <v>29</v>
      </c>
      <c r="D23" s="4">
        <f ca="1">SUMIF(Tabela2[[#All],[CATEGORIA]:[VALOR]],"FREELANCE",Tabela2[VALOR])</f>
        <v>117689.38787673814</v>
      </c>
    </row>
    <row r="24" spans="3:4" x14ac:dyDescent="0.25">
      <c r="C24" s="2" t="s">
        <v>48</v>
      </c>
      <c r="D24" s="3" t="s">
        <v>30</v>
      </c>
    </row>
    <row r="25" spans="3:4" x14ac:dyDescent="0.25"/>
    <row r="26" spans="3:4" x14ac:dyDescent="0.25"/>
    <row r="27" spans="3:4" x14ac:dyDescent="0.25"/>
    <row r="28" spans="3:4" x14ac:dyDescent="0.25"/>
    <row r="29" spans="3:4" x14ac:dyDescent="0.25"/>
    <row r="30" spans="3:4" x14ac:dyDescent="0.25"/>
  </sheetData>
  <mergeCells count="7">
    <mergeCell ref="C16:D16"/>
    <mergeCell ref="C21:D21"/>
    <mergeCell ref="C9:D9"/>
    <mergeCell ref="C5:D5"/>
    <mergeCell ref="C6:D6"/>
    <mergeCell ref="C8:D8"/>
    <mergeCell ref="C11:D1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3A27-EFD9-4669-B006-F85089753419}">
  <dimension ref="B1:D49"/>
  <sheetViews>
    <sheetView showGridLines="0" showRowColHeaders="0" tabSelected="1" workbookViewId="0">
      <selection activeCell="B8" sqref="B8"/>
    </sheetView>
  </sheetViews>
  <sheetFormatPr defaultColWidth="0" defaultRowHeight="15" zeroHeight="1" x14ac:dyDescent="0.25"/>
  <cols>
    <col min="1" max="1" width="23.5703125" customWidth="1"/>
    <col min="2" max="2" width="15.5703125" customWidth="1"/>
    <col min="3" max="4" width="19.7109375" customWidth="1"/>
    <col min="5" max="5" width="9.140625" customWidth="1"/>
    <col min="6" max="16384" width="9.140625" hidden="1"/>
  </cols>
  <sheetData>
    <row r="1" spans="2:4" x14ac:dyDescent="0.25"/>
    <row r="2" spans="2:4" x14ac:dyDescent="0.25"/>
    <row r="3" spans="2:4" x14ac:dyDescent="0.25">
      <c r="B3" s="8" t="s">
        <v>34</v>
      </c>
      <c r="C3" s="8"/>
      <c r="D3" s="8"/>
    </row>
    <row r="4" spans="2:4" x14ac:dyDescent="0.25">
      <c r="B4" s="9" t="s">
        <v>35</v>
      </c>
      <c r="C4" s="9"/>
      <c r="D4" s="9"/>
    </row>
    <row r="5" spans="2:4" x14ac:dyDescent="0.25"/>
    <row r="6" spans="2:4" ht="19.5" x14ac:dyDescent="0.3">
      <c r="B6" s="12" t="s">
        <v>36</v>
      </c>
      <c r="C6" s="12"/>
      <c r="D6" s="12"/>
    </row>
    <row r="7" spans="2:4" x14ac:dyDescent="0.25">
      <c r="B7" s="22" t="s">
        <v>37</v>
      </c>
      <c r="C7" s="22" t="s">
        <v>38</v>
      </c>
      <c r="D7" s="22" t="s">
        <v>39</v>
      </c>
    </row>
    <row r="8" spans="2:4" x14ac:dyDescent="0.25">
      <c r="B8" s="6">
        <v>45775</v>
      </c>
      <c r="C8" s="1" t="s">
        <v>40</v>
      </c>
      <c r="D8" s="5">
        <v>1500</v>
      </c>
    </row>
    <row r="9" spans="2:4" x14ac:dyDescent="0.25">
      <c r="B9" s="6">
        <v>45776</v>
      </c>
      <c r="C9" s="1" t="s">
        <v>41</v>
      </c>
      <c r="D9" s="5">
        <v>20037.616099071201</v>
      </c>
    </row>
    <row r="10" spans="2:4" x14ac:dyDescent="0.25">
      <c r="B10" s="6">
        <v>45777</v>
      </c>
      <c r="C10" s="1" t="s">
        <v>42</v>
      </c>
      <c r="D10" s="5">
        <v>500</v>
      </c>
    </row>
    <row r="11" spans="2:4" x14ac:dyDescent="0.25">
      <c r="B11" s="6">
        <v>45778</v>
      </c>
      <c r="C11" s="1" t="s">
        <v>42</v>
      </c>
      <c r="D11" s="5">
        <v>4500</v>
      </c>
    </row>
    <row r="12" spans="2:4" x14ac:dyDescent="0.25">
      <c r="B12" s="6">
        <v>45779</v>
      </c>
      <c r="C12" s="1" t="s">
        <v>42</v>
      </c>
      <c r="D12" s="5">
        <v>150</v>
      </c>
    </row>
    <row r="13" spans="2:4" x14ac:dyDescent="0.25">
      <c r="B13" s="6">
        <v>45780</v>
      </c>
      <c r="C13" s="1" t="s">
        <v>41</v>
      </c>
      <c r="D13" s="5">
        <v>750</v>
      </c>
    </row>
    <row r="14" spans="2:4" x14ac:dyDescent="0.25">
      <c r="B14" s="6">
        <v>45781</v>
      </c>
      <c r="C14" s="1" t="s">
        <v>40</v>
      </c>
      <c r="D14" s="5">
        <v>650</v>
      </c>
    </row>
    <row r="15" spans="2:4" x14ac:dyDescent="0.25">
      <c r="B15" s="6">
        <v>45782</v>
      </c>
      <c r="C15" s="1" t="s">
        <v>41</v>
      </c>
      <c r="D15" s="5">
        <v>5000</v>
      </c>
    </row>
    <row r="16" spans="2:4" x14ac:dyDescent="0.25">
      <c r="B16" s="6">
        <v>45783</v>
      </c>
      <c r="C16" s="1" t="s">
        <v>41</v>
      </c>
      <c r="D16" s="5">
        <v>2500</v>
      </c>
    </row>
    <row r="17" spans="2:4" x14ac:dyDescent="0.25">
      <c r="B17" s="6">
        <v>45784</v>
      </c>
      <c r="C17" s="1" t="s">
        <v>42</v>
      </c>
      <c r="D17" s="5">
        <v>3000</v>
      </c>
    </row>
    <row r="18" spans="2:4" x14ac:dyDescent="0.25">
      <c r="B18" s="6">
        <v>45785</v>
      </c>
      <c r="C18" s="1" t="s">
        <v>42</v>
      </c>
      <c r="D18" s="5">
        <v>6000</v>
      </c>
    </row>
    <row r="19" spans="2:4" x14ac:dyDescent="0.25">
      <c r="B19" s="6">
        <v>45786</v>
      </c>
      <c r="C19" s="1" t="s">
        <v>42</v>
      </c>
      <c r="D19" s="5">
        <v>5000</v>
      </c>
    </row>
    <row r="20" spans="2:4" x14ac:dyDescent="0.25">
      <c r="B20" s="6">
        <v>45787</v>
      </c>
      <c r="C20" s="1" t="s">
        <v>41</v>
      </c>
      <c r="D20" s="5">
        <v>250</v>
      </c>
    </row>
    <row r="21" spans="2:4" x14ac:dyDescent="0.25">
      <c r="B21" s="6">
        <v>45788</v>
      </c>
      <c r="C21" s="1" t="s">
        <v>40</v>
      </c>
      <c r="D21" s="5">
        <v>3500</v>
      </c>
    </row>
    <row r="22" spans="2:4" x14ac:dyDescent="0.25">
      <c r="B22" s="6">
        <v>45789</v>
      </c>
      <c r="C22" s="1" t="s">
        <v>40</v>
      </c>
      <c r="D22" s="5">
        <v>6750</v>
      </c>
    </row>
    <row r="23" spans="2:4" x14ac:dyDescent="0.25">
      <c r="B23" s="6">
        <v>45790</v>
      </c>
      <c r="C23" s="1" t="s">
        <v>41</v>
      </c>
      <c r="D23" s="5">
        <v>10000</v>
      </c>
    </row>
    <row r="24" spans="2:4" x14ac:dyDescent="0.25">
      <c r="B24" s="6">
        <v>45791</v>
      </c>
      <c r="C24" s="1" t="s">
        <v>42</v>
      </c>
      <c r="D24" s="5">
        <v>13250</v>
      </c>
    </row>
    <row r="25" spans="2:4" x14ac:dyDescent="0.25">
      <c r="B25" s="6">
        <v>45792</v>
      </c>
      <c r="C25" s="1" t="s">
        <v>42</v>
      </c>
      <c r="D25" s="5">
        <v>16500</v>
      </c>
    </row>
    <row r="26" spans="2:4" x14ac:dyDescent="0.25">
      <c r="B26" s="6">
        <v>45793</v>
      </c>
      <c r="C26" s="1" t="s">
        <v>42</v>
      </c>
      <c r="D26" s="5">
        <v>9853.9215686274492</v>
      </c>
    </row>
    <row r="27" spans="2:4" x14ac:dyDescent="0.25">
      <c r="B27" s="6">
        <v>45794</v>
      </c>
      <c r="C27" s="1" t="s">
        <v>41</v>
      </c>
      <c r="D27" s="5">
        <v>10363.106295149601</v>
      </c>
    </row>
    <row r="28" spans="2:4" x14ac:dyDescent="0.25">
      <c r="B28" s="6">
        <v>45795</v>
      </c>
      <c r="C28" s="1" t="s">
        <v>40</v>
      </c>
      <c r="D28" s="5">
        <v>10872.291021671899</v>
      </c>
    </row>
    <row r="29" spans="2:4" x14ac:dyDescent="0.25">
      <c r="B29" s="6">
        <v>45796</v>
      </c>
      <c r="C29" s="1" t="s">
        <v>40</v>
      </c>
      <c r="D29" s="5">
        <v>11381.475748194</v>
      </c>
    </row>
    <row r="30" spans="2:4" x14ac:dyDescent="0.25">
      <c r="B30" s="6">
        <v>45797</v>
      </c>
      <c r="C30" s="1" t="s">
        <v>41</v>
      </c>
      <c r="D30" s="5">
        <v>11890.6604747162</v>
      </c>
    </row>
    <row r="31" spans="2:4" x14ac:dyDescent="0.25">
      <c r="B31" s="6">
        <v>45798</v>
      </c>
      <c r="C31" s="1" t="s">
        <v>42</v>
      </c>
      <c r="D31" s="5">
        <v>4500</v>
      </c>
    </row>
    <row r="32" spans="2:4" x14ac:dyDescent="0.25">
      <c r="B32" s="6">
        <v>45799</v>
      </c>
      <c r="C32" s="1" t="s">
        <v>42</v>
      </c>
      <c r="D32" s="5">
        <v>150</v>
      </c>
    </row>
    <row r="33" spans="2:4" x14ac:dyDescent="0.25">
      <c r="B33" s="6">
        <v>45800</v>
      </c>
      <c r="C33" s="1" t="s">
        <v>42</v>
      </c>
      <c r="D33" s="5">
        <v>750</v>
      </c>
    </row>
    <row r="34" spans="2:4" x14ac:dyDescent="0.25">
      <c r="B34" s="6">
        <v>45801</v>
      </c>
      <c r="C34" s="1" t="s">
        <v>41</v>
      </c>
      <c r="D34" s="5">
        <v>650</v>
      </c>
    </row>
    <row r="35" spans="2:4" x14ac:dyDescent="0.25">
      <c r="B35" s="6">
        <v>45802</v>
      </c>
      <c r="C35" s="1" t="s">
        <v>40</v>
      </c>
      <c r="D35" s="5">
        <v>5000</v>
      </c>
    </row>
    <row r="36" spans="2:4" x14ac:dyDescent="0.25">
      <c r="B36" s="6">
        <v>45803</v>
      </c>
      <c r="C36" s="1" t="s">
        <v>40</v>
      </c>
      <c r="D36" s="5">
        <v>2500</v>
      </c>
    </row>
    <row r="37" spans="2:4" x14ac:dyDescent="0.25">
      <c r="B37" s="6">
        <v>45804</v>
      </c>
      <c r="C37" s="1" t="s">
        <v>41</v>
      </c>
      <c r="D37" s="5">
        <v>15454.953560371499</v>
      </c>
    </row>
    <row r="38" spans="2:4" x14ac:dyDescent="0.25">
      <c r="B38" s="6">
        <v>45805</v>
      </c>
      <c r="C38" s="1" t="s">
        <v>42</v>
      </c>
      <c r="D38" s="5">
        <v>15964.1382868937</v>
      </c>
    </row>
    <row r="39" spans="2:4" x14ac:dyDescent="0.25">
      <c r="B39" s="6">
        <v>45806</v>
      </c>
      <c r="C39" s="1" t="s">
        <v>42</v>
      </c>
      <c r="D39" s="5">
        <v>16473.323013415898</v>
      </c>
    </row>
    <row r="40" spans="2:4" x14ac:dyDescent="0.25">
      <c r="B40" s="6">
        <v>45807</v>
      </c>
      <c r="C40" s="1" t="s">
        <v>42</v>
      </c>
      <c r="D40" s="5">
        <v>16982.507739938101</v>
      </c>
    </row>
    <row r="41" spans="2:4" x14ac:dyDescent="0.25">
      <c r="B41" s="6">
        <v>45808</v>
      </c>
      <c r="C41" s="1" t="s">
        <v>41</v>
      </c>
      <c r="D41" s="5">
        <v>17491.692466460299</v>
      </c>
    </row>
    <row r="42" spans="2:4" x14ac:dyDescent="0.25">
      <c r="B42" s="6">
        <v>45809</v>
      </c>
      <c r="C42" s="1" t="s">
        <v>41</v>
      </c>
      <c r="D42" s="5">
        <v>11092.1400307942</v>
      </c>
    </row>
    <row r="43" spans="2:4" x14ac:dyDescent="0.25">
      <c r="B43" s="6">
        <v>45810</v>
      </c>
      <c r="C43" s="1" t="s">
        <v>40</v>
      </c>
      <c r="D43" s="5">
        <v>11275.314221382299</v>
      </c>
    </row>
    <row r="44" spans="2:4" x14ac:dyDescent="0.25">
      <c r="B44" s="6">
        <v>45811</v>
      </c>
      <c r="C44" s="1" t="s">
        <v>41</v>
      </c>
      <c r="D44" s="5">
        <v>11458.4884119705</v>
      </c>
    </row>
    <row r="45" spans="2:4" x14ac:dyDescent="0.25">
      <c r="B45" s="6">
        <v>45812</v>
      </c>
      <c r="C45" s="1" t="s">
        <v>42</v>
      </c>
      <c r="D45" s="5">
        <v>11641.662602558599</v>
      </c>
    </row>
    <row r="46" spans="2:4" x14ac:dyDescent="0.25">
      <c r="B46" s="6">
        <v>45813</v>
      </c>
      <c r="C46" s="1" t="s">
        <v>41</v>
      </c>
      <c r="D46" s="5">
        <v>11824.8367931468</v>
      </c>
    </row>
    <row r="47" spans="2:4" x14ac:dyDescent="0.25"/>
    <row r="48" spans="2:4" x14ac:dyDescent="0.25"/>
    <row r="49" x14ac:dyDescent="0.25"/>
  </sheetData>
  <mergeCells count="3">
    <mergeCell ref="B4:D4"/>
    <mergeCell ref="B6:D6"/>
    <mergeCell ref="B3:D3"/>
  </mergeCells>
  <dataValidations count="1">
    <dataValidation type="list" allowBlank="1" showInputMessage="1" showErrorMessage="1" error="TIPO DE ENTRADA NÃO ENCONTRADO" prompt="ESCOLHA A OPÇÃO" sqref="C8:C46" xr:uid="{E412BF3A-DDAD-4B97-85D7-2F37B265C580}">
      <formula1>"HOLERITE,PJ,FREELANCE"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4FCC-3317-4E6B-9757-C929A637BCAE}">
  <dimension ref="A1:O7"/>
  <sheetViews>
    <sheetView topLeftCell="F1" workbookViewId="0">
      <selection activeCell="F1" sqref="F1:G7"/>
    </sheetView>
  </sheetViews>
  <sheetFormatPr defaultRowHeight="15" x14ac:dyDescent="0.25"/>
  <cols>
    <col min="1" max="1" width="15.140625" bestFit="1" customWidth="1"/>
    <col min="2" max="2" width="19.5703125" bestFit="1" customWidth="1"/>
    <col min="3" max="5" width="12" bestFit="1" customWidth="1"/>
    <col min="6" max="6" width="18" bestFit="1" customWidth="1"/>
    <col min="7" max="7" width="15.140625" bestFit="1" customWidth="1"/>
    <col min="8" max="8" width="11.7109375" bestFit="1" customWidth="1"/>
    <col min="9" max="10" width="12.7109375" bestFit="1" customWidth="1"/>
    <col min="11" max="21" width="10.7109375" bestFit="1" customWidth="1"/>
    <col min="22" max="24" width="11.7109375" bestFit="1" customWidth="1"/>
    <col min="25" max="25" width="10.7109375" bestFit="1" customWidth="1"/>
    <col min="26" max="29" width="11.7109375" bestFit="1" customWidth="1"/>
    <col min="30" max="35" width="10.7109375" bestFit="1" customWidth="1"/>
    <col min="36" max="45" width="11.7109375" bestFit="1" customWidth="1"/>
    <col min="46" max="46" width="12.7109375" bestFit="1" customWidth="1"/>
  </cols>
  <sheetData>
    <row r="1" spans="1:15" x14ac:dyDescent="0.25">
      <c r="F1" s="7" t="s">
        <v>37</v>
      </c>
      <c r="G1" t="s">
        <v>47</v>
      </c>
    </row>
    <row r="2" spans="1:15" x14ac:dyDescent="0.25">
      <c r="N2">
        <v>3.47</v>
      </c>
      <c r="O2" t="s">
        <v>52</v>
      </c>
    </row>
    <row r="3" spans="1:15" x14ac:dyDescent="0.25">
      <c r="B3" s="7" t="s">
        <v>45</v>
      </c>
      <c r="F3" s="7" t="s">
        <v>46</v>
      </c>
      <c r="G3" t="s">
        <v>43</v>
      </c>
      <c r="N3">
        <v>4</v>
      </c>
      <c r="O3" t="s">
        <v>53</v>
      </c>
    </row>
    <row r="4" spans="1:15" x14ac:dyDescent="0.25">
      <c r="B4" t="s">
        <v>42</v>
      </c>
      <c r="C4" t="s">
        <v>40</v>
      </c>
      <c r="D4" t="s">
        <v>41</v>
      </c>
      <c r="E4" t="s">
        <v>44</v>
      </c>
      <c r="F4" s="13" t="s">
        <v>42</v>
      </c>
      <c r="G4" s="14">
        <v>125215.55321143374</v>
      </c>
    </row>
    <row r="5" spans="1:15" x14ac:dyDescent="0.25">
      <c r="A5" t="s">
        <v>43</v>
      </c>
      <c r="B5" s="26">
        <v>125215.55321143374</v>
      </c>
      <c r="C5" s="26">
        <v>53429.0809912482</v>
      </c>
      <c r="D5" s="26">
        <v>128763.49413168029</v>
      </c>
      <c r="E5" s="26">
        <v>307408.12833436223</v>
      </c>
      <c r="F5" s="13" t="s">
        <v>40</v>
      </c>
      <c r="G5" s="14">
        <v>53429.0809912482</v>
      </c>
    </row>
    <row r="6" spans="1:15" x14ac:dyDescent="0.25">
      <c r="F6" s="13" t="s">
        <v>41</v>
      </c>
      <c r="G6" s="14">
        <v>128763.49413168029</v>
      </c>
    </row>
    <row r="7" spans="1:15" x14ac:dyDescent="0.25">
      <c r="F7" s="13" t="s">
        <v>44</v>
      </c>
      <c r="G7" s="14">
        <v>307408.12833436223</v>
      </c>
    </row>
  </sheetData>
  <pageMargins left="0.511811024" right="0.511811024" top="0.78740157499999996" bottom="0.78740157499999996" header="0.31496062000000002" footer="0.3149606200000000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INICIO</vt:lpstr>
      <vt:lpstr>TITULAR</vt:lpstr>
      <vt:lpstr>INFORMES</vt:lpstr>
      <vt:lpstr>NOTAS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marcelo</dc:creator>
  <cp:lastModifiedBy>Almoxarifado | ETEL</cp:lastModifiedBy>
  <dcterms:created xsi:type="dcterms:W3CDTF">2025-06-10T01:10:50Z</dcterms:created>
  <dcterms:modified xsi:type="dcterms:W3CDTF">2025-06-10T15:22:43Z</dcterms:modified>
</cp:coreProperties>
</file>