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Nextcloud\Documents\Projects\nixieclock\nixie-clock-ice\KiCad\nixieAccurateClock\"/>
    </mc:Choice>
  </mc:AlternateContent>
  <xr:revisionPtr revIDLastSave="0" documentId="13_ncr:1_{72532DC4-E2A8-4EA0-B5EA-786C392EAC15}" xr6:coauthVersionLast="47" xr6:coauthVersionMax="47" xr10:uidLastSave="{00000000-0000-0000-0000-000000000000}"/>
  <bookViews>
    <workbookView xWindow="2352" yWindow="960" windowWidth="11292" windowHeight="8994" xr2:uid="{4C5F7C1F-78F8-476C-9393-F25C88E783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5" i="1"/>
  <c r="B15" i="1"/>
  <c r="B17" i="1" l="1"/>
  <c r="B12" i="1"/>
  <c r="B18" i="1"/>
  <c r="B19" i="1"/>
  <c r="B13" i="1"/>
  <c r="B16" i="1"/>
</calcChain>
</file>

<file path=xl/sharedStrings.xml><?xml version="1.0" encoding="utf-8"?>
<sst xmlns="http://schemas.openxmlformats.org/spreadsheetml/2006/main" count="27" uniqueCount="20">
  <si>
    <t>Calcs from Art of Electronics - 3rd Edition, Section 9.6.6.a Boost convertor equations (continuous-conduction mode)</t>
  </si>
  <si>
    <t>Iin</t>
  </si>
  <si>
    <t>Vout</t>
  </si>
  <si>
    <t>Iout(min)</t>
  </si>
  <si>
    <t>IL(pk)</t>
  </si>
  <si>
    <t>Lmin</t>
  </si>
  <si>
    <t>Iout</t>
  </si>
  <si>
    <t>Vin</t>
  </si>
  <si>
    <t>Iin-delta</t>
  </si>
  <si>
    <t>Ic(out)-delta</t>
  </si>
  <si>
    <t>D(uty cycle)</t>
  </si>
  <si>
    <t>f</t>
  </si>
  <si>
    <t>T</t>
  </si>
  <si>
    <t>L</t>
  </si>
  <si>
    <t>Coilcraft MSS1583-824</t>
  </si>
  <si>
    <t>A</t>
  </si>
  <si>
    <t>V</t>
  </si>
  <si>
    <t>Hz</t>
  </si>
  <si>
    <t>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</si>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</sst>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E33C-00CB-4DD1-9E2D-595A71855D92}">
  <dimension ref="A1:C19"/>
  <sheetViews>
    <sheetView tabSelected="1" workbookViewId="0"/>
  </sheetViews>
  <sheetFormatPr defaultRowHeight="14.4" x14ac:dyDescent="0.55000000000000004"/>
  <cols>
    <col min="1" max="1" width="12.734375" customWidth="1"/>
    <col min="2" max="2" width="11.578125" bestFit="1" customWidth="1"/>
  </cols>
  <sheetData>
    <row r="1" spans="1:3" x14ac:dyDescent="0.55000000000000004">
      <c r="A1" t="s">
        <v>0</v>
      </c>
    </row>
    <row r="2" spans="1:3" x14ac:dyDescent="0.55000000000000004">
      <c r="A2" t="s">
        <v>14</v>
      </c>
    </row>
    <row r="5" spans="1:3" x14ac:dyDescent="0.55000000000000004">
      <c r="A5" t="s">
        <v>6</v>
      </c>
      <c r="B5">
        <f>6*(2.5+0.3)*0.001</f>
        <v>1.6799999999999999E-2</v>
      </c>
      <c r="C5" t="s">
        <v>15</v>
      </c>
    </row>
    <row r="6" spans="1:3" x14ac:dyDescent="0.55000000000000004">
      <c r="A6" t="s">
        <v>7</v>
      </c>
      <c r="B6">
        <v>5</v>
      </c>
      <c r="C6" t="s">
        <v>16</v>
      </c>
    </row>
    <row r="7" spans="1:3" x14ac:dyDescent="0.55000000000000004">
      <c r="A7" t="s">
        <v>11</v>
      </c>
      <c r="B7" s="1">
        <v>100000</v>
      </c>
      <c r="C7" t="s">
        <v>17</v>
      </c>
    </row>
    <row r="8" spans="1:3" x14ac:dyDescent="0.55000000000000004">
      <c r="A8" t="s">
        <v>12</v>
      </c>
      <c r="B8">
        <f>1/B7</f>
        <v>1.0000000000000001E-5</v>
      </c>
      <c r="C8" t="s">
        <v>19</v>
      </c>
    </row>
    <row r="9" spans="1:3" x14ac:dyDescent="0.55000000000000004">
      <c r="A9" t="s">
        <v>13</v>
      </c>
      <c r="B9" s="1">
        <v>8.1999999999999998E-4</v>
      </c>
      <c r="C9" t="s">
        <v>18</v>
      </c>
    </row>
    <row r="12" spans="1:3" x14ac:dyDescent="0.55000000000000004">
      <c r="A12" t="s">
        <v>1</v>
      </c>
      <c r="B12">
        <f>B5/B14/B6</f>
        <v>1.9764705882352938E-5</v>
      </c>
      <c r="C12" t="s">
        <v>15</v>
      </c>
    </row>
    <row r="13" spans="1:3" x14ac:dyDescent="0.55000000000000004">
      <c r="A13" t="s">
        <v>8</v>
      </c>
      <c r="B13">
        <f>B8/B9*B6*B15</f>
        <v>5.9182209469153514E-2</v>
      </c>
      <c r="C13" t="s">
        <v>15</v>
      </c>
    </row>
    <row r="14" spans="1:3" x14ac:dyDescent="0.55000000000000004">
      <c r="A14" t="s">
        <v>2</v>
      </c>
      <c r="B14">
        <v>170</v>
      </c>
      <c r="C14" t="s">
        <v>16</v>
      </c>
    </row>
    <row r="15" spans="1:3" x14ac:dyDescent="0.55000000000000004">
      <c r="A15" t="s">
        <v>10</v>
      </c>
      <c r="B15" s="2">
        <f>1-(B6/B14)</f>
        <v>0.97058823529411764</v>
      </c>
    </row>
    <row r="16" spans="1:3" x14ac:dyDescent="0.55000000000000004">
      <c r="A16" t="s">
        <v>3</v>
      </c>
      <c r="B16">
        <f>B8/(2*B9)*B14*B15*POWER(1-B15,2)</f>
        <v>8.7032660984049325E-4</v>
      </c>
      <c r="C16" t="s">
        <v>15</v>
      </c>
    </row>
    <row r="17" spans="1:3" x14ac:dyDescent="0.55000000000000004">
      <c r="A17" t="s">
        <v>9</v>
      </c>
      <c r="B17">
        <f>B5/(1-B15)</f>
        <v>0.57119999999999982</v>
      </c>
      <c r="C17" t="s">
        <v>15</v>
      </c>
    </row>
    <row r="18" spans="1:3" x14ac:dyDescent="0.55000000000000004">
      <c r="A18" t="s">
        <v>4</v>
      </c>
      <c r="B18">
        <f>B5/(1-B15)+(B8/(2*B9)*B6*B15)</f>
        <v>0.60079110473457653</v>
      </c>
      <c r="C18" t="s">
        <v>15</v>
      </c>
    </row>
    <row r="19" spans="1:3" x14ac:dyDescent="0.55000000000000004">
      <c r="A19" t="s">
        <v>5</v>
      </c>
      <c r="B19">
        <f>B8/(2*B5)*POWER(B6/B14,2)*(B14-B6)</f>
        <v>4.2480227385071682E-5</v>
      </c>
      <c r="C19" t="s">
        <v>18</v>
      </c>
    </row>
  </sheetData>
  <conditionalFormatting sqref="B9">
    <cfRule type="cellIs" dxfId="3" priority="2" operator="greaterThan">
      <formula>$B$19</formula>
    </cfRule>
    <cfRule type="cellIs" dxfId="2" priority="1" operator="lessThanOrEqual">
      <formula>$B$19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2023-12-23T20:12:06Z</dcterms:created>
  <dcterms:modified xsi:type="dcterms:W3CDTF">2023-12-23T21:17:40Z</dcterms:modified>
</cp:coreProperties>
</file>