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2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2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2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3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31.xml" ContentType="application/vnd.openxmlformats-officedocument.spreadsheetml.table+xml"/>
  <Override PartName="/xl/drawings/drawing12.xml" ContentType="application/vnd.openxmlformats-officedocument.drawing+xml"/>
  <Override PartName="/xl/ctrlProps/ctrlProp12.xml" ContentType="application/vnd.ms-excel.controlproperties+xml"/>
  <Override PartName="/xl/tables/table32.xml" ContentType="application/vnd.openxmlformats-officedocument.spreadsheetml.table+xml"/>
  <Override PartName="/xl/drawings/drawing13.xml" ContentType="application/vnd.openxmlformats-officedocument.drawing+xml"/>
  <Override PartName="/xl/ctrlProps/ctrlProp13.xml" ContentType="application/vnd.ms-excel.controlproperties+xml"/>
  <Override PartName="/xl/tables/table33.xml" ContentType="application/vnd.openxmlformats-officedocument.spreadsheetml.table+xml"/>
  <Override PartName="/xl/drawings/drawing14.xml" ContentType="application/vnd.openxmlformats-officedocument.drawing+xml"/>
  <Override PartName="/xl/ctrlProps/ctrlProp14.xml" ContentType="application/vnd.ms-excel.controlproperties+xml"/>
  <Override PartName="/xl/tables/table34.xml" ContentType="application/vnd.openxmlformats-officedocument.spreadsheetml.table+xml"/>
  <Override PartName="/xl/drawings/drawing15.xml" ContentType="application/vnd.openxmlformats-officedocument.drawing+xml"/>
  <Override PartName="/xl/ctrlProps/ctrlProp15.xml" ContentType="application/vnd.ms-excel.controlproperties+xml"/>
  <Override PartName="/xl/tables/table35.xml" ContentType="application/vnd.openxmlformats-officedocument.spreadsheetml.table+xml"/>
  <Override PartName="/xl/drawings/drawing16.xml" ContentType="application/vnd.openxmlformats-officedocument.drawing+xml"/>
  <Override PartName="/xl/ctrlProps/ctrlProp16.xml" ContentType="application/vnd.ms-excel.controlproperties+xml"/>
  <Override PartName="/xl/tables/table36.xml" ContentType="application/vnd.openxmlformats-officedocument.spreadsheetml.table+xml"/>
  <Override PartName="/xl/drawings/drawing17.xml" ContentType="application/vnd.openxmlformats-officedocument.drawing+xml"/>
  <Override PartName="/xl/ctrlProps/ctrlProp17.xml" ContentType="application/vnd.ms-excel.controlproperties+xml"/>
  <Override PartName="/xl/tables/table37.xml" ContentType="application/vnd.openxmlformats-officedocument.spreadsheetml.table+xml"/>
  <Override PartName="/xl/drawings/drawing18.xml" ContentType="application/vnd.openxmlformats-officedocument.drawing+xml"/>
  <Override PartName="/xl/ctrlProps/ctrlProp18.xml" ContentType="application/vnd.ms-excel.controlproperties+xml"/>
  <Override PartName="/xl/tables/table38.xml" ContentType="application/vnd.openxmlformats-officedocument.spreadsheetml.table+xml"/>
  <Override PartName="/xl/drawings/drawing19.xml" ContentType="application/vnd.openxmlformats-officedocument.drawing+xml"/>
  <Override PartName="/xl/ctrlProps/ctrlProp19.xml" ContentType="application/vnd.ms-excel.controlproperties+xml"/>
  <Override PartName="/xl/tables/table39.xml" ContentType="application/vnd.openxmlformats-officedocument.spreadsheetml.table+xml"/>
  <Override PartName="/xl/drawings/drawing20.xml" ContentType="application/vnd.openxmlformats-officedocument.drawing+xml"/>
  <Override PartName="/xl/ctrlProps/ctrlProp20.xml" ContentType="application/vnd.ms-excel.controlproperties+xml"/>
  <Override PartName="/xl/tables/table40.xml" ContentType="application/vnd.openxmlformats-officedocument.spreadsheetml.table+xml"/>
  <Override PartName="/xl/drawings/drawing21.xml" ContentType="application/vnd.openxmlformats-officedocument.drawing+xml"/>
  <Override PartName="/xl/ctrlProps/ctrlProp21.xml" ContentType="application/vnd.ms-excel.controlproperties+xml"/>
  <Override PartName="/xl/tables/table41.xml" ContentType="application/vnd.openxmlformats-officedocument.spreadsheetml.table+xml"/>
  <Override PartName="/xl/drawings/drawing22.xml" ContentType="application/vnd.openxmlformats-officedocument.drawing+xml"/>
  <Override PartName="/xl/ctrlProps/ctrlProp22.xml" ContentType="application/vnd.ms-excel.controlproperties+xml"/>
  <Override PartName="/xl/tables/table42.xml" ContentType="application/vnd.openxmlformats-officedocument.spreadsheetml.table+xml"/>
  <Override PartName="/xl/drawings/drawing23.xml" ContentType="application/vnd.openxmlformats-officedocument.drawing+xml"/>
  <Override PartName="/xl/ctrlProps/ctrlProp23.xml" ContentType="application/vnd.ms-excel.controlproperties+xml"/>
  <Override PartName="/xl/tables/table43.xml" ContentType="application/vnd.openxmlformats-officedocument.spreadsheetml.table+xml"/>
  <Override PartName="/xl/drawings/drawing24.xml" ContentType="application/vnd.openxmlformats-officedocument.drawing+xml"/>
  <Override PartName="/xl/ctrlProps/ctrlProp24.xml" ContentType="application/vnd.ms-excel.controlproperties+xml"/>
  <Override PartName="/xl/tables/table44.xml" ContentType="application/vnd.openxmlformats-officedocument.spreadsheetml.table+xml"/>
  <Override PartName="/xl/drawings/drawing25.xml" ContentType="application/vnd.openxmlformats-officedocument.drawing+xml"/>
  <Override PartName="/xl/ctrlProps/ctrlProp25.xml" ContentType="application/vnd.ms-excel.controlproperties+xml"/>
  <Override PartName="/xl/tables/table45.xml" ContentType="application/vnd.openxmlformats-officedocument.spreadsheetml.table+xml"/>
  <Override PartName="/xl/drawings/drawing26.xml" ContentType="application/vnd.openxmlformats-officedocument.drawing+xml"/>
  <Override PartName="/xl/ctrlProps/ctrlProp26.xml" ContentType="application/vnd.ms-excel.controlproperties+xml"/>
  <Override PartName="/xl/tables/table46.xml" ContentType="application/vnd.openxmlformats-officedocument.spreadsheetml.table+xml"/>
  <Override PartName="/xl/drawings/drawing27.xml" ContentType="application/vnd.openxmlformats-officedocument.drawing+xml"/>
  <Override PartName="/xl/ctrlProps/ctrlProp27.xml" ContentType="application/vnd.ms-excel.controlproperties+xml"/>
  <Override PartName="/xl/tables/table47.xml" ContentType="application/vnd.openxmlformats-officedocument.spreadsheetml.table+xml"/>
  <Override PartName="/xl/drawings/drawing28.xml" ContentType="application/vnd.openxmlformats-officedocument.drawing+xml"/>
  <Override PartName="/xl/ctrlProps/ctrlProp28.xml" ContentType="application/vnd.ms-excel.controlproperties+xml"/>
  <Override PartName="/xl/tables/table48.xml" ContentType="application/vnd.openxmlformats-officedocument.spreadsheetml.table+xml"/>
  <Override PartName="/xl/drawings/drawing29.xml" ContentType="application/vnd.openxmlformats-officedocument.drawing+xml"/>
  <Override PartName="/xl/ctrlProps/ctrlProp29.xml" ContentType="application/vnd.ms-excel.controlproperties+xml"/>
  <Override PartName="/xl/tables/table49.xml" ContentType="application/vnd.openxmlformats-officedocument.spreadsheetml.table+xml"/>
  <Override PartName="/xl/drawings/drawing30.xml" ContentType="application/vnd.openxmlformats-officedocument.drawing+xml"/>
  <Override PartName="/xl/ctrlProps/ctrlProp30.xml" ContentType="application/vnd.ms-excel.controlproperties+xml"/>
  <Override PartName="/xl/tables/table50.xml" ContentType="application/vnd.openxmlformats-officedocument.spreadsheetml.table+xml"/>
  <Override PartName="/xl/drawings/drawing31.xml" ContentType="application/vnd.openxmlformats-officedocument.drawing+xml"/>
  <Override PartName="/xl/ctrlProps/ctrlProp31.xml" ContentType="application/vnd.ms-excel.controlproperties+xml"/>
  <Override PartName="/xl/tables/table51.xml" ContentType="application/vnd.openxmlformats-officedocument.spreadsheetml.table+xml"/>
  <Override PartName="/xl/drawings/drawing32.xml" ContentType="application/vnd.openxmlformats-officedocument.drawing+xml"/>
  <Override PartName="/xl/ctrlProps/ctrlProp32.xml" ContentType="application/vnd.ms-excel.controlproperties+xml"/>
  <Override PartName="/xl/tables/table52.xml" ContentType="application/vnd.openxmlformats-officedocument.spreadsheetml.table+xml"/>
  <Override PartName="/xl/drawings/drawing33.xml" ContentType="application/vnd.openxmlformats-officedocument.drawing+xml"/>
  <Override PartName="/xl/ctrlProps/ctrlProp33.xml" ContentType="application/vnd.ms-excel.controlproperties+xml"/>
  <Override PartName="/xl/tables/table53.xml" ContentType="application/vnd.openxmlformats-officedocument.spreadsheetml.table+xml"/>
  <Override PartName="/xl/drawings/drawing34.xml" ContentType="application/vnd.openxmlformats-officedocument.drawing+xml"/>
  <Override PartName="/xl/ctrlProps/ctrlProp34.xml" ContentType="application/vnd.ms-excel.controlproperties+xml"/>
  <Override PartName="/xl/tables/table54.xml" ContentType="application/vnd.openxmlformats-officedocument.spreadsheetml.table+xml"/>
  <Override PartName="/xl/drawings/drawing35.xml" ContentType="application/vnd.openxmlformats-officedocument.drawing+xml"/>
  <Override PartName="/xl/ctrlProps/ctrlProp35.xml" ContentType="application/vnd.ms-excel.controlproperties+xml"/>
  <Override PartName="/xl/tables/table55.xml" ContentType="application/vnd.openxmlformats-officedocument.spreadsheetml.table+xml"/>
  <Override PartName="/xl/drawings/drawing36.xml" ContentType="application/vnd.openxmlformats-officedocument.drawing+xml"/>
  <Override PartName="/xl/ctrlProps/ctrlProp36.xml" ContentType="application/vnd.ms-excel.controlproperties+xml"/>
  <Override PartName="/xl/tables/table56.xml" ContentType="application/vnd.openxmlformats-officedocument.spreadsheetml.table+xml"/>
  <Override PartName="/xl/drawings/drawing37.xml" ContentType="application/vnd.openxmlformats-officedocument.drawing+xml"/>
  <Override PartName="/xl/ctrlProps/ctrlProp37.xml" ContentType="application/vnd.ms-excel.controlproperties+xml"/>
  <Override PartName="/xl/tables/table57.xml" ContentType="application/vnd.openxmlformats-officedocument.spreadsheetml.table+xml"/>
  <Override PartName="/xl/drawings/drawing38.xml" ContentType="application/vnd.openxmlformats-officedocument.drawing+xml"/>
  <Override PartName="/xl/ctrlProps/ctrlProp38.xml" ContentType="application/vnd.ms-excel.controlproperties+xml"/>
  <Override PartName="/xl/tables/table58.xml" ContentType="application/vnd.openxmlformats-officedocument.spreadsheetml.table+xml"/>
  <Override PartName="/xl/drawings/drawing39.xml" ContentType="application/vnd.openxmlformats-officedocument.drawing+xml"/>
  <Override PartName="/xl/ctrlProps/ctrlProp39.xml" ContentType="application/vnd.ms-excel.controlproperties+xml"/>
  <Override PartName="/xl/tables/table59.xml" ContentType="application/vnd.openxmlformats-officedocument.spreadsheetml.table+xml"/>
  <Override PartName="/xl/drawings/drawing40.xml" ContentType="application/vnd.openxmlformats-officedocument.drawing+xml"/>
  <Override PartName="/xl/ctrlProps/ctrlProp40.xml" ContentType="application/vnd.ms-excel.controlproperties+xml"/>
  <Override PartName="/xl/tables/table60.xml" ContentType="application/vnd.openxmlformats-officedocument.spreadsheetml.table+xml"/>
  <Override PartName="/xl/drawings/drawing41.xml" ContentType="application/vnd.openxmlformats-officedocument.drawing+xml"/>
  <Override PartName="/xl/ctrlProps/ctrlProp41.xml" ContentType="application/vnd.ms-excel.controlproperties+xml"/>
  <Override PartName="/xl/tables/table61.xml" ContentType="application/vnd.openxmlformats-officedocument.spreadsheetml.table+xml"/>
  <Override PartName="/xl/drawings/drawing42.xml" ContentType="application/vnd.openxmlformats-officedocument.drawing+xml"/>
  <Override PartName="/xl/ctrlProps/ctrlProp42.xml" ContentType="application/vnd.ms-excel.controlproperties+xml"/>
  <Override PartName="/xl/tables/table62.xml" ContentType="application/vnd.openxmlformats-officedocument.spreadsheetml.table+xml"/>
  <Override PartName="/xl/drawings/drawing43.xml" ContentType="application/vnd.openxmlformats-officedocument.drawing+xml"/>
  <Override PartName="/xl/ctrlProps/ctrlProp43.xml" ContentType="application/vnd.ms-excel.controlproperties+xml"/>
  <Override PartName="/xl/tables/table63.xml" ContentType="application/vnd.openxmlformats-officedocument.spreadsheetml.table+xml"/>
  <Override PartName="/xl/drawings/drawing44.xml" ContentType="application/vnd.openxmlformats-officedocument.drawing+xml"/>
  <Override PartName="/xl/ctrlProps/ctrlProp44.xml" ContentType="application/vnd.ms-excel.controlproperties+xml"/>
  <Override PartName="/xl/tables/table64.xml" ContentType="application/vnd.openxmlformats-officedocument.spreadsheetml.table+xml"/>
  <Override PartName="/xl/drawings/drawing45.xml" ContentType="application/vnd.openxmlformats-officedocument.drawing+xml"/>
  <Override PartName="/xl/ctrlProps/ctrlProp45.xml" ContentType="application/vnd.ms-excel.controlproperties+xml"/>
  <Override PartName="/xl/tables/table65.xml" ContentType="application/vnd.openxmlformats-officedocument.spreadsheetml.table+xml"/>
  <Override PartName="/xl/drawings/drawing46.xml" ContentType="application/vnd.openxmlformats-officedocument.drawing+xml"/>
  <Override PartName="/xl/ctrlProps/ctrlProp46.xml" ContentType="application/vnd.ms-excel.controlproperties+xml"/>
  <Override PartName="/xl/tables/table66.xml" ContentType="application/vnd.openxmlformats-officedocument.spreadsheetml.table+xml"/>
  <Override PartName="/xl/drawings/drawing47.xml" ContentType="application/vnd.openxmlformats-officedocument.drawing+xml"/>
  <Override PartName="/xl/ctrlProps/ctrlProp47.xml" ContentType="application/vnd.ms-excel.controlproperties+xml"/>
  <Override PartName="/xl/tables/table67.xml" ContentType="application/vnd.openxmlformats-officedocument.spreadsheetml.table+xml"/>
  <Override PartName="/xl/drawings/drawing48.xml" ContentType="application/vnd.openxmlformats-officedocument.drawing+xml"/>
  <Override PartName="/xl/ctrlProps/ctrlProp48.xml" ContentType="application/vnd.ms-excel.controlproperties+xml"/>
  <Override PartName="/xl/tables/table68.xml" ContentType="application/vnd.openxmlformats-officedocument.spreadsheetml.table+xml"/>
  <Override PartName="/xl/drawings/drawing49.xml" ContentType="application/vnd.openxmlformats-officedocument.drawing+xml"/>
  <Override PartName="/xl/ctrlProps/ctrlProp49.xml" ContentType="application/vnd.ms-excel.controlproperties+xml"/>
  <Override PartName="/xl/tables/table69.xml" ContentType="application/vnd.openxmlformats-officedocument.spreadsheetml.table+xml"/>
  <Override PartName="/xl/drawings/drawing50.xml" ContentType="application/vnd.openxmlformats-officedocument.drawing+xml"/>
  <Override PartName="/xl/ctrlProps/ctrlProp50.xml" ContentType="application/vnd.ms-excel.controlproperties+xml"/>
  <Override PartName="/xl/tables/table70.xml" ContentType="application/vnd.openxmlformats-officedocument.spreadsheetml.table+xml"/>
  <Override PartName="/xl/drawings/drawing51.xml" ContentType="application/vnd.openxmlformats-officedocument.drawing+xml"/>
  <Override PartName="/xl/ctrlProps/ctrlProp51.xml" ContentType="application/vnd.ms-excel.controlproperties+xml"/>
  <Override PartName="/xl/tables/table71.xml" ContentType="application/vnd.openxmlformats-officedocument.spreadsheetml.table+xml"/>
  <Override PartName="/xl/drawings/drawing52.xml" ContentType="application/vnd.openxmlformats-officedocument.drawing+xml"/>
  <Override PartName="/xl/ctrlProps/ctrlProp52.xml" ContentType="application/vnd.ms-excel.controlproperties+xml"/>
  <Override PartName="/xl/tables/table72.xml" ContentType="application/vnd.openxmlformats-officedocument.spreadsheetml.table+xml"/>
  <Override PartName="/xl/drawings/drawing53.xml" ContentType="application/vnd.openxmlformats-officedocument.drawing+xml"/>
  <Override PartName="/xl/ctrlProps/ctrlProp53.xml" ContentType="application/vnd.ms-excel.controlproperties+xml"/>
  <Override PartName="/xl/tables/table73.xml" ContentType="application/vnd.openxmlformats-officedocument.spreadsheetml.table+xml"/>
  <Override PartName="/xl/drawings/drawing54.xml" ContentType="application/vnd.openxmlformats-officedocument.drawing+xml"/>
  <Override PartName="/xl/ctrlProps/ctrlProp54.xml" ContentType="application/vnd.ms-excel.controlproperties+xml"/>
  <Override PartName="/xl/tables/table74.xml" ContentType="application/vnd.openxmlformats-officedocument.spreadsheetml.table+xml"/>
  <Override PartName="/xl/drawings/drawing55.xml" ContentType="application/vnd.openxmlformats-officedocument.drawing+xml"/>
  <Override PartName="/xl/ctrlProps/ctrlProp55.xml" ContentType="application/vnd.ms-excel.controlproperties+xml"/>
  <Override PartName="/xl/tables/table7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Z:\201_calferquim\203_areas\203.7_orden_produccion\2025\"/>
    </mc:Choice>
  </mc:AlternateContent>
  <xr:revisionPtr revIDLastSave="0" documentId="13_ncr:1_{5CA645F7-1F85-448B-9719-02D92EB4C56E}" xr6:coauthVersionLast="47" xr6:coauthVersionMax="47" xr10:uidLastSave="{00000000-0000-0000-0000-000000000000}"/>
  <bookViews>
    <workbookView xWindow="13515" yWindow="2415" windowWidth="14490" windowHeight="11295" tabRatio="937" activeTab="21" xr2:uid="{00000000-000D-0000-FFFF-FFFF00000000}"/>
  </bookViews>
  <sheets>
    <sheet name="Lista de Materias Primas" sheetId="1" r:id="rId1"/>
    <sheet name="Registro" sheetId="5" r:id="rId2"/>
    <sheet name="62-281224_CAMASI GRIS" sheetId="7" state="hidden" r:id="rId3"/>
    <sheet name="65-281224_NUCLEO 4" sheetId="8" state="hidden" r:id="rId4"/>
    <sheet name="213-281224_FE SULFATO CALCIO" sheetId="11" state="hidden" r:id="rId5"/>
    <sheet name="65-271224_NUCLEO 4" sheetId="12" state="hidden" r:id="rId6"/>
    <sheet name="62-271224_CAMASI GRIS" sheetId="13" state="hidden" r:id="rId7"/>
    <sheet name="85-271224_MF 15-15-15" sheetId="14" state="hidden" r:id="rId8"/>
    <sheet name="83-271224_MF 18-18-18" sheetId="15" state="hidden" r:id="rId9"/>
    <sheet name="62-261224_CAMASI GRIS" sheetId="16" state="hidden" r:id="rId10"/>
    <sheet name="141-261224_SULFATO CALCIO P" sheetId="17" state="hidden" r:id="rId11"/>
    <sheet name="311-261224_FERTICORRECTIVO" sheetId="18" state="hidden" r:id="rId12"/>
    <sheet name="154-231224_FE MAGNE3" sheetId="19" state="hidden" r:id="rId13"/>
    <sheet name="65-231224_NUCLEO 4" sheetId="24" state="hidden" r:id="rId14"/>
    <sheet name="311-231224_FERTICORRECTIVO" sheetId="25" state="hidden" r:id="rId15"/>
    <sheet name="160-211224_SUELO CA" sheetId="26" state="hidden" r:id="rId16"/>
    <sheet name="85-211224_MF 15-15-15" sheetId="27" state="hidden" r:id="rId17"/>
    <sheet name="83-211224_MF 18-18-18" sheetId="28" state="hidden" r:id="rId18"/>
    <sheet name="137-011124_MF 10-20-20" sheetId="29" state="hidden" r:id="rId19"/>
    <sheet name="585-011124_MF 24N-4P-2K" sheetId="30" state="hidden" r:id="rId20"/>
    <sheet name="150-011124_CALFERZINC P" sheetId="31" state="hidden" r:id="rId21"/>
    <sheet name="Verificación de Formulación" sheetId="2" r:id="rId22"/>
    <sheet name="Hoja1" sheetId="79" state="hidden" r:id="rId23"/>
    <sheet name="641-011124_MF 10N-24P-14K" sheetId="33" state="hidden" r:id="rId24"/>
    <sheet name="65-011124_NUCLEO 4" sheetId="34" state="hidden" r:id="rId25"/>
    <sheet name="150-021124_CALFERZINC P" sheetId="35" state="hidden" r:id="rId26"/>
    <sheet name="65-021124_NUCLEO 4" sheetId="36" state="hidden" r:id="rId27"/>
    <sheet name="62-021124_CAMASI GRIS" sheetId="37" state="hidden" r:id="rId28"/>
    <sheet name="491-051124_CAMASI GRIS YARA" sheetId="38" state="hidden" r:id="rId29"/>
    <sheet name="81-051124_MF 31-8-8-2" sheetId="39" state="hidden" r:id="rId30"/>
    <sheet name="83-051124_MF 18-18-18" sheetId="40" state="hidden" r:id="rId31"/>
    <sheet name="82-051124_MF 25-4-24" sheetId="41" state="hidden" r:id="rId32"/>
    <sheet name="491-061124_CAMASI GRIS YARA" sheetId="42" state="hidden" r:id="rId33"/>
    <sheet name="642-061124_MF 27-3-12" sheetId="43" state="hidden" r:id="rId34"/>
    <sheet name="208-061124_NUCLEO MAGNESIO" sheetId="44" state="hidden" r:id="rId35"/>
    <sheet name="598-061124_MFE 30N-11P-6K" sheetId="45" state="hidden" r:id="rId36"/>
    <sheet name="546-081124_MF 26N-6P-6K" sheetId="46" state="hidden" r:id="rId37"/>
    <sheet name="544-081124_MF 11N-24P-9K-6Ca" sheetId="47" state="hidden" r:id="rId38"/>
    <sheet name="82-081124_MF 25-4-24" sheetId="48" state="hidden" r:id="rId39"/>
    <sheet name="491-081124_CAMASI GRIS YARA" sheetId="49" state="hidden" r:id="rId40"/>
    <sheet name="62-081124_CAMASI GRIS" sheetId="50" state="hidden" r:id="rId41"/>
    <sheet name="62-091124_CAMASI GRIS" sheetId="51" state="hidden" r:id="rId42"/>
    <sheet name="65-091124_NUCLEO 4" sheetId="52" state="hidden" r:id="rId43"/>
    <sheet name="628-091124_MFE 25N-4P-14K" sheetId="53" state="hidden" r:id="rId44"/>
    <sheet name="586-091124_MFE 19N-4K-18S" sheetId="54" state="hidden" r:id="rId45"/>
    <sheet name="85-121124_NUCLEO 4" sheetId="55" state="hidden" r:id="rId46"/>
    <sheet name="491-121124_CAMASI GRIS YARA" sheetId="56" state="hidden" r:id="rId47"/>
    <sheet name="62-121124_CAMASI GRIS" sheetId="57" state="hidden" r:id="rId48"/>
    <sheet name="85-121124_MF 15-15-15" sheetId="58" state="hidden" r:id="rId49"/>
    <sheet name="85-131124_MF 15-15-15" sheetId="59" state="hidden" r:id="rId50"/>
    <sheet name="84-131124_MF 17-6-18-2-1" sheetId="60" state="hidden" r:id="rId51"/>
    <sheet name="65-131124_NUCLEO 4" sheetId="61" state="hidden" r:id="rId52"/>
    <sheet name="208-131124_NUCLEO MAGNESIO" sheetId="62" state="hidden" r:id="rId53"/>
    <sheet name="208-141124_NUCLEO MAGNESIO" sheetId="63" state="hidden" r:id="rId54"/>
    <sheet name="141-141124_SULFATO CALCIO P" sheetId="64" state="hidden" r:id="rId55"/>
    <sheet name="84-141124_MF 17-6-18-2-1" sheetId="65" state="hidden" r:id="rId56"/>
    <sheet name="85-141124_MF 15-15-15" sheetId="66" state="hidden" r:id="rId57"/>
    <sheet name="85-151124_MF 15-15-15" sheetId="67" state="hidden" r:id="rId58"/>
    <sheet name="82-151124_MF 25-4-24" sheetId="68" state="hidden" r:id="rId59"/>
    <sheet name="188-151124_MICRON C-S" sheetId="69" state="hidden" r:id="rId60"/>
    <sheet name="155-151124_RAIFOS 20" sheetId="70" state="hidden" r:id="rId61"/>
    <sheet name="208-151124_NUCLEO MAGNESIO" sheetId="71" state="hidden" r:id="rId62"/>
    <sheet name="141-161124_SULFATO CALCIO P" sheetId="72" state="hidden" r:id="rId63"/>
    <sheet name="62-161124_CAMASI GRIS" sheetId="73" state="hidden" r:id="rId64"/>
    <sheet name="414-161124_MF 18-9-29" sheetId="74" state="hidden" r:id="rId65"/>
    <sheet name="640-161124_MFE 15-9-20" sheetId="75" state="hidden" r:id="rId66"/>
    <sheet name="517-151124_MF 16-16-16" sheetId="76" state="hidden" r:id="rId67"/>
    <sheet name="65-130125_NUCLEO 4" sheetId="77" state="hidden" r:id="rId68"/>
    <sheet name="65-130125_CAMASI GRIS" sheetId="78" state="hidden" r:id="rId69"/>
    <sheet name="65-050305_NUCLEO 4" sheetId="80" state="hidden" r:id="rId70"/>
    <sheet name="20250310_10-30-10_L1" sheetId="82" r:id="rId71"/>
    <sheet name="20250310_10-30-10_L2" sheetId="81" r:id="rId72"/>
    <sheet name="20250310_10-20-20_L1" sheetId="83" r:id="rId73"/>
    <sheet name="20250310_10-20-20_L2" sheetId="84" r:id="rId74"/>
    <sheet name="20250310_10-20-20_L3" sheetId="85" r:id="rId75"/>
    <sheet name="20250310_10-20-20_t1" sheetId="86" r:id="rId76"/>
    <sheet name="20250310_10-30-10_t2" sheetId="87" r:id="rId77"/>
  </sheets>
  <definedNames>
    <definedName name="CID">'Lista de Materias Primas'!$D:$D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" l="1"/>
  <c r="W21" i="87" a="1"/>
  <c r="W21" i="87" s="1"/>
  <c r="V21" i="87" a="1"/>
  <c r="V21" i="87" s="1"/>
  <c r="U21" i="87" a="1"/>
  <c r="U21" i="87" s="1"/>
  <c r="T21" i="87" a="1"/>
  <c r="T21" i="87" s="1"/>
  <c r="S21" i="87" a="1"/>
  <c r="S21" i="87" s="1"/>
  <c r="R21" i="87" a="1"/>
  <c r="R21" i="87" s="1"/>
  <c r="Q21" i="87" a="1"/>
  <c r="Q21" i="87" s="1"/>
  <c r="P21" i="87" a="1"/>
  <c r="P21" i="87" s="1"/>
  <c r="O21" i="87" a="1"/>
  <c r="O21" i="87" s="1"/>
  <c r="N21" i="87" a="1"/>
  <c r="N21" i="87" s="1"/>
  <c r="M21" i="87" a="1"/>
  <c r="M21" i="87" s="1"/>
  <c r="L21" i="87" a="1"/>
  <c r="L21" i="87" s="1"/>
  <c r="K21" i="87" a="1"/>
  <c r="K21" i="87" s="1"/>
  <c r="J21" i="87" a="1"/>
  <c r="J21" i="87" s="1"/>
  <c r="I21" i="87" a="1"/>
  <c r="I21" i="87" s="1"/>
  <c r="H21" i="87" a="1"/>
  <c r="H21" i="87" s="1"/>
  <c r="G21" i="87" a="1"/>
  <c r="G21" i="87" s="1"/>
  <c r="F21" i="87" a="1"/>
  <c r="F21" i="87" s="1"/>
  <c r="E21" i="87" a="1"/>
  <c r="E21" i="87" s="1"/>
  <c r="D21" i="87" a="1"/>
  <c r="D21" i="87" s="1"/>
  <c r="C21" i="87"/>
  <c r="W20" i="87"/>
  <c r="W20" i="87" a="1"/>
  <c r="V20" i="87"/>
  <c r="V20" i="87" a="1"/>
  <c r="U20" i="87"/>
  <c r="U20" i="87" a="1"/>
  <c r="T20" i="87"/>
  <c r="T20" i="87" a="1"/>
  <c r="S20" i="87"/>
  <c r="S20" i="87" a="1"/>
  <c r="R20" i="87"/>
  <c r="R20" i="87" a="1"/>
  <c r="Q20" i="87"/>
  <c r="Q20" i="87" a="1"/>
  <c r="P20" i="87"/>
  <c r="P20" i="87" a="1"/>
  <c r="O20" i="87"/>
  <c r="O20" i="87" a="1"/>
  <c r="N20" i="87"/>
  <c r="N20" i="87" a="1"/>
  <c r="M20" i="87"/>
  <c r="M20" i="87" a="1"/>
  <c r="L20" i="87"/>
  <c r="L20" i="87" a="1"/>
  <c r="K20" i="87"/>
  <c r="K20" i="87" a="1"/>
  <c r="J20" i="87" a="1"/>
  <c r="J20" i="87" s="1"/>
  <c r="I20" i="87"/>
  <c r="I20" i="87" a="1"/>
  <c r="H20" i="87"/>
  <c r="H20" i="87" a="1"/>
  <c r="G20" i="87" a="1"/>
  <c r="G20" i="87" s="1"/>
  <c r="F20" i="87" a="1"/>
  <c r="F20" i="87" s="1"/>
  <c r="E20" i="87"/>
  <c r="E20" i="87" a="1"/>
  <c r="D20" i="87"/>
  <c r="D20" i="87" a="1"/>
  <c r="C20" i="87"/>
  <c r="W19" i="87"/>
  <c r="W19" i="87" a="1"/>
  <c r="V19" i="87" a="1"/>
  <c r="V19" i="87" s="1"/>
  <c r="U19" i="87" a="1"/>
  <c r="U19" i="87" s="1"/>
  <c r="T19" i="87" a="1"/>
  <c r="T19" i="87" s="1"/>
  <c r="S19" i="87"/>
  <c r="S19" i="87" a="1"/>
  <c r="R19" i="87" a="1"/>
  <c r="R19" i="87" s="1"/>
  <c r="Q19" i="87" a="1"/>
  <c r="Q19" i="87" s="1"/>
  <c r="P19" i="87" a="1"/>
  <c r="P19" i="87" s="1"/>
  <c r="O19" i="87"/>
  <c r="O19" i="87" a="1"/>
  <c r="N19" i="87" a="1"/>
  <c r="N19" i="87" s="1"/>
  <c r="M19" i="87" a="1"/>
  <c r="M19" i="87" s="1"/>
  <c r="L19" i="87" a="1"/>
  <c r="L19" i="87" s="1"/>
  <c r="K19" i="87"/>
  <c r="K19" i="87" a="1"/>
  <c r="J19" i="87" a="1"/>
  <c r="J19" i="87" s="1"/>
  <c r="I19" i="87" a="1"/>
  <c r="I19" i="87" s="1"/>
  <c r="H19" i="87" a="1"/>
  <c r="H19" i="87" s="1"/>
  <c r="G19" i="87"/>
  <c r="G19" i="87" a="1"/>
  <c r="F19" i="87" a="1"/>
  <c r="F19" i="87" s="1"/>
  <c r="E19" i="87" a="1"/>
  <c r="E19" i="87" s="1"/>
  <c r="D19" i="87" a="1"/>
  <c r="D19" i="87" s="1"/>
  <c r="C19" i="87"/>
  <c r="W18" i="87"/>
  <c r="W18" i="87" a="1"/>
  <c r="V18" i="87"/>
  <c r="V18" i="87" a="1"/>
  <c r="U18" i="87"/>
  <c r="U18" i="87" a="1"/>
  <c r="T18" i="87" a="1"/>
  <c r="T18" i="87" s="1"/>
  <c r="S18" i="87"/>
  <c r="S18" i="87" a="1"/>
  <c r="R18" i="87"/>
  <c r="R18" i="87" a="1"/>
  <c r="Q18" i="87"/>
  <c r="Q18" i="87" a="1"/>
  <c r="P18" i="87" a="1"/>
  <c r="P18" i="87" s="1"/>
  <c r="O18" i="87"/>
  <c r="O18" i="87" a="1"/>
  <c r="N18" i="87"/>
  <c r="N18" i="87" a="1"/>
  <c r="M18" i="87"/>
  <c r="M18" i="87" a="1"/>
  <c r="L18" i="87" a="1"/>
  <c r="L18" i="87" s="1"/>
  <c r="K18" i="87"/>
  <c r="K18" i="87" a="1"/>
  <c r="J18" i="87"/>
  <c r="J18" i="87" a="1"/>
  <c r="I18" i="87"/>
  <c r="I18" i="87" a="1"/>
  <c r="H18" i="87" a="1"/>
  <c r="H18" i="87" s="1"/>
  <c r="G18" i="87" a="1"/>
  <c r="G18" i="87" s="1"/>
  <c r="F18" i="87"/>
  <c r="F18" i="87" a="1"/>
  <c r="E18" i="87"/>
  <c r="E18" i="87" a="1"/>
  <c r="D18" i="87" a="1"/>
  <c r="D18" i="87" s="1"/>
  <c r="C18" i="87"/>
  <c r="W17" i="87" a="1"/>
  <c r="W17" i="87" s="1"/>
  <c r="V17" i="87" a="1"/>
  <c r="V17" i="87" s="1"/>
  <c r="U17" i="87" a="1"/>
  <c r="U17" i="87" s="1"/>
  <c r="T17" i="87"/>
  <c r="T17" i="87" a="1"/>
  <c r="S17" i="87" a="1"/>
  <c r="S17" i="87" s="1"/>
  <c r="R17" i="87" a="1"/>
  <c r="R17" i="87" s="1"/>
  <c r="Q17" i="87" a="1"/>
  <c r="Q17" i="87" s="1"/>
  <c r="P17" i="87"/>
  <c r="P17" i="87" a="1"/>
  <c r="O17" i="87" a="1"/>
  <c r="O17" i="87" s="1"/>
  <c r="N17" i="87" a="1"/>
  <c r="N17" i="87" s="1"/>
  <c r="M17" i="87" a="1"/>
  <c r="M17" i="87" s="1"/>
  <c r="L17" i="87"/>
  <c r="L17" i="87" a="1"/>
  <c r="K17" i="87" a="1"/>
  <c r="K17" i="87" s="1"/>
  <c r="J17" i="87" a="1"/>
  <c r="J17" i="87" s="1"/>
  <c r="I17" i="87" a="1"/>
  <c r="I17" i="87" s="1"/>
  <c r="H17" i="87"/>
  <c r="H17" i="87" a="1"/>
  <c r="G17" i="87" a="1"/>
  <c r="G17" i="87" s="1"/>
  <c r="F17" i="87" a="1"/>
  <c r="F17" i="87" s="1"/>
  <c r="E17" i="87"/>
  <c r="E17" i="87" a="1"/>
  <c r="D17" i="87"/>
  <c r="D17" i="87" a="1"/>
  <c r="C17" i="87"/>
  <c r="W16" i="87"/>
  <c r="W16" i="87" a="1"/>
  <c r="V16" i="87"/>
  <c r="V16" i="87" a="1"/>
  <c r="U16" i="87" a="1"/>
  <c r="U16" i="87" s="1"/>
  <c r="T16" i="87"/>
  <c r="T16" i="87" a="1"/>
  <c r="S16" i="87"/>
  <c r="S16" i="87" a="1"/>
  <c r="R16" i="87"/>
  <c r="R16" i="87" a="1"/>
  <c r="Q16" i="87" a="1"/>
  <c r="Q16" i="87" s="1"/>
  <c r="P16" i="87"/>
  <c r="P16" i="87" a="1"/>
  <c r="O16" i="87"/>
  <c r="O16" i="87" a="1"/>
  <c r="N16" i="87"/>
  <c r="N16" i="87" a="1"/>
  <c r="M16" i="87" a="1"/>
  <c r="M16" i="87" s="1"/>
  <c r="L16" i="87"/>
  <c r="L16" i="87" a="1"/>
  <c r="K16" i="87"/>
  <c r="K16" i="87" a="1"/>
  <c r="J16" i="87"/>
  <c r="J16" i="87" a="1"/>
  <c r="I16" i="87" a="1"/>
  <c r="I16" i="87" s="1"/>
  <c r="H16" i="87"/>
  <c r="H16" i="87" a="1"/>
  <c r="G16" i="87"/>
  <c r="G16" i="87" a="1"/>
  <c r="F16" i="87"/>
  <c r="F16" i="87" a="1"/>
  <c r="E16" i="87" a="1"/>
  <c r="E16" i="87" s="1"/>
  <c r="D16" i="87" a="1"/>
  <c r="D16" i="87" s="1"/>
  <c r="C16" i="87"/>
  <c r="W15" i="87" a="1"/>
  <c r="W15" i="87" s="1"/>
  <c r="V15" i="87"/>
  <c r="V15" i="87" a="1"/>
  <c r="U15" i="87"/>
  <c r="U15" i="87" a="1"/>
  <c r="T15" i="87" a="1"/>
  <c r="T15" i="87" s="1"/>
  <c r="S15" i="87" a="1"/>
  <c r="S15" i="87" s="1"/>
  <c r="R15" i="87"/>
  <c r="R15" i="87" a="1"/>
  <c r="Q15" i="87"/>
  <c r="Q15" i="87" a="1"/>
  <c r="P15" i="87" a="1"/>
  <c r="P15" i="87" s="1"/>
  <c r="O15" i="87" a="1"/>
  <c r="O15" i="87" s="1"/>
  <c r="N15" i="87"/>
  <c r="N15" i="87" a="1"/>
  <c r="M15" i="87"/>
  <c r="M15" i="87" a="1"/>
  <c r="L15" i="87" a="1"/>
  <c r="L15" i="87" s="1"/>
  <c r="K15" i="87" a="1"/>
  <c r="K15" i="87" s="1"/>
  <c r="J15" i="87"/>
  <c r="J15" i="87" a="1"/>
  <c r="I15" i="87"/>
  <c r="I15" i="87" a="1"/>
  <c r="H15" i="87" a="1"/>
  <c r="H15" i="87" s="1"/>
  <c r="G15" i="87" a="1"/>
  <c r="G15" i="87" s="1"/>
  <c r="F15" i="87"/>
  <c r="F15" i="87" a="1"/>
  <c r="E15" i="87"/>
  <c r="E15" i="87" a="1"/>
  <c r="D15" i="87" a="1"/>
  <c r="D15" i="87" s="1"/>
  <c r="C15" i="87"/>
  <c r="W14" i="87"/>
  <c r="W14" i="87" a="1"/>
  <c r="V14" i="87" a="1"/>
  <c r="V14" i="87" s="1"/>
  <c r="U14" i="87"/>
  <c r="U14" i="87" a="1"/>
  <c r="T14" i="87"/>
  <c r="T14" i="87" a="1"/>
  <c r="S14" i="87"/>
  <c r="S14" i="87" a="1"/>
  <c r="R14" i="87" a="1"/>
  <c r="R14" i="87" s="1"/>
  <c r="Q14" i="87"/>
  <c r="Q14" i="87" a="1"/>
  <c r="P14" i="87"/>
  <c r="P14" i="87" a="1"/>
  <c r="O14" i="87"/>
  <c r="O14" i="87" a="1"/>
  <c r="N14" i="87" a="1"/>
  <c r="N14" i="87" s="1"/>
  <c r="M14" i="87" a="1"/>
  <c r="M14" i="87" s="1"/>
  <c r="L14" i="87"/>
  <c r="L14" i="87" a="1"/>
  <c r="K14" i="87"/>
  <c r="K14" i="87" a="1"/>
  <c r="J14" i="87" a="1"/>
  <c r="J14" i="87" s="1"/>
  <c r="I14" i="87" a="1"/>
  <c r="I14" i="87" s="1"/>
  <c r="H14" i="87"/>
  <c r="H14" i="87" a="1"/>
  <c r="G14" i="87"/>
  <c r="G14" i="87" a="1"/>
  <c r="F14" i="87" a="1"/>
  <c r="F14" i="87" s="1"/>
  <c r="E14" i="87" a="1"/>
  <c r="E14" i="87" s="1"/>
  <c r="D14" i="87"/>
  <c r="D14" i="87" a="1"/>
  <c r="C14" i="87"/>
  <c r="W13" i="87"/>
  <c r="W13" i="87" a="1"/>
  <c r="V13" i="87"/>
  <c r="V13" i="87" a="1"/>
  <c r="U13" i="87" a="1"/>
  <c r="U13" i="87" s="1"/>
  <c r="T13" i="87" a="1"/>
  <c r="T13" i="87" s="1"/>
  <c r="S13" i="87"/>
  <c r="S13" i="87" a="1"/>
  <c r="R13" i="87"/>
  <c r="R13" i="87" a="1"/>
  <c r="Q13" i="87" a="1"/>
  <c r="Q13" i="87" s="1"/>
  <c r="P13" i="87" a="1"/>
  <c r="P13" i="87" s="1"/>
  <c r="O13" i="87"/>
  <c r="O13" i="87" a="1"/>
  <c r="N13" i="87"/>
  <c r="N13" i="87" a="1"/>
  <c r="M13" i="87" a="1"/>
  <c r="M13" i="87" s="1"/>
  <c r="L13" i="87" a="1"/>
  <c r="L13" i="87" s="1"/>
  <c r="K13" i="87"/>
  <c r="K13" i="87" a="1"/>
  <c r="J13" i="87"/>
  <c r="J13" i="87" a="1"/>
  <c r="I13" i="87" a="1"/>
  <c r="I13" i="87" s="1"/>
  <c r="H13" i="87" a="1"/>
  <c r="H13" i="87" s="1"/>
  <c r="G13" i="87"/>
  <c r="G13" i="87" a="1"/>
  <c r="F13" i="87"/>
  <c r="F13" i="87" a="1"/>
  <c r="E13" i="87" a="1"/>
  <c r="E13" i="87" s="1"/>
  <c r="D13" i="87" a="1"/>
  <c r="D13" i="87" s="1"/>
  <c r="C13" i="87"/>
  <c r="W12" i="87" a="1"/>
  <c r="W12" i="87" s="1"/>
  <c r="V12" i="87"/>
  <c r="V12" i="87" a="1"/>
  <c r="U12" i="87"/>
  <c r="U12" i="87" a="1"/>
  <c r="T12" i="87"/>
  <c r="T12" i="87" a="1"/>
  <c r="S12" i="87" a="1"/>
  <c r="S12" i="87" s="1"/>
  <c r="R12" i="87" a="1"/>
  <c r="R12" i="87" s="1"/>
  <c r="Q12" i="87"/>
  <c r="Q12" i="87" a="1"/>
  <c r="P12" i="87"/>
  <c r="P12" i="87" a="1"/>
  <c r="O12" i="87" a="1"/>
  <c r="O12" i="87" s="1"/>
  <c r="N12" i="87" a="1"/>
  <c r="N12" i="87" s="1"/>
  <c r="M12" i="87"/>
  <c r="M12" i="87" a="1"/>
  <c r="L12" i="87"/>
  <c r="L12" i="87" a="1"/>
  <c r="K12" i="87" a="1"/>
  <c r="K12" i="87" s="1"/>
  <c r="J12" i="87" a="1"/>
  <c r="J12" i="87" s="1"/>
  <c r="I12" i="87"/>
  <c r="I12" i="87" a="1"/>
  <c r="H12" i="87"/>
  <c r="H12" i="87" a="1"/>
  <c r="G12" i="87" a="1"/>
  <c r="G12" i="87" s="1"/>
  <c r="F12" i="87" a="1"/>
  <c r="F12" i="87" s="1"/>
  <c r="E12" i="87"/>
  <c r="E12" i="87" a="1"/>
  <c r="D12" i="87"/>
  <c r="D12" i="87" a="1"/>
  <c r="C12" i="87"/>
  <c r="W11" i="87"/>
  <c r="W11" i="87" a="1"/>
  <c r="V11" i="87" a="1"/>
  <c r="V11" i="87" s="1"/>
  <c r="U11" i="87" a="1"/>
  <c r="U11" i="87" s="1"/>
  <c r="T11" i="87"/>
  <c r="T11" i="87" a="1"/>
  <c r="S11" i="87"/>
  <c r="S11" i="87" a="1"/>
  <c r="R11" i="87" a="1"/>
  <c r="R11" i="87" s="1"/>
  <c r="Q11" i="87" a="1"/>
  <c r="Q11" i="87" s="1"/>
  <c r="P11" i="87"/>
  <c r="P11" i="87" a="1"/>
  <c r="O11" i="87"/>
  <c r="O11" i="87" a="1"/>
  <c r="N11" i="87" a="1"/>
  <c r="N11" i="87" s="1"/>
  <c r="M11" i="87" a="1"/>
  <c r="M11" i="87" s="1"/>
  <c r="L11" i="87"/>
  <c r="L11" i="87" a="1"/>
  <c r="K11" i="87"/>
  <c r="K11" i="87" a="1"/>
  <c r="J11" i="87" a="1"/>
  <c r="J11" i="87" s="1"/>
  <c r="I11" i="87" a="1"/>
  <c r="I11" i="87" s="1"/>
  <c r="H11" i="87"/>
  <c r="H11" i="87" a="1"/>
  <c r="G11" i="87"/>
  <c r="G11" i="87" a="1"/>
  <c r="F11" i="87" a="1"/>
  <c r="F11" i="87" s="1"/>
  <c r="E11" i="87" a="1"/>
  <c r="E11" i="87" s="1"/>
  <c r="D11" i="87"/>
  <c r="D11" i="87" a="1"/>
  <c r="C11" i="87"/>
  <c r="W10" i="87"/>
  <c r="W10" i="87" a="1"/>
  <c r="V10" i="87"/>
  <c r="V10" i="87" a="1"/>
  <c r="U10" i="87"/>
  <c r="U10" i="87" a="1"/>
  <c r="T10" i="87" a="1"/>
  <c r="T10" i="87" s="1"/>
  <c r="S10" i="87" a="1"/>
  <c r="S10" i="87" s="1"/>
  <c r="R10" i="87"/>
  <c r="R10" i="87" a="1"/>
  <c r="Q10" i="87"/>
  <c r="Q10" i="87" a="1"/>
  <c r="P10" i="87" a="1"/>
  <c r="P10" i="87" s="1"/>
  <c r="O10" i="87" a="1"/>
  <c r="O10" i="87" s="1"/>
  <c r="N10" i="87"/>
  <c r="N10" i="87" a="1"/>
  <c r="M10" i="87"/>
  <c r="M10" i="87" a="1"/>
  <c r="L10" i="87" a="1"/>
  <c r="L10" i="87" s="1"/>
  <c r="K10" i="87" a="1"/>
  <c r="K10" i="87" s="1"/>
  <c r="J10" i="87"/>
  <c r="J10" i="87" a="1"/>
  <c r="I10" i="87"/>
  <c r="I10" i="87" a="1"/>
  <c r="H10" i="87" a="1"/>
  <c r="H10" i="87" s="1"/>
  <c r="G10" i="87" a="1"/>
  <c r="G10" i="87" s="1"/>
  <c r="F10" i="87"/>
  <c r="F10" i="87" a="1"/>
  <c r="E10" i="87"/>
  <c r="E10" i="87" a="1"/>
  <c r="D10" i="87" a="1"/>
  <c r="D10" i="87" s="1"/>
  <c r="C10" i="87"/>
  <c r="W8" i="87" a="1"/>
  <c r="W8" i="87" s="1"/>
  <c r="V8" i="87" a="1"/>
  <c r="V8" i="87" s="1"/>
  <c r="U8" i="87" a="1"/>
  <c r="U8" i="87" s="1"/>
  <c r="T8" i="87" a="1"/>
  <c r="T8" i="87" s="1"/>
  <c r="S8" i="87" a="1"/>
  <c r="S8" i="87" s="1"/>
  <c r="R8" i="87" a="1"/>
  <c r="R8" i="87" s="1"/>
  <c r="Q8" i="87" a="1"/>
  <c r="Q8" i="87" s="1"/>
  <c r="P8" i="87" a="1"/>
  <c r="P8" i="87" s="1"/>
  <c r="O8" i="87" a="1"/>
  <c r="O8" i="87" s="1"/>
  <c r="N8" i="87" a="1"/>
  <c r="N8" i="87" s="1"/>
  <c r="M8" i="87" a="1"/>
  <c r="M8" i="87" s="1"/>
  <c r="L8" i="87" a="1"/>
  <c r="L8" i="87" s="1"/>
  <c r="K8" i="87" a="1"/>
  <c r="K8" i="87" s="1"/>
  <c r="J8" i="87" a="1"/>
  <c r="J8" i="87" s="1"/>
  <c r="I8" i="87" a="1"/>
  <c r="I8" i="87" s="1"/>
  <c r="H8" i="87" a="1"/>
  <c r="H8" i="87" s="1"/>
  <c r="G8" i="87" a="1"/>
  <c r="G8" i="87" s="1"/>
  <c r="F8" i="87" a="1"/>
  <c r="F8" i="87" s="1"/>
  <c r="E8" i="87" a="1"/>
  <c r="E8" i="87" s="1"/>
  <c r="D8" i="87" a="1"/>
  <c r="D8" i="87" s="1"/>
  <c r="C8" i="87"/>
  <c r="W7" i="87"/>
  <c r="W7" i="87" a="1"/>
  <c r="V7" i="87"/>
  <c r="V7" i="87" a="1"/>
  <c r="U7" i="87"/>
  <c r="U7" i="87" a="1"/>
  <c r="T7" i="87"/>
  <c r="T7" i="87" a="1"/>
  <c r="S7" i="87"/>
  <c r="S7" i="87" a="1"/>
  <c r="R7" i="87"/>
  <c r="R7" i="87" a="1"/>
  <c r="Q7" i="87"/>
  <c r="Q7" i="87" a="1"/>
  <c r="P7" i="87"/>
  <c r="P7" i="87" a="1"/>
  <c r="O7" i="87"/>
  <c r="O7" i="87" a="1"/>
  <c r="N7" i="87"/>
  <c r="N7" i="87" a="1"/>
  <c r="M7" i="87"/>
  <c r="M7" i="87" a="1"/>
  <c r="L7" i="87"/>
  <c r="L7" i="87" a="1"/>
  <c r="K7" i="87"/>
  <c r="K7" i="87" a="1"/>
  <c r="J7" i="87"/>
  <c r="J7" i="87" a="1"/>
  <c r="I7" i="87"/>
  <c r="I7" i="87" a="1"/>
  <c r="H7" i="87"/>
  <c r="H7" i="87" a="1"/>
  <c r="G7" i="87"/>
  <c r="G7" i="87" a="1"/>
  <c r="F7" i="87"/>
  <c r="F7" i="87" a="1"/>
  <c r="E7" i="87"/>
  <c r="E7" i="87" a="1"/>
  <c r="D7" i="87"/>
  <c r="D7" i="87" a="1"/>
  <c r="C7" i="87"/>
  <c r="W6" i="87" a="1"/>
  <c r="W6" i="87" s="1"/>
  <c r="V6" i="87" a="1"/>
  <c r="V6" i="87" s="1"/>
  <c r="U6" i="87" a="1"/>
  <c r="U6" i="87" s="1"/>
  <c r="T6" i="87" a="1"/>
  <c r="T6" i="87" s="1"/>
  <c r="S6" i="87" a="1"/>
  <c r="S6" i="87" s="1"/>
  <c r="R6" i="87" a="1"/>
  <c r="R6" i="87" s="1"/>
  <c r="Q6" i="87" a="1"/>
  <c r="Q6" i="87" s="1"/>
  <c r="P6" i="87" a="1"/>
  <c r="P6" i="87" s="1"/>
  <c r="O6" i="87" a="1"/>
  <c r="O6" i="87" s="1"/>
  <c r="N6" i="87" a="1"/>
  <c r="N6" i="87" s="1"/>
  <c r="M6" i="87" a="1"/>
  <c r="M6" i="87" s="1"/>
  <c r="L6" i="87" a="1"/>
  <c r="L6" i="87" s="1"/>
  <c r="K6" i="87" a="1"/>
  <c r="K6" i="87" s="1"/>
  <c r="J6" i="87" a="1"/>
  <c r="J6" i="87" s="1"/>
  <c r="I6" i="87" a="1"/>
  <c r="I6" i="87" s="1"/>
  <c r="H6" i="87" a="1"/>
  <c r="H6" i="87" s="1"/>
  <c r="G6" i="87" a="1"/>
  <c r="G6" i="87" s="1"/>
  <c r="F6" i="87" a="1"/>
  <c r="F6" i="87" s="1"/>
  <c r="E6" i="87" a="1"/>
  <c r="E6" i="87" s="1"/>
  <c r="D6" i="87" a="1"/>
  <c r="D6" i="87" s="1"/>
  <c r="C6" i="87"/>
  <c r="W5" i="87"/>
  <c r="W5" i="87" a="1"/>
  <c r="V5" i="87"/>
  <c r="V5" i="87" a="1"/>
  <c r="U5" i="87"/>
  <c r="U5" i="87" a="1"/>
  <c r="T5" i="87"/>
  <c r="T5" i="87" a="1"/>
  <c r="S5" i="87"/>
  <c r="S5" i="87" a="1"/>
  <c r="R5" i="87"/>
  <c r="R5" i="87" a="1"/>
  <c r="Q5" i="87"/>
  <c r="Q5" i="87" a="1"/>
  <c r="P5" i="87"/>
  <c r="P5" i="87" a="1"/>
  <c r="O5" i="87"/>
  <c r="O5" i="87" a="1"/>
  <c r="N5" i="87"/>
  <c r="N5" i="87" a="1"/>
  <c r="M5" i="87"/>
  <c r="M5" i="87" a="1"/>
  <c r="L5" i="87"/>
  <c r="L5" i="87" a="1"/>
  <c r="K5" i="87"/>
  <c r="K5" i="87" a="1"/>
  <c r="J5" i="87"/>
  <c r="J5" i="87" a="1"/>
  <c r="I5" i="87"/>
  <c r="I5" i="87" a="1"/>
  <c r="H5" i="87"/>
  <c r="H5" i="87" a="1"/>
  <c r="G5" i="87"/>
  <c r="G5" i="87" a="1"/>
  <c r="F5" i="87"/>
  <c r="F5" i="87" a="1"/>
  <c r="E5" i="87"/>
  <c r="E5" i="87" a="1"/>
  <c r="D5" i="87"/>
  <c r="D5" i="87" a="1"/>
  <c r="C5" i="87"/>
  <c r="W4" i="87" a="1"/>
  <c r="W4" i="87" s="1"/>
  <c r="W2" i="87" s="1"/>
  <c r="V4" i="87" a="1"/>
  <c r="V4" i="87" s="1"/>
  <c r="U4" i="87" a="1"/>
  <c r="U4" i="87" s="1"/>
  <c r="U2" i="87" s="1"/>
  <c r="T4" i="87" a="1"/>
  <c r="T4" i="87" s="1"/>
  <c r="S4" i="87" a="1"/>
  <c r="S4" i="87" s="1"/>
  <c r="S2" i="87" s="1"/>
  <c r="R4" i="87" a="1"/>
  <c r="R4" i="87" s="1"/>
  <c r="Q4" i="87" a="1"/>
  <c r="Q4" i="87" s="1"/>
  <c r="Q2" i="87" s="1"/>
  <c r="P4" i="87" a="1"/>
  <c r="P4" i="87" s="1"/>
  <c r="O4" i="87" a="1"/>
  <c r="O4" i="87" s="1"/>
  <c r="O2" i="87" s="1"/>
  <c r="N4" i="87" a="1"/>
  <c r="N4" i="87" s="1"/>
  <c r="M4" i="87" a="1"/>
  <c r="M4" i="87" s="1"/>
  <c r="M2" i="87" s="1"/>
  <c r="L4" i="87" a="1"/>
  <c r="L4" i="87" s="1"/>
  <c r="K4" i="87" a="1"/>
  <c r="K4" i="87" s="1"/>
  <c r="K2" i="87" s="1"/>
  <c r="J4" i="87" a="1"/>
  <c r="J4" i="87" s="1"/>
  <c r="I4" i="87" a="1"/>
  <c r="I4" i="87" s="1"/>
  <c r="I2" i="87" s="1"/>
  <c r="H4" i="87" a="1"/>
  <c r="H4" i="87" s="1"/>
  <c r="G4" i="87" a="1"/>
  <c r="G4" i="87" s="1"/>
  <c r="G2" i="87" s="1"/>
  <c r="F4" i="87" a="1"/>
  <c r="F4" i="87" s="1"/>
  <c r="F2" i="87" s="1"/>
  <c r="E4" i="87" a="1"/>
  <c r="E4" i="87" s="1"/>
  <c r="E2" i="87" s="1"/>
  <c r="D4" i="87" a="1"/>
  <c r="D4" i="87" s="1"/>
  <c r="C4" i="87"/>
  <c r="V2" i="87" s="1"/>
  <c r="W21" i="86" a="1"/>
  <c r="W21" i="86" s="1"/>
  <c r="V21" i="86" a="1"/>
  <c r="V21" i="86" s="1"/>
  <c r="U21" i="86" a="1"/>
  <c r="U21" i="86" s="1"/>
  <c r="T21" i="86" a="1"/>
  <c r="T21" i="86" s="1"/>
  <c r="S21" i="86" a="1"/>
  <c r="S21" i="86" s="1"/>
  <c r="R21" i="86" a="1"/>
  <c r="R21" i="86" s="1"/>
  <c r="Q21" i="86" a="1"/>
  <c r="Q21" i="86" s="1"/>
  <c r="P21" i="86" a="1"/>
  <c r="P21" i="86" s="1"/>
  <c r="O21" i="86" a="1"/>
  <c r="O21" i="86" s="1"/>
  <c r="N21" i="86" a="1"/>
  <c r="N21" i="86" s="1"/>
  <c r="M21" i="86" a="1"/>
  <c r="M21" i="86" s="1"/>
  <c r="L21" i="86" a="1"/>
  <c r="L21" i="86" s="1"/>
  <c r="K21" i="86" a="1"/>
  <c r="K21" i="86" s="1"/>
  <c r="J21" i="86" a="1"/>
  <c r="J21" i="86" s="1"/>
  <c r="I21" i="86" a="1"/>
  <c r="I21" i="86" s="1"/>
  <c r="H21" i="86" a="1"/>
  <c r="H21" i="86" s="1"/>
  <c r="G21" i="86" a="1"/>
  <c r="G21" i="86" s="1"/>
  <c r="F21" i="86" a="1"/>
  <c r="F21" i="86" s="1"/>
  <c r="E21" i="86" a="1"/>
  <c r="E21" i="86" s="1"/>
  <c r="D21" i="86" a="1"/>
  <c r="D21" i="86" s="1"/>
  <c r="C21" i="86"/>
  <c r="W20" i="86"/>
  <c r="W20" i="86" a="1"/>
  <c r="V20" i="86"/>
  <c r="V20" i="86" a="1"/>
  <c r="U20" i="86"/>
  <c r="U20" i="86" a="1"/>
  <c r="T20" i="86"/>
  <c r="T20" i="86" a="1"/>
  <c r="S20" i="86"/>
  <c r="S20" i="86" a="1"/>
  <c r="R20" i="86"/>
  <c r="R20" i="86" a="1"/>
  <c r="Q20" i="86"/>
  <c r="Q20" i="86" a="1"/>
  <c r="P20" i="86"/>
  <c r="P20" i="86" a="1"/>
  <c r="O20" i="86"/>
  <c r="O20" i="86" a="1"/>
  <c r="N20" i="86"/>
  <c r="N20" i="86" a="1"/>
  <c r="M20" i="86"/>
  <c r="M20" i="86" a="1"/>
  <c r="L20" i="86"/>
  <c r="L20" i="86" a="1"/>
  <c r="K20" i="86"/>
  <c r="K20" i="86" a="1"/>
  <c r="J20" i="86"/>
  <c r="J20" i="86" a="1"/>
  <c r="I20" i="86"/>
  <c r="I20" i="86" a="1"/>
  <c r="H20" i="86"/>
  <c r="H20" i="86" a="1"/>
  <c r="G20" i="86"/>
  <c r="G20" i="86" a="1"/>
  <c r="F20" i="86"/>
  <c r="F20" i="86" a="1"/>
  <c r="E20" i="86"/>
  <c r="E20" i="86" a="1"/>
  <c r="D20" i="86"/>
  <c r="D20" i="86" a="1"/>
  <c r="C20" i="86"/>
  <c r="W19" i="86" a="1"/>
  <c r="W19" i="86" s="1"/>
  <c r="V19" i="86" a="1"/>
  <c r="V19" i="86" s="1"/>
  <c r="U19" i="86" a="1"/>
  <c r="U19" i="86" s="1"/>
  <c r="T19" i="86" a="1"/>
  <c r="T19" i="86" s="1"/>
  <c r="S19" i="86" a="1"/>
  <c r="S19" i="86" s="1"/>
  <c r="R19" i="86" a="1"/>
  <c r="R19" i="86" s="1"/>
  <c r="Q19" i="86" a="1"/>
  <c r="Q19" i="86" s="1"/>
  <c r="P19" i="86" a="1"/>
  <c r="P19" i="86" s="1"/>
  <c r="O19" i="86" a="1"/>
  <c r="O19" i="86" s="1"/>
  <c r="N19" i="86" a="1"/>
  <c r="N19" i="86" s="1"/>
  <c r="M19" i="86" a="1"/>
  <c r="M19" i="86" s="1"/>
  <c r="L19" i="86" a="1"/>
  <c r="L19" i="86" s="1"/>
  <c r="K19" i="86" a="1"/>
  <c r="K19" i="86" s="1"/>
  <c r="J19" i="86" a="1"/>
  <c r="J19" i="86" s="1"/>
  <c r="I19" i="86" a="1"/>
  <c r="I19" i="86" s="1"/>
  <c r="H19" i="86" a="1"/>
  <c r="H19" i="86" s="1"/>
  <c r="G19" i="86" a="1"/>
  <c r="G19" i="86" s="1"/>
  <c r="F19" i="86" a="1"/>
  <c r="F19" i="86" s="1"/>
  <c r="E19" i="86" a="1"/>
  <c r="E19" i="86" s="1"/>
  <c r="D19" i="86" a="1"/>
  <c r="D19" i="86" s="1"/>
  <c r="C19" i="86"/>
  <c r="W18" i="86"/>
  <c r="W18" i="86" a="1"/>
  <c r="V18" i="86"/>
  <c r="V18" i="86" a="1"/>
  <c r="U18" i="86"/>
  <c r="U18" i="86" a="1"/>
  <c r="T18" i="86"/>
  <c r="T18" i="86" a="1"/>
  <c r="S18" i="86"/>
  <c r="S18" i="86" a="1"/>
  <c r="R18" i="86"/>
  <c r="R18" i="86" a="1"/>
  <c r="Q18" i="86"/>
  <c r="Q18" i="86" a="1"/>
  <c r="P18" i="86"/>
  <c r="P18" i="86" a="1"/>
  <c r="O18" i="86"/>
  <c r="O18" i="86" a="1"/>
  <c r="N18" i="86"/>
  <c r="N18" i="86" a="1"/>
  <c r="M18" i="86"/>
  <c r="M18" i="86" a="1"/>
  <c r="L18" i="86"/>
  <c r="L18" i="86" a="1"/>
  <c r="K18" i="86"/>
  <c r="K18" i="86" a="1"/>
  <c r="J18" i="86"/>
  <c r="J18" i="86" a="1"/>
  <c r="I18" i="86"/>
  <c r="I18" i="86" a="1"/>
  <c r="H18" i="86"/>
  <c r="H18" i="86" a="1"/>
  <c r="G18" i="86"/>
  <c r="G18" i="86" a="1"/>
  <c r="F18" i="86"/>
  <c r="F18" i="86" a="1"/>
  <c r="E18" i="86"/>
  <c r="E18" i="86" a="1"/>
  <c r="D18" i="86"/>
  <c r="D18" i="86" a="1"/>
  <c r="C18" i="86"/>
  <c r="W17" i="86" a="1"/>
  <c r="W17" i="86" s="1"/>
  <c r="V17" i="86" a="1"/>
  <c r="V17" i="86" s="1"/>
  <c r="U17" i="86" a="1"/>
  <c r="U17" i="86" s="1"/>
  <c r="T17" i="86" a="1"/>
  <c r="T17" i="86" s="1"/>
  <c r="S17" i="86" a="1"/>
  <c r="S17" i="86" s="1"/>
  <c r="R17" i="86" a="1"/>
  <c r="R17" i="86" s="1"/>
  <c r="Q17" i="86" a="1"/>
  <c r="Q17" i="86" s="1"/>
  <c r="P17" i="86" a="1"/>
  <c r="P17" i="86" s="1"/>
  <c r="O17" i="86" a="1"/>
  <c r="O17" i="86" s="1"/>
  <c r="N17" i="86" a="1"/>
  <c r="N17" i="86" s="1"/>
  <c r="M17" i="86" a="1"/>
  <c r="M17" i="86" s="1"/>
  <c r="L17" i="86" a="1"/>
  <c r="L17" i="86" s="1"/>
  <c r="K17" i="86" a="1"/>
  <c r="K17" i="86" s="1"/>
  <c r="J17" i="86" a="1"/>
  <c r="J17" i="86" s="1"/>
  <c r="I17" i="86" a="1"/>
  <c r="I17" i="86" s="1"/>
  <c r="H17" i="86" a="1"/>
  <c r="H17" i="86" s="1"/>
  <c r="G17" i="86" a="1"/>
  <c r="G17" i="86" s="1"/>
  <c r="F17" i="86" a="1"/>
  <c r="F17" i="86" s="1"/>
  <c r="E17" i="86" a="1"/>
  <c r="E17" i="86" s="1"/>
  <c r="D17" i="86" a="1"/>
  <c r="D17" i="86" s="1"/>
  <c r="C17" i="86"/>
  <c r="W16" i="86"/>
  <c r="W16" i="86" a="1"/>
  <c r="V16" i="86"/>
  <c r="V16" i="86" a="1"/>
  <c r="U16" i="86"/>
  <c r="U16" i="86" a="1"/>
  <c r="T16" i="86"/>
  <c r="T16" i="86" a="1"/>
  <c r="S16" i="86"/>
  <c r="S16" i="86" a="1"/>
  <c r="R16" i="86"/>
  <c r="R16" i="86" a="1"/>
  <c r="Q16" i="86"/>
  <c r="Q16" i="86" a="1"/>
  <c r="P16" i="86"/>
  <c r="P16" i="86" a="1"/>
  <c r="O16" i="86"/>
  <c r="O16" i="86" a="1"/>
  <c r="N16" i="86"/>
  <c r="N16" i="86" a="1"/>
  <c r="M16" i="86"/>
  <c r="M16" i="86" a="1"/>
  <c r="L16" i="86" a="1"/>
  <c r="L16" i="86" s="1"/>
  <c r="K16" i="86"/>
  <c r="K16" i="86" a="1"/>
  <c r="J16" i="86"/>
  <c r="J16" i="86" a="1"/>
  <c r="I16" i="86"/>
  <c r="I16" i="86" a="1"/>
  <c r="H16" i="86" a="1"/>
  <c r="H16" i="86" s="1"/>
  <c r="G16" i="86"/>
  <c r="G16" i="86" a="1"/>
  <c r="F16" i="86"/>
  <c r="F16" i="86" a="1"/>
  <c r="E16" i="86"/>
  <c r="E16" i="86" a="1"/>
  <c r="D16" i="86" a="1"/>
  <c r="D16" i="86" s="1"/>
  <c r="C16" i="86"/>
  <c r="W15" i="86" a="1"/>
  <c r="W15" i="86" s="1"/>
  <c r="V15" i="86" a="1"/>
  <c r="V15" i="86" s="1"/>
  <c r="U15" i="86" a="1"/>
  <c r="U15" i="86" s="1"/>
  <c r="T15" i="86" a="1"/>
  <c r="T15" i="86" s="1"/>
  <c r="S15" i="86" a="1"/>
  <c r="S15" i="86" s="1"/>
  <c r="R15" i="86" a="1"/>
  <c r="R15" i="86" s="1"/>
  <c r="Q15" i="86" a="1"/>
  <c r="Q15" i="86" s="1"/>
  <c r="P15" i="86" a="1"/>
  <c r="P15" i="86" s="1"/>
  <c r="O15" i="86" a="1"/>
  <c r="O15" i="86" s="1"/>
  <c r="N15" i="86" a="1"/>
  <c r="N15" i="86" s="1"/>
  <c r="M15" i="86" a="1"/>
  <c r="M15" i="86" s="1"/>
  <c r="L15" i="86" a="1"/>
  <c r="L15" i="86" s="1"/>
  <c r="K15" i="86" a="1"/>
  <c r="K15" i="86" s="1"/>
  <c r="J15" i="86" a="1"/>
  <c r="J15" i="86" s="1"/>
  <c r="I15" i="86" a="1"/>
  <c r="I15" i="86" s="1"/>
  <c r="H15" i="86" a="1"/>
  <c r="H15" i="86" s="1"/>
  <c r="G15" i="86" a="1"/>
  <c r="G15" i="86" s="1"/>
  <c r="F15" i="86" a="1"/>
  <c r="F15" i="86" s="1"/>
  <c r="E15" i="86" a="1"/>
  <c r="E15" i="86" s="1"/>
  <c r="D15" i="86" a="1"/>
  <c r="D15" i="86" s="1"/>
  <c r="C15" i="86"/>
  <c r="W14" i="86"/>
  <c r="W14" i="86" a="1"/>
  <c r="V14" i="86"/>
  <c r="V14" i="86" a="1"/>
  <c r="U14" i="86"/>
  <c r="U14" i="86" a="1"/>
  <c r="T14" i="86"/>
  <c r="T14" i="86" a="1"/>
  <c r="S14" i="86"/>
  <c r="S14" i="86" a="1"/>
  <c r="R14" i="86"/>
  <c r="R14" i="86" a="1"/>
  <c r="Q14" i="86"/>
  <c r="Q14" i="86" a="1"/>
  <c r="P14" i="86"/>
  <c r="P14" i="86" a="1"/>
  <c r="O14" i="86"/>
  <c r="O14" i="86" a="1"/>
  <c r="N14" i="86"/>
  <c r="N14" i="86" a="1"/>
  <c r="M14" i="86" a="1"/>
  <c r="M14" i="86" s="1"/>
  <c r="L14" i="86"/>
  <c r="L14" i="86" a="1"/>
  <c r="K14" i="86"/>
  <c r="K14" i="86" a="1"/>
  <c r="J14" i="86"/>
  <c r="J14" i="86" a="1"/>
  <c r="I14" i="86" a="1"/>
  <c r="I14" i="86" s="1"/>
  <c r="H14" i="86"/>
  <c r="H14" i="86" a="1"/>
  <c r="G14" i="86"/>
  <c r="G14" i="86" a="1"/>
  <c r="F14" i="86" a="1"/>
  <c r="F14" i="86" s="1"/>
  <c r="E14" i="86" a="1"/>
  <c r="E14" i="86" s="1"/>
  <c r="D14" i="86"/>
  <c r="D14" i="86" a="1"/>
  <c r="C14" i="86"/>
  <c r="W13" i="86" a="1"/>
  <c r="W13" i="86" s="1"/>
  <c r="V13" i="86" a="1"/>
  <c r="V13" i="86" s="1"/>
  <c r="U13" i="86" a="1"/>
  <c r="U13" i="86" s="1"/>
  <c r="T13" i="86" a="1"/>
  <c r="T13" i="86" s="1"/>
  <c r="S13" i="86" a="1"/>
  <c r="S13" i="86" s="1"/>
  <c r="R13" i="86" a="1"/>
  <c r="R13" i="86" s="1"/>
  <c r="Q13" i="86" a="1"/>
  <c r="Q13" i="86" s="1"/>
  <c r="P13" i="86" a="1"/>
  <c r="P13" i="86" s="1"/>
  <c r="O13" i="86" a="1"/>
  <c r="O13" i="86" s="1"/>
  <c r="N13" i="86" a="1"/>
  <c r="N13" i="86" s="1"/>
  <c r="M13" i="86" a="1"/>
  <c r="M13" i="86" s="1"/>
  <c r="L13" i="86" a="1"/>
  <c r="L13" i="86" s="1"/>
  <c r="K13" i="86" a="1"/>
  <c r="K13" i="86" s="1"/>
  <c r="J13" i="86" a="1"/>
  <c r="J13" i="86" s="1"/>
  <c r="I13" i="86" a="1"/>
  <c r="I13" i="86" s="1"/>
  <c r="H13" i="86" a="1"/>
  <c r="H13" i="86" s="1"/>
  <c r="G13" i="86" a="1"/>
  <c r="G13" i="86" s="1"/>
  <c r="F13" i="86" a="1"/>
  <c r="F13" i="86" s="1"/>
  <c r="E13" i="86" a="1"/>
  <c r="E13" i="86" s="1"/>
  <c r="D13" i="86" a="1"/>
  <c r="D13" i="86" s="1"/>
  <c r="C13" i="86"/>
  <c r="W12" i="86"/>
  <c r="W12" i="86" a="1"/>
  <c r="V12" i="86"/>
  <c r="V12" i="86" a="1"/>
  <c r="U12" i="86"/>
  <c r="U12" i="86" a="1"/>
  <c r="T12" i="86"/>
  <c r="T12" i="86" a="1"/>
  <c r="S12" i="86"/>
  <c r="S12" i="86" a="1"/>
  <c r="R12" i="86"/>
  <c r="R12" i="86" a="1"/>
  <c r="Q12" i="86"/>
  <c r="Q12" i="86" a="1"/>
  <c r="P12" i="86"/>
  <c r="P12" i="86" a="1"/>
  <c r="O12" i="86"/>
  <c r="O12" i="86" a="1"/>
  <c r="N12" i="86" a="1"/>
  <c r="N12" i="86" s="1"/>
  <c r="M12" i="86"/>
  <c r="M12" i="86" a="1"/>
  <c r="L12" i="86"/>
  <c r="L12" i="86" a="1"/>
  <c r="K12" i="86"/>
  <c r="K12" i="86" a="1"/>
  <c r="J12" i="86" a="1"/>
  <c r="J12" i="86" s="1"/>
  <c r="I12" i="86"/>
  <c r="I12" i="86" a="1"/>
  <c r="H12" i="86"/>
  <c r="H12" i="86" a="1"/>
  <c r="G12" i="86" a="1"/>
  <c r="G12" i="86" s="1"/>
  <c r="F12" i="86" a="1"/>
  <c r="F12" i="86" s="1"/>
  <c r="E12" i="86"/>
  <c r="E12" i="86" a="1"/>
  <c r="D12" i="86"/>
  <c r="D12" i="86" a="1"/>
  <c r="C12" i="86"/>
  <c r="W11" i="86"/>
  <c r="W11" i="86" a="1"/>
  <c r="V11" i="86" a="1"/>
  <c r="V11" i="86" s="1"/>
  <c r="U11" i="86" a="1"/>
  <c r="U11" i="86" s="1"/>
  <c r="T11" i="86" a="1"/>
  <c r="T11" i="86" s="1"/>
  <c r="S11" i="86"/>
  <c r="S11" i="86" a="1"/>
  <c r="R11" i="86" a="1"/>
  <c r="R11" i="86" s="1"/>
  <c r="Q11" i="86" a="1"/>
  <c r="Q11" i="86" s="1"/>
  <c r="P11" i="86" a="1"/>
  <c r="P11" i="86" s="1"/>
  <c r="O11" i="86" a="1"/>
  <c r="O11" i="86" s="1"/>
  <c r="N11" i="86" a="1"/>
  <c r="N11" i="86" s="1"/>
  <c r="M11" i="86" a="1"/>
  <c r="M11" i="86" s="1"/>
  <c r="L11" i="86" a="1"/>
  <c r="L11" i="86" s="1"/>
  <c r="K11" i="86" a="1"/>
  <c r="K11" i="86" s="1"/>
  <c r="J11" i="86" a="1"/>
  <c r="J11" i="86" s="1"/>
  <c r="I11" i="86" a="1"/>
  <c r="I11" i="86" s="1"/>
  <c r="H11" i="86" a="1"/>
  <c r="H11" i="86" s="1"/>
  <c r="G11" i="86" a="1"/>
  <c r="G11" i="86" s="1"/>
  <c r="F11" i="86" a="1"/>
  <c r="F11" i="86" s="1"/>
  <c r="E11" i="86" a="1"/>
  <c r="E11" i="86" s="1"/>
  <c r="D11" i="86" a="1"/>
  <c r="D11" i="86" s="1"/>
  <c r="C11" i="86"/>
  <c r="W10" i="86"/>
  <c r="W10" i="86" a="1"/>
  <c r="V10" i="86"/>
  <c r="V10" i="86" a="1"/>
  <c r="U10" i="86"/>
  <c r="U10" i="86" a="1"/>
  <c r="T10" i="86"/>
  <c r="T10" i="86" a="1"/>
  <c r="S10" i="86" a="1"/>
  <c r="S10" i="86" s="1"/>
  <c r="R10" i="86"/>
  <c r="R10" i="86" a="1"/>
  <c r="Q10" i="86"/>
  <c r="Q10" i="86" a="1"/>
  <c r="P10" i="86"/>
  <c r="P10" i="86" a="1"/>
  <c r="O10" i="86" a="1"/>
  <c r="O10" i="86" s="1"/>
  <c r="N10" i="86"/>
  <c r="N10" i="86" a="1"/>
  <c r="M10" i="86"/>
  <c r="M10" i="86" a="1"/>
  <c r="L10" i="86"/>
  <c r="L10" i="86" a="1"/>
  <c r="K10" i="86" a="1"/>
  <c r="K10" i="86" s="1"/>
  <c r="J10" i="86"/>
  <c r="J10" i="86" a="1"/>
  <c r="I10" i="86"/>
  <c r="I10" i="86" a="1"/>
  <c r="H10" i="86"/>
  <c r="H10" i="86" a="1"/>
  <c r="G10" i="86" a="1"/>
  <c r="G10" i="86" s="1"/>
  <c r="F10" i="86"/>
  <c r="F10" i="86" a="1"/>
  <c r="E10" i="86"/>
  <c r="E10" i="86" a="1"/>
  <c r="D10" i="86" a="1"/>
  <c r="D10" i="86" s="1"/>
  <c r="C10" i="86"/>
  <c r="W8" i="86" a="1"/>
  <c r="W8" i="86" s="1"/>
  <c r="V8" i="86" a="1"/>
  <c r="V8" i="86" s="1"/>
  <c r="U8" i="86" a="1"/>
  <c r="U8" i="86" s="1"/>
  <c r="T8" i="86" a="1"/>
  <c r="T8" i="86" s="1"/>
  <c r="S8" i="86" a="1"/>
  <c r="S8" i="86" s="1"/>
  <c r="R8" i="86" a="1"/>
  <c r="R8" i="86" s="1"/>
  <c r="Q8" i="86" a="1"/>
  <c r="Q8" i="86" s="1"/>
  <c r="P8" i="86" a="1"/>
  <c r="P8" i="86" s="1"/>
  <c r="O8" i="86" a="1"/>
  <c r="O8" i="86" s="1"/>
  <c r="N8" i="86" a="1"/>
  <c r="N8" i="86" s="1"/>
  <c r="M8" i="86" a="1"/>
  <c r="M8" i="86" s="1"/>
  <c r="L8" i="86" a="1"/>
  <c r="L8" i="86" s="1"/>
  <c r="K8" i="86" a="1"/>
  <c r="K8" i="86" s="1"/>
  <c r="J8" i="86" a="1"/>
  <c r="J8" i="86" s="1"/>
  <c r="I8" i="86" a="1"/>
  <c r="I8" i="86" s="1"/>
  <c r="H8" i="86" a="1"/>
  <c r="H8" i="86" s="1"/>
  <c r="G8" i="86" a="1"/>
  <c r="G8" i="86" s="1"/>
  <c r="F8" i="86" a="1"/>
  <c r="F8" i="86" s="1"/>
  <c r="E8" i="86" a="1"/>
  <c r="E8" i="86" s="1"/>
  <c r="D8" i="86" a="1"/>
  <c r="D8" i="86" s="1"/>
  <c r="C8" i="86"/>
  <c r="W7" i="86"/>
  <c r="W7" i="86" a="1"/>
  <c r="V7" i="86"/>
  <c r="V7" i="86" a="1"/>
  <c r="U7" i="86"/>
  <c r="U7" i="86" a="1"/>
  <c r="T7" i="86"/>
  <c r="T7" i="86" a="1"/>
  <c r="S7" i="86"/>
  <c r="S7" i="86" a="1"/>
  <c r="R7" i="86"/>
  <c r="R7" i="86" a="1"/>
  <c r="Q7" i="86"/>
  <c r="Q7" i="86" a="1"/>
  <c r="P7" i="86"/>
  <c r="P7" i="86" a="1"/>
  <c r="O7" i="86"/>
  <c r="O7" i="86" a="1"/>
  <c r="N7" i="86"/>
  <c r="N7" i="86" a="1"/>
  <c r="M7" i="86"/>
  <c r="M7" i="86" a="1"/>
  <c r="L7" i="86"/>
  <c r="L7" i="86" a="1"/>
  <c r="K7" i="86"/>
  <c r="K7" i="86" a="1"/>
  <c r="J7" i="86"/>
  <c r="J7" i="86" a="1"/>
  <c r="I7" i="86"/>
  <c r="I7" i="86" a="1"/>
  <c r="H7" i="86"/>
  <c r="H7" i="86" a="1"/>
  <c r="G7" i="86" a="1"/>
  <c r="G7" i="86" s="1"/>
  <c r="F7" i="86"/>
  <c r="F7" i="86" a="1"/>
  <c r="E7" i="86" a="1"/>
  <c r="E7" i="86" s="1"/>
  <c r="D7" i="86"/>
  <c r="D7" i="86" a="1"/>
  <c r="C7" i="86"/>
  <c r="W6" i="86" a="1"/>
  <c r="W6" i="86" s="1"/>
  <c r="V6" i="86" a="1"/>
  <c r="V6" i="86" s="1"/>
  <c r="U6" i="86" a="1"/>
  <c r="U6" i="86" s="1"/>
  <c r="T6" i="86" a="1"/>
  <c r="T6" i="86" s="1"/>
  <c r="S6" i="86" a="1"/>
  <c r="S6" i="86" s="1"/>
  <c r="R6" i="86" a="1"/>
  <c r="R6" i="86" s="1"/>
  <c r="Q6" i="86" a="1"/>
  <c r="Q6" i="86" s="1"/>
  <c r="P6" i="86" a="1"/>
  <c r="P6" i="86" s="1"/>
  <c r="O6" i="86" a="1"/>
  <c r="O6" i="86" s="1"/>
  <c r="N6" i="86" a="1"/>
  <c r="N6" i="86" s="1"/>
  <c r="M6" i="86" a="1"/>
  <c r="M6" i="86" s="1"/>
  <c r="L6" i="86" a="1"/>
  <c r="L6" i="86" s="1"/>
  <c r="K6" i="86" a="1"/>
  <c r="K6" i="86" s="1"/>
  <c r="J6" i="86" a="1"/>
  <c r="J6" i="86" s="1"/>
  <c r="I6" i="86" a="1"/>
  <c r="I6" i="86" s="1"/>
  <c r="H6" i="86" a="1"/>
  <c r="H6" i="86" s="1"/>
  <c r="G6" i="86" a="1"/>
  <c r="G6" i="86" s="1"/>
  <c r="F6" i="86" a="1"/>
  <c r="F6" i="86" s="1"/>
  <c r="E6" i="86" a="1"/>
  <c r="E6" i="86" s="1"/>
  <c r="D6" i="86" a="1"/>
  <c r="D6" i="86" s="1"/>
  <c r="C6" i="86"/>
  <c r="W5" i="86"/>
  <c r="W5" i="86" a="1"/>
  <c r="V5" i="86"/>
  <c r="V5" i="86" a="1"/>
  <c r="U5" i="86"/>
  <c r="U5" i="86" a="1"/>
  <c r="T5" i="86"/>
  <c r="T5" i="86" a="1"/>
  <c r="S5" i="86"/>
  <c r="S5" i="86" a="1"/>
  <c r="R5" i="86"/>
  <c r="R5" i="86" a="1"/>
  <c r="Q5" i="86"/>
  <c r="Q5" i="86" a="1"/>
  <c r="P5" i="86"/>
  <c r="P5" i="86" a="1"/>
  <c r="O5" i="86"/>
  <c r="O5" i="86" a="1"/>
  <c r="N5" i="86" a="1"/>
  <c r="N5" i="86" s="1"/>
  <c r="M5" i="86"/>
  <c r="M5" i="86" a="1"/>
  <c r="L5" i="86" a="1"/>
  <c r="L5" i="86" s="1"/>
  <c r="K5" i="86"/>
  <c r="K5" i="86" a="1"/>
  <c r="J5" i="86" a="1"/>
  <c r="J5" i="86" s="1"/>
  <c r="I5" i="86" a="1"/>
  <c r="I5" i="86" s="1"/>
  <c r="H5" i="86" a="1"/>
  <c r="H5" i="86" s="1"/>
  <c r="G5" i="86"/>
  <c r="G5" i="86" a="1"/>
  <c r="F5" i="86" a="1"/>
  <c r="F5" i="86" s="1"/>
  <c r="E5" i="86" a="1"/>
  <c r="E5" i="86" s="1"/>
  <c r="D5" i="86" a="1"/>
  <c r="D5" i="86" s="1"/>
  <c r="C5" i="86"/>
  <c r="W2" i="86" s="1"/>
  <c r="W4" i="86"/>
  <c r="W4" i="86" a="1"/>
  <c r="V4" i="86"/>
  <c r="V4" i="86" a="1"/>
  <c r="U4" i="86"/>
  <c r="U4" i="86" a="1"/>
  <c r="T4" i="86" a="1"/>
  <c r="T4" i="86" s="1"/>
  <c r="S4" i="86"/>
  <c r="S4" i="86" a="1"/>
  <c r="R4" i="86"/>
  <c r="R4" i="86" a="1"/>
  <c r="Q4" i="86"/>
  <c r="Q4" i="86" a="1"/>
  <c r="P4" i="86" a="1"/>
  <c r="P4" i="86" s="1"/>
  <c r="O4" i="86"/>
  <c r="O4" i="86" a="1"/>
  <c r="N4" i="86" a="1"/>
  <c r="N4" i="86" s="1"/>
  <c r="M4" i="86"/>
  <c r="M4" i="86" a="1"/>
  <c r="L4" i="86" a="1"/>
  <c r="L4" i="86" s="1"/>
  <c r="K4" i="86"/>
  <c r="K4" i="86" a="1"/>
  <c r="J4" i="86" a="1"/>
  <c r="J4" i="86" s="1"/>
  <c r="I4" i="86"/>
  <c r="I4" i="86" a="1"/>
  <c r="H4" i="86" a="1"/>
  <c r="H4" i="86" s="1"/>
  <c r="G4" i="86" a="1"/>
  <c r="G4" i="86" s="1"/>
  <c r="F4" i="86" a="1"/>
  <c r="F4" i="86" s="1"/>
  <c r="E4" i="86" a="1"/>
  <c r="E4" i="86" s="1"/>
  <c r="D4" i="86" a="1"/>
  <c r="D4" i="86" s="1"/>
  <c r="C4" i="86"/>
  <c r="W21" i="85" a="1"/>
  <c r="W21" i="85" s="1"/>
  <c r="V21" i="85" a="1"/>
  <c r="V21" i="85" s="1"/>
  <c r="U21" i="85" a="1"/>
  <c r="U21" i="85" s="1"/>
  <c r="T21" i="85" a="1"/>
  <c r="T21" i="85" s="1"/>
  <c r="S21" i="85" a="1"/>
  <c r="S21" i="85" s="1"/>
  <c r="R21" i="85" a="1"/>
  <c r="R21" i="85" s="1"/>
  <c r="Q21" i="85" a="1"/>
  <c r="Q21" i="85" s="1"/>
  <c r="P21" i="85" a="1"/>
  <c r="P21" i="85" s="1"/>
  <c r="O21" i="85" a="1"/>
  <c r="O21" i="85" s="1"/>
  <c r="N21" i="85" a="1"/>
  <c r="N21" i="85" s="1"/>
  <c r="M21" i="85" a="1"/>
  <c r="M21" i="85" s="1"/>
  <c r="L21" i="85" a="1"/>
  <c r="L21" i="85" s="1"/>
  <c r="K21" i="85" a="1"/>
  <c r="K21" i="85" s="1"/>
  <c r="J21" i="85" a="1"/>
  <c r="J21" i="85" s="1"/>
  <c r="I21" i="85" a="1"/>
  <c r="I21" i="85" s="1"/>
  <c r="H21" i="85" a="1"/>
  <c r="H21" i="85" s="1"/>
  <c r="G21" i="85" a="1"/>
  <c r="G21" i="85" s="1"/>
  <c r="F21" i="85" a="1"/>
  <c r="F21" i="85" s="1"/>
  <c r="E21" i="85" a="1"/>
  <c r="E21" i="85" s="1"/>
  <c r="D21" i="85" a="1"/>
  <c r="D21" i="85" s="1"/>
  <c r="C21" i="85"/>
  <c r="W20" i="85"/>
  <c r="W20" i="85" a="1"/>
  <c r="V20" i="85"/>
  <c r="V20" i="85" a="1"/>
  <c r="U20" i="85"/>
  <c r="U20" i="85" a="1"/>
  <c r="T20" i="85"/>
  <c r="T20" i="85" a="1"/>
  <c r="S20" i="85"/>
  <c r="S20" i="85" a="1"/>
  <c r="R20" i="85"/>
  <c r="R20" i="85" a="1"/>
  <c r="Q20" i="85"/>
  <c r="Q20" i="85" a="1"/>
  <c r="P20" i="85"/>
  <c r="P20" i="85" a="1"/>
  <c r="O20" i="85"/>
  <c r="O20" i="85" a="1"/>
  <c r="N20" i="85"/>
  <c r="N20" i="85" a="1"/>
  <c r="M20" i="85"/>
  <c r="M20" i="85" a="1"/>
  <c r="L20" i="85"/>
  <c r="L20" i="85" a="1"/>
  <c r="K20" i="85"/>
  <c r="K20" i="85" a="1"/>
  <c r="J20" i="85"/>
  <c r="J20" i="85" a="1"/>
  <c r="I20" i="85"/>
  <c r="I20" i="85" a="1"/>
  <c r="H20" i="85"/>
  <c r="H20" i="85" a="1"/>
  <c r="G20" i="85"/>
  <c r="G20" i="85" a="1"/>
  <c r="F20" i="85"/>
  <c r="F20" i="85" a="1"/>
  <c r="E20" i="85"/>
  <c r="E20" i="85" a="1"/>
  <c r="D20" i="85"/>
  <c r="D20" i="85" a="1"/>
  <c r="C20" i="85"/>
  <c r="W19" i="85" a="1"/>
  <c r="W19" i="85" s="1"/>
  <c r="V19" i="85" a="1"/>
  <c r="V19" i="85" s="1"/>
  <c r="U19" i="85" a="1"/>
  <c r="U19" i="85" s="1"/>
  <c r="T19" i="85" a="1"/>
  <c r="T19" i="85" s="1"/>
  <c r="S19" i="85" a="1"/>
  <c r="S19" i="85" s="1"/>
  <c r="R19" i="85" a="1"/>
  <c r="R19" i="85" s="1"/>
  <c r="Q19" i="85" a="1"/>
  <c r="Q19" i="85" s="1"/>
  <c r="P19" i="85" a="1"/>
  <c r="P19" i="85" s="1"/>
  <c r="O19" i="85" a="1"/>
  <c r="O19" i="85" s="1"/>
  <c r="N19" i="85" a="1"/>
  <c r="N19" i="85" s="1"/>
  <c r="M19" i="85" a="1"/>
  <c r="M19" i="85" s="1"/>
  <c r="L19" i="85" a="1"/>
  <c r="L19" i="85" s="1"/>
  <c r="K19" i="85" a="1"/>
  <c r="K19" i="85" s="1"/>
  <c r="J19" i="85" a="1"/>
  <c r="J19" i="85" s="1"/>
  <c r="I19" i="85" a="1"/>
  <c r="I19" i="85" s="1"/>
  <c r="H19" i="85" a="1"/>
  <c r="H19" i="85" s="1"/>
  <c r="G19" i="85" a="1"/>
  <c r="G19" i="85" s="1"/>
  <c r="F19" i="85" a="1"/>
  <c r="F19" i="85" s="1"/>
  <c r="E19" i="85" a="1"/>
  <c r="E19" i="85" s="1"/>
  <c r="D19" i="85" a="1"/>
  <c r="D19" i="85" s="1"/>
  <c r="C19" i="85"/>
  <c r="W18" i="85"/>
  <c r="W18" i="85" a="1"/>
  <c r="V18" i="85"/>
  <c r="V18" i="85" a="1"/>
  <c r="U18" i="85"/>
  <c r="U18" i="85" a="1"/>
  <c r="T18" i="85"/>
  <c r="T18" i="85" a="1"/>
  <c r="S18" i="85"/>
  <c r="S18" i="85" a="1"/>
  <c r="R18" i="85"/>
  <c r="R18" i="85" a="1"/>
  <c r="Q18" i="85"/>
  <c r="Q18" i="85" a="1"/>
  <c r="P18" i="85"/>
  <c r="P18" i="85" a="1"/>
  <c r="O18" i="85"/>
  <c r="O18" i="85" a="1"/>
  <c r="N18" i="85"/>
  <c r="N18" i="85" a="1"/>
  <c r="M18" i="85"/>
  <c r="M18" i="85" a="1"/>
  <c r="L18" i="85"/>
  <c r="L18" i="85" a="1"/>
  <c r="K18" i="85"/>
  <c r="K18" i="85" a="1"/>
  <c r="J18" i="85"/>
  <c r="J18" i="85" a="1"/>
  <c r="I18" i="85"/>
  <c r="I18" i="85" a="1"/>
  <c r="H18" i="85"/>
  <c r="H18" i="85" a="1"/>
  <c r="G18" i="85"/>
  <c r="G18" i="85" a="1"/>
  <c r="F18" i="85"/>
  <c r="F18" i="85" a="1"/>
  <c r="E18" i="85"/>
  <c r="E18" i="85" a="1"/>
  <c r="D18" i="85"/>
  <c r="D18" i="85" a="1"/>
  <c r="C18" i="85"/>
  <c r="W17" i="85" a="1"/>
  <c r="W17" i="85" s="1"/>
  <c r="V17" i="85" a="1"/>
  <c r="V17" i="85" s="1"/>
  <c r="U17" i="85" a="1"/>
  <c r="U17" i="85" s="1"/>
  <c r="T17" i="85" a="1"/>
  <c r="T17" i="85" s="1"/>
  <c r="S17" i="85" a="1"/>
  <c r="S17" i="85" s="1"/>
  <c r="R17" i="85" a="1"/>
  <c r="R17" i="85" s="1"/>
  <c r="Q17" i="85" a="1"/>
  <c r="Q17" i="85" s="1"/>
  <c r="P17" i="85" a="1"/>
  <c r="P17" i="85" s="1"/>
  <c r="O17" i="85" a="1"/>
  <c r="O17" i="85" s="1"/>
  <c r="N17" i="85" a="1"/>
  <c r="N17" i="85" s="1"/>
  <c r="M17" i="85" a="1"/>
  <c r="M17" i="85" s="1"/>
  <c r="L17" i="85" a="1"/>
  <c r="L17" i="85" s="1"/>
  <c r="K17" i="85" a="1"/>
  <c r="K17" i="85" s="1"/>
  <c r="J17" i="85" a="1"/>
  <c r="J17" i="85" s="1"/>
  <c r="I17" i="85" a="1"/>
  <c r="I17" i="85" s="1"/>
  <c r="H17" i="85" a="1"/>
  <c r="H17" i="85" s="1"/>
  <c r="G17" i="85" a="1"/>
  <c r="G17" i="85" s="1"/>
  <c r="F17" i="85" a="1"/>
  <c r="F17" i="85" s="1"/>
  <c r="E17" i="85" a="1"/>
  <c r="E17" i="85" s="1"/>
  <c r="D17" i="85" a="1"/>
  <c r="D17" i="85" s="1"/>
  <c r="C17" i="85"/>
  <c r="W16" i="85"/>
  <c r="W16" i="85" a="1"/>
  <c r="V16" i="85"/>
  <c r="V16" i="85" a="1"/>
  <c r="U16" i="85"/>
  <c r="U16" i="85" a="1"/>
  <c r="T16" i="85"/>
  <c r="T16" i="85" a="1"/>
  <c r="S16" i="85"/>
  <c r="S16" i="85" a="1"/>
  <c r="R16" i="85"/>
  <c r="R16" i="85" a="1"/>
  <c r="Q16" i="85"/>
  <c r="Q16" i="85" a="1"/>
  <c r="P16" i="85"/>
  <c r="P16" i="85" a="1"/>
  <c r="O16" i="85"/>
  <c r="O16" i="85" a="1"/>
  <c r="N16" i="85"/>
  <c r="N16" i="85" a="1"/>
  <c r="M16" i="85"/>
  <c r="M16" i="85" a="1"/>
  <c r="L16" i="85"/>
  <c r="L16" i="85" a="1"/>
  <c r="K16" i="85"/>
  <c r="K16" i="85" a="1"/>
  <c r="J16" i="85"/>
  <c r="J16" i="85" a="1"/>
  <c r="I16" i="85"/>
  <c r="I16" i="85" a="1"/>
  <c r="H16" i="85"/>
  <c r="H16" i="85" a="1"/>
  <c r="G16" i="85"/>
  <c r="G16" i="85" a="1"/>
  <c r="F16" i="85"/>
  <c r="F16" i="85" a="1"/>
  <c r="E16" i="85"/>
  <c r="E16" i="85" a="1"/>
  <c r="D16" i="85"/>
  <c r="D16" i="85" a="1"/>
  <c r="C16" i="85"/>
  <c r="W15" i="85" a="1"/>
  <c r="W15" i="85" s="1"/>
  <c r="V15" i="85" a="1"/>
  <c r="V15" i="85" s="1"/>
  <c r="U15" i="85" a="1"/>
  <c r="U15" i="85" s="1"/>
  <c r="T15" i="85" a="1"/>
  <c r="T15" i="85" s="1"/>
  <c r="S15" i="85" a="1"/>
  <c r="S15" i="85" s="1"/>
  <c r="R15" i="85" a="1"/>
  <c r="R15" i="85" s="1"/>
  <c r="Q15" i="85" a="1"/>
  <c r="Q15" i="85" s="1"/>
  <c r="P15" i="85" a="1"/>
  <c r="P15" i="85" s="1"/>
  <c r="O15" i="85" a="1"/>
  <c r="O15" i="85" s="1"/>
  <c r="N15" i="85" a="1"/>
  <c r="N15" i="85" s="1"/>
  <c r="M15" i="85" a="1"/>
  <c r="M15" i="85" s="1"/>
  <c r="L15" i="85" a="1"/>
  <c r="L15" i="85" s="1"/>
  <c r="K15" i="85" a="1"/>
  <c r="K15" i="85" s="1"/>
  <c r="J15" i="85" a="1"/>
  <c r="J15" i="85" s="1"/>
  <c r="I15" i="85" a="1"/>
  <c r="I15" i="85" s="1"/>
  <c r="H15" i="85" a="1"/>
  <c r="H15" i="85" s="1"/>
  <c r="G15" i="85" a="1"/>
  <c r="G15" i="85" s="1"/>
  <c r="F15" i="85" a="1"/>
  <c r="F15" i="85" s="1"/>
  <c r="E15" i="85" a="1"/>
  <c r="E15" i="85" s="1"/>
  <c r="D15" i="85" a="1"/>
  <c r="D15" i="85" s="1"/>
  <c r="C15" i="85"/>
  <c r="W14" i="85"/>
  <c r="W14" i="85" a="1"/>
  <c r="V14" i="85"/>
  <c r="V14" i="85" a="1"/>
  <c r="U14" i="85"/>
  <c r="U14" i="85" a="1"/>
  <c r="T14" i="85"/>
  <c r="T14" i="85" a="1"/>
  <c r="S14" i="85"/>
  <c r="S14" i="85" a="1"/>
  <c r="R14" i="85"/>
  <c r="R14" i="85" a="1"/>
  <c r="Q14" i="85"/>
  <c r="Q14" i="85" a="1"/>
  <c r="P14" i="85"/>
  <c r="P14" i="85" a="1"/>
  <c r="O14" i="85"/>
  <c r="O14" i="85" a="1"/>
  <c r="N14" i="85"/>
  <c r="N14" i="85" a="1"/>
  <c r="M14" i="85"/>
  <c r="M14" i="85" a="1"/>
  <c r="L14" i="85"/>
  <c r="L14" i="85" a="1"/>
  <c r="K14" i="85"/>
  <c r="K14" i="85" a="1"/>
  <c r="J14" i="85"/>
  <c r="J14" i="85" a="1"/>
  <c r="I14" i="85"/>
  <c r="I14" i="85" a="1"/>
  <c r="H14" i="85"/>
  <c r="H14" i="85" a="1"/>
  <c r="G14" i="85" a="1"/>
  <c r="G14" i="85" s="1"/>
  <c r="F14" i="85"/>
  <c r="F14" i="85" a="1"/>
  <c r="E14" i="85" a="1"/>
  <c r="E14" i="85" s="1"/>
  <c r="D14" i="85"/>
  <c r="D14" i="85" a="1"/>
  <c r="C14" i="85"/>
  <c r="W13" i="85" a="1"/>
  <c r="W13" i="85" s="1"/>
  <c r="V13" i="85" a="1"/>
  <c r="V13" i="85" s="1"/>
  <c r="U13" i="85" a="1"/>
  <c r="U13" i="85" s="1"/>
  <c r="T13" i="85" a="1"/>
  <c r="T13" i="85" s="1"/>
  <c r="S13" i="85" a="1"/>
  <c r="S13" i="85" s="1"/>
  <c r="R13" i="85" a="1"/>
  <c r="R13" i="85" s="1"/>
  <c r="Q13" i="85" a="1"/>
  <c r="Q13" i="85" s="1"/>
  <c r="P13" i="85" a="1"/>
  <c r="P13" i="85" s="1"/>
  <c r="O13" i="85" a="1"/>
  <c r="O13" i="85" s="1"/>
  <c r="N13" i="85" a="1"/>
  <c r="N13" i="85" s="1"/>
  <c r="M13" i="85" a="1"/>
  <c r="M13" i="85" s="1"/>
  <c r="L13" i="85" a="1"/>
  <c r="L13" i="85" s="1"/>
  <c r="K13" i="85" a="1"/>
  <c r="K13" i="85" s="1"/>
  <c r="J13" i="85" a="1"/>
  <c r="J13" i="85" s="1"/>
  <c r="I13" i="85" a="1"/>
  <c r="I13" i="85" s="1"/>
  <c r="H13" i="85" a="1"/>
  <c r="H13" i="85" s="1"/>
  <c r="G13" i="85" a="1"/>
  <c r="G13" i="85" s="1"/>
  <c r="F13" i="85" a="1"/>
  <c r="F13" i="85" s="1"/>
  <c r="E13" i="85" a="1"/>
  <c r="E13" i="85" s="1"/>
  <c r="D13" i="85" a="1"/>
  <c r="D13" i="85" s="1"/>
  <c r="C13" i="85"/>
  <c r="W12" i="85"/>
  <c r="W12" i="85" a="1"/>
  <c r="V12" i="85"/>
  <c r="V12" i="85" a="1"/>
  <c r="U12" i="85"/>
  <c r="U12" i="85" a="1"/>
  <c r="T12" i="85"/>
  <c r="T12" i="85" a="1"/>
  <c r="S12" i="85"/>
  <c r="S12" i="85" a="1"/>
  <c r="R12" i="85"/>
  <c r="R12" i="85" a="1"/>
  <c r="Q12" i="85"/>
  <c r="Q12" i="85" a="1"/>
  <c r="P12" i="85"/>
  <c r="P12" i="85" a="1"/>
  <c r="O12" i="85"/>
  <c r="O12" i="85" a="1"/>
  <c r="N12" i="85"/>
  <c r="N12" i="85" a="1"/>
  <c r="M12" i="85"/>
  <c r="M12" i="85" a="1"/>
  <c r="L12" i="85"/>
  <c r="L12" i="85" a="1"/>
  <c r="K12" i="85"/>
  <c r="K12" i="85" a="1"/>
  <c r="J12" i="85"/>
  <c r="J12" i="85" a="1"/>
  <c r="I12" i="85"/>
  <c r="I12" i="85" a="1"/>
  <c r="H12" i="85"/>
  <c r="H12" i="85" a="1"/>
  <c r="G12" i="85"/>
  <c r="G12" i="85" a="1"/>
  <c r="F12" i="85" a="1"/>
  <c r="F12" i="85" s="1"/>
  <c r="E12" i="85"/>
  <c r="E12" i="85" a="1"/>
  <c r="D12" i="85"/>
  <c r="D12" i="85" a="1"/>
  <c r="C12" i="85"/>
  <c r="W11" i="85" a="1"/>
  <c r="W11" i="85" s="1"/>
  <c r="V11" i="85" a="1"/>
  <c r="V11" i="85" s="1"/>
  <c r="U11" i="85" a="1"/>
  <c r="U11" i="85" s="1"/>
  <c r="T11" i="85" a="1"/>
  <c r="T11" i="85" s="1"/>
  <c r="S11" i="85" a="1"/>
  <c r="S11" i="85" s="1"/>
  <c r="R11" i="85" a="1"/>
  <c r="R11" i="85" s="1"/>
  <c r="Q11" i="85" a="1"/>
  <c r="Q11" i="85" s="1"/>
  <c r="P11" i="85" a="1"/>
  <c r="P11" i="85" s="1"/>
  <c r="O11" i="85" a="1"/>
  <c r="O11" i="85" s="1"/>
  <c r="N11" i="85" a="1"/>
  <c r="N11" i="85" s="1"/>
  <c r="M11" i="85" a="1"/>
  <c r="M11" i="85" s="1"/>
  <c r="L11" i="85" a="1"/>
  <c r="L11" i="85" s="1"/>
  <c r="K11" i="85" a="1"/>
  <c r="K11" i="85" s="1"/>
  <c r="J11" i="85" a="1"/>
  <c r="J11" i="85" s="1"/>
  <c r="I11" i="85" a="1"/>
  <c r="I11" i="85" s="1"/>
  <c r="H11" i="85" a="1"/>
  <c r="H11" i="85" s="1"/>
  <c r="G11" i="85" a="1"/>
  <c r="G11" i="85" s="1"/>
  <c r="F11" i="85" a="1"/>
  <c r="F11" i="85" s="1"/>
  <c r="E11" i="85" a="1"/>
  <c r="E11" i="85" s="1"/>
  <c r="D11" i="85" a="1"/>
  <c r="D11" i="85" s="1"/>
  <c r="C11" i="85"/>
  <c r="W10" i="85"/>
  <c r="W10" i="85" a="1"/>
  <c r="V10" i="85"/>
  <c r="V10" i="85" a="1"/>
  <c r="U10" i="85"/>
  <c r="U10" i="85" a="1"/>
  <c r="T10" i="85"/>
  <c r="T10" i="85" a="1"/>
  <c r="S10" i="85"/>
  <c r="S10" i="85" a="1"/>
  <c r="R10" i="85"/>
  <c r="R10" i="85" a="1"/>
  <c r="Q10" i="85"/>
  <c r="Q10" i="85" a="1"/>
  <c r="P10" i="85"/>
  <c r="P10" i="85" a="1"/>
  <c r="O10" i="85"/>
  <c r="O10" i="85" a="1"/>
  <c r="N10" i="85"/>
  <c r="N10" i="85" a="1"/>
  <c r="M10" i="85"/>
  <c r="M10" i="85" a="1"/>
  <c r="L10" i="85"/>
  <c r="L10" i="85" a="1"/>
  <c r="K10" i="85"/>
  <c r="K10" i="85" a="1"/>
  <c r="J10" i="85"/>
  <c r="J10" i="85" a="1"/>
  <c r="I10" i="85"/>
  <c r="I10" i="85" a="1"/>
  <c r="H10" i="85"/>
  <c r="H10" i="85" a="1"/>
  <c r="G10" i="85" a="1"/>
  <c r="G10" i="85" s="1"/>
  <c r="F10" i="85"/>
  <c r="F10" i="85" a="1"/>
  <c r="E10" i="85"/>
  <c r="E10" i="85" a="1"/>
  <c r="D10" i="85"/>
  <c r="D10" i="85" a="1"/>
  <c r="C10" i="85"/>
  <c r="W8" i="85" a="1"/>
  <c r="W8" i="85" s="1"/>
  <c r="V8" i="85" a="1"/>
  <c r="V8" i="85" s="1"/>
  <c r="U8" i="85" a="1"/>
  <c r="U8" i="85" s="1"/>
  <c r="T8" i="85" a="1"/>
  <c r="T8" i="85" s="1"/>
  <c r="S8" i="85" a="1"/>
  <c r="S8" i="85" s="1"/>
  <c r="R8" i="85" a="1"/>
  <c r="R8" i="85" s="1"/>
  <c r="Q8" i="85" a="1"/>
  <c r="Q8" i="85" s="1"/>
  <c r="P8" i="85" a="1"/>
  <c r="P8" i="85" s="1"/>
  <c r="O8" i="85" a="1"/>
  <c r="O8" i="85" s="1"/>
  <c r="N8" i="85" a="1"/>
  <c r="N8" i="85" s="1"/>
  <c r="M8" i="85" a="1"/>
  <c r="M8" i="85" s="1"/>
  <c r="L8" i="85" a="1"/>
  <c r="L8" i="85" s="1"/>
  <c r="K8" i="85" a="1"/>
  <c r="K8" i="85" s="1"/>
  <c r="J8" i="85" a="1"/>
  <c r="J8" i="85" s="1"/>
  <c r="I8" i="85" a="1"/>
  <c r="I8" i="85" s="1"/>
  <c r="H8" i="85" a="1"/>
  <c r="H8" i="85" s="1"/>
  <c r="G8" i="85" a="1"/>
  <c r="G8" i="85" s="1"/>
  <c r="F8" i="85" a="1"/>
  <c r="F8" i="85" s="1"/>
  <c r="E8" i="85" a="1"/>
  <c r="E8" i="85" s="1"/>
  <c r="D8" i="85" a="1"/>
  <c r="D8" i="85" s="1"/>
  <c r="C8" i="85"/>
  <c r="W7" i="85"/>
  <c r="W7" i="85" a="1"/>
  <c r="V7" i="85" a="1"/>
  <c r="V7" i="85" s="1"/>
  <c r="U7" i="85" a="1"/>
  <c r="U7" i="85" s="1"/>
  <c r="T7" i="85" a="1"/>
  <c r="T7" i="85" s="1"/>
  <c r="S7" i="85"/>
  <c r="S7" i="85" a="1"/>
  <c r="R7" i="85" a="1"/>
  <c r="R7" i="85" s="1"/>
  <c r="Q7" i="85" a="1"/>
  <c r="Q7" i="85" s="1"/>
  <c r="P7" i="85" a="1"/>
  <c r="P7" i="85" s="1"/>
  <c r="O7" i="85"/>
  <c r="O7" i="85" a="1"/>
  <c r="N7" i="85" a="1"/>
  <c r="N7" i="85" s="1"/>
  <c r="M7" i="85" a="1"/>
  <c r="M7" i="85" s="1"/>
  <c r="L7" i="85" a="1"/>
  <c r="L7" i="85" s="1"/>
  <c r="K7" i="85"/>
  <c r="K7" i="85" a="1"/>
  <c r="J7" i="85" a="1"/>
  <c r="J7" i="85" s="1"/>
  <c r="I7" i="85" a="1"/>
  <c r="I7" i="85" s="1"/>
  <c r="H7" i="85" a="1"/>
  <c r="H7" i="85" s="1"/>
  <c r="G7" i="85"/>
  <c r="G7" i="85" a="1"/>
  <c r="F7" i="85" a="1"/>
  <c r="F7" i="85" s="1"/>
  <c r="E7" i="85" a="1"/>
  <c r="E7" i="85" s="1"/>
  <c r="D7" i="85" a="1"/>
  <c r="D7" i="85" s="1"/>
  <c r="C7" i="85"/>
  <c r="W6" i="85"/>
  <c r="W6" i="85" a="1"/>
  <c r="V6" i="85"/>
  <c r="V6" i="85" a="1"/>
  <c r="U6" i="85"/>
  <c r="U6" i="85" a="1"/>
  <c r="T6" i="85" a="1"/>
  <c r="T6" i="85" s="1"/>
  <c r="S6" i="85"/>
  <c r="S6" i="85" a="1"/>
  <c r="R6" i="85"/>
  <c r="R6" i="85" a="1"/>
  <c r="Q6" i="85"/>
  <c r="Q6" i="85" a="1"/>
  <c r="P6" i="85" a="1"/>
  <c r="P6" i="85" s="1"/>
  <c r="O6" i="85"/>
  <c r="O6" i="85" a="1"/>
  <c r="N6" i="85"/>
  <c r="N6" i="85" a="1"/>
  <c r="M6" i="85"/>
  <c r="M6" i="85" a="1"/>
  <c r="L6" i="85" a="1"/>
  <c r="L6" i="85" s="1"/>
  <c r="K6" i="85"/>
  <c r="K6" i="85" a="1"/>
  <c r="J6" i="85"/>
  <c r="J6" i="85" a="1"/>
  <c r="I6" i="85"/>
  <c r="I6" i="85" a="1"/>
  <c r="H6" i="85" a="1"/>
  <c r="H6" i="85" s="1"/>
  <c r="G6" i="85"/>
  <c r="G6" i="85" a="1"/>
  <c r="F6" i="85"/>
  <c r="F6" i="85" a="1"/>
  <c r="E6" i="85"/>
  <c r="E6" i="85" a="1"/>
  <c r="D6" i="85" a="1"/>
  <c r="D6" i="85" s="1"/>
  <c r="C6" i="85"/>
  <c r="W5" i="85" a="1"/>
  <c r="W5" i="85" s="1"/>
  <c r="V5" i="85" a="1"/>
  <c r="V5" i="85" s="1"/>
  <c r="U5" i="85" a="1"/>
  <c r="U5" i="85" s="1"/>
  <c r="T5" i="85"/>
  <c r="T5" i="85" a="1"/>
  <c r="S5" i="85" a="1"/>
  <c r="S5" i="85" s="1"/>
  <c r="R5" i="85" a="1"/>
  <c r="R5" i="85" s="1"/>
  <c r="Q5" i="85" a="1"/>
  <c r="Q5" i="85" s="1"/>
  <c r="P5" i="85"/>
  <c r="P5" i="85" a="1"/>
  <c r="O5" i="85" a="1"/>
  <c r="O5" i="85" s="1"/>
  <c r="N5" i="85" a="1"/>
  <c r="N5" i="85" s="1"/>
  <c r="M5" i="85" a="1"/>
  <c r="M5" i="85" s="1"/>
  <c r="L5" i="85"/>
  <c r="L5" i="85" a="1"/>
  <c r="K5" i="85" a="1"/>
  <c r="K5" i="85" s="1"/>
  <c r="J5" i="85" a="1"/>
  <c r="J5" i="85" s="1"/>
  <c r="I5" i="85" a="1"/>
  <c r="I5" i="85" s="1"/>
  <c r="H5" i="85"/>
  <c r="H5" i="85" a="1"/>
  <c r="G5" i="85" a="1"/>
  <c r="G5" i="85" s="1"/>
  <c r="F5" i="85" a="1"/>
  <c r="F5" i="85" s="1"/>
  <c r="E5" i="85" a="1"/>
  <c r="E5" i="85" s="1"/>
  <c r="D5" i="85"/>
  <c r="D5" i="85" a="1"/>
  <c r="C5" i="85"/>
  <c r="W4" i="85"/>
  <c r="W4" i="85" a="1"/>
  <c r="V4" i="85"/>
  <c r="V4" i="85" a="1"/>
  <c r="U4" i="85" a="1"/>
  <c r="U4" i="85" s="1"/>
  <c r="T4" i="85"/>
  <c r="T4" i="85" a="1"/>
  <c r="S4" i="85"/>
  <c r="S4" i="85" a="1"/>
  <c r="R4" i="85"/>
  <c r="R4" i="85" a="1"/>
  <c r="Q4" i="85" a="1"/>
  <c r="Q4" i="85" s="1"/>
  <c r="P4" i="85"/>
  <c r="P4" i="85" a="1"/>
  <c r="O4" i="85"/>
  <c r="O4" i="85" a="1"/>
  <c r="N4" i="85"/>
  <c r="N4" i="85" a="1"/>
  <c r="M4" i="85" a="1"/>
  <c r="M4" i="85" s="1"/>
  <c r="L4" i="85"/>
  <c r="L4" i="85" a="1"/>
  <c r="K4" i="85"/>
  <c r="K4" i="85" a="1"/>
  <c r="J4" i="85"/>
  <c r="J4" i="85" a="1"/>
  <c r="I4" i="85" a="1"/>
  <c r="I4" i="85" s="1"/>
  <c r="H4" i="85"/>
  <c r="H4" i="85" a="1"/>
  <c r="G4" i="85"/>
  <c r="G4" i="85" a="1"/>
  <c r="F4" i="85"/>
  <c r="F4" i="85" a="1"/>
  <c r="E4" i="85" a="1"/>
  <c r="E4" i="85" s="1"/>
  <c r="D4" i="85"/>
  <c r="D4" i="85" a="1"/>
  <c r="C4" i="85"/>
  <c r="W2" i="85" s="1"/>
  <c r="W21" i="84" a="1"/>
  <c r="W21" i="84" s="1"/>
  <c r="V21" i="84" a="1"/>
  <c r="V21" i="84" s="1"/>
  <c r="U21" i="84" a="1"/>
  <c r="U21" i="84" s="1"/>
  <c r="T21" i="84" a="1"/>
  <c r="T21" i="84" s="1"/>
  <c r="S21" i="84" a="1"/>
  <c r="S21" i="84" s="1"/>
  <c r="R21" i="84" a="1"/>
  <c r="R21" i="84" s="1"/>
  <c r="Q21" i="84" a="1"/>
  <c r="Q21" i="84" s="1"/>
  <c r="P21" i="84" a="1"/>
  <c r="P21" i="84" s="1"/>
  <c r="O21" i="84" a="1"/>
  <c r="O21" i="84" s="1"/>
  <c r="N21" i="84" a="1"/>
  <c r="N21" i="84" s="1"/>
  <c r="M21" i="84" a="1"/>
  <c r="M21" i="84" s="1"/>
  <c r="L21" i="84" a="1"/>
  <c r="L21" i="84" s="1"/>
  <c r="K21" i="84" a="1"/>
  <c r="K21" i="84" s="1"/>
  <c r="J21" i="84" a="1"/>
  <c r="J21" i="84" s="1"/>
  <c r="I21" i="84" a="1"/>
  <c r="I21" i="84" s="1"/>
  <c r="H21" i="84" a="1"/>
  <c r="H21" i="84" s="1"/>
  <c r="G21" i="84" a="1"/>
  <c r="G21" i="84" s="1"/>
  <c r="F21" i="84" a="1"/>
  <c r="F21" i="84" s="1"/>
  <c r="E21" i="84" a="1"/>
  <c r="E21" i="84" s="1"/>
  <c r="D21" i="84" a="1"/>
  <c r="D21" i="84" s="1"/>
  <c r="C21" i="84"/>
  <c r="W20" i="84"/>
  <c r="W20" i="84" a="1"/>
  <c r="V20" i="84" a="1"/>
  <c r="V20" i="84" s="1"/>
  <c r="U20" i="84"/>
  <c r="U20" i="84" a="1"/>
  <c r="T20" i="84"/>
  <c r="T20" i="84" a="1"/>
  <c r="S20" i="84"/>
  <c r="S20" i="84" a="1"/>
  <c r="R20" i="84" a="1"/>
  <c r="R20" i="84" s="1"/>
  <c r="Q20" i="84"/>
  <c r="Q20" i="84" a="1"/>
  <c r="P20" i="84"/>
  <c r="P20" i="84" a="1"/>
  <c r="O20" i="84"/>
  <c r="O20" i="84" a="1"/>
  <c r="N20" i="84" a="1"/>
  <c r="N20" i="84" s="1"/>
  <c r="M20" i="84"/>
  <c r="M20" i="84" a="1"/>
  <c r="L20" i="84"/>
  <c r="L20" i="84" a="1"/>
  <c r="K20" i="84"/>
  <c r="K20" i="84" a="1"/>
  <c r="J20" i="84" a="1"/>
  <c r="J20" i="84" s="1"/>
  <c r="I20" i="84"/>
  <c r="I20" i="84" a="1"/>
  <c r="H20" i="84"/>
  <c r="H20" i="84" a="1"/>
  <c r="G20" i="84"/>
  <c r="G20" i="84" a="1"/>
  <c r="F20" i="84" a="1"/>
  <c r="F20" i="84" s="1"/>
  <c r="E20" i="84"/>
  <c r="E20" i="84" a="1"/>
  <c r="D20" i="84"/>
  <c r="D20" i="84" a="1"/>
  <c r="C20" i="84"/>
  <c r="W19" i="84" a="1"/>
  <c r="W19" i="84" s="1"/>
  <c r="V19" i="84" a="1"/>
  <c r="V19" i="84" s="1"/>
  <c r="U19" i="84" a="1"/>
  <c r="U19" i="84" s="1"/>
  <c r="T19" i="84"/>
  <c r="T19" i="84" a="1"/>
  <c r="S19" i="84" a="1"/>
  <c r="S19" i="84" s="1"/>
  <c r="R19" i="84" a="1"/>
  <c r="R19" i="84" s="1"/>
  <c r="Q19" i="84" a="1"/>
  <c r="Q19" i="84" s="1"/>
  <c r="P19" i="84"/>
  <c r="P19" i="84" a="1"/>
  <c r="O19" i="84" a="1"/>
  <c r="O19" i="84" s="1"/>
  <c r="N19" i="84" a="1"/>
  <c r="N19" i="84" s="1"/>
  <c r="M19" i="84" a="1"/>
  <c r="M19" i="84" s="1"/>
  <c r="L19" i="84"/>
  <c r="L19" i="84" a="1"/>
  <c r="K19" i="84" a="1"/>
  <c r="K19" i="84" s="1"/>
  <c r="J19" i="84" a="1"/>
  <c r="J19" i="84" s="1"/>
  <c r="I19" i="84" a="1"/>
  <c r="I19" i="84" s="1"/>
  <c r="H19" i="84"/>
  <c r="H19" i="84" a="1"/>
  <c r="G19" i="84" a="1"/>
  <c r="G19" i="84" s="1"/>
  <c r="F19" i="84" a="1"/>
  <c r="F19" i="84" s="1"/>
  <c r="E19" i="84" a="1"/>
  <c r="E19" i="84" s="1"/>
  <c r="D19" i="84"/>
  <c r="D19" i="84" a="1"/>
  <c r="C19" i="84"/>
  <c r="W18" i="84" a="1"/>
  <c r="W18" i="84" s="1"/>
  <c r="V18" i="84"/>
  <c r="V18" i="84" a="1"/>
  <c r="U18" i="84"/>
  <c r="U18" i="84" a="1"/>
  <c r="T18" i="84"/>
  <c r="T18" i="84" a="1"/>
  <c r="S18" i="84" a="1"/>
  <c r="S18" i="84" s="1"/>
  <c r="R18" i="84"/>
  <c r="R18" i="84" a="1"/>
  <c r="Q18" i="84"/>
  <c r="Q18" i="84" a="1"/>
  <c r="P18" i="84"/>
  <c r="P18" i="84" a="1"/>
  <c r="O18" i="84" a="1"/>
  <c r="O18" i="84" s="1"/>
  <c r="N18" i="84"/>
  <c r="N18" i="84" a="1"/>
  <c r="M18" i="84"/>
  <c r="M18" i="84" a="1"/>
  <c r="L18" i="84"/>
  <c r="L18" i="84" a="1"/>
  <c r="K18" i="84" a="1"/>
  <c r="K18" i="84" s="1"/>
  <c r="J18" i="84"/>
  <c r="J18" i="84" a="1"/>
  <c r="I18" i="84"/>
  <c r="I18" i="84" a="1"/>
  <c r="H18" i="84"/>
  <c r="H18" i="84" a="1"/>
  <c r="G18" i="84" a="1"/>
  <c r="G18" i="84" s="1"/>
  <c r="F18" i="84"/>
  <c r="F18" i="84" a="1"/>
  <c r="E18" i="84"/>
  <c r="E18" i="84" a="1"/>
  <c r="D18" i="84"/>
  <c r="D18" i="84" a="1"/>
  <c r="C18" i="84"/>
  <c r="W17" i="84" a="1"/>
  <c r="W17" i="84" s="1"/>
  <c r="V17" i="84" a="1"/>
  <c r="V17" i="84" s="1"/>
  <c r="U17" i="84"/>
  <c r="U17" i="84" a="1"/>
  <c r="T17" i="84" a="1"/>
  <c r="T17" i="84" s="1"/>
  <c r="S17" i="84" a="1"/>
  <c r="S17" i="84" s="1"/>
  <c r="R17" i="84" a="1"/>
  <c r="R17" i="84" s="1"/>
  <c r="Q17" i="84"/>
  <c r="Q17" i="84" a="1"/>
  <c r="P17" i="84" a="1"/>
  <c r="P17" i="84" s="1"/>
  <c r="O17" i="84" a="1"/>
  <c r="O17" i="84" s="1"/>
  <c r="N17" i="84" a="1"/>
  <c r="N17" i="84" s="1"/>
  <c r="M17" i="84"/>
  <c r="M17" i="84" a="1"/>
  <c r="L17" i="84" a="1"/>
  <c r="L17" i="84" s="1"/>
  <c r="K17" i="84" a="1"/>
  <c r="K17" i="84" s="1"/>
  <c r="J17" i="84" a="1"/>
  <c r="J17" i="84" s="1"/>
  <c r="I17" i="84"/>
  <c r="I17" i="84" a="1"/>
  <c r="H17" i="84" a="1"/>
  <c r="H17" i="84" s="1"/>
  <c r="G17" i="84" a="1"/>
  <c r="G17" i="84" s="1"/>
  <c r="F17" i="84" a="1"/>
  <c r="F17" i="84" s="1"/>
  <c r="E17" i="84"/>
  <c r="E17" i="84" a="1"/>
  <c r="D17" i="84" a="1"/>
  <c r="D17" i="84" s="1"/>
  <c r="C17" i="84"/>
  <c r="W16" i="84"/>
  <c r="W16" i="84" a="1"/>
  <c r="V16" i="84"/>
  <c r="V16" i="84" a="1"/>
  <c r="U16" i="84"/>
  <c r="U16" i="84" a="1"/>
  <c r="T16" i="84" a="1"/>
  <c r="T16" i="84" s="1"/>
  <c r="S16" i="84"/>
  <c r="S16" i="84" a="1"/>
  <c r="R16" i="84"/>
  <c r="R16" i="84" a="1"/>
  <c r="Q16" i="84"/>
  <c r="Q16" i="84" a="1"/>
  <c r="P16" i="84" a="1"/>
  <c r="P16" i="84" s="1"/>
  <c r="O16" i="84"/>
  <c r="O16" i="84" a="1"/>
  <c r="N16" i="84"/>
  <c r="N16" i="84" a="1"/>
  <c r="M16" i="84"/>
  <c r="M16" i="84" a="1"/>
  <c r="L16" i="84" a="1"/>
  <c r="L16" i="84" s="1"/>
  <c r="K16" i="84"/>
  <c r="K16" i="84" a="1"/>
  <c r="J16" i="84"/>
  <c r="J16" i="84" a="1"/>
  <c r="I16" i="84"/>
  <c r="I16" i="84" a="1"/>
  <c r="H16" i="84" a="1"/>
  <c r="H16" i="84" s="1"/>
  <c r="G16" i="84"/>
  <c r="G16" i="84" a="1"/>
  <c r="F16" i="84"/>
  <c r="F16" i="84" a="1"/>
  <c r="E16" i="84"/>
  <c r="E16" i="84" a="1"/>
  <c r="D16" i="84" a="1"/>
  <c r="D16" i="84" s="1"/>
  <c r="C16" i="84"/>
  <c r="W15" i="84" a="1"/>
  <c r="W15" i="84" s="1"/>
  <c r="V15" i="84"/>
  <c r="V15" i="84" a="1"/>
  <c r="U15" i="84" a="1"/>
  <c r="U15" i="84" s="1"/>
  <c r="T15" i="84" a="1"/>
  <c r="T15" i="84" s="1"/>
  <c r="S15" i="84" a="1"/>
  <c r="S15" i="84" s="1"/>
  <c r="R15" i="84"/>
  <c r="R15" i="84" a="1"/>
  <c r="Q15" i="84" a="1"/>
  <c r="Q15" i="84" s="1"/>
  <c r="P15" i="84" a="1"/>
  <c r="P15" i="84" s="1"/>
  <c r="O15" i="84" a="1"/>
  <c r="O15" i="84" s="1"/>
  <c r="N15" i="84"/>
  <c r="N15" i="84" a="1"/>
  <c r="M15" i="84" a="1"/>
  <c r="M15" i="84" s="1"/>
  <c r="L15" i="84" a="1"/>
  <c r="L15" i="84" s="1"/>
  <c r="K15" i="84" a="1"/>
  <c r="K15" i="84" s="1"/>
  <c r="J15" i="84"/>
  <c r="J15" i="84" a="1"/>
  <c r="I15" i="84" a="1"/>
  <c r="I15" i="84" s="1"/>
  <c r="H15" i="84" a="1"/>
  <c r="H15" i="84" s="1"/>
  <c r="G15" i="84" a="1"/>
  <c r="G15" i="84" s="1"/>
  <c r="F15" i="84"/>
  <c r="F15" i="84" a="1"/>
  <c r="E15" i="84" a="1"/>
  <c r="E15" i="84" s="1"/>
  <c r="D15" i="84" a="1"/>
  <c r="D15" i="84" s="1"/>
  <c r="C15" i="84"/>
  <c r="W14" i="84"/>
  <c r="W14" i="84" a="1"/>
  <c r="V14" i="84"/>
  <c r="V14" i="84" a="1"/>
  <c r="U14" i="84" a="1"/>
  <c r="U14" i="84" s="1"/>
  <c r="T14" i="84"/>
  <c r="T14" i="84" a="1"/>
  <c r="S14" i="84"/>
  <c r="S14" i="84" a="1"/>
  <c r="R14" i="84"/>
  <c r="R14" i="84" a="1"/>
  <c r="Q14" i="84" a="1"/>
  <c r="Q14" i="84" s="1"/>
  <c r="P14" i="84"/>
  <c r="P14" i="84" a="1"/>
  <c r="O14" i="84"/>
  <c r="O14" i="84" a="1"/>
  <c r="N14" i="84"/>
  <c r="N14" i="84" a="1"/>
  <c r="M14" i="84" a="1"/>
  <c r="M14" i="84" s="1"/>
  <c r="L14" i="84"/>
  <c r="L14" i="84" a="1"/>
  <c r="K14" i="84"/>
  <c r="K14" i="84" a="1"/>
  <c r="J14" i="84"/>
  <c r="J14" i="84" a="1"/>
  <c r="I14" i="84" a="1"/>
  <c r="I14" i="84" s="1"/>
  <c r="H14" i="84"/>
  <c r="H14" i="84" a="1"/>
  <c r="G14" i="84"/>
  <c r="G14" i="84" a="1"/>
  <c r="F14" i="84"/>
  <c r="F14" i="84" a="1"/>
  <c r="E14" i="84" a="1"/>
  <c r="E14" i="84" s="1"/>
  <c r="D14" i="84"/>
  <c r="D14" i="84" a="1"/>
  <c r="C14" i="84"/>
  <c r="W13" i="84"/>
  <c r="W13" i="84" a="1"/>
  <c r="V13" i="84" a="1"/>
  <c r="V13" i="84" s="1"/>
  <c r="U13" i="84" a="1"/>
  <c r="U13" i="84" s="1"/>
  <c r="T13" i="84" a="1"/>
  <c r="T13" i="84" s="1"/>
  <c r="S13" i="84"/>
  <c r="S13" i="84" a="1"/>
  <c r="R13" i="84" a="1"/>
  <c r="R13" i="84" s="1"/>
  <c r="Q13" i="84" a="1"/>
  <c r="Q13" i="84" s="1"/>
  <c r="P13" i="84" a="1"/>
  <c r="P13" i="84" s="1"/>
  <c r="O13" i="84"/>
  <c r="O13" i="84" a="1"/>
  <c r="N13" i="84" a="1"/>
  <c r="N13" i="84" s="1"/>
  <c r="M13" i="84" a="1"/>
  <c r="M13" i="84" s="1"/>
  <c r="L13" i="84" a="1"/>
  <c r="L13" i="84" s="1"/>
  <c r="K13" i="84"/>
  <c r="K13" i="84" a="1"/>
  <c r="J13" i="84" a="1"/>
  <c r="J13" i="84" s="1"/>
  <c r="I13" i="84" a="1"/>
  <c r="I13" i="84" s="1"/>
  <c r="H13" i="84" a="1"/>
  <c r="H13" i="84" s="1"/>
  <c r="G13" i="84"/>
  <c r="G13" i="84" a="1"/>
  <c r="F13" i="84" a="1"/>
  <c r="F13" i="84" s="1"/>
  <c r="E13" i="84" a="1"/>
  <c r="E13" i="84" s="1"/>
  <c r="D13" i="84" a="1"/>
  <c r="D13" i="84" s="1"/>
  <c r="C13" i="84"/>
  <c r="W12" i="84"/>
  <c r="W12" i="84" a="1"/>
  <c r="V12" i="84" a="1"/>
  <c r="V12" i="84" s="1"/>
  <c r="U12" i="84"/>
  <c r="U12" i="84" a="1"/>
  <c r="T12" i="84"/>
  <c r="T12" i="84" a="1"/>
  <c r="S12" i="84"/>
  <c r="S12" i="84" a="1"/>
  <c r="R12" i="84" a="1"/>
  <c r="R12" i="84" s="1"/>
  <c r="Q12" i="84"/>
  <c r="Q12" i="84" a="1"/>
  <c r="P12" i="84"/>
  <c r="P12" i="84" a="1"/>
  <c r="O12" i="84"/>
  <c r="O12" i="84" a="1"/>
  <c r="N12" i="84" a="1"/>
  <c r="N12" i="84" s="1"/>
  <c r="M12" i="84"/>
  <c r="M12" i="84" a="1"/>
  <c r="L12" i="84"/>
  <c r="L12" i="84" a="1"/>
  <c r="K12" i="84"/>
  <c r="K12" i="84" a="1"/>
  <c r="J12" i="84" a="1"/>
  <c r="J12" i="84" s="1"/>
  <c r="I12" i="84"/>
  <c r="I12" i="84" a="1"/>
  <c r="H12" i="84"/>
  <c r="H12" i="84" a="1"/>
  <c r="G12" i="84"/>
  <c r="G12" i="84" a="1"/>
  <c r="F12" i="84" a="1"/>
  <c r="F12" i="84" s="1"/>
  <c r="E12" i="84"/>
  <c r="E12" i="84" a="1"/>
  <c r="D12" i="84"/>
  <c r="D12" i="84" a="1"/>
  <c r="C12" i="84"/>
  <c r="W11" i="84"/>
  <c r="W11" i="84" a="1"/>
  <c r="V11" i="84" a="1"/>
  <c r="V11" i="84" s="1"/>
  <c r="U11" i="84" a="1"/>
  <c r="U11" i="84" s="1"/>
  <c r="T11" i="84"/>
  <c r="T11" i="84" a="1"/>
  <c r="S11" i="84"/>
  <c r="S11" i="84" a="1"/>
  <c r="R11" i="84" a="1"/>
  <c r="R11" i="84" s="1"/>
  <c r="Q11" i="84" a="1"/>
  <c r="Q11" i="84" s="1"/>
  <c r="P11" i="84"/>
  <c r="P11" i="84" a="1"/>
  <c r="O11" i="84"/>
  <c r="O11" i="84" a="1"/>
  <c r="N11" i="84" a="1"/>
  <c r="N11" i="84" s="1"/>
  <c r="M11" i="84" a="1"/>
  <c r="M11" i="84" s="1"/>
  <c r="L11" i="84"/>
  <c r="L11" i="84" a="1"/>
  <c r="K11" i="84"/>
  <c r="K11" i="84" a="1"/>
  <c r="J11" i="84" a="1"/>
  <c r="J11" i="84" s="1"/>
  <c r="I11" i="84" a="1"/>
  <c r="I11" i="84" s="1"/>
  <c r="H11" i="84"/>
  <c r="H11" i="84" a="1"/>
  <c r="G11" i="84"/>
  <c r="G11" i="84" a="1"/>
  <c r="F11" i="84" a="1"/>
  <c r="F11" i="84" s="1"/>
  <c r="E11" i="84" a="1"/>
  <c r="E11" i="84" s="1"/>
  <c r="D11" i="84"/>
  <c r="D11" i="84" a="1"/>
  <c r="C11" i="84"/>
  <c r="W10" i="84" a="1"/>
  <c r="W10" i="84" s="1"/>
  <c r="V10" i="84"/>
  <c r="V10" i="84" a="1"/>
  <c r="U10" i="84"/>
  <c r="U10" i="84" a="1"/>
  <c r="T10" i="84"/>
  <c r="T10" i="84" a="1"/>
  <c r="S10" i="84" a="1"/>
  <c r="S10" i="84" s="1"/>
  <c r="R10" i="84"/>
  <c r="R10" i="84" a="1"/>
  <c r="Q10" i="84"/>
  <c r="Q10" i="84" a="1"/>
  <c r="P10" i="84"/>
  <c r="P10" i="84" a="1"/>
  <c r="O10" i="84" a="1"/>
  <c r="O10" i="84" s="1"/>
  <c r="N10" i="84"/>
  <c r="N10" i="84" a="1"/>
  <c r="M10" i="84"/>
  <c r="M10" i="84" a="1"/>
  <c r="L10" i="84"/>
  <c r="L10" i="84" a="1"/>
  <c r="K10" i="84" a="1"/>
  <c r="K10" i="84" s="1"/>
  <c r="J10" i="84"/>
  <c r="J10" i="84" a="1"/>
  <c r="I10" i="84"/>
  <c r="I10" i="84" a="1"/>
  <c r="H10" i="84"/>
  <c r="H10" i="84" a="1"/>
  <c r="G10" i="84" a="1"/>
  <c r="G10" i="84" s="1"/>
  <c r="F10" i="84"/>
  <c r="F10" i="84" a="1"/>
  <c r="E10" i="84"/>
  <c r="E10" i="84" a="1"/>
  <c r="D10" i="84"/>
  <c r="D10" i="84" a="1"/>
  <c r="C10" i="84"/>
  <c r="W8" i="84" a="1"/>
  <c r="W8" i="84" s="1"/>
  <c r="V8" i="84" a="1"/>
  <c r="V8" i="84" s="1"/>
  <c r="U8" i="84" a="1"/>
  <c r="U8" i="84" s="1"/>
  <c r="T8" i="84" a="1"/>
  <c r="T8" i="84" s="1"/>
  <c r="S8" i="84" a="1"/>
  <c r="S8" i="84" s="1"/>
  <c r="R8" i="84" a="1"/>
  <c r="R8" i="84" s="1"/>
  <c r="Q8" i="84" a="1"/>
  <c r="Q8" i="84" s="1"/>
  <c r="P8" i="84" a="1"/>
  <c r="P8" i="84" s="1"/>
  <c r="O8" i="84" a="1"/>
  <c r="O8" i="84" s="1"/>
  <c r="N8" i="84" a="1"/>
  <c r="N8" i="84" s="1"/>
  <c r="M8" i="84" a="1"/>
  <c r="M8" i="84" s="1"/>
  <c r="L8" i="84" a="1"/>
  <c r="L8" i="84" s="1"/>
  <c r="K8" i="84" a="1"/>
  <c r="K8" i="84" s="1"/>
  <c r="J8" i="84" a="1"/>
  <c r="J8" i="84" s="1"/>
  <c r="I8" i="84" a="1"/>
  <c r="I8" i="84" s="1"/>
  <c r="H8" i="84" a="1"/>
  <c r="H8" i="84" s="1"/>
  <c r="G8" i="84" a="1"/>
  <c r="G8" i="84" s="1"/>
  <c r="F8" i="84" a="1"/>
  <c r="F8" i="84" s="1"/>
  <c r="E8" i="84" a="1"/>
  <c r="E8" i="84" s="1"/>
  <c r="D8" i="84" a="1"/>
  <c r="D8" i="84" s="1"/>
  <c r="C8" i="84"/>
  <c r="W7" i="84"/>
  <c r="W7" i="84" a="1"/>
  <c r="V7" i="84"/>
  <c r="V7" i="84" a="1"/>
  <c r="U7" i="84"/>
  <c r="U7" i="84" a="1"/>
  <c r="T7" i="84" a="1"/>
  <c r="T7" i="84" s="1"/>
  <c r="S7" i="84"/>
  <c r="S7" i="84" a="1"/>
  <c r="R7" i="84"/>
  <c r="R7" i="84" a="1"/>
  <c r="Q7" i="84"/>
  <c r="Q7" i="84" a="1"/>
  <c r="P7" i="84" a="1"/>
  <c r="P7" i="84" s="1"/>
  <c r="O7" i="84"/>
  <c r="O7" i="84" a="1"/>
  <c r="N7" i="84"/>
  <c r="N7" i="84" a="1"/>
  <c r="M7" i="84"/>
  <c r="M7" i="84" a="1"/>
  <c r="L7" i="84" a="1"/>
  <c r="L7" i="84" s="1"/>
  <c r="K7" i="84"/>
  <c r="K7" i="84" a="1"/>
  <c r="J7" i="84"/>
  <c r="J7" i="84" a="1"/>
  <c r="I7" i="84"/>
  <c r="I7" i="84" a="1"/>
  <c r="H7" i="84" a="1"/>
  <c r="H7" i="84" s="1"/>
  <c r="G7" i="84"/>
  <c r="G7" i="84" a="1"/>
  <c r="F7" i="84"/>
  <c r="F7" i="84" a="1"/>
  <c r="E7" i="84"/>
  <c r="E7" i="84" a="1"/>
  <c r="D7" i="84" a="1"/>
  <c r="D7" i="84" s="1"/>
  <c r="C7" i="84"/>
  <c r="W6" i="84" a="1"/>
  <c r="W6" i="84" s="1"/>
  <c r="V6" i="84"/>
  <c r="V6" i="84" a="1"/>
  <c r="U6" i="84" a="1"/>
  <c r="U6" i="84" s="1"/>
  <c r="T6" i="84" a="1"/>
  <c r="T6" i="84" s="1"/>
  <c r="S6" i="84" a="1"/>
  <c r="S6" i="84" s="1"/>
  <c r="R6" i="84"/>
  <c r="R6" i="84" a="1"/>
  <c r="Q6" i="84" a="1"/>
  <c r="Q6" i="84" s="1"/>
  <c r="P6" i="84" a="1"/>
  <c r="P6" i="84" s="1"/>
  <c r="O6" i="84" a="1"/>
  <c r="O6" i="84" s="1"/>
  <c r="N6" i="84"/>
  <c r="N6" i="84" a="1"/>
  <c r="M6" i="84" a="1"/>
  <c r="M6" i="84" s="1"/>
  <c r="L6" i="84" a="1"/>
  <c r="L6" i="84" s="1"/>
  <c r="K6" i="84" a="1"/>
  <c r="K6" i="84" s="1"/>
  <c r="J6" i="84"/>
  <c r="J6" i="84" a="1"/>
  <c r="I6" i="84" a="1"/>
  <c r="I6" i="84" s="1"/>
  <c r="H6" i="84" a="1"/>
  <c r="H6" i="84" s="1"/>
  <c r="G6" i="84" a="1"/>
  <c r="G6" i="84" s="1"/>
  <c r="F6" i="84"/>
  <c r="F6" i="84" a="1"/>
  <c r="E6" i="84" a="1"/>
  <c r="E6" i="84" s="1"/>
  <c r="D6" i="84" a="1"/>
  <c r="D6" i="84" s="1"/>
  <c r="C6" i="84"/>
  <c r="W5" i="84"/>
  <c r="W5" i="84" a="1"/>
  <c r="V5" i="84"/>
  <c r="V5" i="84" a="1"/>
  <c r="U5" i="84" a="1"/>
  <c r="U5" i="84" s="1"/>
  <c r="T5" i="84"/>
  <c r="T5" i="84" a="1"/>
  <c r="S5" i="84"/>
  <c r="S5" i="84" a="1"/>
  <c r="R5" i="84"/>
  <c r="R5" i="84" a="1"/>
  <c r="Q5" i="84" a="1"/>
  <c r="Q5" i="84" s="1"/>
  <c r="P5" i="84"/>
  <c r="P5" i="84" a="1"/>
  <c r="O5" i="84"/>
  <c r="O5" i="84" a="1"/>
  <c r="N5" i="84"/>
  <c r="N5" i="84" a="1"/>
  <c r="M5" i="84" a="1"/>
  <c r="M5" i="84" s="1"/>
  <c r="L5" i="84"/>
  <c r="L5" i="84" a="1"/>
  <c r="K5" i="84"/>
  <c r="K5" i="84" a="1"/>
  <c r="J5" i="84"/>
  <c r="J5" i="84" a="1"/>
  <c r="I5" i="84" a="1"/>
  <c r="I5" i="84" s="1"/>
  <c r="H5" i="84"/>
  <c r="H5" i="84" a="1"/>
  <c r="G5" i="84"/>
  <c r="G5" i="84" a="1"/>
  <c r="F5" i="84" a="1"/>
  <c r="F5" i="84" s="1"/>
  <c r="E5" i="84" a="1"/>
  <c r="E5" i="84" s="1"/>
  <c r="D5" i="84"/>
  <c r="D5" i="84" a="1"/>
  <c r="C5" i="84"/>
  <c r="W4" i="84"/>
  <c r="W4" i="84" a="1"/>
  <c r="V4" i="84" a="1"/>
  <c r="V4" i="84" s="1"/>
  <c r="U4" i="84" a="1"/>
  <c r="U4" i="84" s="1"/>
  <c r="T4" i="84" a="1"/>
  <c r="T4" i="84" s="1"/>
  <c r="S4" i="84"/>
  <c r="S4" i="84" a="1"/>
  <c r="R4" i="84" a="1"/>
  <c r="R4" i="84" s="1"/>
  <c r="Q4" i="84" a="1"/>
  <c r="Q4" i="84" s="1"/>
  <c r="P4" i="84" a="1"/>
  <c r="P4" i="84" s="1"/>
  <c r="O4" i="84"/>
  <c r="O4" i="84" a="1"/>
  <c r="N4" i="84" a="1"/>
  <c r="N4" i="84" s="1"/>
  <c r="M4" i="84" a="1"/>
  <c r="M4" i="84" s="1"/>
  <c r="L4" i="84" a="1"/>
  <c r="L4" i="84" s="1"/>
  <c r="K4" i="84"/>
  <c r="K4" i="84" a="1"/>
  <c r="J4" i="84" a="1"/>
  <c r="J4" i="84" s="1"/>
  <c r="I4" i="84" a="1"/>
  <c r="I4" i="84" s="1"/>
  <c r="H4" i="84" a="1"/>
  <c r="H4" i="84" s="1"/>
  <c r="G4" i="84"/>
  <c r="G4" i="84" a="1"/>
  <c r="F4" i="84" a="1"/>
  <c r="F4" i="84" s="1"/>
  <c r="E4" i="84" a="1"/>
  <c r="E4" i="84" s="1"/>
  <c r="D4" i="84" a="1"/>
  <c r="D4" i="84" s="1"/>
  <c r="C4" i="84"/>
  <c r="C5" i="2"/>
  <c r="W21" i="83" a="1"/>
  <c r="W21" i="83" s="1"/>
  <c r="V21" i="83" a="1"/>
  <c r="V21" i="83" s="1"/>
  <c r="U21" i="83" a="1"/>
  <c r="U21" i="83" s="1"/>
  <c r="T21" i="83" a="1"/>
  <c r="T21" i="83" s="1"/>
  <c r="S21" i="83" a="1"/>
  <c r="S21" i="83" s="1"/>
  <c r="R21" i="83" a="1"/>
  <c r="R21" i="83" s="1"/>
  <c r="Q21" i="83" a="1"/>
  <c r="Q21" i="83" s="1"/>
  <c r="P21" i="83" a="1"/>
  <c r="P21" i="83" s="1"/>
  <c r="O21" i="83" a="1"/>
  <c r="O21" i="83" s="1"/>
  <c r="N21" i="83" a="1"/>
  <c r="N21" i="83" s="1"/>
  <c r="M21" i="83" a="1"/>
  <c r="M21" i="83" s="1"/>
  <c r="L21" i="83" a="1"/>
  <c r="L21" i="83" s="1"/>
  <c r="K21" i="83" a="1"/>
  <c r="K21" i="83" s="1"/>
  <c r="J21" i="83" a="1"/>
  <c r="J21" i="83" s="1"/>
  <c r="I21" i="83" a="1"/>
  <c r="I21" i="83" s="1"/>
  <c r="H21" i="83" a="1"/>
  <c r="H21" i="83" s="1"/>
  <c r="G21" i="83" a="1"/>
  <c r="G21" i="83" s="1"/>
  <c r="F21" i="83" a="1"/>
  <c r="F21" i="83" s="1"/>
  <c r="E21" i="83" a="1"/>
  <c r="E21" i="83" s="1"/>
  <c r="D21" i="83" a="1"/>
  <c r="D21" i="83" s="1"/>
  <c r="C21" i="83"/>
  <c r="W20" i="83"/>
  <c r="W20" i="83" a="1"/>
  <c r="V20" i="83"/>
  <c r="V20" i="83" a="1"/>
  <c r="U20" i="83"/>
  <c r="U20" i="83" a="1"/>
  <c r="T20" i="83"/>
  <c r="T20" i="83" a="1"/>
  <c r="S20" i="83"/>
  <c r="S20" i="83" a="1"/>
  <c r="R20" i="83"/>
  <c r="R20" i="83" a="1"/>
  <c r="Q20" i="83"/>
  <c r="Q20" i="83" a="1"/>
  <c r="P20" i="83"/>
  <c r="P20" i="83" a="1"/>
  <c r="O20" i="83"/>
  <c r="O20" i="83" a="1"/>
  <c r="N20" i="83"/>
  <c r="N20" i="83" a="1"/>
  <c r="M20" i="83"/>
  <c r="M20" i="83" a="1"/>
  <c r="L20" i="83"/>
  <c r="L20" i="83" a="1"/>
  <c r="K20" i="83" a="1"/>
  <c r="K20" i="83" s="1"/>
  <c r="J20" i="83"/>
  <c r="J20" i="83" a="1"/>
  <c r="I20" i="83"/>
  <c r="I20" i="83" a="1"/>
  <c r="H20" i="83"/>
  <c r="H20" i="83" a="1"/>
  <c r="G20" i="83" a="1"/>
  <c r="G20" i="83" s="1"/>
  <c r="F20" i="83"/>
  <c r="F20" i="83" a="1"/>
  <c r="E20" i="83"/>
  <c r="E20" i="83" a="1"/>
  <c r="D20" i="83"/>
  <c r="D20" i="83" a="1"/>
  <c r="C20" i="83"/>
  <c r="W19" i="83"/>
  <c r="W19" i="83" a="1"/>
  <c r="V19" i="83" a="1"/>
  <c r="V19" i="83" s="1"/>
  <c r="U19" i="83" a="1"/>
  <c r="U19" i="83" s="1"/>
  <c r="T19" i="83"/>
  <c r="T19" i="83" a="1"/>
  <c r="S19" i="83"/>
  <c r="S19" i="83" a="1"/>
  <c r="R19" i="83" a="1"/>
  <c r="R19" i="83" s="1"/>
  <c r="Q19" i="83" a="1"/>
  <c r="Q19" i="83" s="1"/>
  <c r="P19" i="83"/>
  <c r="P19" i="83" a="1"/>
  <c r="O19" i="83"/>
  <c r="O19" i="83" a="1"/>
  <c r="N19" i="83" a="1"/>
  <c r="N19" i="83" s="1"/>
  <c r="M19" i="83" a="1"/>
  <c r="M19" i="83" s="1"/>
  <c r="L19" i="83" a="1"/>
  <c r="L19" i="83" s="1"/>
  <c r="K19" i="83" a="1"/>
  <c r="K19" i="83" s="1"/>
  <c r="J19" i="83" a="1"/>
  <c r="J19" i="83" s="1"/>
  <c r="I19" i="83" a="1"/>
  <c r="I19" i="83" s="1"/>
  <c r="H19" i="83" a="1"/>
  <c r="H19" i="83" s="1"/>
  <c r="G19" i="83" a="1"/>
  <c r="G19" i="83" s="1"/>
  <c r="F19" i="83" a="1"/>
  <c r="F19" i="83" s="1"/>
  <c r="E19" i="83" a="1"/>
  <c r="E19" i="83" s="1"/>
  <c r="D19" i="83" a="1"/>
  <c r="D19" i="83" s="1"/>
  <c r="C19" i="83"/>
  <c r="W18" i="83"/>
  <c r="W18" i="83" a="1"/>
  <c r="V18" i="83"/>
  <c r="V18" i="83" a="1"/>
  <c r="U18" i="83"/>
  <c r="U18" i="83" a="1"/>
  <c r="T18" i="83"/>
  <c r="T18" i="83" a="1"/>
  <c r="S18" i="83"/>
  <c r="S18" i="83" a="1"/>
  <c r="R18" i="83"/>
  <c r="R18" i="83" a="1"/>
  <c r="Q18" i="83"/>
  <c r="Q18" i="83" a="1"/>
  <c r="P18" i="83"/>
  <c r="P18" i="83" a="1"/>
  <c r="O18" i="83"/>
  <c r="O18" i="83" a="1"/>
  <c r="N18" i="83"/>
  <c r="N18" i="83" a="1"/>
  <c r="M18" i="83"/>
  <c r="M18" i="83" a="1"/>
  <c r="L18" i="83"/>
  <c r="L18" i="83" a="1"/>
  <c r="K18" i="83" a="1"/>
  <c r="K18" i="83" s="1"/>
  <c r="J18" i="83"/>
  <c r="J18" i="83" a="1"/>
  <c r="I18" i="83"/>
  <c r="I18" i="83" a="1"/>
  <c r="H18" i="83"/>
  <c r="H18" i="83" a="1"/>
  <c r="G18" i="83" a="1"/>
  <c r="G18" i="83" s="1"/>
  <c r="F18" i="83"/>
  <c r="F18" i="83" a="1"/>
  <c r="E18" i="83"/>
  <c r="E18" i="83" a="1"/>
  <c r="D18" i="83"/>
  <c r="D18" i="83" a="1"/>
  <c r="C18" i="83"/>
  <c r="W17" i="83" a="1"/>
  <c r="W17" i="83" s="1"/>
  <c r="V17" i="83" a="1"/>
  <c r="V17" i="83" s="1"/>
  <c r="U17" i="83"/>
  <c r="U17" i="83" a="1"/>
  <c r="T17" i="83" a="1"/>
  <c r="T17" i="83" s="1"/>
  <c r="S17" i="83" a="1"/>
  <c r="S17" i="83" s="1"/>
  <c r="R17" i="83" a="1"/>
  <c r="R17" i="83" s="1"/>
  <c r="Q17" i="83"/>
  <c r="Q17" i="83" a="1"/>
  <c r="P17" i="83" a="1"/>
  <c r="P17" i="83" s="1"/>
  <c r="O17" i="83" a="1"/>
  <c r="O17" i="83" s="1"/>
  <c r="N17" i="83" a="1"/>
  <c r="N17" i="83" s="1"/>
  <c r="M17" i="83" a="1"/>
  <c r="M17" i="83" s="1"/>
  <c r="L17" i="83" a="1"/>
  <c r="L17" i="83" s="1"/>
  <c r="K17" i="83" a="1"/>
  <c r="K17" i="83" s="1"/>
  <c r="J17" i="83" a="1"/>
  <c r="J17" i="83" s="1"/>
  <c r="I17" i="83" a="1"/>
  <c r="I17" i="83" s="1"/>
  <c r="H17" i="83" a="1"/>
  <c r="H17" i="83" s="1"/>
  <c r="G17" i="83" a="1"/>
  <c r="G17" i="83" s="1"/>
  <c r="F17" i="83" a="1"/>
  <c r="F17" i="83" s="1"/>
  <c r="E17" i="83" a="1"/>
  <c r="E17" i="83" s="1"/>
  <c r="D17" i="83" a="1"/>
  <c r="D17" i="83" s="1"/>
  <c r="C17" i="83"/>
  <c r="W16" i="83"/>
  <c r="W16" i="83" a="1"/>
  <c r="V16" i="83"/>
  <c r="V16" i="83" a="1"/>
  <c r="U16" i="83"/>
  <c r="U16" i="83" a="1"/>
  <c r="T16" i="83"/>
  <c r="T16" i="83" a="1"/>
  <c r="S16" i="83"/>
  <c r="S16" i="83" a="1"/>
  <c r="R16" i="83"/>
  <c r="R16" i="83" a="1"/>
  <c r="Q16" i="83"/>
  <c r="Q16" i="83" a="1"/>
  <c r="P16" i="83"/>
  <c r="P16" i="83" a="1"/>
  <c r="O16" i="83"/>
  <c r="O16" i="83" a="1"/>
  <c r="N16" i="83"/>
  <c r="N16" i="83" a="1"/>
  <c r="M16" i="83"/>
  <c r="M16" i="83" a="1"/>
  <c r="L16" i="83"/>
  <c r="L16" i="83" a="1"/>
  <c r="K16" i="83"/>
  <c r="K16" i="83" a="1"/>
  <c r="J16" i="83"/>
  <c r="J16" i="83" a="1"/>
  <c r="I16" i="83"/>
  <c r="I16" i="83" a="1"/>
  <c r="H16" i="83"/>
  <c r="H16" i="83" a="1"/>
  <c r="G16" i="83"/>
  <c r="G16" i="83" a="1"/>
  <c r="F16" i="83"/>
  <c r="F16" i="83" a="1"/>
  <c r="E16" i="83"/>
  <c r="E16" i="83" a="1"/>
  <c r="D16" i="83" a="1"/>
  <c r="D16" i="83" s="1"/>
  <c r="C16" i="83"/>
  <c r="W15" i="83" a="1"/>
  <c r="W15" i="83" s="1"/>
  <c r="V15" i="83"/>
  <c r="V15" i="83" a="1"/>
  <c r="U15" i="83" a="1"/>
  <c r="U15" i="83" s="1"/>
  <c r="T15" i="83" a="1"/>
  <c r="T15" i="83" s="1"/>
  <c r="S15" i="83" a="1"/>
  <c r="S15" i="83" s="1"/>
  <c r="R15" i="83" a="1"/>
  <c r="R15" i="83" s="1"/>
  <c r="Q15" i="83" a="1"/>
  <c r="Q15" i="83" s="1"/>
  <c r="P15" i="83" a="1"/>
  <c r="P15" i="83" s="1"/>
  <c r="O15" i="83" a="1"/>
  <c r="O15" i="83" s="1"/>
  <c r="N15" i="83" a="1"/>
  <c r="N15" i="83" s="1"/>
  <c r="M15" i="83" a="1"/>
  <c r="M15" i="83" s="1"/>
  <c r="L15" i="83" a="1"/>
  <c r="L15" i="83" s="1"/>
  <c r="K15" i="83" a="1"/>
  <c r="K15" i="83" s="1"/>
  <c r="J15" i="83" a="1"/>
  <c r="J15" i="83" s="1"/>
  <c r="I15" i="83" a="1"/>
  <c r="I15" i="83" s="1"/>
  <c r="H15" i="83" a="1"/>
  <c r="H15" i="83" s="1"/>
  <c r="G15" i="83" a="1"/>
  <c r="G15" i="83" s="1"/>
  <c r="F15" i="83" a="1"/>
  <c r="F15" i="83" s="1"/>
  <c r="E15" i="83" a="1"/>
  <c r="E15" i="83" s="1"/>
  <c r="D15" i="83" a="1"/>
  <c r="D15" i="83" s="1"/>
  <c r="C15" i="83"/>
  <c r="W14" i="83"/>
  <c r="W14" i="83" a="1"/>
  <c r="V14" i="83"/>
  <c r="V14" i="83" a="1"/>
  <c r="U14" i="83"/>
  <c r="U14" i="83" a="1"/>
  <c r="T14" i="83"/>
  <c r="T14" i="83" a="1"/>
  <c r="S14" i="83"/>
  <c r="S14" i="83" a="1"/>
  <c r="R14" i="83"/>
  <c r="R14" i="83" a="1"/>
  <c r="Q14" i="83"/>
  <c r="Q14" i="83" a="1"/>
  <c r="P14" i="83"/>
  <c r="P14" i="83" a="1"/>
  <c r="O14" i="83"/>
  <c r="O14" i="83" a="1"/>
  <c r="N14" i="83"/>
  <c r="N14" i="83" a="1"/>
  <c r="M14" i="83"/>
  <c r="M14" i="83" a="1"/>
  <c r="L14" i="83"/>
  <c r="L14" i="83" a="1"/>
  <c r="K14" i="83"/>
  <c r="K14" i="83" a="1"/>
  <c r="J14" i="83"/>
  <c r="J14" i="83" a="1"/>
  <c r="I14" i="83"/>
  <c r="I14" i="83" a="1"/>
  <c r="H14" i="83"/>
  <c r="H14" i="83" a="1"/>
  <c r="G14" i="83"/>
  <c r="G14" i="83" a="1"/>
  <c r="F14" i="83" a="1"/>
  <c r="F14" i="83" s="1"/>
  <c r="E14" i="83"/>
  <c r="E14" i="83" a="1"/>
  <c r="D14" i="83"/>
  <c r="D14" i="83" a="1"/>
  <c r="C14" i="83"/>
  <c r="W13" i="83"/>
  <c r="W13" i="83" a="1"/>
  <c r="V13" i="83" a="1"/>
  <c r="V13" i="83" s="1"/>
  <c r="U13" i="83" a="1"/>
  <c r="U13" i="83" s="1"/>
  <c r="T13" i="83" a="1"/>
  <c r="T13" i="83" s="1"/>
  <c r="S13" i="83" a="1"/>
  <c r="S13" i="83" s="1"/>
  <c r="R13" i="83" a="1"/>
  <c r="R13" i="83" s="1"/>
  <c r="Q13" i="83" a="1"/>
  <c r="Q13" i="83" s="1"/>
  <c r="P13" i="83" a="1"/>
  <c r="P13" i="83" s="1"/>
  <c r="O13" i="83" a="1"/>
  <c r="O13" i="83" s="1"/>
  <c r="N13" i="83" a="1"/>
  <c r="N13" i="83" s="1"/>
  <c r="M13" i="83" a="1"/>
  <c r="M13" i="83" s="1"/>
  <c r="L13" i="83" a="1"/>
  <c r="L13" i="83" s="1"/>
  <c r="K13" i="83" a="1"/>
  <c r="K13" i="83" s="1"/>
  <c r="J13" i="83" a="1"/>
  <c r="J13" i="83" s="1"/>
  <c r="I13" i="83" a="1"/>
  <c r="I13" i="83" s="1"/>
  <c r="H13" i="83" a="1"/>
  <c r="H13" i="83" s="1"/>
  <c r="G13" i="83" a="1"/>
  <c r="G13" i="83" s="1"/>
  <c r="F13" i="83" a="1"/>
  <c r="F13" i="83" s="1"/>
  <c r="E13" i="83" a="1"/>
  <c r="E13" i="83" s="1"/>
  <c r="D13" i="83" a="1"/>
  <c r="D13" i="83" s="1"/>
  <c r="C13" i="83"/>
  <c r="W12" i="83"/>
  <c r="W12" i="83" a="1"/>
  <c r="V12" i="83"/>
  <c r="V12" i="83" a="1"/>
  <c r="U12" i="83"/>
  <c r="U12" i="83" a="1"/>
  <c r="T12" i="83"/>
  <c r="T12" i="83" a="1"/>
  <c r="S12" i="83"/>
  <c r="S12" i="83" a="1"/>
  <c r="R12" i="83"/>
  <c r="R12" i="83" a="1"/>
  <c r="Q12" i="83"/>
  <c r="Q12" i="83" a="1"/>
  <c r="P12" i="83"/>
  <c r="P12" i="83" a="1"/>
  <c r="O12" i="83"/>
  <c r="O12" i="83" a="1"/>
  <c r="N12" i="83"/>
  <c r="N12" i="83" a="1"/>
  <c r="M12" i="83"/>
  <c r="M12" i="83" a="1"/>
  <c r="L12" i="83"/>
  <c r="L12" i="83" a="1"/>
  <c r="K12" i="83"/>
  <c r="K12" i="83" a="1"/>
  <c r="J12" i="83" a="1"/>
  <c r="J12" i="83" s="1"/>
  <c r="I12" i="83"/>
  <c r="I12" i="83" a="1"/>
  <c r="H12" i="83"/>
  <c r="H12" i="83" a="1"/>
  <c r="G12" i="83" a="1"/>
  <c r="G12" i="83" s="1"/>
  <c r="F12" i="83" a="1"/>
  <c r="F12" i="83" s="1"/>
  <c r="E12" i="83"/>
  <c r="E12" i="83" a="1"/>
  <c r="D12" i="83"/>
  <c r="D12" i="83" a="1"/>
  <c r="C12" i="83"/>
  <c r="W11" i="83" a="1"/>
  <c r="W11" i="83" s="1"/>
  <c r="V11" i="83" a="1"/>
  <c r="V11" i="83" s="1"/>
  <c r="U11" i="83" a="1"/>
  <c r="U11" i="83" s="1"/>
  <c r="T11" i="83" a="1"/>
  <c r="T11" i="83" s="1"/>
  <c r="S11" i="83" a="1"/>
  <c r="S11" i="83" s="1"/>
  <c r="R11" i="83" a="1"/>
  <c r="R11" i="83" s="1"/>
  <c r="Q11" i="83" a="1"/>
  <c r="Q11" i="83" s="1"/>
  <c r="P11" i="83" a="1"/>
  <c r="P11" i="83" s="1"/>
  <c r="O11" i="83" a="1"/>
  <c r="O11" i="83" s="1"/>
  <c r="N11" i="83" a="1"/>
  <c r="N11" i="83" s="1"/>
  <c r="M11" i="83" a="1"/>
  <c r="M11" i="83" s="1"/>
  <c r="L11" i="83" a="1"/>
  <c r="L11" i="83" s="1"/>
  <c r="K11" i="83" a="1"/>
  <c r="K11" i="83" s="1"/>
  <c r="J11" i="83" a="1"/>
  <c r="J11" i="83" s="1"/>
  <c r="I11" i="83" a="1"/>
  <c r="I11" i="83" s="1"/>
  <c r="H11" i="83" a="1"/>
  <c r="H11" i="83" s="1"/>
  <c r="G11" i="83" a="1"/>
  <c r="G11" i="83" s="1"/>
  <c r="F11" i="83" a="1"/>
  <c r="F11" i="83" s="1"/>
  <c r="E11" i="83" a="1"/>
  <c r="E11" i="83" s="1"/>
  <c r="D11" i="83" a="1"/>
  <c r="D11" i="83" s="1"/>
  <c r="C11" i="83"/>
  <c r="W10" i="83"/>
  <c r="W10" i="83" a="1"/>
  <c r="V10" i="83"/>
  <c r="V10" i="83" a="1"/>
  <c r="U10" i="83"/>
  <c r="U10" i="83" a="1"/>
  <c r="T10" i="83"/>
  <c r="T10" i="83" a="1"/>
  <c r="S10" i="83"/>
  <c r="S10" i="83" a="1"/>
  <c r="R10" i="83"/>
  <c r="R10" i="83" a="1"/>
  <c r="Q10" i="83"/>
  <c r="Q10" i="83" a="1"/>
  <c r="P10" i="83"/>
  <c r="P10" i="83" a="1"/>
  <c r="O10" i="83"/>
  <c r="O10" i="83" a="1"/>
  <c r="N10" i="83"/>
  <c r="N10" i="83" a="1"/>
  <c r="M10" i="83"/>
  <c r="M10" i="83" a="1"/>
  <c r="L10" i="83"/>
  <c r="L10" i="83" a="1"/>
  <c r="K10" i="83"/>
  <c r="K10" i="83" a="1"/>
  <c r="J10" i="83"/>
  <c r="J10" i="83" a="1"/>
  <c r="I10" i="83"/>
  <c r="I10" i="83" a="1"/>
  <c r="H10" i="83" a="1"/>
  <c r="H10" i="83" s="1"/>
  <c r="G10" i="83" a="1"/>
  <c r="G10" i="83" s="1"/>
  <c r="F10" i="83"/>
  <c r="F10" i="83" a="1"/>
  <c r="E10" i="83"/>
  <c r="E10" i="83" a="1"/>
  <c r="D10" i="83" a="1"/>
  <c r="D10" i="83" s="1"/>
  <c r="C10" i="83"/>
  <c r="W8" i="83" a="1"/>
  <c r="W8" i="83" s="1"/>
  <c r="V8" i="83" a="1"/>
  <c r="V8" i="83" s="1"/>
  <c r="U8" i="83" a="1"/>
  <c r="U8" i="83" s="1"/>
  <c r="T8" i="83" a="1"/>
  <c r="T8" i="83" s="1"/>
  <c r="S8" i="83" a="1"/>
  <c r="S8" i="83" s="1"/>
  <c r="R8" i="83" a="1"/>
  <c r="R8" i="83" s="1"/>
  <c r="Q8" i="83" a="1"/>
  <c r="Q8" i="83" s="1"/>
  <c r="P8" i="83" a="1"/>
  <c r="P8" i="83" s="1"/>
  <c r="O8" i="83" a="1"/>
  <c r="O8" i="83" s="1"/>
  <c r="N8" i="83" a="1"/>
  <c r="N8" i="83" s="1"/>
  <c r="M8" i="83" a="1"/>
  <c r="M8" i="83" s="1"/>
  <c r="L8" i="83" a="1"/>
  <c r="L8" i="83" s="1"/>
  <c r="K8" i="83" a="1"/>
  <c r="K8" i="83" s="1"/>
  <c r="J8" i="83" a="1"/>
  <c r="J8" i="83" s="1"/>
  <c r="I8" i="83" a="1"/>
  <c r="I8" i="83" s="1"/>
  <c r="H8" i="83" a="1"/>
  <c r="H8" i="83" s="1"/>
  <c r="G8" i="83" a="1"/>
  <c r="G8" i="83" s="1"/>
  <c r="F8" i="83" a="1"/>
  <c r="F8" i="83" s="1"/>
  <c r="E8" i="83" a="1"/>
  <c r="E8" i="83" s="1"/>
  <c r="D8" i="83" a="1"/>
  <c r="D8" i="83" s="1"/>
  <c r="C8" i="83"/>
  <c r="W7" i="83"/>
  <c r="W7" i="83" a="1"/>
  <c r="V7" i="83"/>
  <c r="V7" i="83" a="1"/>
  <c r="U7" i="83"/>
  <c r="U7" i="83" a="1"/>
  <c r="T7" i="83"/>
  <c r="T7" i="83" a="1"/>
  <c r="S7" i="83"/>
  <c r="S7" i="83" a="1"/>
  <c r="R7" i="83"/>
  <c r="R7" i="83" a="1"/>
  <c r="Q7" i="83"/>
  <c r="Q7" i="83" a="1"/>
  <c r="P7" i="83"/>
  <c r="P7" i="83" a="1"/>
  <c r="O7" i="83"/>
  <c r="O7" i="83" a="1"/>
  <c r="N7" i="83"/>
  <c r="N7" i="83" a="1"/>
  <c r="M7" i="83"/>
  <c r="M7" i="83" a="1"/>
  <c r="L7" i="83"/>
  <c r="L7" i="83" a="1"/>
  <c r="K7" i="83"/>
  <c r="K7" i="83" a="1"/>
  <c r="J7" i="83"/>
  <c r="J7" i="83" a="1"/>
  <c r="I7" i="83" a="1"/>
  <c r="I7" i="83" s="1"/>
  <c r="H7" i="83" a="1"/>
  <c r="H7" i="83" s="1"/>
  <c r="G7" i="83" a="1"/>
  <c r="G7" i="83" s="1"/>
  <c r="F7" i="83"/>
  <c r="F7" i="83" a="1"/>
  <c r="E7" i="83" a="1"/>
  <c r="E7" i="83" s="1"/>
  <c r="D7" i="83" a="1"/>
  <c r="D7" i="83" s="1"/>
  <c r="C7" i="83"/>
  <c r="W6" i="83" a="1"/>
  <c r="W6" i="83" s="1"/>
  <c r="V6" i="83"/>
  <c r="V6" i="83" a="1"/>
  <c r="U6" i="83"/>
  <c r="U6" i="83" a="1"/>
  <c r="T6" i="83" a="1"/>
  <c r="T6" i="83" s="1"/>
  <c r="S6" i="83" a="1"/>
  <c r="S6" i="83" s="1"/>
  <c r="R6" i="83" a="1"/>
  <c r="R6" i="83" s="1"/>
  <c r="Q6" i="83" a="1"/>
  <c r="Q6" i="83" s="1"/>
  <c r="P6" i="83" a="1"/>
  <c r="P6" i="83" s="1"/>
  <c r="O6" i="83" a="1"/>
  <c r="O6" i="83" s="1"/>
  <c r="N6" i="83" a="1"/>
  <c r="N6" i="83" s="1"/>
  <c r="M6" i="83" a="1"/>
  <c r="M6" i="83" s="1"/>
  <c r="L6" i="83" a="1"/>
  <c r="L6" i="83" s="1"/>
  <c r="K6" i="83" a="1"/>
  <c r="K6" i="83" s="1"/>
  <c r="J6" i="83" a="1"/>
  <c r="J6" i="83" s="1"/>
  <c r="I6" i="83" a="1"/>
  <c r="I6" i="83" s="1"/>
  <c r="H6" i="83" a="1"/>
  <c r="H6" i="83" s="1"/>
  <c r="G6" i="83" a="1"/>
  <c r="G6" i="83" s="1"/>
  <c r="F6" i="83" a="1"/>
  <c r="F6" i="83" s="1"/>
  <c r="E6" i="83" a="1"/>
  <c r="E6" i="83" s="1"/>
  <c r="D6" i="83" a="1"/>
  <c r="D6" i="83" s="1"/>
  <c r="C6" i="83"/>
  <c r="W5" i="83"/>
  <c r="W5" i="83" a="1"/>
  <c r="V5" i="83"/>
  <c r="V5" i="83" a="1"/>
  <c r="U5" i="83"/>
  <c r="U5" i="83" a="1"/>
  <c r="T5" i="83"/>
  <c r="T5" i="83" a="1"/>
  <c r="S5" i="83"/>
  <c r="S5" i="83" a="1"/>
  <c r="R5" i="83"/>
  <c r="R5" i="83" a="1"/>
  <c r="Q5" i="83"/>
  <c r="Q5" i="83" a="1"/>
  <c r="P5" i="83"/>
  <c r="P5" i="83" a="1"/>
  <c r="O5" i="83"/>
  <c r="O5" i="83" a="1"/>
  <c r="N5" i="83"/>
  <c r="N5" i="83" a="1"/>
  <c r="M5" i="83"/>
  <c r="M5" i="83" a="1"/>
  <c r="L5" i="83"/>
  <c r="L5" i="83" a="1"/>
  <c r="K5" i="83"/>
  <c r="K5" i="83" a="1"/>
  <c r="J5" i="83"/>
  <c r="J5" i="83" a="1"/>
  <c r="I5" i="83"/>
  <c r="I5" i="83" a="1"/>
  <c r="H5" i="83"/>
  <c r="H5" i="83" a="1"/>
  <c r="G5" i="83"/>
  <c r="G5" i="83" a="1"/>
  <c r="F5" i="83"/>
  <c r="F5" i="83" a="1"/>
  <c r="E5" i="83"/>
  <c r="E5" i="83" a="1"/>
  <c r="D5" i="83"/>
  <c r="D5" i="83" a="1"/>
  <c r="C5" i="83"/>
  <c r="W4" i="83" a="1"/>
  <c r="W4" i="83" s="1"/>
  <c r="V4" i="83" a="1"/>
  <c r="V4" i="83" s="1"/>
  <c r="U4" i="83" a="1"/>
  <c r="U4" i="83" s="1"/>
  <c r="T4" i="83" a="1"/>
  <c r="T4" i="83" s="1"/>
  <c r="S4" i="83" a="1"/>
  <c r="S4" i="83" s="1"/>
  <c r="R4" i="83" a="1"/>
  <c r="R4" i="83" s="1"/>
  <c r="Q4" i="83" a="1"/>
  <c r="Q4" i="83" s="1"/>
  <c r="P4" i="83" a="1"/>
  <c r="P4" i="83" s="1"/>
  <c r="O4" i="83" a="1"/>
  <c r="O4" i="83" s="1"/>
  <c r="N4" i="83" a="1"/>
  <c r="N4" i="83" s="1"/>
  <c r="M4" i="83" a="1"/>
  <c r="M4" i="83" s="1"/>
  <c r="L4" i="83" a="1"/>
  <c r="L4" i="83" s="1"/>
  <c r="K4" i="83" a="1"/>
  <c r="K4" i="83" s="1"/>
  <c r="J4" i="83" a="1"/>
  <c r="J4" i="83" s="1"/>
  <c r="I4" i="83" a="1"/>
  <c r="I4" i="83" s="1"/>
  <c r="H4" i="83" a="1"/>
  <c r="H4" i="83" s="1"/>
  <c r="G4" i="83" a="1"/>
  <c r="G4" i="83" s="1"/>
  <c r="F4" i="83" a="1"/>
  <c r="F4" i="83" s="1"/>
  <c r="E4" i="83" a="1"/>
  <c r="E4" i="83" s="1"/>
  <c r="D4" i="83" a="1"/>
  <c r="D4" i="83" s="1"/>
  <c r="C4" i="83"/>
  <c r="W21" i="82" a="1"/>
  <c r="W21" i="82" s="1"/>
  <c r="V21" i="82" a="1"/>
  <c r="V21" i="82" s="1"/>
  <c r="U21" i="82" a="1"/>
  <c r="U21" i="82" s="1"/>
  <c r="T21" i="82" a="1"/>
  <c r="T21" i="82" s="1"/>
  <c r="S21" i="82" a="1"/>
  <c r="S21" i="82" s="1"/>
  <c r="R21" i="82" a="1"/>
  <c r="R21" i="82" s="1"/>
  <c r="Q21" i="82" a="1"/>
  <c r="Q21" i="82" s="1"/>
  <c r="P21" i="82" a="1"/>
  <c r="P21" i="82" s="1"/>
  <c r="O21" i="82" a="1"/>
  <c r="O21" i="82" s="1"/>
  <c r="N21" i="82" a="1"/>
  <c r="N21" i="82" s="1"/>
  <c r="M21" i="82" a="1"/>
  <c r="M21" i="82" s="1"/>
  <c r="L21" i="82" a="1"/>
  <c r="L21" i="82" s="1"/>
  <c r="K21" i="82" a="1"/>
  <c r="K21" i="82" s="1"/>
  <c r="J21" i="82" a="1"/>
  <c r="J21" i="82" s="1"/>
  <c r="I21" i="82" a="1"/>
  <c r="I21" i="82" s="1"/>
  <c r="H21" i="82" a="1"/>
  <c r="H21" i="82" s="1"/>
  <c r="G21" i="82" a="1"/>
  <c r="G21" i="82" s="1"/>
  <c r="F21" i="82" a="1"/>
  <c r="F21" i="82" s="1"/>
  <c r="E21" i="82" a="1"/>
  <c r="E21" i="82" s="1"/>
  <c r="D21" i="82" a="1"/>
  <c r="D21" i="82" s="1"/>
  <c r="C21" i="82"/>
  <c r="W20" i="82"/>
  <c r="W20" i="82" a="1"/>
  <c r="V20" i="82"/>
  <c r="V20" i="82" a="1"/>
  <c r="U20" i="82"/>
  <c r="U20" i="82" a="1"/>
  <c r="T20" i="82"/>
  <c r="T20" i="82" a="1"/>
  <c r="S20" i="82"/>
  <c r="S20" i="82" a="1"/>
  <c r="R20" i="82"/>
  <c r="R20" i="82" a="1"/>
  <c r="Q20" i="82"/>
  <c r="Q20" i="82" a="1"/>
  <c r="P20" i="82"/>
  <c r="P20" i="82" a="1"/>
  <c r="O20" i="82"/>
  <c r="O20" i="82" a="1"/>
  <c r="N20" i="82"/>
  <c r="N20" i="82" a="1"/>
  <c r="M20" i="82"/>
  <c r="M20" i="82" a="1"/>
  <c r="L20" i="82"/>
  <c r="L20" i="82" a="1"/>
  <c r="K20" i="82"/>
  <c r="K20" i="82" a="1"/>
  <c r="J20" i="82"/>
  <c r="J20" i="82" a="1"/>
  <c r="I20" i="82"/>
  <c r="I20" i="82" a="1"/>
  <c r="H20" i="82"/>
  <c r="H20" i="82" a="1"/>
  <c r="G20" i="82"/>
  <c r="G20" i="82" a="1"/>
  <c r="F20" i="82"/>
  <c r="F20" i="82" a="1"/>
  <c r="E20" i="82"/>
  <c r="E20" i="82" a="1"/>
  <c r="D20" i="82"/>
  <c r="D20" i="82" a="1"/>
  <c r="C20" i="82"/>
  <c r="W19" i="82" a="1"/>
  <c r="W19" i="82" s="1"/>
  <c r="V19" i="82" a="1"/>
  <c r="V19" i="82" s="1"/>
  <c r="U19" i="82" a="1"/>
  <c r="U19" i="82" s="1"/>
  <c r="T19" i="82" a="1"/>
  <c r="T19" i="82" s="1"/>
  <c r="S19" i="82" a="1"/>
  <c r="S19" i="82" s="1"/>
  <c r="R19" i="82" a="1"/>
  <c r="R19" i="82" s="1"/>
  <c r="Q19" i="82" a="1"/>
  <c r="Q19" i="82" s="1"/>
  <c r="P19" i="82" a="1"/>
  <c r="P19" i="82" s="1"/>
  <c r="O19" i="82" a="1"/>
  <c r="O19" i="82" s="1"/>
  <c r="N19" i="82" a="1"/>
  <c r="N19" i="82" s="1"/>
  <c r="M19" i="82" a="1"/>
  <c r="M19" i="82" s="1"/>
  <c r="L19" i="82" a="1"/>
  <c r="L19" i="82" s="1"/>
  <c r="K19" i="82" a="1"/>
  <c r="K19" i="82" s="1"/>
  <c r="J19" i="82" a="1"/>
  <c r="J19" i="82" s="1"/>
  <c r="I19" i="82" a="1"/>
  <c r="I19" i="82" s="1"/>
  <c r="H19" i="82" a="1"/>
  <c r="H19" i="82" s="1"/>
  <c r="G19" i="82" a="1"/>
  <c r="G19" i="82" s="1"/>
  <c r="F19" i="82" a="1"/>
  <c r="F19" i="82" s="1"/>
  <c r="E19" i="82" a="1"/>
  <c r="E19" i="82" s="1"/>
  <c r="D19" i="82" a="1"/>
  <c r="D19" i="82" s="1"/>
  <c r="C19" i="82"/>
  <c r="W18" i="82"/>
  <c r="W18" i="82" a="1"/>
  <c r="V18" i="82"/>
  <c r="V18" i="82" a="1"/>
  <c r="U18" i="82"/>
  <c r="U18" i="82" a="1"/>
  <c r="T18" i="82"/>
  <c r="T18" i="82" a="1"/>
  <c r="S18" i="82"/>
  <c r="S18" i="82" a="1"/>
  <c r="R18" i="82"/>
  <c r="R18" i="82" a="1"/>
  <c r="Q18" i="82"/>
  <c r="Q18" i="82" a="1"/>
  <c r="P18" i="82"/>
  <c r="P18" i="82" a="1"/>
  <c r="O18" i="82"/>
  <c r="O18" i="82" a="1"/>
  <c r="N18" i="82"/>
  <c r="N18" i="82" a="1"/>
  <c r="M18" i="82"/>
  <c r="M18" i="82" a="1"/>
  <c r="L18" i="82"/>
  <c r="L18" i="82" a="1"/>
  <c r="K18" i="82"/>
  <c r="K18" i="82" a="1"/>
  <c r="J18" i="82"/>
  <c r="J18" i="82" a="1"/>
  <c r="I18" i="82"/>
  <c r="I18" i="82" a="1"/>
  <c r="H18" i="82"/>
  <c r="H18" i="82" a="1"/>
  <c r="G18" i="82"/>
  <c r="G18" i="82" a="1"/>
  <c r="F18" i="82"/>
  <c r="F18" i="82" a="1"/>
  <c r="E18" i="82"/>
  <c r="E18" i="82" a="1"/>
  <c r="D18" i="82" a="1"/>
  <c r="D18" i="82" s="1"/>
  <c r="C18" i="82"/>
  <c r="W17" i="82" a="1"/>
  <c r="W17" i="82" s="1"/>
  <c r="V17" i="82" a="1"/>
  <c r="V17" i="82" s="1"/>
  <c r="U17" i="82" a="1"/>
  <c r="U17" i="82" s="1"/>
  <c r="T17" i="82" a="1"/>
  <c r="T17" i="82" s="1"/>
  <c r="S17" i="82" a="1"/>
  <c r="S17" i="82" s="1"/>
  <c r="R17" i="82" a="1"/>
  <c r="R17" i="82" s="1"/>
  <c r="Q17" i="82" a="1"/>
  <c r="Q17" i="82" s="1"/>
  <c r="P17" i="82" a="1"/>
  <c r="P17" i="82" s="1"/>
  <c r="O17" i="82" a="1"/>
  <c r="O17" i="82" s="1"/>
  <c r="N17" i="82" a="1"/>
  <c r="N17" i="82" s="1"/>
  <c r="M17" i="82" a="1"/>
  <c r="M17" i="82" s="1"/>
  <c r="L17" i="82" a="1"/>
  <c r="L17" i="82" s="1"/>
  <c r="K17" i="82" a="1"/>
  <c r="K17" i="82" s="1"/>
  <c r="J17" i="82" a="1"/>
  <c r="J17" i="82" s="1"/>
  <c r="I17" i="82" a="1"/>
  <c r="I17" i="82" s="1"/>
  <c r="H17" i="82" a="1"/>
  <c r="H17" i="82" s="1"/>
  <c r="G17" i="82" a="1"/>
  <c r="G17" i="82" s="1"/>
  <c r="F17" i="82" a="1"/>
  <c r="F17" i="82" s="1"/>
  <c r="E17" i="82" a="1"/>
  <c r="E17" i="82" s="1"/>
  <c r="D17" i="82" a="1"/>
  <c r="D17" i="82" s="1"/>
  <c r="C17" i="82"/>
  <c r="W16" i="82"/>
  <c r="W16" i="82" a="1"/>
  <c r="V16" i="82"/>
  <c r="V16" i="82" a="1"/>
  <c r="U16" i="82"/>
  <c r="U16" i="82" a="1"/>
  <c r="T16" i="82"/>
  <c r="T16" i="82" a="1"/>
  <c r="S16" i="82"/>
  <c r="S16" i="82" a="1"/>
  <c r="R16" i="82"/>
  <c r="R16" i="82" a="1"/>
  <c r="Q16" i="82"/>
  <c r="Q16" i="82" a="1"/>
  <c r="P16" i="82"/>
  <c r="P16" i="82" a="1"/>
  <c r="O16" i="82"/>
  <c r="O16" i="82" a="1"/>
  <c r="N16" i="82"/>
  <c r="N16" i="82" a="1"/>
  <c r="M16" i="82"/>
  <c r="M16" i="82" a="1"/>
  <c r="L16" i="82"/>
  <c r="L16" i="82" a="1"/>
  <c r="K16" i="82"/>
  <c r="K16" i="82" a="1"/>
  <c r="J16" i="82"/>
  <c r="J16" i="82" a="1"/>
  <c r="I16" i="82" a="1"/>
  <c r="I16" i="82" s="1"/>
  <c r="H16" i="82"/>
  <c r="H16" i="82" a="1"/>
  <c r="G16" i="82"/>
  <c r="G16" i="82" a="1"/>
  <c r="F16" i="82"/>
  <c r="F16" i="82" a="1"/>
  <c r="E16" i="82" a="1"/>
  <c r="E16" i="82" s="1"/>
  <c r="D16" i="82"/>
  <c r="D16" i="82" a="1"/>
  <c r="C16" i="82"/>
  <c r="W15" i="82" a="1"/>
  <c r="W15" i="82" s="1"/>
  <c r="V15" i="82"/>
  <c r="V15" i="82" a="1"/>
  <c r="U15" i="82" a="1"/>
  <c r="U15" i="82" s="1"/>
  <c r="T15" i="82" a="1"/>
  <c r="T15" i="82" s="1"/>
  <c r="S15" i="82" a="1"/>
  <c r="S15" i="82" s="1"/>
  <c r="R15" i="82" a="1"/>
  <c r="R15" i="82" s="1"/>
  <c r="Q15" i="82" a="1"/>
  <c r="Q15" i="82" s="1"/>
  <c r="P15" i="82" a="1"/>
  <c r="P15" i="82" s="1"/>
  <c r="O15" i="82" a="1"/>
  <c r="O15" i="82" s="1"/>
  <c r="N15" i="82" a="1"/>
  <c r="N15" i="82" s="1"/>
  <c r="M15" i="82" a="1"/>
  <c r="M15" i="82" s="1"/>
  <c r="L15" i="82" a="1"/>
  <c r="L15" i="82" s="1"/>
  <c r="K15" i="82" a="1"/>
  <c r="K15" i="82" s="1"/>
  <c r="J15" i="82" a="1"/>
  <c r="J15" i="82" s="1"/>
  <c r="I15" i="82" a="1"/>
  <c r="I15" i="82" s="1"/>
  <c r="H15" i="82" a="1"/>
  <c r="H15" i="82" s="1"/>
  <c r="G15" i="82" a="1"/>
  <c r="G15" i="82" s="1"/>
  <c r="F15" i="82" a="1"/>
  <c r="F15" i="82" s="1"/>
  <c r="E15" i="82" a="1"/>
  <c r="E15" i="82" s="1"/>
  <c r="D15" i="82" a="1"/>
  <c r="D15" i="82" s="1"/>
  <c r="C15" i="82"/>
  <c r="W14" i="82"/>
  <c r="W14" i="82" a="1"/>
  <c r="V14" i="82"/>
  <c r="V14" i="82" a="1"/>
  <c r="U14" i="82"/>
  <c r="U14" i="82" a="1"/>
  <c r="T14" i="82"/>
  <c r="T14" i="82" a="1"/>
  <c r="S14" i="82"/>
  <c r="S14" i="82" a="1"/>
  <c r="R14" i="82"/>
  <c r="R14" i="82" a="1"/>
  <c r="Q14" i="82"/>
  <c r="Q14" i="82" a="1"/>
  <c r="P14" i="82"/>
  <c r="P14" i="82" a="1"/>
  <c r="O14" i="82"/>
  <c r="O14" i="82" a="1"/>
  <c r="N14" i="82" a="1"/>
  <c r="N14" i="82" s="1"/>
  <c r="M14" i="82"/>
  <c r="M14" i="82" a="1"/>
  <c r="L14" i="82"/>
  <c r="L14" i="82" a="1"/>
  <c r="K14" i="82"/>
  <c r="K14" i="82" a="1"/>
  <c r="J14" i="82" a="1"/>
  <c r="J14" i="82" s="1"/>
  <c r="I14" i="82"/>
  <c r="I14" i="82" a="1"/>
  <c r="H14" i="82"/>
  <c r="H14" i="82" a="1"/>
  <c r="G14" i="82"/>
  <c r="G14" i="82" a="1"/>
  <c r="F14" i="82" a="1"/>
  <c r="F14" i="82" s="1"/>
  <c r="E14" i="82"/>
  <c r="E14" i="82" a="1"/>
  <c r="D14" i="82"/>
  <c r="D14" i="82" a="1"/>
  <c r="C14" i="82"/>
  <c r="W13" i="82"/>
  <c r="W13" i="82" a="1"/>
  <c r="V13" i="82" a="1"/>
  <c r="V13" i="82" s="1"/>
  <c r="U13" i="82" a="1"/>
  <c r="U13" i="82" s="1"/>
  <c r="T13" i="82" a="1"/>
  <c r="T13" i="82" s="1"/>
  <c r="S13" i="82"/>
  <c r="S13" i="82" a="1"/>
  <c r="R13" i="82" a="1"/>
  <c r="R13" i="82" s="1"/>
  <c r="Q13" i="82" a="1"/>
  <c r="Q13" i="82" s="1"/>
  <c r="P13" i="82" a="1"/>
  <c r="P13" i="82" s="1"/>
  <c r="O13" i="82"/>
  <c r="O13" i="82" a="1"/>
  <c r="N13" i="82" a="1"/>
  <c r="N13" i="82" s="1"/>
  <c r="M13" i="82" a="1"/>
  <c r="M13" i="82" s="1"/>
  <c r="L13" i="82" a="1"/>
  <c r="L13" i="82" s="1"/>
  <c r="K13" i="82" a="1"/>
  <c r="K13" i="82" s="1"/>
  <c r="J13" i="82" a="1"/>
  <c r="J13" i="82" s="1"/>
  <c r="I13" i="82" a="1"/>
  <c r="I13" i="82" s="1"/>
  <c r="H13" i="82" a="1"/>
  <c r="H13" i="82" s="1"/>
  <c r="G13" i="82" a="1"/>
  <c r="G13" i="82" s="1"/>
  <c r="F13" i="82" a="1"/>
  <c r="F13" i="82" s="1"/>
  <c r="E13" i="82" a="1"/>
  <c r="E13" i="82" s="1"/>
  <c r="D13" i="82" a="1"/>
  <c r="D13" i="82" s="1"/>
  <c r="C13" i="82"/>
  <c r="W12" i="82"/>
  <c r="W12" i="82" a="1"/>
  <c r="V12" i="82"/>
  <c r="V12" i="82" a="1"/>
  <c r="U12" i="82"/>
  <c r="U12" i="82" a="1"/>
  <c r="T12" i="82"/>
  <c r="T12" i="82" a="1"/>
  <c r="S12" i="82" a="1"/>
  <c r="S12" i="82" s="1"/>
  <c r="R12" i="82"/>
  <c r="R12" i="82" a="1"/>
  <c r="Q12" i="82"/>
  <c r="Q12" i="82" a="1"/>
  <c r="P12" i="82"/>
  <c r="P12" i="82" a="1"/>
  <c r="O12" i="82" a="1"/>
  <c r="O12" i="82" s="1"/>
  <c r="N12" i="82"/>
  <c r="N12" i="82" a="1"/>
  <c r="M12" i="82"/>
  <c r="M12" i="82" a="1"/>
  <c r="L12" i="82"/>
  <c r="L12" i="82" a="1"/>
  <c r="K12" i="82" a="1"/>
  <c r="K12" i="82" s="1"/>
  <c r="J12" i="82"/>
  <c r="J12" i="82" a="1"/>
  <c r="I12" i="82"/>
  <c r="I12" i="82" a="1"/>
  <c r="H12" i="82"/>
  <c r="H12" i="82" a="1"/>
  <c r="G12" i="82" a="1"/>
  <c r="G12" i="82" s="1"/>
  <c r="F12" i="82"/>
  <c r="F12" i="82" a="1"/>
  <c r="E12" i="82"/>
  <c r="E12" i="82" a="1"/>
  <c r="D12" i="82"/>
  <c r="D12" i="82" a="1"/>
  <c r="C12" i="82"/>
  <c r="W11" i="82" a="1"/>
  <c r="W11" i="82" s="1"/>
  <c r="V11" i="82" a="1"/>
  <c r="V11" i="82" s="1"/>
  <c r="U11" i="82" a="1"/>
  <c r="U11" i="82" s="1"/>
  <c r="T11" i="82"/>
  <c r="T11" i="82" a="1"/>
  <c r="S11" i="82" a="1"/>
  <c r="S11" i="82" s="1"/>
  <c r="R11" i="82" a="1"/>
  <c r="R11" i="82" s="1"/>
  <c r="Q11" i="82" a="1"/>
  <c r="Q11" i="82" s="1"/>
  <c r="P11" i="82"/>
  <c r="P11" i="82" a="1"/>
  <c r="O11" i="82" a="1"/>
  <c r="O11" i="82" s="1"/>
  <c r="N11" i="82" a="1"/>
  <c r="N11" i="82" s="1"/>
  <c r="M11" i="82" a="1"/>
  <c r="M11" i="82" s="1"/>
  <c r="L11" i="82"/>
  <c r="L11" i="82" a="1"/>
  <c r="K11" i="82" a="1"/>
  <c r="K11" i="82" s="1"/>
  <c r="J11" i="82" a="1"/>
  <c r="J11" i="82" s="1"/>
  <c r="I11" i="82" a="1"/>
  <c r="I11" i="82" s="1"/>
  <c r="H11" i="82"/>
  <c r="H11" i="82" a="1"/>
  <c r="G11" i="82" a="1"/>
  <c r="G11" i="82" s="1"/>
  <c r="F11" i="82" a="1"/>
  <c r="F11" i="82" s="1"/>
  <c r="E11" i="82" a="1"/>
  <c r="E11" i="82" s="1"/>
  <c r="D11" i="82" a="1"/>
  <c r="D11" i="82" s="1"/>
  <c r="C11" i="82"/>
  <c r="W10" i="82"/>
  <c r="W10" i="82" a="1"/>
  <c r="V10" i="82"/>
  <c r="V10" i="82" a="1"/>
  <c r="U10" i="82"/>
  <c r="U10" i="82" a="1"/>
  <c r="T10" i="82"/>
  <c r="T10" i="82" a="1"/>
  <c r="S10" i="82" a="1"/>
  <c r="S10" i="82" s="1"/>
  <c r="R10" i="82"/>
  <c r="R10" i="82" a="1"/>
  <c r="Q10" i="82"/>
  <c r="Q10" i="82" a="1"/>
  <c r="P10" i="82"/>
  <c r="P10" i="82" a="1"/>
  <c r="O10" i="82" a="1"/>
  <c r="O10" i="82" s="1"/>
  <c r="N10" i="82"/>
  <c r="N10" i="82" a="1"/>
  <c r="M10" i="82"/>
  <c r="M10" i="82" a="1"/>
  <c r="L10" i="82" a="1"/>
  <c r="L10" i="82" s="1"/>
  <c r="K10" i="82" a="1"/>
  <c r="K10" i="82" s="1"/>
  <c r="J10" i="82"/>
  <c r="J10" i="82" a="1"/>
  <c r="I10" i="82"/>
  <c r="I10" i="82" a="1"/>
  <c r="H10" i="82" a="1"/>
  <c r="H10" i="82" s="1"/>
  <c r="G10" i="82" a="1"/>
  <c r="G10" i="82" s="1"/>
  <c r="F10" i="82"/>
  <c r="F10" i="82" a="1"/>
  <c r="E10" i="82"/>
  <c r="E10" i="82" a="1"/>
  <c r="D10" i="82" a="1"/>
  <c r="D10" i="82" s="1"/>
  <c r="C10" i="82"/>
  <c r="W8" i="82" a="1"/>
  <c r="W8" i="82" s="1"/>
  <c r="V8" i="82" a="1"/>
  <c r="V8" i="82" s="1"/>
  <c r="U8" i="82"/>
  <c r="U8" i="82" a="1"/>
  <c r="T8" i="82" a="1"/>
  <c r="T8" i="82" s="1"/>
  <c r="S8" i="82" a="1"/>
  <c r="S8" i="82" s="1"/>
  <c r="R8" i="82" a="1"/>
  <c r="R8" i="82" s="1"/>
  <c r="Q8" i="82"/>
  <c r="Q8" i="82" a="1"/>
  <c r="P8" i="82" a="1"/>
  <c r="P8" i="82" s="1"/>
  <c r="O8" i="82" a="1"/>
  <c r="O8" i="82" s="1"/>
  <c r="N8" i="82" a="1"/>
  <c r="N8" i="82" s="1"/>
  <c r="M8" i="82"/>
  <c r="M8" i="82" a="1"/>
  <c r="L8" i="82" a="1"/>
  <c r="L8" i="82" s="1"/>
  <c r="K8" i="82" a="1"/>
  <c r="K8" i="82" s="1"/>
  <c r="J8" i="82" a="1"/>
  <c r="J8" i="82" s="1"/>
  <c r="I8" i="82"/>
  <c r="I8" i="82" a="1"/>
  <c r="H8" i="82" a="1"/>
  <c r="H8" i="82" s="1"/>
  <c r="G8" i="82" a="1"/>
  <c r="G8" i="82" s="1"/>
  <c r="F8" i="82" a="1"/>
  <c r="F8" i="82" s="1"/>
  <c r="E8" i="82"/>
  <c r="E8" i="82" a="1"/>
  <c r="D8" i="82" a="1"/>
  <c r="D8" i="82" s="1"/>
  <c r="C8" i="82"/>
  <c r="W7" i="82"/>
  <c r="W7" i="82" a="1"/>
  <c r="V7" i="82"/>
  <c r="V7" i="82" a="1"/>
  <c r="U7" i="82" a="1"/>
  <c r="U7" i="82" s="1"/>
  <c r="T7" i="82" a="1"/>
  <c r="T7" i="82" s="1"/>
  <c r="S7" i="82"/>
  <c r="S7" i="82" a="1"/>
  <c r="R7" i="82"/>
  <c r="R7" i="82" a="1"/>
  <c r="Q7" i="82" a="1"/>
  <c r="Q7" i="82" s="1"/>
  <c r="P7" i="82" a="1"/>
  <c r="P7" i="82" s="1"/>
  <c r="O7" i="82" a="1"/>
  <c r="O7" i="82" s="1"/>
  <c r="N7" i="82"/>
  <c r="N7" i="82" a="1"/>
  <c r="M7" i="82" a="1"/>
  <c r="M7" i="82" s="1"/>
  <c r="L7" i="82" a="1"/>
  <c r="L7" i="82" s="1"/>
  <c r="K7" i="82" a="1"/>
  <c r="K7" i="82" s="1"/>
  <c r="J7" i="82"/>
  <c r="J7" i="82" a="1"/>
  <c r="I7" i="82" a="1"/>
  <c r="I7" i="82" s="1"/>
  <c r="H7" i="82" a="1"/>
  <c r="H7" i="82" s="1"/>
  <c r="G7" i="82" a="1"/>
  <c r="G7" i="82" s="1"/>
  <c r="F7" i="82"/>
  <c r="F7" i="82" a="1"/>
  <c r="E7" i="82" a="1"/>
  <c r="E7" i="82" s="1"/>
  <c r="D7" i="82" a="1"/>
  <c r="D7" i="82" s="1"/>
  <c r="C7" i="82"/>
  <c r="W6" i="82" a="1"/>
  <c r="W6" i="82" s="1"/>
  <c r="V6" i="82"/>
  <c r="V6" i="82" a="1"/>
  <c r="U6" i="82"/>
  <c r="U6" i="82" a="1"/>
  <c r="T6" i="82"/>
  <c r="T6" i="82" a="1"/>
  <c r="S6" i="82" a="1"/>
  <c r="S6" i="82" s="1"/>
  <c r="R6" i="82"/>
  <c r="R6" i="82" a="1"/>
  <c r="Q6" i="82"/>
  <c r="Q6" i="82" a="1"/>
  <c r="P6" i="82"/>
  <c r="P6" i="82" a="1"/>
  <c r="O6" i="82" a="1"/>
  <c r="O6" i="82" s="1"/>
  <c r="N6" i="82"/>
  <c r="N6" i="82" a="1"/>
  <c r="M6" i="82"/>
  <c r="M6" i="82" a="1"/>
  <c r="L6" i="82" a="1"/>
  <c r="L6" i="82" s="1"/>
  <c r="K6" i="82" a="1"/>
  <c r="K6" i="82" s="1"/>
  <c r="J6" i="82" a="1"/>
  <c r="J6" i="82" s="1"/>
  <c r="I6" i="82" a="1"/>
  <c r="I6" i="82" s="1"/>
  <c r="H6" i="82" a="1"/>
  <c r="H6" i="82" s="1"/>
  <c r="G6" i="82" a="1"/>
  <c r="G6" i="82" s="1"/>
  <c r="F6" i="82" a="1"/>
  <c r="F6" i="82" s="1"/>
  <c r="E6" i="82" a="1"/>
  <c r="E6" i="82" s="1"/>
  <c r="D6" i="82" a="1"/>
  <c r="D6" i="82" s="1"/>
  <c r="C6" i="82"/>
  <c r="W5" i="82"/>
  <c r="W5" i="82" a="1"/>
  <c r="V5" i="82"/>
  <c r="V5" i="82" a="1"/>
  <c r="U5" i="82"/>
  <c r="U5" i="82" a="1"/>
  <c r="T5" i="82"/>
  <c r="T5" i="82" a="1"/>
  <c r="S5" i="82"/>
  <c r="S5" i="82" a="1"/>
  <c r="R5" i="82"/>
  <c r="R5" i="82" a="1"/>
  <c r="Q5" i="82" a="1"/>
  <c r="Q5" i="82" s="1"/>
  <c r="P5" i="82"/>
  <c r="P5" i="82" a="1"/>
  <c r="O5" i="82"/>
  <c r="O5" i="82" a="1"/>
  <c r="N5" i="82" a="1"/>
  <c r="N5" i="82" s="1"/>
  <c r="M5" i="82" a="1"/>
  <c r="M5" i="82" s="1"/>
  <c r="L5" i="82"/>
  <c r="L5" i="82" a="1"/>
  <c r="K5" i="82"/>
  <c r="K5" i="82" a="1"/>
  <c r="J5" i="82" a="1"/>
  <c r="J5" i="82" s="1"/>
  <c r="I5" i="82" a="1"/>
  <c r="I5" i="82" s="1"/>
  <c r="H5" i="82"/>
  <c r="H5" i="82" a="1"/>
  <c r="G5" i="82"/>
  <c r="G5" i="82" a="1"/>
  <c r="F5" i="82" a="1"/>
  <c r="F5" i="82" s="1"/>
  <c r="E5" i="82" a="1"/>
  <c r="E5" i="82" s="1"/>
  <c r="D5" i="82" a="1"/>
  <c r="D5" i="82" s="1"/>
  <c r="C5" i="82"/>
  <c r="W4" i="82"/>
  <c r="W4" i="82" a="1"/>
  <c r="V4" i="82"/>
  <c r="V4" i="82" a="1"/>
  <c r="U4" i="82" a="1"/>
  <c r="U4" i="82" s="1"/>
  <c r="U2" i="82" s="1"/>
  <c r="T4" i="82" a="1"/>
  <c r="T4" i="82" s="1"/>
  <c r="S4" i="82"/>
  <c r="S4" i="82" a="1"/>
  <c r="R4" i="82"/>
  <c r="R4" i="82" a="1"/>
  <c r="Q4" i="82" a="1"/>
  <c r="Q4" i="82" s="1"/>
  <c r="P4" i="82" a="1"/>
  <c r="P4" i="82" s="1"/>
  <c r="O4" i="82" a="1"/>
  <c r="O4" i="82" s="1"/>
  <c r="N4" i="82" a="1"/>
  <c r="N4" i="82" s="1"/>
  <c r="M4" i="82" a="1"/>
  <c r="M4" i="82" s="1"/>
  <c r="L4" i="82" a="1"/>
  <c r="L4" i="82" s="1"/>
  <c r="K4" i="82" a="1"/>
  <c r="K4" i="82" s="1"/>
  <c r="K2" i="82" s="1"/>
  <c r="J4" i="82" a="1"/>
  <c r="J4" i="82" s="1"/>
  <c r="I4" i="82" a="1"/>
  <c r="I4" i="82" s="1"/>
  <c r="H4" i="82" a="1"/>
  <c r="H4" i="82" s="1"/>
  <c r="G4" i="82" a="1"/>
  <c r="G4" i="82" s="1"/>
  <c r="F4" i="82" a="1"/>
  <c r="F4" i="82" s="1"/>
  <c r="E4" i="82" a="1"/>
  <c r="E4" i="82" s="1"/>
  <c r="D4" i="82" a="1"/>
  <c r="D4" i="82" s="1"/>
  <c r="C4" i="82"/>
  <c r="V2" i="82" s="1"/>
  <c r="W21" i="81" a="1"/>
  <c r="W21" i="81" s="1"/>
  <c r="V21" i="81" a="1"/>
  <c r="V21" i="81" s="1"/>
  <c r="U21" i="81" a="1"/>
  <c r="U21" i="81" s="1"/>
  <c r="T21" i="81"/>
  <c r="T21" i="81" a="1"/>
  <c r="S21" i="81" a="1"/>
  <c r="S21" i="81" s="1"/>
  <c r="R21" i="81" a="1"/>
  <c r="R21" i="81" s="1"/>
  <c r="Q21" i="81" a="1"/>
  <c r="Q21" i="81" s="1"/>
  <c r="P21" i="81"/>
  <c r="P21" i="81" a="1"/>
  <c r="O21" i="81" a="1"/>
  <c r="O21" i="81" s="1"/>
  <c r="N21" i="81" a="1"/>
  <c r="N21" i="81" s="1"/>
  <c r="M21" i="81" a="1"/>
  <c r="M21" i="81" s="1"/>
  <c r="L21" i="81"/>
  <c r="L21" i="81" a="1"/>
  <c r="K21" i="81" a="1"/>
  <c r="K21" i="81" s="1"/>
  <c r="J21" i="81" a="1"/>
  <c r="J21" i="81" s="1"/>
  <c r="I21" i="81" a="1"/>
  <c r="I21" i="81" s="1"/>
  <c r="H21" i="81"/>
  <c r="H21" i="81" a="1"/>
  <c r="G21" i="81" a="1"/>
  <c r="G21" i="81" s="1"/>
  <c r="F21" i="81" a="1"/>
  <c r="F21" i="81" s="1"/>
  <c r="E21" i="81" a="1"/>
  <c r="E21" i="81" s="1"/>
  <c r="D21" i="81"/>
  <c r="D21" i="81" a="1"/>
  <c r="C21" i="81"/>
  <c r="W20" i="81"/>
  <c r="W20" i="81" a="1"/>
  <c r="V20" i="81" a="1"/>
  <c r="V20" i="81" s="1"/>
  <c r="U20" i="81" a="1"/>
  <c r="U20" i="81" s="1"/>
  <c r="T20" i="81" a="1"/>
  <c r="T20" i="81" s="1"/>
  <c r="S20" i="81"/>
  <c r="S20" i="81" a="1"/>
  <c r="R20" i="81" a="1"/>
  <c r="R20" i="81" s="1"/>
  <c r="Q20" i="81" a="1"/>
  <c r="Q20" i="81" s="1"/>
  <c r="P20" i="81" a="1"/>
  <c r="P20" i="81" s="1"/>
  <c r="O20" i="81"/>
  <c r="O20" i="81" a="1"/>
  <c r="N20" i="81" a="1"/>
  <c r="N20" i="81" s="1"/>
  <c r="M20" i="81" a="1"/>
  <c r="M20" i="81" s="1"/>
  <c r="L20" i="81" a="1"/>
  <c r="L20" i="81" s="1"/>
  <c r="K20" i="81"/>
  <c r="K20" i="81" a="1"/>
  <c r="J20" i="81" a="1"/>
  <c r="J20" i="81" s="1"/>
  <c r="I20" i="81" a="1"/>
  <c r="I20" i="81" s="1"/>
  <c r="H20" i="81" a="1"/>
  <c r="H20" i="81" s="1"/>
  <c r="G20" i="81"/>
  <c r="G20" i="81" a="1"/>
  <c r="F20" i="81" a="1"/>
  <c r="F20" i="81" s="1"/>
  <c r="E20" i="81" a="1"/>
  <c r="E20" i="81" s="1"/>
  <c r="D20" i="81" a="1"/>
  <c r="D20" i="81" s="1"/>
  <c r="C20" i="81"/>
  <c r="W19" i="81" a="1"/>
  <c r="W19" i="81" s="1"/>
  <c r="V19" i="81" a="1"/>
  <c r="V19" i="81" s="1"/>
  <c r="U19" i="81"/>
  <c r="U19" i="81" a="1"/>
  <c r="T19" i="81" a="1"/>
  <c r="T19" i="81" s="1"/>
  <c r="S19" i="81" a="1"/>
  <c r="S19" i="81" s="1"/>
  <c r="R19" i="81" a="1"/>
  <c r="R19" i="81" s="1"/>
  <c r="Q19" i="81"/>
  <c r="Q19" i="81" a="1"/>
  <c r="P19" i="81" a="1"/>
  <c r="P19" i="81" s="1"/>
  <c r="O19" i="81" a="1"/>
  <c r="O19" i="81" s="1"/>
  <c r="N19" i="81" a="1"/>
  <c r="N19" i="81" s="1"/>
  <c r="M19" i="81"/>
  <c r="M19" i="81" a="1"/>
  <c r="L19" i="81" a="1"/>
  <c r="L19" i="81" s="1"/>
  <c r="K19" i="81" a="1"/>
  <c r="K19" i="81" s="1"/>
  <c r="J19" i="81" a="1"/>
  <c r="J19" i="81" s="1"/>
  <c r="I19" i="81"/>
  <c r="I19" i="81" a="1"/>
  <c r="H19" i="81" a="1"/>
  <c r="H19" i="81" s="1"/>
  <c r="G19" i="81" a="1"/>
  <c r="G19" i="81" s="1"/>
  <c r="F19" i="81" a="1"/>
  <c r="F19" i="81" s="1"/>
  <c r="E19" i="81"/>
  <c r="E19" i="81" a="1"/>
  <c r="D19" i="81" a="1"/>
  <c r="D19" i="81" s="1"/>
  <c r="C19" i="81"/>
  <c r="W18" i="81" a="1"/>
  <c r="W18" i="81" s="1"/>
  <c r="V18" i="81" a="1"/>
  <c r="V18" i="81" s="1"/>
  <c r="U18" i="81" a="1"/>
  <c r="U18" i="81" s="1"/>
  <c r="T18" i="81"/>
  <c r="T18" i="81" a="1"/>
  <c r="S18" i="81" a="1"/>
  <c r="S18" i="81" s="1"/>
  <c r="R18" i="81" a="1"/>
  <c r="R18" i="81" s="1"/>
  <c r="Q18" i="81" a="1"/>
  <c r="Q18" i="81" s="1"/>
  <c r="P18" i="81"/>
  <c r="P18" i="81" a="1"/>
  <c r="O18" i="81" a="1"/>
  <c r="O18" i="81" s="1"/>
  <c r="N18" i="81" a="1"/>
  <c r="N18" i="81" s="1"/>
  <c r="M18" i="81" a="1"/>
  <c r="M18" i="81" s="1"/>
  <c r="L18" i="81"/>
  <c r="L18" i="81" a="1"/>
  <c r="K18" i="81" a="1"/>
  <c r="K18" i="81" s="1"/>
  <c r="J18" i="81" a="1"/>
  <c r="J18" i="81" s="1"/>
  <c r="I18" i="81" a="1"/>
  <c r="I18" i="81" s="1"/>
  <c r="H18" i="81"/>
  <c r="H18" i="81" a="1"/>
  <c r="G18" i="81" a="1"/>
  <c r="G18" i="81" s="1"/>
  <c r="F18" i="81" a="1"/>
  <c r="F18" i="81" s="1"/>
  <c r="E18" i="81" a="1"/>
  <c r="E18" i="81" s="1"/>
  <c r="D18" i="81"/>
  <c r="D18" i="81" a="1"/>
  <c r="C18" i="81"/>
  <c r="W17" i="81" a="1"/>
  <c r="W17" i="81" s="1"/>
  <c r="V17" i="81"/>
  <c r="V17" i="81" a="1"/>
  <c r="U17" i="81" a="1"/>
  <c r="U17" i="81" s="1"/>
  <c r="T17" i="81" a="1"/>
  <c r="T17" i="81" s="1"/>
  <c r="S17" i="81" a="1"/>
  <c r="S17" i="81" s="1"/>
  <c r="R17" i="81"/>
  <c r="R17" i="81" a="1"/>
  <c r="Q17" i="81" a="1"/>
  <c r="Q17" i="81" s="1"/>
  <c r="P17" i="81" a="1"/>
  <c r="P17" i="81" s="1"/>
  <c r="O17" i="81" a="1"/>
  <c r="O17" i="81" s="1"/>
  <c r="N17" i="81"/>
  <c r="N17" i="81" a="1"/>
  <c r="M17" i="81" a="1"/>
  <c r="M17" i="81" s="1"/>
  <c r="L17" i="81" a="1"/>
  <c r="L17" i="81" s="1"/>
  <c r="K17" i="81" a="1"/>
  <c r="K17" i="81" s="1"/>
  <c r="J17" i="81"/>
  <c r="J17" i="81" a="1"/>
  <c r="I17" i="81" a="1"/>
  <c r="I17" i="81" s="1"/>
  <c r="H17" i="81" a="1"/>
  <c r="H17" i="81" s="1"/>
  <c r="G17" i="81" a="1"/>
  <c r="G17" i="81" s="1"/>
  <c r="F17" i="81"/>
  <c r="F17" i="81" a="1"/>
  <c r="E17" i="81" a="1"/>
  <c r="E17" i="81" s="1"/>
  <c r="D17" i="81" a="1"/>
  <c r="D17" i="81" s="1"/>
  <c r="C17" i="81"/>
  <c r="W16" i="81" a="1"/>
  <c r="W16" i="81" s="1"/>
  <c r="V16" i="81" a="1"/>
  <c r="V16" i="81" s="1"/>
  <c r="U16" i="81"/>
  <c r="U16" i="81" a="1"/>
  <c r="T16" i="81" a="1"/>
  <c r="T16" i="81" s="1"/>
  <c r="S16" i="81" a="1"/>
  <c r="S16" i="81" s="1"/>
  <c r="R16" i="81" a="1"/>
  <c r="R16" i="81" s="1"/>
  <c r="Q16" i="81"/>
  <c r="Q16" i="81" a="1"/>
  <c r="P16" i="81" a="1"/>
  <c r="P16" i="81" s="1"/>
  <c r="O16" i="81" a="1"/>
  <c r="O16" i="81" s="1"/>
  <c r="N16" i="81" a="1"/>
  <c r="N16" i="81" s="1"/>
  <c r="M16" i="81"/>
  <c r="M16" i="81" a="1"/>
  <c r="L16" i="81" a="1"/>
  <c r="L16" i="81" s="1"/>
  <c r="K16" i="81" a="1"/>
  <c r="K16" i="81" s="1"/>
  <c r="J16" i="81" a="1"/>
  <c r="J16" i="81" s="1"/>
  <c r="I16" i="81"/>
  <c r="I16" i="81" a="1"/>
  <c r="H16" i="81" a="1"/>
  <c r="H16" i="81" s="1"/>
  <c r="G16" i="81" a="1"/>
  <c r="G16" i="81" s="1"/>
  <c r="F16" i="81" a="1"/>
  <c r="F16" i="81" s="1"/>
  <c r="E16" i="81"/>
  <c r="E16" i="81" a="1"/>
  <c r="D16" i="81" a="1"/>
  <c r="D16" i="81" s="1"/>
  <c r="C16" i="81"/>
  <c r="W15" i="81"/>
  <c r="W15" i="81" a="1"/>
  <c r="V15" i="81" a="1"/>
  <c r="V15" i="81" s="1"/>
  <c r="U15" i="81" a="1"/>
  <c r="U15" i="81" s="1"/>
  <c r="T15" i="81" a="1"/>
  <c r="T15" i="81" s="1"/>
  <c r="S15" i="81"/>
  <c r="S15" i="81" a="1"/>
  <c r="R15" i="81" a="1"/>
  <c r="R15" i="81" s="1"/>
  <c r="Q15" i="81" a="1"/>
  <c r="Q15" i="81" s="1"/>
  <c r="P15" i="81" a="1"/>
  <c r="P15" i="81" s="1"/>
  <c r="O15" i="81"/>
  <c r="O15" i="81" a="1"/>
  <c r="N15" i="81" a="1"/>
  <c r="N15" i="81" s="1"/>
  <c r="M15" i="81" a="1"/>
  <c r="M15" i="81" s="1"/>
  <c r="L15" i="81" a="1"/>
  <c r="L15" i="81" s="1"/>
  <c r="K15" i="81"/>
  <c r="K15" i="81" a="1"/>
  <c r="J15" i="81" a="1"/>
  <c r="J15" i="81" s="1"/>
  <c r="I15" i="81" a="1"/>
  <c r="I15" i="81" s="1"/>
  <c r="H15" i="81" a="1"/>
  <c r="H15" i="81" s="1"/>
  <c r="G15" i="81"/>
  <c r="G15" i="81" a="1"/>
  <c r="F15" i="81" a="1"/>
  <c r="F15" i="81" s="1"/>
  <c r="E15" i="81" a="1"/>
  <c r="E15" i="81" s="1"/>
  <c r="D15" i="81" a="1"/>
  <c r="D15" i="81" s="1"/>
  <c r="C15" i="81"/>
  <c r="W14" i="81" a="1"/>
  <c r="W14" i="81" s="1"/>
  <c r="V14" i="81"/>
  <c r="V14" i="81" a="1"/>
  <c r="U14" i="81" a="1"/>
  <c r="U14" i="81" s="1"/>
  <c r="T14" i="81" a="1"/>
  <c r="T14" i="81" s="1"/>
  <c r="S14" i="81" a="1"/>
  <c r="S14" i="81" s="1"/>
  <c r="R14" i="81"/>
  <c r="R14" i="81" a="1"/>
  <c r="Q14" i="81" a="1"/>
  <c r="Q14" i="81" s="1"/>
  <c r="P14" i="81" a="1"/>
  <c r="P14" i="81" s="1"/>
  <c r="O14" i="81" a="1"/>
  <c r="O14" i="81" s="1"/>
  <c r="N14" i="81"/>
  <c r="N14" i="81" a="1"/>
  <c r="M14" i="81" a="1"/>
  <c r="M14" i="81" s="1"/>
  <c r="L14" i="81" a="1"/>
  <c r="L14" i="81" s="1"/>
  <c r="K14" i="81" a="1"/>
  <c r="K14" i="81" s="1"/>
  <c r="J14" i="81"/>
  <c r="J14" i="81" a="1"/>
  <c r="I14" i="81" a="1"/>
  <c r="I14" i="81" s="1"/>
  <c r="H14" i="81" a="1"/>
  <c r="H14" i="81" s="1"/>
  <c r="G14" i="81" a="1"/>
  <c r="G14" i="81" s="1"/>
  <c r="F14" i="81"/>
  <c r="F14" i="81" a="1"/>
  <c r="E14" i="81" a="1"/>
  <c r="E14" i="81" s="1"/>
  <c r="D14" i="81" a="1"/>
  <c r="D14" i="81" s="1"/>
  <c r="C14" i="81"/>
  <c r="W13" i="81" a="1"/>
  <c r="W13" i="81" s="1"/>
  <c r="V13" i="81" a="1"/>
  <c r="V13" i="81" s="1"/>
  <c r="U13" i="81" a="1"/>
  <c r="U13" i="81" s="1"/>
  <c r="T13" i="81"/>
  <c r="T13" i="81" a="1"/>
  <c r="S13" i="81" a="1"/>
  <c r="S13" i="81" s="1"/>
  <c r="R13" i="81" a="1"/>
  <c r="R13" i="81" s="1"/>
  <c r="Q13" i="81" a="1"/>
  <c r="Q13" i="81" s="1"/>
  <c r="P13" i="81"/>
  <c r="P13" i="81" a="1"/>
  <c r="O13" i="81" a="1"/>
  <c r="O13" i="81" s="1"/>
  <c r="N13" i="81" a="1"/>
  <c r="N13" i="81" s="1"/>
  <c r="M13" i="81" a="1"/>
  <c r="M13" i="81" s="1"/>
  <c r="L13" i="81"/>
  <c r="L13" i="81" a="1"/>
  <c r="K13" i="81" a="1"/>
  <c r="K13" i="81" s="1"/>
  <c r="J13" i="81" a="1"/>
  <c r="J13" i="81" s="1"/>
  <c r="I13" i="81" a="1"/>
  <c r="I13" i="81" s="1"/>
  <c r="H13" i="81"/>
  <c r="H13" i="81" a="1"/>
  <c r="G13" i="81" a="1"/>
  <c r="G13" i="81" s="1"/>
  <c r="F13" i="81" a="1"/>
  <c r="F13" i="81" s="1"/>
  <c r="E13" i="81" a="1"/>
  <c r="E13" i="81" s="1"/>
  <c r="D13" i="81"/>
  <c r="D13" i="81" a="1"/>
  <c r="C13" i="81"/>
  <c r="W12" i="81"/>
  <c r="W12" i="81" a="1"/>
  <c r="V12" i="81" a="1"/>
  <c r="V12" i="81" s="1"/>
  <c r="U12" i="81" a="1"/>
  <c r="U12" i="81" s="1"/>
  <c r="T12" i="81" a="1"/>
  <c r="T12" i="81" s="1"/>
  <c r="S12" i="81"/>
  <c r="S12" i="81" a="1"/>
  <c r="R12" i="81" a="1"/>
  <c r="R12" i="81" s="1"/>
  <c r="Q12" i="81" a="1"/>
  <c r="Q12" i="81" s="1"/>
  <c r="P12" i="81" a="1"/>
  <c r="P12" i="81" s="1"/>
  <c r="O12" i="81"/>
  <c r="O12" i="81" a="1"/>
  <c r="N12" i="81" a="1"/>
  <c r="N12" i="81" s="1"/>
  <c r="M12" i="81" a="1"/>
  <c r="M12" i="81" s="1"/>
  <c r="L12" i="81" a="1"/>
  <c r="L12" i="81" s="1"/>
  <c r="K12" i="81"/>
  <c r="K12" i="81" a="1"/>
  <c r="J12" i="81" a="1"/>
  <c r="J12" i="81" s="1"/>
  <c r="I12" i="81" a="1"/>
  <c r="I12" i="81" s="1"/>
  <c r="H12" i="81" a="1"/>
  <c r="H12" i="81" s="1"/>
  <c r="G12" i="81"/>
  <c r="G12" i="81" a="1"/>
  <c r="F12" i="81" a="1"/>
  <c r="F12" i="81" s="1"/>
  <c r="E12" i="81" a="1"/>
  <c r="E12" i="81" s="1"/>
  <c r="D12" i="81" a="1"/>
  <c r="D12" i="81" s="1"/>
  <c r="C12" i="81"/>
  <c r="W11" i="81" a="1"/>
  <c r="W11" i="81" s="1"/>
  <c r="V11" i="81" a="1"/>
  <c r="V11" i="81" s="1"/>
  <c r="U11" i="81"/>
  <c r="U11" i="81" a="1"/>
  <c r="T11" i="81"/>
  <c r="T11" i="81" a="1"/>
  <c r="S11" i="81" a="1"/>
  <c r="S11" i="81" s="1"/>
  <c r="R11" i="81" a="1"/>
  <c r="R11" i="81" s="1"/>
  <c r="Q11" i="81"/>
  <c r="Q11" i="81" a="1"/>
  <c r="P11" i="81" a="1"/>
  <c r="P11" i="81" s="1"/>
  <c r="O11" i="81" a="1"/>
  <c r="O11" i="81" s="1"/>
  <c r="N11" i="81" a="1"/>
  <c r="N11" i="81" s="1"/>
  <c r="M11" i="81"/>
  <c r="M11" i="81" a="1"/>
  <c r="L11" i="81" a="1"/>
  <c r="L11" i="81" s="1"/>
  <c r="K11" i="81" a="1"/>
  <c r="K11" i="81" s="1"/>
  <c r="J11" i="81" a="1"/>
  <c r="J11" i="81" s="1"/>
  <c r="I11" i="81"/>
  <c r="I11" i="81" a="1"/>
  <c r="H11" i="81" a="1"/>
  <c r="H11" i="81" s="1"/>
  <c r="G11" i="81" a="1"/>
  <c r="G11" i="81" s="1"/>
  <c r="F11" i="81" a="1"/>
  <c r="F11" i="81" s="1"/>
  <c r="E11" i="81"/>
  <c r="E11" i="81" a="1"/>
  <c r="D11" i="81" a="1"/>
  <c r="D11" i="81" s="1"/>
  <c r="C11" i="81"/>
  <c r="W10" i="81" a="1"/>
  <c r="W10" i="81" s="1"/>
  <c r="V10" i="81" a="1"/>
  <c r="V10" i="81" s="1"/>
  <c r="U10" i="81" a="1"/>
  <c r="U10" i="81" s="1"/>
  <c r="T10" i="81"/>
  <c r="T10" i="81" a="1"/>
  <c r="S10" i="81" a="1"/>
  <c r="S10" i="81" s="1"/>
  <c r="R10" i="81" a="1"/>
  <c r="R10" i="81" s="1"/>
  <c r="Q10" i="81" a="1"/>
  <c r="Q10" i="81" s="1"/>
  <c r="P10" i="81"/>
  <c r="P10" i="81" a="1"/>
  <c r="O10" i="81" a="1"/>
  <c r="O10" i="81" s="1"/>
  <c r="N10" i="81" a="1"/>
  <c r="N10" i="81" s="1"/>
  <c r="M10" i="81" a="1"/>
  <c r="M10" i="81" s="1"/>
  <c r="L10" i="81"/>
  <c r="L10" i="81" a="1"/>
  <c r="K10" i="81" a="1"/>
  <c r="K10" i="81" s="1"/>
  <c r="J10" i="81" a="1"/>
  <c r="J10" i="81" s="1"/>
  <c r="I10" i="81" a="1"/>
  <c r="I10" i="81" s="1"/>
  <c r="H10" i="81"/>
  <c r="H10" i="81" a="1"/>
  <c r="G10" i="81" a="1"/>
  <c r="G10" i="81" s="1"/>
  <c r="F10" i="81" a="1"/>
  <c r="F10" i="81" s="1"/>
  <c r="E10" i="81" a="1"/>
  <c r="E10" i="81" s="1"/>
  <c r="D10" i="81"/>
  <c r="D10" i="81" a="1"/>
  <c r="C10" i="81"/>
  <c r="W8" i="81" a="1"/>
  <c r="W8" i="81" s="1"/>
  <c r="V8" i="81" a="1"/>
  <c r="V8" i="81" s="1"/>
  <c r="U8" i="81" a="1"/>
  <c r="U8" i="81" s="1"/>
  <c r="T8" i="81" a="1"/>
  <c r="T8" i="81" s="1"/>
  <c r="S8" i="81" a="1"/>
  <c r="S8" i="81" s="1"/>
  <c r="R8" i="81" a="1"/>
  <c r="R8" i="81" s="1"/>
  <c r="Q8" i="81" a="1"/>
  <c r="Q8" i="81" s="1"/>
  <c r="P8" i="81" a="1"/>
  <c r="P8" i="81" s="1"/>
  <c r="O8" i="81" a="1"/>
  <c r="O8" i="81" s="1"/>
  <c r="N8" i="81" a="1"/>
  <c r="N8" i="81" s="1"/>
  <c r="M8" i="81" a="1"/>
  <c r="M8" i="81" s="1"/>
  <c r="L8" i="81" a="1"/>
  <c r="L8" i="81" s="1"/>
  <c r="K8" i="81" a="1"/>
  <c r="K8" i="81" s="1"/>
  <c r="J8" i="81" a="1"/>
  <c r="J8" i="81" s="1"/>
  <c r="I8" i="81" a="1"/>
  <c r="I8" i="81" s="1"/>
  <c r="H8" i="81" a="1"/>
  <c r="H8" i="81" s="1"/>
  <c r="G8" i="81" a="1"/>
  <c r="G8" i="81" s="1"/>
  <c r="F8" i="81" a="1"/>
  <c r="F8" i="81" s="1"/>
  <c r="E8" i="81" a="1"/>
  <c r="E8" i="81" s="1"/>
  <c r="D8" i="81" a="1"/>
  <c r="D8" i="81" s="1"/>
  <c r="C8" i="81"/>
  <c r="W7" i="81" a="1"/>
  <c r="W7" i="81" s="1"/>
  <c r="V7" i="81"/>
  <c r="V7" i="81" a="1"/>
  <c r="U7" i="81"/>
  <c r="U7" i="81" a="1"/>
  <c r="T7" i="81"/>
  <c r="T7" i="81" a="1"/>
  <c r="S7" i="81" a="1"/>
  <c r="S7" i="81" s="1"/>
  <c r="R7" i="81" a="1"/>
  <c r="R7" i="81" s="1"/>
  <c r="Q7" i="81"/>
  <c r="Q7" i="81" a="1"/>
  <c r="P7" i="81"/>
  <c r="P7" i="81" a="1"/>
  <c r="O7" i="81" a="1"/>
  <c r="O7" i="81" s="1"/>
  <c r="N7" i="81" a="1"/>
  <c r="N7" i="81" s="1"/>
  <c r="M7" i="81"/>
  <c r="M7" i="81" a="1"/>
  <c r="L7" i="81" a="1"/>
  <c r="L7" i="81" s="1"/>
  <c r="K7" i="81" a="1"/>
  <c r="K7" i="81" s="1"/>
  <c r="J7" i="81" a="1"/>
  <c r="J7" i="81" s="1"/>
  <c r="I7" i="81"/>
  <c r="I7" i="81" a="1"/>
  <c r="H7" i="81" a="1"/>
  <c r="H7" i="81" s="1"/>
  <c r="G7" i="81" a="1"/>
  <c r="G7" i="81" s="1"/>
  <c r="F7" i="81" a="1"/>
  <c r="F7" i="81" s="1"/>
  <c r="E7" i="81"/>
  <c r="E7" i="81" a="1"/>
  <c r="D7" i="81" a="1"/>
  <c r="D7" i="81" s="1"/>
  <c r="C7" i="81"/>
  <c r="W6" i="81"/>
  <c r="W6" i="81" a="1"/>
  <c r="V6" i="81" a="1"/>
  <c r="V6" i="81" s="1"/>
  <c r="U6" i="81" a="1"/>
  <c r="U6" i="81" s="1"/>
  <c r="T6" i="81" a="1"/>
  <c r="T6" i="81" s="1"/>
  <c r="S6" i="81"/>
  <c r="S6" i="81" a="1"/>
  <c r="R6" i="81" a="1"/>
  <c r="R6" i="81" s="1"/>
  <c r="Q6" i="81" a="1"/>
  <c r="Q6" i="81" s="1"/>
  <c r="P6" i="81" a="1"/>
  <c r="P6" i="81" s="1"/>
  <c r="O6" i="81"/>
  <c r="O6" i="81" a="1"/>
  <c r="N6" i="81" a="1"/>
  <c r="N6" i="81" s="1"/>
  <c r="M6" i="81" a="1"/>
  <c r="M6" i="81" s="1"/>
  <c r="L6" i="81" a="1"/>
  <c r="L6" i="81" s="1"/>
  <c r="K6" i="81"/>
  <c r="K6" i="81" a="1"/>
  <c r="J6" i="81" a="1"/>
  <c r="J6" i="81" s="1"/>
  <c r="I6" i="81" a="1"/>
  <c r="I6" i="81" s="1"/>
  <c r="H6" i="81" a="1"/>
  <c r="H6" i="81" s="1"/>
  <c r="G6" i="81"/>
  <c r="G6" i="81" a="1"/>
  <c r="F6" i="81" a="1"/>
  <c r="F6" i="81" s="1"/>
  <c r="E6" i="81" a="1"/>
  <c r="E6" i="81" s="1"/>
  <c r="D6" i="81" a="1"/>
  <c r="D6" i="81" s="1"/>
  <c r="C6" i="81"/>
  <c r="W5" i="81" a="1"/>
  <c r="W5" i="81" s="1"/>
  <c r="V5" i="81" a="1"/>
  <c r="V5" i="81" s="1"/>
  <c r="U5" i="81" a="1"/>
  <c r="U5" i="81" s="1"/>
  <c r="T5" i="81" a="1"/>
  <c r="T5" i="81" s="1"/>
  <c r="S5" i="81" a="1"/>
  <c r="S5" i="81" s="1"/>
  <c r="R5" i="81" a="1"/>
  <c r="R5" i="81" s="1"/>
  <c r="Q5" i="81" a="1"/>
  <c r="Q5" i="81" s="1"/>
  <c r="P5" i="81" a="1"/>
  <c r="P5" i="81" s="1"/>
  <c r="O5" i="81" a="1"/>
  <c r="O5" i="81" s="1"/>
  <c r="N5" i="81" a="1"/>
  <c r="N5" i="81" s="1"/>
  <c r="M5" i="81" a="1"/>
  <c r="M5" i="81" s="1"/>
  <c r="L5" i="81" a="1"/>
  <c r="L5" i="81" s="1"/>
  <c r="K5" i="81" a="1"/>
  <c r="K5" i="81" s="1"/>
  <c r="J5" i="81" a="1"/>
  <c r="J5" i="81" s="1"/>
  <c r="I5" i="81" a="1"/>
  <c r="I5" i="81" s="1"/>
  <c r="H5" i="81" a="1"/>
  <c r="H5" i="81" s="1"/>
  <c r="G5" i="81" a="1"/>
  <c r="G5" i="81" s="1"/>
  <c r="F5" i="81"/>
  <c r="F5" i="81" a="1"/>
  <c r="E5" i="81" a="1"/>
  <c r="E5" i="81" s="1"/>
  <c r="D5" i="81" a="1"/>
  <c r="D5" i="81" s="1"/>
  <c r="C5" i="81"/>
  <c r="W4" i="81" a="1"/>
  <c r="W4" i="81" s="1"/>
  <c r="V4" i="81" a="1"/>
  <c r="V4" i="81" s="1"/>
  <c r="U4" i="81" a="1"/>
  <c r="U4" i="81" s="1"/>
  <c r="T4" i="81"/>
  <c r="T4" i="81" a="1"/>
  <c r="S4" i="81" a="1"/>
  <c r="S4" i="81" s="1"/>
  <c r="R4" i="81" a="1"/>
  <c r="R4" i="81" s="1"/>
  <c r="Q4" i="81" a="1"/>
  <c r="Q4" i="81" s="1"/>
  <c r="P4" i="81"/>
  <c r="P4" i="81" a="1"/>
  <c r="O4" i="81" a="1"/>
  <c r="O4" i="81" s="1"/>
  <c r="N4" i="81" a="1"/>
  <c r="N4" i="81" s="1"/>
  <c r="M4" i="81" a="1"/>
  <c r="M4" i="81" s="1"/>
  <c r="L4" i="81"/>
  <c r="L4" i="81" a="1"/>
  <c r="K4" i="81" a="1"/>
  <c r="K4" i="81" s="1"/>
  <c r="J4" i="81" a="1"/>
  <c r="J4" i="81" s="1"/>
  <c r="I4" i="81" a="1"/>
  <c r="I4" i="81" s="1"/>
  <c r="H4" i="81"/>
  <c r="H4" i="81" a="1"/>
  <c r="G4" i="81" a="1"/>
  <c r="G4" i="81" s="1"/>
  <c r="F4" i="81" a="1"/>
  <c r="F4" i="81" s="1"/>
  <c r="E4" i="81" a="1"/>
  <c r="E4" i="81" s="1"/>
  <c r="D4" i="81"/>
  <c r="D4" i="81" a="1"/>
  <c r="C4" i="81"/>
  <c r="C8" i="2"/>
  <c r="C6" i="2"/>
  <c r="C7" i="2"/>
  <c r="C4" i="2"/>
  <c r="W21" i="80" a="1"/>
  <c r="W21" i="80" s="1"/>
  <c r="V21" i="80" a="1"/>
  <c r="V21" i="80" s="1"/>
  <c r="U21" i="80" a="1"/>
  <c r="U21" i="80" s="1"/>
  <c r="T21" i="80" a="1"/>
  <c r="T21" i="80" s="1"/>
  <c r="S21" i="80" a="1"/>
  <c r="S21" i="80" s="1"/>
  <c r="R21" i="80" a="1"/>
  <c r="R21" i="80" s="1"/>
  <c r="Q21" i="80" a="1"/>
  <c r="Q21" i="80" s="1"/>
  <c r="P21" i="80" a="1"/>
  <c r="P21" i="80" s="1"/>
  <c r="O21" i="80" a="1"/>
  <c r="O21" i="80" s="1"/>
  <c r="N21" i="80" a="1"/>
  <c r="N21" i="80" s="1"/>
  <c r="M21" i="80" a="1"/>
  <c r="M21" i="80" s="1"/>
  <c r="L21" i="80" a="1"/>
  <c r="L21" i="80" s="1"/>
  <c r="K21" i="80" a="1"/>
  <c r="K21" i="80" s="1"/>
  <c r="J21" i="80" a="1"/>
  <c r="J21" i="80" s="1"/>
  <c r="I21" i="80" a="1"/>
  <c r="I21" i="80" s="1"/>
  <c r="H21" i="80" a="1"/>
  <c r="H21" i="80" s="1"/>
  <c r="G21" i="80" a="1"/>
  <c r="G21" i="80" s="1"/>
  <c r="F21" i="80" a="1"/>
  <c r="F21" i="80" s="1"/>
  <c r="E21" i="80" a="1"/>
  <c r="E21" i="80" s="1"/>
  <c r="D21" i="80" a="1"/>
  <c r="D21" i="80" s="1"/>
  <c r="C21" i="80"/>
  <c r="W20" i="80"/>
  <c r="W20" i="80" a="1"/>
  <c r="V20" i="80"/>
  <c r="V20" i="80" a="1"/>
  <c r="U20" i="80" a="1"/>
  <c r="U20" i="80" s="1"/>
  <c r="T20" i="80" a="1"/>
  <c r="T20" i="80" s="1"/>
  <c r="S20" i="80"/>
  <c r="S20" i="80" a="1"/>
  <c r="R20" i="80"/>
  <c r="R20" i="80" a="1"/>
  <c r="Q20" i="80"/>
  <c r="Q20" i="80" a="1"/>
  <c r="P20" i="80" a="1"/>
  <c r="P20" i="80" s="1"/>
  <c r="O20" i="80"/>
  <c r="O20" i="80" a="1"/>
  <c r="N20" i="80"/>
  <c r="N20" i="80" a="1"/>
  <c r="M20" i="80"/>
  <c r="M20" i="80" a="1"/>
  <c r="L20" i="80" a="1"/>
  <c r="L20" i="80" s="1"/>
  <c r="K20" i="80"/>
  <c r="K20" i="80" a="1"/>
  <c r="J20" i="80"/>
  <c r="J20" i="80" a="1"/>
  <c r="I20" i="80"/>
  <c r="I20" i="80" a="1"/>
  <c r="H20" i="80" a="1"/>
  <c r="H20" i="80" s="1"/>
  <c r="G20" i="80"/>
  <c r="G20" i="80" a="1"/>
  <c r="F20" i="80"/>
  <c r="F20" i="80" a="1"/>
  <c r="E20" i="80"/>
  <c r="E20" i="80" a="1"/>
  <c r="D20" i="80" a="1"/>
  <c r="D20" i="80" s="1"/>
  <c r="C20" i="80"/>
  <c r="W19" i="80" a="1"/>
  <c r="W19" i="80" s="1"/>
  <c r="V19" i="80" a="1"/>
  <c r="V19" i="80" s="1"/>
  <c r="U19" i="80"/>
  <c r="U19" i="80" a="1"/>
  <c r="T19" i="80"/>
  <c r="T19" i="80" a="1"/>
  <c r="S19" i="80" a="1"/>
  <c r="S19" i="80" s="1"/>
  <c r="R19" i="80" a="1"/>
  <c r="R19" i="80" s="1"/>
  <c r="Q19" i="80"/>
  <c r="Q19" i="80" a="1"/>
  <c r="P19" i="80"/>
  <c r="P19" i="80" a="1"/>
  <c r="O19" i="80" a="1"/>
  <c r="O19" i="80" s="1"/>
  <c r="N19" i="80" a="1"/>
  <c r="N19" i="80" s="1"/>
  <c r="M19" i="80"/>
  <c r="M19" i="80" a="1"/>
  <c r="L19" i="80"/>
  <c r="L19" i="80" a="1"/>
  <c r="K19" i="80" a="1"/>
  <c r="K19" i="80" s="1"/>
  <c r="J19" i="80" a="1"/>
  <c r="J19" i="80" s="1"/>
  <c r="I19" i="80"/>
  <c r="I19" i="80" a="1"/>
  <c r="H19" i="80"/>
  <c r="H19" i="80" a="1"/>
  <c r="G19" i="80" a="1"/>
  <c r="G19" i="80" s="1"/>
  <c r="F19" i="80" a="1"/>
  <c r="F19" i="80" s="1"/>
  <c r="E19" i="80"/>
  <c r="E19" i="80" a="1"/>
  <c r="D19" i="80"/>
  <c r="D19" i="80" a="1"/>
  <c r="C19" i="80"/>
  <c r="W18" i="80"/>
  <c r="W18" i="80" a="1"/>
  <c r="V18" i="80"/>
  <c r="V18" i="80" a="1"/>
  <c r="U18" i="80" a="1"/>
  <c r="U18" i="80" s="1"/>
  <c r="T18" i="80"/>
  <c r="T18" i="80" a="1"/>
  <c r="S18" i="80"/>
  <c r="S18" i="80" a="1"/>
  <c r="R18" i="80"/>
  <c r="R18" i="80" a="1"/>
  <c r="Q18" i="80" a="1"/>
  <c r="Q18" i="80" s="1"/>
  <c r="P18" i="80"/>
  <c r="P18" i="80" a="1"/>
  <c r="O18" i="80"/>
  <c r="O18" i="80" a="1"/>
  <c r="N18" i="80"/>
  <c r="N18" i="80" a="1"/>
  <c r="M18" i="80" a="1"/>
  <c r="M18" i="80" s="1"/>
  <c r="L18" i="80"/>
  <c r="L18" i="80" a="1"/>
  <c r="K18" i="80"/>
  <c r="K18" i="80" a="1"/>
  <c r="J18" i="80"/>
  <c r="J18" i="80" a="1"/>
  <c r="I18" i="80" a="1"/>
  <c r="I18" i="80" s="1"/>
  <c r="H18" i="80"/>
  <c r="H18" i="80" a="1"/>
  <c r="G18" i="80"/>
  <c r="G18" i="80" a="1"/>
  <c r="F18" i="80"/>
  <c r="F18" i="80" a="1"/>
  <c r="E18" i="80" a="1"/>
  <c r="E18" i="80" s="1"/>
  <c r="D18" i="80"/>
  <c r="D18" i="80" a="1"/>
  <c r="C18" i="80"/>
  <c r="W17" i="80" a="1"/>
  <c r="W17" i="80" s="1"/>
  <c r="V17" i="80"/>
  <c r="V17" i="80" a="1"/>
  <c r="U17" i="80"/>
  <c r="U17" i="80" a="1"/>
  <c r="T17" i="80" a="1"/>
  <c r="T17" i="80" s="1"/>
  <c r="S17" i="80" a="1"/>
  <c r="S17" i="80" s="1"/>
  <c r="R17" i="80"/>
  <c r="R17" i="80" a="1"/>
  <c r="Q17" i="80"/>
  <c r="Q17" i="80" a="1"/>
  <c r="P17" i="80" a="1"/>
  <c r="P17" i="80" s="1"/>
  <c r="O17" i="80" a="1"/>
  <c r="O17" i="80" s="1"/>
  <c r="N17" i="80"/>
  <c r="N17" i="80" a="1"/>
  <c r="M17" i="80"/>
  <c r="M17" i="80" a="1"/>
  <c r="L17" i="80" a="1"/>
  <c r="L17" i="80" s="1"/>
  <c r="K17" i="80" a="1"/>
  <c r="K17" i="80" s="1"/>
  <c r="J17" i="80"/>
  <c r="J17" i="80" a="1"/>
  <c r="I17" i="80"/>
  <c r="I17" i="80" a="1"/>
  <c r="H17" i="80" a="1"/>
  <c r="H17" i="80" s="1"/>
  <c r="G17" i="80" a="1"/>
  <c r="G17" i="80" s="1"/>
  <c r="F17" i="80"/>
  <c r="F17" i="80" a="1"/>
  <c r="E17" i="80"/>
  <c r="E17" i="80" a="1"/>
  <c r="D17" i="80" a="1"/>
  <c r="D17" i="80" s="1"/>
  <c r="C17" i="80"/>
  <c r="W16" i="80"/>
  <c r="W16" i="80" a="1"/>
  <c r="V16" i="80" a="1"/>
  <c r="V16" i="80" s="1"/>
  <c r="U16" i="80"/>
  <c r="U16" i="80" a="1"/>
  <c r="T16" i="80"/>
  <c r="T16" i="80" a="1"/>
  <c r="S16" i="80"/>
  <c r="S16" i="80" a="1"/>
  <c r="R16" i="80" a="1"/>
  <c r="R16" i="80" s="1"/>
  <c r="Q16" i="80"/>
  <c r="Q16" i="80" a="1"/>
  <c r="P16" i="80"/>
  <c r="P16" i="80" a="1"/>
  <c r="O16" i="80"/>
  <c r="O16" i="80" a="1"/>
  <c r="N16" i="80" a="1"/>
  <c r="N16" i="80" s="1"/>
  <c r="M16" i="80"/>
  <c r="M16" i="80" a="1"/>
  <c r="L16" i="80"/>
  <c r="L16" i="80" a="1"/>
  <c r="K16" i="80"/>
  <c r="K16" i="80" a="1"/>
  <c r="J16" i="80" a="1"/>
  <c r="J16" i="80" s="1"/>
  <c r="I16" i="80" a="1"/>
  <c r="I16" i="80" s="1"/>
  <c r="H16" i="80"/>
  <c r="H16" i="80" a="1"/>
  <c r="G16" i="80"/>
  <c r="G16" i="80" a="1"/>
  <c r="F16" i="80" a="1"/>
  <c r="F16" i="80" s="1"/>
  <c r="E16" i="80"/>
  <c r="E16" i="80" a="1"/>
  <c r="D16" i="80"/>
  <c r="D16" i="80" a="1"/>
  <c r="C16" i="80"/>
  <c r="W15" i="80"/>
  <c r="W15" i="80" a="1"/>
  <c r="V15" i="80"/>
  <c r="V15" i="80" a="1"/>
  <c r="U15" i="80" a="1"/>
  <c r="U15" i="80" s="1"/>
  <c r="T15" i="80" a="1"/>
  <c r="T15" i="80" s="1"/>
  <c r="S15" i="80"/>
  <c r="S15" i="80" a="1"/>
  <c r="R15" i="80"/>
  <c r="R15" i="80" a="1"/>
  <c r="Q15" i="80" a="1"/>
  <c r="Q15" i="80" s="1"/>
  <c r="P15" i="80" a="1"/>
  <c r="P15" i="80" s="1"/>
  <c r="O15" i="80"/>
  <c r="O15" i="80" a="1"/>
  <c r="N15" i="80"/>
  <c r="N15" i="80" a="1"/>
  <c r="M15" i="80" a="1"/>
  <c r="M15" i="80" s="1"/>
  <c r="L15" i="80" a="1"/>
  <c r="L15" i="80" s="1"/>
  <c r="K15" i="80"/>
  <c r="K15" i="80" a="1"/>
  <c r="J15" i="80"/>
  <c r="J15" i="80" a="1"/>
  <c r="I15" i="80" a="1"/>
  <c r="I15" i="80" s="1"/>
  <c r="H15" i="80" a="1"/>
  <c r="H15" i="80" s="1"/>
  <c r="G15" i="80"/>
  <c r="G15" i="80" a="1"/>
  <c r="F15" i="80"/>
  <c r="F15" i="80" a="1"/>
  <c r="E15" i="80" a="1"/>
  <c r="E15" i="80" s="1"/>
  <c r="D15" i="80" a="1"/>
  <c r="D15" i="80" s="1"/>
  <c r="C15" i="80"/>
  <c r="W14" i="80" a="1"/>
  <c r="W14" i="80" s="1"/>
  <c r="V14" i="80"/>
  <c r="V14" i="80" a="1"/>
  <c r="U14" i="80"/>
  <c r="U14" i="80" a="1"/>
  <c r="T14" i="80"/>
  <c r="T14" i="80" a="1"/>
  <c r="S14" i="80" a="1"/>
  <c r="S14" i="80" s="1"/>
  <c r="R14" i="80"/>
  <c r="R14" i="80" a="1"/>
  <c r="Q14" i="80"/>
  <c r="Q14" i="80" a="1"/>
  <c r="P14" i="80"/>
  <c r="P14" i="80" a="1"/>
  <c r="O14" i="80" a="1"/>
  <c r="O14" i="80" s="1"/>
  <c r="N14" i="80"/>
  <c r="N14" i="80" a="1"/>
  <c r="M14" i="80"/>
  <c r="M14" i="80" a="1"/>
  <c r="L14" i="80"/>
  <c r="L14" i="80" a="1"/>
  <c r="K14" i="80" a="1"/>
  <c r="K14" i="80" s="1"/>
  <c r="J14" i="80"/>
  <c r="J14" i="80" a="1"/>
  <c r="I14" i="80"/>
  <c r="I14" i="80" a="1"/>
  <c r="H14" i="80"/>
  <c r="H14" i="80" a="1"/>
  <c r="G14" i="80" a="1"/>
  <c r="G14" i="80" s="1"/>
  <c r="F14" i="80"/>
  <c r="F14" i="80" a="1"/>
  <c r="E14" i="80"/>
  <c r="E14" i="80" a="1"/>
  <c r="D14" i="80"/>
  <c r="D14" i="80" a="1"/>
  <c r="C14" i="80"/>
  <c r="W13" i="80"/>
  <c r="W13" i="80" a="1"/>
  <c r="V13" i="80" a="1"/>
  <c r="V13" i="80" s="1"/>
  <c r="U13" i="80" a="1"/>
  <c r="U13" i="80" s="1"/>
  <c r="T13" i="80"/>
  <c r="T13" i="80" a="1"/>
  <c r="S13" i="80"/>
  <c r="S13" i="80" a="1"/>
  <c r="R13" i="80" a="1"/>
  <c r="R13" i="80" s="1"/>
  <c r="Q13" i="80" a="1"/>
  <c r="Q13" i="80" s="1"/>
  <c r="P13" i="80"/>
  <c r="P13" i="80" a="1"/>
  <c r="O13" i="80"/>
  <c r="O13" i="80" a="1"/>
  <c r="N13" i="80" a="1"/>
  <c r="N13" i="80" s="1"/>
  <c r="M13" i="80" a="1"/>
  <c r="M13" i="80" s="1"/>
  <c r="L13" i="80"/>
  <c r="L13" i="80" a="1"/>
  <c r="K13" i="80"/>
  <c r="K13" i="80" a="1"/>
  <c r="J13" i="80" a="1"/>
  <c r="J13" i="80" s="1"/>
  <c r="I13" i="80" a="1"/>
  <c r="I13" i="80" s="1"/>
  <c r="H13" i="80"/>
  <c r="H13" i="80" a="1"/>
  <c r="G13" i="80"/>
  <c r="G13" i="80" a="1"/>
  <c r="F13" i="80" a="1"/>
  <c r="F13" i="80" s="1"/>
  <c r="E13" i="80" a="1"/>
  <c r="E13" i="80" s="1"/>
  <c r="D13" i="80"/>
  <c r="D13" i="80" a="1"/>
  <c r="C13" i="80"/>
  <c r="W12" i="80"/>
  <c r="W12" i="80" a="1"/>
  <c r="V12" i="80"/>
  <c r="V12" i="80" a="1"/>
  <c r="U12" i="80"/>
  <c r="U12" i="80" a="1"/>
  <c r="T12" i="80" a="1"/>
  <c r="T12" i="80" s="1"/>
  <c r="S12" i="80"/>
  <c r="S12" i="80" a="1"/>
  <c r="R12" i="80"/>
  <c r="R12" i="80" a="1"/>
  <c r="Q12" i="80"/>
  <c r="Q12" i="80" a="1"/>
  <c r="P12" i="80" a="1"/>
  <c r="P12" i="80" s="1"/>
  <c r="O12" i="80"/>
  <c r="O12" i="80" a="1"/>
  <c r="N12" i="80"/>
  <c r="N12" i="80" a="1"/>
  <c r="M12" i="80"/>
  <c r="M12" i="80" a="1"/>
  <c r="L12" i="80" a="1"/>
  <c r="L12" i="80" s="1"/>
  <c r="K12" i="80"/>
  <c r="K12" i="80" a="1"/>
  <c r="J12" i="80"/>
  <c r="J12" i="80" a="1"/>
  <c r="I12" i="80"/>
  <c r="I12" i="80" a="1"/>
  <c r="H12" i="80" a="1"/>
  <c r="H12" i="80" s="1"/>
  <c r="G12" i="80"/>
  <c r="G12" i="80" a="1"/>
  <c r="F12" i="80"/>
  <c r="F12" i="80" a="1"/>
  <c r="E12" i="80"/>
  <c r="E12" i="80" a="1"/>
  <c r="D12" i="80" a="1"/>
  <c r="D12" i="80" s="1"/>
  <c r="C12" i="80"/>
  <c r="W11" i="80" a="1"/>
  <c r="W11" i="80" s="1"/>
  <c r="V11" i="80" a="1"/>
  <c r="V11" i="80" s="1"/>
  <c r="U11" i="80"/>
  <c r="U11" i="80" a="1"/>
  <c r="T11" i="80"/>
  <c r="T11" i="80" a="1"/>
  <c r="S11" i="80" a="1"/>
  <c r="S11" i="80" s="1"/>
  <c r="R11" i="80" a="1"/>
  <c r="R11" i="80" s="1"/>
  <c r="Q11" i="80"/>
  <c r="Q11" i="80" a="1"/>
  <c r="P11" i="80"/>
  <c r="P11" i="80" a="1"/>
  <c r="O11" i="80" a="1"/>
  <c r="O11" i="80" s="1"/>
  <c r="N11" i="80" a="1"/>
  <c r="N11" i="80" s="1"/>
  <c r="M11" i="80"/>
  <c r="M11" i="80" a="1"/>
  <c r="L11" i="80"/>
  <c r="L11" i="80" a="1"/>
  <c r="K11" i="80" a="1"/>
  <c r="K11" i="80" s="1"/>
  <c r="J11" i="80" a="1"/>
  <c r="J11" i="80" s="1"/>
  <c r="I11" i="80"/>
  <c r="I11" i="80" a="1"/>
  <c r="H11" i="80"/>
  <c r="H11" i="80" a="1"/>
  <c r="G11" i="80" a="1"/>
  <c r="G11" i="80" s="1"/>
  <c r="F11" i="80" a="1"/>
  <c r="F11" i="80" s="1"/>
  <c r="E11" i="80"/>
  <c r="E11" i="80" a="1"/>
  <c r="D11" i="80"/>
  <c r="D11" i="80" a="1"/>
  <c r="C11" i="80"/>
  <c r="W10" i="80"/>
  <c r="W10" i="80" a="1"/>
  <c r="V10" i="80"/>
  <c r="V10" i="80" a="1"/>
  <c r="U10" i="80" a="1"/>
  <c r="U10" i="80" s="1"/>
  <c r="T10" i="80"/>
  <c r="T10" i="80" a="1"/>
  <c r="S10" i="80"/>
  <c r="S10" i="80" a="1"/>
  <c r="R10" i="80"/>
  <c r="R10" i="80" a="1"/>
  <c r="Q10" i="80" a="1"/>
  <c r="Q10" i="80" s="1"/>
  <c r="P10" i="80"/>
  <c r="P10" i="80" a="1"/>
  <c r="O10" i="80"/>
  <c r="O10" i="80" a="1"/>
  <c r="N10" i="80"/>
  <c r="N10" i="80" a="1"/>
  <c r="M10" i="80" a="1"/>
  <c r="M10" i="80" s="1"/>
  <c r="L10" i="80"/>
  <c r="L10" i="80" a="1"/>
  <c r="K10" i="80"/>
  <c r="K10" i="80" a="1"/>
  <c r="J10" i="80"/>
  <c r="J10" i="80" a="1"/>
  <c r="I10" i="80" a="1"/>
  <c r="I10" i="80" s="1"/>
  <c r="H10" i="80" a="1"/>
  <c r="H10" i="80" s="1"/>
  <c r="G10" i="80"/>
  <c r="G10" i="80" a="1"/>
  <c r="F10" i="80"/>
  <c r="F10" i="80" a="1"/>
  <c r="E10" i="80" a="1"/>
  <c r="E10" i="80" s="1"/>
  <c r="D10" i="80" a="1"/>
  <c r="D10" i="80" s="1"/>
  <c r="C10" i="80"/>
  <c r="W8" i="80" a="1"/>
  <c r="W8" i="80" s="1"/>
  <c r="V8" i="80" a="1"/>
  <c r="V8" i="80" s="1"/>
  <c r="U8" i="80" a="1"/>
  <c r="U8" i="80" s="1"/>
  <c r="T8" i="80" a="1"/>
  <c r="T8" i="80" s="1"/>
  <c r="S8" i="80" a="1"/>
  <c r="S8" i="80" s="1"/>
  <c r="R8" i="80" a="1"/>
  <c r="R8" i="80" s="1"/>
  <c r="Q8" i="80" a="1"/>
  <c r="Q8" i="80" s="1"/>
  <c r="P8" i="80" a="1"/>
  <c r="P8" i="80" s="1"/>
  <c r="O8" i="80" a="1"/>
  <c r="O8" i="80" s="1"/>
  <c r="N8" i="80" a="1"/>
  <c r="N8" i="80" s="1"/>
  <c r="M8" i="80" a="1"/>
  <c r="M8" i="80" s="1"/>
  <c r="L8" i="80" a="1"/>
  <c r="L8" i="80" s="1"/>
  <c r="K8" i="80" a="1"/>
  <c r="K8" i="80" s="1"/>
  <c r="J8" i="80" a="1"/>
  <c r="J8" i="80" s="1"/>
  <c r="I8" i="80" a="1"/>
  <c r="I8" i="80" s="1"/>
  <c r="H8" i="80" a="1"/>
  <c r="H8" i="80" s="1"/>
  <c r="G8" i="80" a="1"/>
  <c r="G8" i="80" s="1"/>
  <c r="F8" i="80" a="1"/>
  <c r="F8" i="80" s="1"/>
  <c r="E8" i="80" a="1"/>
  <c r="E8" i="80" s="1"/>
  <c r="D8" i="80" a="1"/>
  <c r="D8" i="80" s="1"/>
  <c r="C8" i="80"/>
  <c r="W7" i="80"/>
  <c r="W7" i="80" a="1"/>
  <c r="V7" i="80"/>
  <c r="V7" i="80" a="1"/>
  <c r="U7" i="80"/>
  <c r="U7" i="80" a="1"/>
  <c r="T7" i="80"/>
  <c r="T7" i="80" a="1"/>
  <c r="S7" i="80"/>
  <c r="S7" i="80" a="1"/>
  <c r="R7" i="80"/>
  <c r="R7" i="80" a="1"/>
  <c r="Q7" i="80"/>
  <c r="Q7" i="80" a="1"/>
  <c r="P7" i="80"/>
  <c r="P7" i="80" a="1"/>
  <c r="O7" i="80"/>
  <c r="O7" i="80" a="1"/>
  <c r="N7" i="80" a="1"/>
  <c r="N7" i="80" s="1"/>
  <c r="M7" i="80"/>
  <c r="M7" i="80" a="1"/>
  <c r="L7" i="80" a="1"/>
  <c r="L7" i="80" s="1"/>
  <c r="K7" i="80"/>
  <c r="K7" i="80" a="1"/>
  <c r="J7" i="80" a="1"/>
  <c r="J7" i="80" s="1"/>
  <c r="I7" i="80"/>
  <c r="I7" i="80" a="1"/>
  <c r="H7" i="80" a="1"/>
  <c r="H7" i="80" s="1"/>
  <c r="G7" i="80"/>
  <c r="G7" i="80" a="1"/>
  <c r="F7" i="80" a="1"/>
  <c r="F7" i="80" s="1"/>
  <c r="E7" i="80"/>
  <c r="E7" i="80" a="1"/>
  <c r="D7" i="80" a="1"/>
  <c r="D7" i="80" s="1"/>
  <c r="C7" i="80"/>
  <c r="W6" i="80" a="1"/>
  <c r="W6" i="80" s="1"/>
  <c r="V6" i="80"/>
  <c r="V6" i="80" a="1"/>
  <c r="U6" i="80" a="1"/>
  <c r="U6" i="80" s="1"/>
  <c r="U2" i="80" s="1"/>
  <c r="T6" i="80"/>
  <c r="T6" i="80" a="1"/>
  <c r="S6" i="80" a="1"/>
  <c r="S6" i="80" s="1"/>
  <c r="R6" i="80"/>
  <c r="R6" i="80" a="1"/>
  <c r="Q6" i="80" a="1"/>
  <c r="Q6" i="80" s="1"/>
  <c r="P6" i="80"/>
  <c r="P6" i="80" a="1"/>
  <c r="O6" i="80" a="1"/>
  <c r="O6" i="80" s="1"/>
  <c r="N6" i="80"/>
  <c r="N6" i="80" a="1"/>
  <c r="M6" i="80" a="1"/>
  <c r="M6" i="80" s="1"/>
  <c r="L6" i="80"/>
  <c r="L6" i="80" a="1"/>
  <c r="K6" i="80" a="1"/>
  <c r="K6" i="80" s="1"/>
  <c r="J6" i="80"/>
  <c r="J6" i="80" a="1"/>
  <c r="I6" i="80" a="1"/>
  <c r="I6" i="80" s="1"/>
  <c r="H6" i="80" a="1"/>
  <c r="H6" i="80" s="1"/>
  <c r="G6" i="80" a="1"/>
  <c r="G6" i="80" s="1"/>
  <c r="F6" i="80" a="1"/>
  <c r="F6" i="80" s="1"/>
  <c r="E6" i="80" a="1"/>
  <c r="E6" i="80" s="1"/>
  <c r="D6" i="80" a="1"/>
  <c r="D6" i="80" s="1"/>
  <c r="C6" i="80"/>
  <c r="W5" i="80" a="1"/>
  <c r="W5" i="80" s="1"/>
  <c r="W2" i="80" s="1"/>
  <c r="V5" i="80"/>
  <c r="V5" i="80" a="1"/>
  <c r="U5" i="80"/>
  <c r="U5" i="80" a="1"/>
  <c r="T5" i="80"/>
  <c r="T5" i="80" a="1"/>
  <c r="S5" i="80" a="1"/>
  <c r="S5" i="80" s="1"/>
  <c r="S2" i="80" s="1"/>
  <c r="R5" i="80"/>
  <c r="R5" i="80" a="1"/>
  <c r="Q5" i="80" a="1"/>
  <c r="Q5" i="80" s="1"/>
  <c r="P5" i="80"/>
  <c r="P5" i="80" a="1"/>
  <c r="O5" i="80" a="1"/>
  <c r="O5" i="80" s="1"/>
  <c r="N5" i="80"/>
  <c r="N5" i="80" a="1"/>
  <c r="M5" i="80" a="1"/>
  <c r="M5" i="80" s="1"/>
  <c r="L5" i="80"/>
  <c r="L5" i="80" a="1"/>
  <c r="K5" i="80" a="1"/>
  <c r="K5" i="80" s="1"/>
  <c r="J5" i="80"/>
  <c r="J5" i="80" a="1"/>
  <c r="I5" i="80" a="1"/>
  <c r="I5" i="80" s="1"/>
  <c r="H5" i="80"/>
  <c r="H5" i="80" a="1"/>
  <c r="G5" i="80" a="1"/>
  <c r="G5" i="80" s="1"/>
  <c r="F5" i="80"/>
  <c r="F5" i="80" a="1"/>
  <c r="E5" i="80" a="1"/>
  <c r="E5" i="80" s="1"/>
  <c r="D5" i="80"/>
  <c r="D5" i="80" a="1"/>
  <c r="C5" i="80"/>
  <c r="W4" i="80"/>
  <c r="W4" i="80" a="1"/>
  <c r="V4" i="80" a="1"/>
  <c r="V4" i="80" s="1"/>
  <c r="U4" i="80"/>
  <c r="U4" i="80" a="1"/>
  <c r="T4" i="80" a="1"/>
  <c r="T4" i="80" s="1"/>
  <c r="S4" i="80"/>
  <c r="S4" i="80" a="1"/>
  <c r="R4" i="80" a="1"/>
  <c r="R4" i="80" s="1"/>
  <c r="Q4" i="80"/>
  <c r="Q4" i="80" a="1"/>
  <c r="P4" i="80" a="1"/>
  <c r="P4" i="80" s="1"/>
  <c r="O4" i="80"/>
  <c r="O4" i="80" a="1"/>
  <c r="N4" i="80" a="1"/>
  <c r="N4" i="80" s="1"/>
  <c r="M4" i="80" a="1"/>
  <c r="M4" i="80" s="1"/>
  <c r="M2" i="80" s="1"/>
  <c r="L4" i="80" a="1"/>
  <c r="L4" i="80" s="1"/>
  <c r="K4" i="80" a="1"/>
  <c r="K4" i="80" s="1"/>
  <c r="K2" i="80" s="1"/>
  <c r="J4" i="80" a="1"/>
  <c r="J4" i="80" s="1"/>
  <c r="I4" i="80" a="1"/>
  <c r="I4" i="80" s="1"/>
  <c r="H4" i="80" a="1"/>
  <c r="H4" i="80" s="1"/>
  <c r="G4" i="80" a="1"/>
  <c r="G4" i="80" s="1"/>
  <c r="G2" i="80" s="1"/>
  <c r="F4" i="80" a="1"/>
  <c r="F4" i="80" s="1"/>
  <c r="E4" i="80" a="1"/>
  <c r="E4" i="80" s="1"/>
  <c r="E2" i="80" s="1"/>
  <c r="D4" i="80" a="1"/>
  <c r="D4" i="80" s="1"/>
  <c r="C4" i="80"/>
  <c r="V2" i="80" s="1"/>
  <c r="D29" i="1"/>
  <c r="W21" i="78" a="1"/>
  <c r="W21" i="78" s="1"/>
  <c r="V21" i="78" a="1"/>
  <c r="V21" i="78" s="1"/>
  <c r="U21" i="78" a="1"/>
  <c r="U21" i="78" s="1"/>
  <c r="T21" i="78" a="1"/>
  <c r="T21" i="78" s="1"/>
  <c r="S21" i="78" a="1"/>
  <c r="S21" i="78" s="1"/>
  <c r="R21" i="78" a="1"/>
  <c r="R21" i="78" s="1"/>
  <c r="Q21" i="78" a="1"/>
  <c r="Q21" i="78" s="1"/>
  <c r="P21" i="78" a="1"/>
  <c r="P21" i="78" s="1"/>
  <c r="O21" i="78" a="1"/>
  <c r="O21" i="78" s="1"/>
  <c r="N21" i="78" a="1"/>
  <c r="N21" i="78" s="1"/>
  <c r="M21" i="78" a="1"/>
  <c r="M21" i="78" s="1"/>
  <c r="L21" i="78" a="1"/>
  <c r="L21" i="78" s="1"/>
  <c r="K21" i="78" a="1"/>
  <c r="K21" i="78" s="1"/>
  <c r="J21" i="78" a="1"/>
  <c r="J21" i="78" s="1"/>
  <c r="I21" i="78" a="1"/>
  <c r="I21" i="78" s="1"/>
  <c r="H21" i="78" a="1"/>
  <c r="H21" i="78" s="1"/>
  <c r="G21" i="78" a="1"/>
  <c r="G21" i="78" s="1"/>
  <c r="F21" i="78" a="1"/>
  <c r="F21" i="78" s="1"/>
  <c r="E21" i="78" a="1"/>
  <c r="E21" i="78" s="1"/>
  <c r="D21" i="78" a="1"/>
  <c r="D21" i="78" s="1"/>
  <c r="C21" i="78"/>
  <c r="W20" i="78" a="1"/>
  <c r="W20" i="78" s="1"/>
  <c r="V20" i="78" a="1"/>
  <c r="V20" i="78" s="1"/>
  <c r="U20" i="78" a="1"/>
  <c r="U20" i="78" s="1"/>
  <c r="T20" i="78" a="1"/>
  <c r="T20" i="78" s="1"/>
  <c r="S20" i="78" a="1"/>
  <c r="S20" i="78" s="1"/>
  <c r="R20" i="78" a="1"/>
  <c r="R20" i="78" s="1"/>
  <c r="Q20" i="78" a="1"/>
  <c r="Q20" i="78" s="1"/>
  <c r="P20" i="78" a="1"/>
  <c r="P20" i="78" s="1"/>
  <c r="O20" i="78" a="1"/>
  <c r="O20" i="78" s="1"/>
  <c r="N20" i="78" a="1"/>
  <c r="N20" i="78" s="1"/>
  <c r="M20" i="78" a="1"/>
  <c r="M20" i="78" s="1"/>
  <c r="L20" i="78" a="1"/>
  <c r="L20" i="78" s="1"/>
  <c r="K20" i="78" a="1"/>
  <c r="K20" i="78" s="1"/>
  <c r="J20" i="78" a="1"/>
  <c r="J20" i="78" s="1"/>
  <c r="I20" i="78" a="1"/>
  <c r="I20" i="78" s="1"/>
  <c r="H20" i="78" a="1"/>
  <c r="H20" i="78" s="1"/>
  <c r="G20" i="78" a="1"/>
  <c r="G20" i="78" s="1"/>
  <c r="F20" i="78" a="1"/>
  <c r="F20" i="78" s="1"/>
  <c r="E20" i="78" a="1"/>
  <c r="E20" i="78" s="1"/>
  <c r="D20" i="78" a="1"/>
  <c r="D20" i="78" s="1"/>
  <c r="C20" i="78"/>
  <c r="W19" i="78" a="1"/>
  <c r="W19" i="78" s="1"/>
  <c r="V19" i="78" a="1"/>
  <c r="V19" i="78" s="1"/>
  <c r="U19" i="78" a="1"/>
  <c r="U19" i="78" s="1"/>
  <c r="T19" i="78" a="1"/>
  <c r="T19" i="78" s="1"/>
  <c r="S19" i="78" a="1"/>
  <c r="S19" i="78" s="1"/>
  <c r="R19" i="78" a="1"/>
  <c r="R19" i="78" s="1"/>
  <c r="Q19" i="78" a="1"/>
  <c r="Q19" i="78" s="1"/>
  <c r="P19" i="78" a="1"/>
  <c r="P19" i="78" s="1"/>
  <c r="O19" i="78" a="1"/>
  <c r="O19" i="78" s="1"/>
  <c r="N19" i="78" a="1"/>
  <c r="N19" i="78" s="1"/>
  <c r="M19" i="78" a="1"/>
  <c r="M19" i="78" s="1"/>
  <c r="L19" i="78" a="1"/>
  <c r="L19" i="78" s="1"/>
  <c r="K19" i="78" a="1"/>
  <c r="K19" i="78" s="1"/>
  <c r="J19" i="78" a="1"/>
  <c r="J19" i="78" s="1"/>
  <c r="I19" i="78" a="1"/>
  <c r="I19" i="78" s="1"/>
  <c r="H19" i="78" a="1"/>
  <c r="H19" i="78" s="1"/>
  <c r="G19" i="78" a="1"/>
  <c r="G19" i="78" s="1"/>
  <c r="F19" i="78" a="1"/>
  <c r="F19" i="78" s="1"/>
  <c r="E19" i="78" a="1"/>
  <c r="E19" i="78" s="1"/>
  <c r="D19" i="78" a="1"/>
  <c r="D19" i="78" s="1"/>
  <c r="C19" i="78"/>
  <c r="W18" i="78" a="1"/>
  <c r="W18" i="78" s="1"/>
  <c r="V18" i="78" a="1"/>
  <c r="V18" i="78" s="1"/>
  <c r="U18" i="78" a="1"/>
  <c r="U18" i="78" s="1"/>
  <c r="T18" i="78" a="1"/>
  <c r="T18" i="78" s="1"/>
  <c r="S18" i="78" a="1"/>
  <c r="S18" i="78" s="1"/>
  <c r="R18" i="78" a="1"/>
  <c r="R18" i="78" s="1"/>
  <c r="Q18" i="78" a="1"/>
  <c r="Q18" i="78" s="1"/>
  <c r="P18" i="78" a="1"/>
  <c r="P18" i="78" s="1"/>
  <c r="O18" i="78" a="1"/>
  <c r="O18" i="78" s="1"/>
  <c r="N18" i="78" a="1"/>
  <c r="N18" i="78" s="1"/>
  <c r="M18" i="78" a="1"/>
  <c r="M18" i="78" s="1"/>
  <c r="L18" i="78" a="1"/>
  <c r="L18" i="78" s="1"/>
  <c r="K18" i="78" a="1"/>
  <c r="K18" i="78" s="1"/>
  <c r="J18" i="78" a="1"/>
  <c r="J18" i="78" s="1"/>
  <c r="I18" i="78" a="1"/>
  <c r="I18" i="78" s="1"/>
  <c r="H18" i="78" a="1"/>
  <c r="H18" i="78" s="1"/>
  <c r="G18" i="78" a="1"/>
  <c r="G18" i="78" s="1"/>
  <c r="F18" i="78" a="1"/>
  <c r="F18" i="78" s="1"/>
  <c r="E18" i="78" a="1"/>
  <c r="E18" i="78" s="1"/>
  <c r="D18" i="78" a="1"/>
  <c r="D18" i="78" s="1"/>
  <c r="C18" i="78"/>
  <c r="W17" i="78" a="1"/>
  <c r="W17" i="78" s="1"/>
  <c r="V17" i="78" a="1"/>
  <c r="V17" i="78" s="1"/>
  <c r="U17" i="78" a="1"/>
  <c r="U17" i="78" s="1"/>
  <c r="T17" i="78" a="1"/>
  <c r="T17" i="78" s="1"/>
  <c r="S17" i="78" a="1"/>
  <c r="S17" i="78" s="1"/>
  <c r="R17" i="78" a="1"/>
  <c r="R17" i="78" s="1"/>
  <c r="Q17" i="78" a="1"/>
  <c r="Q17" i="78" s="1"/>
  <c r="P17" i="78" a="1"/>
  <c r="P17" i="78" s="1"/>
  <c r="O17" i="78" a="1"/>
  <c r="O17" i="78" s="1"/>
  <c r="N17" i="78" a="1"/>
  <c r="N17" i="78" s="1"/>
  <c r="M17" i="78" a="1"/>
  <c r="M17" i="78" s="1"/>
  <c r="L17" i="78" a="1"/>
  <c r="L17" i="78" s="1"/>
  <c r="K17" i="78" a="1"/>
  <c r="K17" i="78" s="1"/>
  <c r="J17" i="78" a="1"/>
  <c r="J17" i="78" s="1"/>
  <c r="I17" i="78" a="1"/>
  <c r="I17" i="78" s="1"/>
  <c r="H17" i="78" a="1"/>
  <c r="H17" i="78" s="1"/>
  <c r="G17" i="78" a="1"/>
  <c r="G17" i="78" s="1"/>
  <c r="F17" i="78" a="1"/>
  <c r="F17" i="78" s="1"/>
  <c r="E17" i="78" a="1"/>
  <c r="E17" i="78" s="1"/>
  <c r="D17" i="78" a="1"/>
  <c r="D17" i="78" s="1"/>
  <c r="C17" i="78"/>
  <c r="W16" i="78" a="1"/>
  <c r="W16" i="78" s="1"/>
  <c r="V16" i="78" a="1"/>
  <c r="V16" i="78" s="1"/>
  <c r="U16" i="78" a="1"/>
  <c r="U16" i="78" s="1"/>
  <c r="T16" i="78" a="1"/>
  <c r="T16" i="78" s="1"/>
  <c r="S16" i="78" a="1"/>
  <c r="S16" i="78" s="1"/>
  <c r="R16" i="78" a="1"/>
  <c r="R16" i="78" s="1"/>
  <c r="Q16" i="78" a="1"/>
  <c r="Q16" i="78" s="1"/>
  <c r="P16" i="78" a="1"/>
  <c r="P16" i="78" s="1"/>
  <c r="O16" i="78" a="1"/>
  <c r="O16" i="78" s="1"/>
  <c r="N16" i="78" a="1"/>
  <c r="N16" i="78" s="1"/>
  <c r="M16" i="78" a="1"/>
  <c r="M16" i="78" s="1"/>
  <c r="L16" i="78" a="1"/>
  <c r="L16" i="78" s="1"/>
  <c r="K16" i="78" a="1"/>
  <c r="K16" i="78" s="1"/>
  <c r="J16" i="78" a="1"/>
  <c r="J16" i="78" s="1"/>
  <c r="I16" i="78" a="1"/>
  <c r="I16" i="78" s="1"/>
  <c r="H16" i="78" a="1"/>
  <c r="H16" i="78" s="1"/>
  <c r="G16" i="78" a="1"/>
  <c r="G16" i="78" s="1"/>
  <c r="F16" i="78" a="1"/>
  <c r="F16" i="78" s="1"/>
  <c r="E16" i="78" a="1"/>
  <c r="E16" i="78" s="1"/>
  <c r="D16" i="78" a="1"/>
  <c r="D16" i="78" s="1"/>
  <c r="C16" i="78"/>
  <c r="W15" i="78" a="1"/>
  <c r="W15" i="78" s="1"/>
  <c r="V15" i="78" a="1"/>
  <c r="V15" i="78" s="1"/>
  <c r="U15" i="78" a="1"/>
  <c r="U15" i="78" s="1"/>
  <c r="T15" i="78" a="1"/>
  <c r="T15" i="78" s="1"/>
  <c r="S15" i="78" a="1"/>
  <c r="S15" i="78" s="1"/>
  <c r="R15" i="78" a="1"/>
  <c r="R15" i="78" s="1"/>
  <c r="Q15" i="78" a="1"/>
  <c r="Q15" i="78" s="1"/>
  <c r="P15" i="78" a="1"/>
  <c r="P15" i="78" s="1"/>
  <c r="O15" i="78" a="1"/>
  <c r="O15" i="78" s="1"/>
  <c r="N15" i="78" a="1"/>
  <c r="N15" i="78" s="1"/>
  <c r="M15" i="78" a="1"/>
  <c r="M15" i="78" s="1"/>
  <c r="L15" i="78" a="1"/>
  <c r="L15" i="78" s="1"/>
  <c r="K15" i="78" a="1"/>
  <c r="K15" i="78" s="1"/>
  <c r="J15" i="78" a="1"/>
  <c r="J15" i="78" s="1"/>
  <c r="I15" i="78" a="1"/>
  <c r="I15" i="78" s="1"/>
  <c r="H15" i="78" a="1"/>
  <c r="H15" i="78" s="1"/>
  <c r="G15" i="78" a="1"/>
  <c r="G15" i="78" s="1"/>
  <c r="F15" i="78" a="1"/>
  <c r="F15" i="78" s="1"/>
  <c r="E15" i="78" a="1"/>
  <c r="E15" i="78" s="1"/>
  <c r="D15" i="78" a="1"/>
  <c r="D15" i="78" s="1"/>
  <c r="C15" i="78"/>
  <c r="W14" i="78" a="1"/>
  <c r="W14" i="78" s="1"/>
  <c r="V14" i="78" a="1"/>
  <c r="V14" i="78" s="1"/>
  <c r="U14" i="78" a="1"/>
  <c r="U14" i="78" s="1"/>
  <c r="T14" i="78" a="1"/>
  <c r="T14" i="78" s="1"/>
  <c r="S14" i="78" a="1"/>
  <c r="S14" i="78" s="1"/>
  <c r="R14" i="78" a="1"/>
  <c r="R14" i="78" s="1"/>
  <c r="Q14" i="78" a="1"/>
  <c r="Q14" i="78" s="1"/>
  <c r="P14" i="78" a="1"/>
  <c r="P14" i="78" s="1"/>
  <c r="O14" i="78" a="1"/>
  <c r="O14" i="78" s="1"/>
  <c r="N14" i="78" a="1"/>
  <c r="N14" i="78" s="1"/>
  <c r="M14" i="78" a="1"/>
  <c r="M14" i="78" s="1"/>
  <c r="L14" i="78" a="1"/>
  <c r="L14" i="78" s="1"/>
  <c r="K14" i="78" a="1"/>
  <c r="K14" i="78" s="1"/>
  <c r="J14" i="78" a="1"/>
  <c r="J14" i="78" s="1"/>
  <c r="I14" i="78" a="1"/>
  <c r="I14" i="78" s="1"/>
  <c r="H14" i="78" a="1"/>
  <c r="H14" i="78" s="1"/>
  <c r="G14" i="78" a="1"/>
  <c r="G14" i="78" s="1"/>
  <c r="F14" i="78" a="1"/>
  <c r="F14" i="78" s="1"/>
  <c r="E14" i="78" a="1"/>
  <c r="E14" i="78" s="1"/>
  <c r="D14" i="78" a="1"/>
  <c r="D14" i="78" s="1"/>
  <c r="C14" i="78"/>
  <c r="W13" i="78" a="1"/>
  <c r="W13" i="78" s="1"/>
  <c r="V13" i="78" a="1"/>
  <c r="V13" i="78" s="1"/>
  <c r="U13" i="78" a="1"/>
  <c r="U13" i="78" s="1"/>
  <c r="T13" i="78" a="1"/>
  <c r="T13" i="78" s="1"/>
  <c r="S13" i="78" a="1"/>
  <c r="S13" i="78" s="1"/>
  <c r="R13" i="78" a="1"/>
  <c r="R13" i="78" s="1"/>
  <c r="Q13" i="78" a="1"/>
  <c r="Q13" i="78" s="1"/>
  <c r="P13" i="78" a="1"/>
  <c r="P13" i="78" s="1"/>
  <c r="O13" i="78" a="1"/>
  <c r="O13" i="78" s="1"/>
  <c r="N13" i="78" a="1"/>
  <c r="N13" i="78" s="1"/>
  <c r="M13" i="78" a="1"/>
  <c r="M13" i="78" s="1"/>
  <c r="L13" i="78" a="1"/>
  <c r="L13" i="78" s="1"/>
  <c r="K13" i="78" a="1"/>
  <c r="K13" i="78" s="1"/>
  <c r="J13" i="78" a="1"/>
  <c r="J13" i="78" s="1"/>
  <c r="I13" i="78" a="1"/>
  <c r="I13" i="78" s="1"/>
  <c r="H13" i="78" a="1"/>
  <c r="H13" i="78" s="1"/>
  <c r="G13" i="78" a="1"/>
  <c r="G13" i="78" s="1"/>
  <c r="F13" i="78" a="1"/>
  <c r="F13" i="78" s="1"/>
  <c r="E13" i="78" a="1"/>
  <c r="E13" i="78" s="1"/>
  <c r="D13" i="78" a="1"/>
  <c r="D13" i="78" s="1"/>
  <c r="C13" i="78"/>
  <c r="W12" i="78" a="1"/>
  <c r="W12" i="78" s="1"/>
  <c r="V12" i="78" a="1"/>
  <c r="V12" i="78" s="1"/>
  <c r="U12" i="78" a="1"/>
  <c r="U12" i="78" s="1"/>
  <c r="T12" i="78" a="1"/>
  <c r="T12" i="78" s="1"/>
  <c r="S12" i="78" a="1"/>
  <c r="S12" i="78" s="1"/>
  <c r="R12" i="78" a="1"/>
  <c r="R12" i="78" s="1"/>
  <c r="Q12" i="78" a="1"/>
  <c r="Q12" i="78" s="1"/>
  <c r="P12" i="78" a="1"/>
  <c r="P12" i="78" s="1"/>
  <c r="O12" i="78" a="1"/>
  <c r="O12" i="78" s="1"/>
  <c r="N12" i="78" a="1"/>
  <c r="N12" i="78" s="1"/>
  <c r="M12" i="78" a="1"/>
  <c r="M12" i="78" s="1"/>
  <c r="L12" i="78" a="1"/>
  <c r="L12" i="78" s="1"/>
  <c r="K12" i="78" a="1"/>
  <c r="K12" i="78" s="1"/>
  <c r="J12" i="78" a="1"/>
  <c r="J12" i="78" s="1"/>
  <c r="I12" i="78" a="1"/>
  <c r="I12" i="78" s="1"/>
  <c r="H12" i="78" a="1"/>
  <c r="H12" i="78" s="1"/>
  <c r="G12" i="78" a="1"/>
  <c r="G12" i="78" s="1"/>
  <c r="F12" i="78" a="1"/>
  <c r="F12" i="78" s="1"/>
  <c r="E12" i="78" a="1"/>
  <c r="E12" i="78" s="1"/>
  <c r="D12" i="78" a="1"/>
  <c r="D12" i="78" s="1"/>
  <c r="C12" i="78"/>
  <c r="W11" i="78" a="1"/>
  <c r="W11" i="78" s="1"/>
  <c r="V11" i="78" a="1"/>
  <c r="V11" i="78" s="1"/>
  <c r="U11" i="78" a="1"/>
  <c r="U11" i="78" s="1"/>
  <c r="T11" i="78" a="1"/>
  <c r="T11" i="78" s="1"/>
  <c r="S11" i="78" a="1"/>
  <c r="S11" i="78" s="1"/>
  <c r="R11" i="78" a="1"/>
  <c r="R11" i="78" s="1"/>
  <c r="Q11" i="78" a="1"/>
  <c r="Q11" i="78" s="1"/>
  <c r="P11" i="78" a="1"/>
  <c r="P11" i="78" s="1"/>
  <c r="O11" i="78" a="1"/>
  <c r="O11" i="78" s="1"/>
  <c r="N11" i="78" a="1"/>
  <c r="N11" i="78" s="1"/>
  <c r="M11" i="78" a="1"/>
  <c r="M11" i="78" s="1"/>
  <c r="L11" i="78" a="1"/>
  <c r="L11" i="78" s="1"/>
  <c r="K11" i="78" a="1"/>
  <c r="K11" i="78" s="1"/>
  <c r="J11" i="78" a="1"/>
  <c r="J11" i="78" s="1"/>
  <c r="I11" i="78" a="1"/>
  <c r="I11" i="78" s="1"/>
  <c r="H11" i="78" a="1"/>
  <c r="H11" i="78" s="1"/>
  <c r="G11" i="78" a="1"/>
  <c r="G11" i="78" s="1"/>
  <c r="F11" i="78" a="1"/>
  <c r="F11" i="78" s="1"/>
  <c r="E11" i="78" a="1"/>
  <c r="E11" i="78" s="1"/>
  <c r="D11" i="78" a="1"/>
  <c r="D11" i="78" s="1"/>
  <c r="C11" i="78"/>
  <c r="W10" i="78" a="1"/>
  <c r="W10" i="78" s="1"/>
  <c r="V10" i="78" a="1"/>
  <c r="V10" i="78" s="1"/>
  <c r="U10" i="78" a="1"/>
  <c r="U10" i="78" s="1"/>
  <c r="T10" i="78" a="1"/>
  <c r="T10" i="78" s="1"/>
  <c r="S10" i="78" a="1"/>
  <c r="S10" i="78" s="1"/>
  <c r="R10" i="78" a="1"/>
  <c r="R10" i="78" s="1"/>
  <c r="Q10" i="78" a="1"/>
  <c r="Q10" i="78" s="1"/>
  <c r="P10" i="78" a="1"/>
  <c r="P10" i="78" s="1"/>
  <c r="O10" i="78" a="1"/>
  <c r="O10" i="78" s="1"/>
  <c r="N10" i="78" a="1"/>
  <c r="N10" i="78" s="1"/>
  <c r="M10" i="78" a="1"/>
  <c r="M10" i="78" s="1"/>
  <c r="L10" i="78" a="1"/>
  <c r="L10" i="78" s="1"/>
  <c r="K10" i="78" a="1"/>
  <c r="K10" i="78" s="1"/>
  <c r="J10" i="78" a="1"/>
  <c r="J10" i="78" s="1"/>
  <c r="I10" i="78" a="1"/>
  <c r="I10" i="78" s="1"/>
  <c r="H10" i="78" a="1"/>
  <c r="H10" i="78" s="1"/>
  <c r="G10" i="78" a="1"/>
  <c r="G10" i="78" s="1"/>
  <c r="F10" i="78" a="1"/>
  <c r="F10" i="78" s="1"/>
  <c r="E10" i="78" a="1"/>
  <c r="E10" i="78" s="1"/>
  <c r="D10" i="78" a="1"/>
  <c r="D10" i="78" s="1"/>
  <c r="C10" i="78"/>
  <c r="W9" i="78" a="1"/>
  <c r="W9" i="78" s="1"/>
  <c r="V9" i="78" a="1"/>
  <c r="V9" i="78" s="1"/>
  <c r="U9" i="78" a="1"/>
  <c r="U9" i="78" s="1"/>
  <c r="T9" i="78" a="1"/>
  <c r="T9" i="78" s="1"/>
  <c r="S9" i="78" a="1"/>
  <c r="S9" i="78" s="1"/>
  <c r="R9" i="78" a="1"/>
  <c r="R9" i="78" s="1"/>
  <c r="Q9" i="78" a="1"/>
  <c r="Q9" i="78" s="1"/>
  <c r="P9" i="78" a="1"/>
  <c r="P9" i="78" s="1"/>
  <c r="O9" i="78" a="1"/>
  <c r="O9" i="78" s="1"/>
  <c r="N9" i="78" a="1"/>
  <c r="N9" i="78" s="1"/>
  <c r="M9" i="78" a="1"/>
  <c r="M9" i="78" s="1"/>
  <c r="L9" i="78" a="1"/>
  <c r="L9" i="78" s="1"/>
  <c r="K9" i="78" a="1"/>
  <c r="K9" i="78" s="1"/>
  <c r="J9" i="78" a="1"/>
  <c r="J9" i="78" s="1"/>
  <c r="I9" i="78" a="1"/>
  <c r="I9" i="78" s="1"/>
  <c r="H9" i="78" a="1"/>
  <c r="H9" i="78" s="1"/>
  <c r="G9" i="78" a="1"/>
  <c r="G9" i="78" s="1"/>
  <c r="F9" i="78" a="1"/>
  <c r="F9" i="78" s="1"/>
  <c r="E9" i="78" a="1"/>
  <c r="E9" i="78" s="1"/>
  <c r="D9" i="78" a="1"/>
  <c r="D9" i="78" s="1"/>
  <c r="C9" i="78"/>
  <c r="W8" i="78" a="1"/>
  <c r="W8" i="78" s="1"/>
  <c r="V8" i="78" a="1"/>
  <c r="V8" i="78" s="1"/>
  <c r="U8" i="78" a="1"/>
  <c r="U8" i="78" s="1"/>
  <c r="T8" i="78" a="1"/>
  <c r="T8" i="78" s="1"/>
  <c r="S8" i="78" a="1"/>
  <c r="S8" i="78" s="1"/>
  <c r="R8" i="78" a="1"/>
  <c r="R8" i="78" s="1"/>
  <c r="Q8" i="78" a="1"/>
  <c r="Q8" i="78" s="1"/>
  <c r="P8" i="78" a="1"/>
  <c r="P8" i="78" s="1"/>
  <c r="O8" i="78" a="1"/>
  <c r="O8" i="78" s="1"/>
  <c r="N8" i="78" a="1"/>
  <c r="N8" i="78" s="1"/>
  <c r="M8" i="78" a="1"/>
  <c r="M8" i="78" s="1"/>
  <c r="L8" i="78" a="1"/>
  <c r="L8" i="78" s="1"/>
  <c r="K8" i="78" a="1"/>
  <c r="K8" i="78" s="1"/>
  <c r="J8" i="78" a="1"/>
  <c r="J8" i="78" s="1"/>
  <c r="I8" i="78" a="1"/>
  <c r="I8" i="78" s="1"/>
  <c r="H8" i="78" a="1"/>
  <c r="H8" i="78" s="1"/>
  <c r="G8" i="78" a="1"/>
  <c r="G8" i="78" s="1"/>
  <c r="F8" i="78" a="1"/>
  <c r="F8" i="78" s="1"/>
  <c r="E8" i="78" a="1"/>
  <c r="E8" i="78" s="1"/>
  <c r="D8" i="78" a="1"/>
  <c r="D8" i="78" s="1"/>
  <c r="C8" i="78"/>
  <c r="W7" i="78" a="1"/>
  <c r="W7" i="78" s="1"/>
  <c r="V7" i="78" a="1"/>
  <c r="V7" i="78" s="1"/>
  <c r="U7" i="78" a="1"/>
  <c r="U7" i="78" s="1"/>
  <c r="T7" i="78" a="1"/>
  <c r="T7" i="78" s="1"/>
  <c r="S7" i="78" a="1"/>
  <c r="S7" i="78" s="1"/>
  <c r="R7" i="78" a="1"/>
  <c r="R7" i="78" s="1"/>
  <c r="Q7" i="78" a="1"/>
  <c r="Q7" i="78" s="1"/>
  <c r="P7" i="78" a="1"/>
  <c r="P7" i="78" s="1"/>
  <c r="O7" i="78" a="1"/>
  <c r="O7" i="78" s="1"/>
  <c r="N7" i="78" a="1"/>
  <c r="N7" i="78" s="1"/>
  <c r="M7" i="78" a="1"/>
  <c r="M7" i="78" s="1"/>
  <c r="L7" i="78" a="1"/>
  <c r="L7" i="78" s="1"/>
  <c r="K7" i="78" a="1"/>
  <c r="K7" i="78" s="1"/>
  <c r="J7" i="78" a="1"/>
  <c r="J7" i="78" s="1"/>
  <c r="I7" i="78" a="1"/>
  <c r="I7" i="78" s="1"/>
  <c r="H7" i="78" a="1"/>
  <c r="H7" i="78" s="1"/>
  <c r="G7" i="78" a="1"/>
  <c r="G7" i="78" s="1"/>
  <c r="F7" i="78" a="1"/>
  <c r="F7" i="78" s="1"/>
  <c r="E7" i="78" a="1"/>
  <c r="E7" i="78" s="1"/>
  <c r="D7" i="78" a="1"/>
  <c r="D7" i="78" s="1"/>
  <c r="C7" i="78"/>
  <c r="C6" i="78"/>
  <c r="C5" i="78"/>
  <c r="C4" i="78"/>
  <c r="W21" i="77" a="1"/>
  <c r="W21" i="77" s="1"/>
  <c r="V21" i="77" a="1"/>
  <c r="V21" i="77" s="1"/>
  <c r="U21" i="77" a="1"/>
  <c r="U21" i="77" s="1"/>
  <c r="T21" i="77" a="1"/>
  <c r="T21" i="77" s="1"/>
  <c r="S21" i="77" a="1"/>
  <c r="S21" i="77" s="1"/>
  <c r="R21" i="77" a="1"/>
  <c r="R21" i="77" s="1"/>
  <c r="Q21" i="77" a="1"/>
  <c r="Q21" i="77" s="1"/>
  <c r="P21" i="77" a="1"/>
  <c r="P21" i="77" s="1"/>
  <c r="O21" i="77" a="1"/>
  <c r="O21" i="77" s="1"/>
  <c r="N21" i="77" a="1"/>
  <c r="N21" i="77" s="1"/>
  <c r="M21" i="77" a="1"/>
  <c r="M21" i="77" s="1"/>
  <c r="L21" i="77" a="1"/>
  <c r="L21" i="77" s="1"/>
  <c r="K21" i="77" a="1"/>
  <c r="K21" i="77" s="1"/>
  <c r="J21" i="77" a="1"/>
  <c r="J21" i="77" s="1"/>
  <c r="I21" i="77" a="1"/>
  <c r="I21" i="77" s="1"/>
  <c r="H21" i="77" a="1"/>
  <c r="H21" i="77" s="1"/>
  <c r="G21" i="77" a="1"/>
  <c r="G21" i="77" s="1"/>
  <c r="F21" i="77" a="1"/>
  <c r="F21" i="77" s="1"/>
  <c r="E21" i="77" a="1"/>
  <c r="E21" i="77" s="1"/>
  <c r="D21" i="77" a="1"/>
  <c r="D21" i="77" s="1"/>
  <c r="C21" i="77"/>
  <c r="W20" i="77" a="1"/>
  <c r="W20" i="77" s="1"/>
  <c r="V20" i="77" a="1"/>
  <c r="V20" i="77" s="1"/>
  <c r="U20" i="77" a="1"/>
  <c r="U20" i="77" s="1"/>
  <c r="T20" i="77" a="1"/>
  <c r="T20" i="77" s="1"/>
  <c r="S20" i="77" a="1"/>
  <c r="S20" i="77" s="1"/>
  <c r="R20" i="77" a="1"/>
  <c r="R20" i="77" s="1"/>
  <c r="Q20" i="77" a="1"/>
  <c r="Q20" i="77" s="1"/>
  <c r="P20" i="77" a="1"/>
  <c r="P20" i="77" s="1"/>
  <c r="O20" i="77" a="1"/>
  <c r="O20" i="77" s="1"/>
  <c r="N20" i="77" a="1"/>
  <c r="N20" i="77" s="1"/>
  <c r="M20" i="77" a="1"/>
  <c r="M20" i="77" s="1"/>
  <c r="L20" i="77" a="1"/>
  <c r="L20" i="77" s="1"/>
  <c r="K20" i="77" a="1"/>
  <c r="K20" i="77" s="1"/>
  <c r="J20" i="77" a="1"/>
  <c r="J20" i="77" s="1"/>
  <c r="I20" i="77" a="1"/>
  <c r="I20" i="77" s="1"/>
  <c r="H20" i="77" a="1"/>
  <c r="H20" i="77" s="1"/>
  <c r="G20" i="77" a="1"/>
  <c r="G20" i="77" s="1"/>
  <c r="F20" i="77" a="1"/>
  <c r="F20" i="77" s="1"/>
  <c r="E20" i="77" a="1"/>
  <c r="E20" i="77" s="1"/>
  <c r="D20" i="77" a="1"/>
  <c r="D20" i="77" s="1"/>
  <c r="C20" i="77"/>
  <c r="W19" i="77" a="1"/>
  <c r="W19" i="77" s="1"/>
  <c r="V19" i="77" a="1"/>
  <c r="V19" i="77" s="1"/>
  <c r="U19" i="77" a="1"/>
  <c r="U19" i="77" s="1"/>
  <c r="T19" i="77" a="1"/>
  <c r="T19" i="77" s="1"/>
  <c r="S19" i="77" a="1"/>
  <c r="S19" i="77" s="1"/>
  <c r="R19" i="77" a="1"/>
  <c r="R19" i="77" s="1"/>
  <c r="Q19" i="77" a="1"/>
  <c r="Q19" i="77" s="1"/>
  <c r="P19" i="77" a="1"/>
  <c r="P19" i="77" s="1"/>
  <c r="O19" i="77" a="1"/>
  <c r="O19" i="77" s="1"/>
  <c r="N19" i="77" a="1"/>
  <c r="N19" i="77" s="1"/>
  <c r="M19" i="77" a="1"/>
  <c r="M19" i="77" s="1"/>
  <c r="L19" i="77" a="1"/>
  <c r="L19" i="77" s="1"/>
  <c r="K19" i="77" a="1"/>
  <c r="K19" i="77" s="1"/>
  <c r="J19" i="77" a="1"/>
  <c r="J19" i="77" s="1"/>
  <c r="I19" i="77" a="1"/>
  <c r="I19" i="77" s="1"/>
  <c r="H19" i="77" a="1"/>
  <c r="H19" i="77" s="1"/>
  <c r="G19" i="77" a="1"/>
  <c r="G19" i="77" s="1"/>
  <c r="F19" i="77" a="1"/>
  <c r="F19" i="77" s="1"/>
  <c r="E19" i="77" a="1"/>
  <c r="E19" i="77" s="1"/>
  <c r="D19" i="77" a="1"/>
  <c r="D19" i="77" s="1"/>
  <c r="C19" i="77"/>
  <c r="W18" i="77" a="1"/>
  <c r="W18" i="77" s="1"/>
  <c r="V18" i="77" a="1"/>
  <c r="V18" i="77" s="1"/>
  <c r="U18" i="77" a="1"/>
  <c r="U18" i="77" s="1"/>
  <c r="T18" i="77" a="1"/>
  <c r="T18" i="77" s="1"/>
  <c r="S18" i="77" a="1"/>
  <c r="S18" i="77" s="1"/>
  <c r="R18" i="77" a="1"/>
  <c r="R18" i="77" s="1"/>
  <c r="Q18" i="77" a="1"/>
  <c r="Q18" i="77" s="1"/>
  <c r="P18" i="77" a="1"/>
  <c r="P18" i="77" s="1"/>
  <c r="O18" i="77" a="1"/>
  <c r="O18" i="77" s="1"/>
  <c r="N18" i="77" a="1"/>
  <c r="N18" i="77" s="1"/>
  <c r="M18" i="77" a="1"/>
  <c r="M18" i="77" s="1"/>
  <c r="L18" i="77" a="1"/>
  <c r="L18" i="77" s="1"/>
  <c r="K18" i="77" a="1"/>
  <c r="K18" i="77" s="1"/>
  <c r="J18" i="77" a="1"/>
  <c r="J18" i="77" s="1"/>
  <c r="I18" i="77" a="1"/>
  <c r="I18" i="77" s="1"/>
  <c r="H18" i="77" a="1"/>
  <c r="H18" i="77" s="1"/>
  <c r="G18" i="77" a="1"/>
  <c r="G18" i="77" s="1"/>
  <c r="F18" i="77" a="1"/>
  <c r="F18" i="77" s="1"/>
  <c r="E18" i="77" a="1"/>
  <c r="E18" i="77" s="1"/>
  <c r="D18" i="77" a="1"/>
  <c r="D18" i="77" s="1"/>
  <c r="C18" i="77"/>
  <c r="W17" i="77" a="1"/>
  <c r="W17" i="77" s="1"/>
  <c r="V17" i="77" a="1"/>
  <c r="V17" i="77" s="1"/>
  <c r="U17" i="77" a="1"/>
  <c r="U17" i="77" s="1"/>
  <c r="T17" i="77" a="1"/>
  <c r="T17" i="77" s="1"/>
  <c r="S17" i="77" a="1"/>
  <c r="S17" i="77" s="1"/>
  <c r="R17" i="77" a="1"/>
  <c r="R17" i="77" s="1"/>
  <c r="Q17" i="77" a="1"/>
  <c r="Q17" i="77" s="1"/>
  <c r="P17" i="77" a="1"/>
  <c r="P17" i="77" s="1"/>
  <c r="O17" i="77" a="1"/>
  <c r="O17" i="77" s="1"/>
  <c r="N17" i="77" a="1"/>
  <c r="N17" i="77" s="1"/>
  <c r="M17" i="77" a="1"/>
  <c r="M17" i="77" s="1"/>
  <c r="L17" i="77" a="1"/>
  <c r="L17" i="77" s="1"/>
  <c r="K17" i="77" a="1"/>
  <c r="K17" i="77" s="1"/>
  <c r="J17" i="77" a="1"/>
  <c r="J17" i="77" s="1"/>
  <c r="I17" i="77" a="1"/>
  <c r="I17" i="77" s="1"/>
  <c r="H17" i="77" a="1"/>
  <c r="H17" i="77" s="1"/>
  <c r="G17" i="77" a="1"/>
  <c r="G17" i="77" s="1"/>
  <c r="F17" i="77" a="1"/>
  <c r="F17" i="77" s="1"/>
  <c r="E17" i="77" a="1"/>
  <c r="E17" i="77" s="1"/>
  <c r="D17" i="77" a="1"/>
  <c r="D17" i="77" s="1"/>
  <c r="C17" i="77"/>
  <c r="W16" i="77" a="1"/>
  <c r="W16" i="77" s="1"/>
  <c r="V16" i="77" a="1"/>
  <c r="V16" i="77" s="1"/>
  <c r="U16" i="77" a="1"/>
  <c r="U16" i="77" s="1"/>
  <c r="T16" i="77" a="1"/>
  <c r="T16" i="77" s="1"/>
  <c r="S16" i="77" a="1"/>
  <c r="S16" i="77" s="1"/>
  <c r="R16" i="77" a="1"/>
  <c r="R16" i="77" s="1"/>
  <c r="Q16" i="77" a="1"/>
  <c r="Q16" i="77" s="1"/>
  <c r="P16" i="77" a="1"/>
  <c r="P16" i="77" s="1"/>
  <c r="O16" i="77" a="1"/>
  <c r="O16" i="77" s="1"/>
  <c r="N16" i="77" a="1"/>
  <c r="N16" i="77" s="1"/>
  <c r="M16" i="77" a="1"/>
  <c r="M16" i="77" s="1"/>
  <c r="L16" i="77" a="1"/>
  <c r="L16" i="77" s="1"/>
  <c r="K16" i="77" a="1"/>
  <c r="K16" i="77" s="1"/>
  <c r="J16" i="77" a="1"/>
  <c r="J16" i="77" s="1"/>
  <c r="I16" i="77" a="1"/>
  <c r="I16" i="77" s="1"/>
  <c r="H16" i="77" a="1"/>
  <c r="H16" i="77" s="1"/>
  <c r="G16" i="77" a="1"/>
  <c r="G16" i="77" s="1"/>
  <c r="F16" i="77" a="1"/>
  <c r="F16" i="77" s="1"/>
  <c r="E16" i="77" a="1"/>
  <c r="E16" i="77" s="1"/>
  <c r="D16" i="77" a="1"/>
  <c r="D16" i="77" s="1"/>
  <c r="C16" i="77"/>
  <c r="W15" i="77" a="1"/>
  <c r="W15" i="77" s="1"/>
  <c r="V15" i="77" a="1"/>
  <c r="V15" i="77" s="1"/>
  <c r="U15" i="77" a="1"/>
  <c r="U15" i="77" s="1"/>
  <c r="T15" i="77" a="1"/>
  <c r="T15" i="77" s="1"/>
  <c r="S15" i="77" a="1"/>
  <c r="S15" i="77" s="1"/>
  <c r="R15" i="77" a="1"/>
  <c r="R15" i="77" s="1"/>
  <c r="Q15" i="77" a="1"/>
  <c r="Q15" i="77" s="1"/>
  <c r="P15" i="77" a="1"/>
  <c r="P15" i="77" s="1"/>
  <c r="O15" i="77" a="1"/>
  <c r="O15" i="77" s="1"/>
  <c r="N15" i="77" a="1"/>
  <c r="N15" i="77" s="1"/>
  <c r="M15" i="77" a="1"/>
  <c r="M15" i="77" s="1"/>
  <c r="L15" i="77" a="1"/>
  <c r="L15" i="77" s="1"/>
  <c r="K15" i="77" a="1"/>
  <c r="K15" i="77" s="1"/>
  <c r="J15" i="77" a="1"/>
  <c r="J15" i="77" s="1"/>
  <c r="I15" i="77" a="1"/>
  <c r="I15" i="77" s="1"/>
  <c r="H15" i="77" a="1"/>
  <c r="H15" i="77" s="1"/>
  <c r="G15" i="77" a="1"/>
  <c r="G15" i="77" s="1"/>
  <c r="F15" i="77" a="1"/>
  <c r="F15" i="77" s="1"/>
  <c r="E15" i="77" a="1"/>
  <c r="E15" i="77" s="1"/>
  <c r="D15" i="77" a="1"/>
  <c r="D15" i="77" s="1"/>
  <c r="C15" i="77"/>
  <c r="W14" i="77" a="1"/>
  <c r="W14" i="77" s="1"/>
  <c r="V14" i="77" a="1"/>
  <c r="V14" i="77" s="1"/>
  <c r="U14" i="77" a="1"/>
  <c r="U14" i="77" s="1"/>
  <c r="T14" i="77" a="1"/>
  <c r="T14" i="77" s="1"/>
  <c r="S14" i="77" a="1"/>
  <c r="S14" i="77" s="1"/>
  <c r="R14" i="77" a="1"/>
  <c r="R14" i="77" s="1"/>
  <c r="Q14" i="77" a="1"/>
  <c r="Q14" i="77" s="1"/>
  <c r="P14" i="77" a="1"/>
  <c r="P14" i="77" s="1"/>
  <c r="O14" i="77" a="1"/>
  <c r="O14" i="77" s="1"/>
  <c r="N14" i="77" a="1"/>
  <c r="N14" i="77" s="1"/>
  <c r="M14" i="77" a="1"/>
  <c r="M14" i="77" s="1"/>
  <c r="L14" i="77" a="1"/>
  <c r="L14" i="77" s="1"/>
  <c r="K14" i="77" a="1"/>
  <c r="K14" i="77" s="1"/>
  <c r="J14" i="77" a="1"/>
  <c r="J14" i="77" s="1"/>
  <c r="I14" i="77" a="1"/>
  <c r="I14" i="77" s="1"/>
  <c r="H14" i="77" a="1"/>
  <c r="H14" i="77" s="1"/>
  <c r="G14" i="77" a="1"/>
  <c r="G14" i="77" s="1"/>
  <c r="F14" i="77" a="1"/>
  <c r="F14" i="77" s="1"/>
  <c r="E14" i="77" a="1"/>
  <c r="E14" i="77" s="1"/>
  <c r="D14" i="77" a="1"/>
  <c r="D14" i="77" s="1"/>
  <c r="C14" i="77"/>
  <c r="W13" i="77" a="1"/>
  <c r="W13" i="77" s="1"/>
  <c r="V13" i="77" a="1"/>
  <c r="V13" i="77" s="1"/>
  <c r="U13" i="77" a="1"/>
  <c r="U13" i="77" s="1"/>
  <c r="T13" i="77" a="1"/>
  <c r="T13" i="77" s="1"/>
  <c r="S13" i="77" a="1"/>
  <c r="S13" i="77" s="1"/>
  <c r="R13" i="77" a="1"/>
  <c r="R13" i="77" s="1"/>
  <c r="Q13" i="77" a="1"/>
  <c r="Q13" i="77" s="1"/>
  <c r="P13" i="77" a="1"/>
  <c r="P13" i="77" s="1"/>
  <c r="O13" i="77" a="1"/>
  <c r="O13" i="77" s="1"/>
  <c r="N13" i="77" a="1"/>
  <c r="N13" i="77" s="1"/>
  <c r="M13" i="77" a="1"/>
  <c r="M13" i="77" s="1"/>
  <c r="L13" i="77" a="1"/>
  <c r="L13" i="77" s="1"/>
  <c r="K13" i="77" a="1"/>
  <c r="K13" i="77" s="1"/>
  <c r="J13" i="77" a="1"/>
  <c r="J13" i="77" s="1"/>
  <c r="I13" i="77" a="1"/>
  <c r="I13" i="77" s="1"/>
  <c r="H13" i="77" a="1"/>
  <c r="H13" i="77" s="1"/>
  <c r="G13" i="77" a="1"/>
  <c r="G13" i="77" s="1"/>
  <c r="F13" i="77" a="1"/>
  <c r="F13" i="77" s="1"/>
  <c r="E13" i="77" a="1"/>
  <c r="E13" i="77" s="1"/>
  <c r="D13" i="77" a="1"/>
  <c r="D13" i="77" s="1"/>
  <c r="C13" i="77"/>
  <c r="W12" i="77" a="1"/>
  <c r="W12" i="77" s="1"/>
  <c r="V12" i="77" a="1"/>
  <c r="V12" i="77" s="1"/>
  <c r="U12" i="77" a="1"/>
  <c r="U12" i="77" s="1"/>
  <c r="T12" i="77" a="1"/>
  <c r="T12" i="77" s="1"/>
  <c r="S12" i="77" a="1"/>
  <c r="S12" i="77" s="1"/>
  <c r="R12" i="77" a="1"/>
  <c r="R12" i="77" s="1"/>
  <c r="Q12" i="77" a="1"/>
  <c r="Q12" i="77" s="1"/>
  <c r="P12" i="77" a="1"/>
  <c r="P12" i="77" s="1"/>
  <c r="O12" i="77" a="1"/>
  <c r="O12" i="77" s="1"/>
  <c r="N12" i="77" a="1"/>
  <c r="N12" i="77" s="1"/>
  <c r="M12" i="77" a="1"/>
  <c r="M12" i="77" s="1"/>
  <c r="L12" i="77" a="1"/>
  <c r="L12" i="77" s="1"/>
  <c r="K12" i="77" a="1"/>
  <c r="K12" i="77" s="1"/>
  <c r="J12" i="77" a="1"/>
  <c r="J12" i="77" s="1"/>
  <c r="I12" i="77" a="1"/>
  <c r="I12" i="77" s="1"/>
  <c r="H12" i="77" a="1"/>
  <c r="H12" i="77" s="1"/>
  <c r="G12" i="77" a="1"/>
  <c r="G12" i="77" s="1"/>
  <c r="F12" i="77" a="1"/>
  <c r="F12" i="77" s="1"/>
  <c r="E12" i="77" a="1"/>
  <c r="E12" i="77" s="1"/>
  <c r="D12" i="77" a="1"/>
  <c r="D12" i="77" s="1"/>
  <c r="C12" i="77"/>
  <c r="W11" i="77" a="1"/>
  <c r="W11" i="77" s="1"/>
  <c r="V11" i="77" a="1"/>
  <c r="V11" i="77" s="1"/>
  <c r="U11" i="77" a="1"/>
  <c r="U11" i="77" s="1"/>
  <c r="T11" i="77" a="1"/>
  <c r="T11" i="77" s="1"/>
  <c r="S11" i="77" a="1"/>
  <c r="S11" i="77" s="1"/>
  <c r="R11" i="77" a="1"/>
  <c r="R11" i="77" s="1"/>
  <c r="Q11" i="77" a="1"/>
  <c r="Q11" i="77" s="1"/>
  <c r="P11" i="77" a="1"/>
  <c r="P11" i="77" s="1"/>
  <c r="O11" i="77" a="1"/>
  <c r="O11" i="77" s="1"/>
  <c r="N11" i="77" a="1"/>
  <c r="N11" i="77" s="1"/>
  <c r="M11" i="77" a="1"/>
  <c r="M11" i="77" s="1"/>
  <c r="L11" i="77" a="1"/>
  <c r="L11" i="77" s="1"/>
  <c r="K11" i="77" a="1"/>
  <c r="K11" i="77" s="1"/>
  <c r="J11" i="77" a="1"/>
  <c r="J11" i="77" s="1"/>
  <c r="I11" i="77" a="1"/>
  <c r="I11" i="77" s="1"/>
  <c r="H11" i="77" a="1"/>
  <c r="H11" i="77" s="1"/>
  <c r="G11" i="77" a="1"/>
  <c r="G11" i="77" s="1"/>
  <c r="F11" i="77" a="1"/>
  <c r="F11" i="77" s="1"/>
  <c r="E11" i="77" a="1"/>
  <c r="E11" i="77" s="1"/>
  <c r="D11" i="77" a="1"/>
  <c r="D11" i="77" s="1"/>
  <c r="C11" i="77"/>
  <c r="W10" i="77" a="1"/>
  <c r="W10" i="77" s="1"/>
  <c r="V10" i="77" a="1"/>
  <c r="V10" i="77" s="1"/>
  <c r="U10" i="77" a="1"/>
  <c r="U10" i="77" s="1"/>
  <c r="T10" i="77" a="1"/>
  <c r="T10" i="77" s="1"/>
  <c r="S10" i="77" a="1"/>
  <c r="S10" i="77" s="1"/>
  <c r="R10" i="77" a="1"/>
  <c r="R10" i="77" s="1"/>
  <c r="Q10" i="77" a="1"/>
  <c r="Q10" i="77" s="1"/>
  <c r="P10" i="77" a="1"/>
  <c r="P10" i="77" s="1"/>
  <c r="O10" i="77" a="1"/>
  <c r="O10" i="77" s="1"/>
  <c r="N10" i="77" a="1"/>
  <c r="N10" i="77" s="1"/>
  <c r="M10" i="77" a="1"/>
  <c r="M10" i="77" s="1"/>
  <c r="L10" i="77" a="1"/>
  <c r="L10" i="77" s="1"/>
  <c r="K10" i="77" a="1"/>
  <c r="K10" i="77" s="1"/>
  <c r="J10" i="77" a="1"/>
  <c r="J10" i="77" s="1"/>
  <c r="I10" i="77" a="1"/>
  <c r="I10" i="77" s="1"/>
  <c r="H10" i="77" a="1"/>
  <c r="H10" i="77" s="1"/>
  <c r="G10" i="77" a="1"/>
  <c r="G10" i="77" s="1"/>
  <c r="F10" i="77" a="1"/>
  <c r="F10" i="77" s="1"/>
  <c r="E10" i="77" a="1"/>
  <c r="E10" i="77" s="1"/>
  <c r="D10" i="77" a="1"/>
  <c r="D10" i="77" s="1"/>
  <c r="C10" i="77"/>
  <c r="W9" i="77" a="1"/>
  <c r="W9" i="77" s="1"/>
  <c r="V9" i="77" a="1"/>
  <c r="V9" i="77" s="1"/>
  <c r="U9" i="77" a="1"/>
  <c r="U9" i="77" s="1"/>
  <c r="T9" i="77" a="1"/>
  <c r="T9" i="77" s="1"/>
  <c r="S9" i="77" a="1"/>
  <c r="S9" i="77" s="1"/>
  <c r="R9" i="77" a="1"/>
  <c r="R9" i="77" s="1"/>
  <c r="Q9" i="77" a="1"/>
  <c r="Q9" i="77" s="1"/>
  <c r="P9" i="77" a="1"/>
  <c r="P9" i="77" s="1"/>
  <c r="O9" i="77" a="1"/>
  <c r="O9" i="77" s="1"/>
  <c r="N9" i="77" a="1"/>
  <c r="N9" i="77" s="1"/>
  <c r="M9" i="77" a="1"/>
  <c r="M9" i="77" s="1"/>
  <c r="L9" i="77" a="1"/>
  <c r="L9" i="77" s="1"/>
  <c r="K9" i="77" a="1"/>
  <c r="K9" i="77" s="1"/>
  <c r="J9" i="77" a="1"/>
  <c r="J9" i="77" s="1"/>
  <c r="I9" i="77" a="1"/>
  <c r="I9" i="77" s="1"/>
  <c r="H9" i="77" a="1"/>
  <c r="H9" i="77" s="1"/>
  <c r="G9" i="77" a="1"/>
  <c r="G9" i="77" s="1"/>
  <c r="F9" i="77" a="1"/>
  <c r="F9" i="77" s="1"/>
  <c r="E9" i="77" a="1"/>
  <c r="E9" i="77" s="1"/>
  <c r="D9" i="77" a="1"/>
  <c r="D9" i="77" s="1"/>
  <c r="C9" i="77"/>
  <c r="C8" i="77"/>
  <c r="C7" i="77"/>
  <c r="C6" i="77"/>
  <c r="C5" i="77"/>
  <c r="C4" i="77"/>
  <c r="W21" i="76" a="1"/>
  <c r="W21" i="76" s="1"/>
  <c r="V21" i="76" a="1"/>
  <c r="V21" i="76" s="1"/>
  <c r="U21" i="76" a="1"/>
  <c r="U21" i="76" s="1"/>
  <c r="T21" i="76" a="1"/>
  <c r="T21" i="76" s="1"/>
  <c r="S21" i="76" a="1"/>
  <c r="S21" i="76" s="1"/>
  <c r="R21" i="76" a="1"/>
  <c r="R21" i="76" s="1"/>
  <c r="Q21" i="76" a="1"/>
  <c r="Q21" i="76" s="1"/>
  <c r="P21" i="76" a="1"/>
  <c r="P21" i="76" s="1"/>
  <c r="O21" i="76" a="1"/>
  <c r="O21" i="76" s="1"/>
  <c r="N21" i="76" a="1"/>
  <c r="N21" i="76" s="1"/>
  <c r="M21" i="76" a="1"/>
  <c r="M21" i="76" s="1"/>
  <c r="L21" i="76" a="1"/>
  <c r="L21" i="76" s="1"/>
  <c r="K21" i="76" a="1"/>
  <c r="K21" i="76" s="1"/>
  <c r="J21" i="76" a="1"/>
  <c r="J21" i="76" s="1"/>
  <c r="I21" i="76" a="1"/>
  <c r="I21" i="76" s="1"/>
  <c r="H21" i="76" a="1"/>
  <c r="H21" i="76" s="1"/>
  <c r="G21" i="76" a="1"/>
  <c r="G21" i="76" s="1"/>
  <c r="F21" i="76" a="1"/>
  <c r="F21" i="76" s="1"/>
  <c r="E21" i="76" a="1"/>
  <c r="E21" i="76" s="1"/>
  <c r="D21" i="76" a="1"/>
  <c r="D21" i="76" s="1"/>
  <c r="C21" i="76"/>
  <c r="W20" i="76" a="1"/>
  <c r="W20" i="76" s="1"/>
  <c r="V20" i="76" a="1"/>
  <c r="V20" i="76" s="1"/>
  <c r="U20" i="76" a="1"/>
  <c r="U20" i="76" s="1"/>
  <c r="T20" i="76" a="1"/>
  <c r="T20" i="76" s="1"/>
  <c r="S20" i="76" a="1"/>
  <c r="S20" i="76" s="1"/>
  <c r="R20" i="76" a="1"/>
  <c r="R20" i="76" s="1"/>
  <c r="Q20" i="76" a="1"/>
  <c r="Q20" i="76" s="1"/>
  <c r="P20" i="76" a="1"/>
  <c r="P20" i="76" s="1"/>
  <c r="O20" i="76" a="1"/>
  <c r="O20" i="76" s="1"/>
  <c r="N20" i="76" a="1"/>
  <c r="N20" i="76" s="1"/>
  <c r="M20" i="76" a="1"/>
  <c r="M20" i="76" s="1"/>
  <c r="L20" i="76" a="1"/>
  <c r="L20" i="76" s="1"/>
  <c r="K20" i="76" a="1"/>
  <c r="K20" i="76" s="1"/>
  <c r="J20" i="76" a="1"/>
  <c r="J20" i="76" s="1"/>
  <c r="I20" i="76" a="1"/>
  <c r="I20" i="76" s="1"/>
  <c r="H20" i="76" a="1"/>
  <c r="H20" i="76" s="1"/>
  <c r="G20" i="76" a="1"/>
  <c r="G20" i="76" s="1"/>
  <c r="F20" i="76" a="1"/>
  <c r="F20" i="76" s="1"/>
  <c r="E20" i="76" a="1"/>
  <c r="E20" i="76" s="1"/>
  <c r="D20" i="76" a="1"/>
  <c r="D20" i="76" s="1"/>
  <c r="C20" i="76"/>
  <c r="W19" i="76" a="1"/>
  <c r="W19" i="76" s="1"/>
  <c r="V19" i="76" a="1"/>
  <c r="V19" i="76" s="1"/>
  <c r="U19" i="76" a="1"/>
  <c r="U19" i="76" s="1"/>
  <c r="T19" i="76" a="1"/>
  <c r="T19" i="76" s="1"/>
  <c r="S19" i="76" a="1"/>
  <c r="S19" i="76" s="1"/>
  <c r="R19" i="76" a="1"/>
  <c r="R19" i="76" s="1"/>
  <c r="Q19" i="76" a="1"/>
  <c r="Q19" i="76" s="1"/>
  <c r="P19" i="76" a="1"/>
  <c r="P19" i="76" s="1"/>
  <c r="O19" i="76" a="1"/>
  <c r="O19" i="76" s="1"/>
  <c r="N19" i="76" a="1"/>
  <c r="N19" i="76" s="1"/>
  <c r="M19" i="76" a="1"/>
  <c r="M19" i="76" s="1"/>
  <c r="L19" i="76" a="1"/>
  <c r="L19" i="76" s="1"/>
  <c r="K19" i="76" a="1"/>
  <c r="K19" i="76" s="1"/>
  <c r="J19" i="76" a="1"/>
  <c r="J19" i="76" s="1"/>
  <c r="I19" i="76" a="1"/>
  <c r="I19" i="76" s="1"/>
  <c r="H19" i="76" a="1"/>
  <c r="H19" i="76" s="1"/>
  <c r="G19" i="76" a="1"/>
  <c r="G19" i="76" s="1"/>
  <c r="F19" i="76" a="1"/>
  <c r="F19" i="76" s="1"/>
  <c r="E19" i="76" a="1"/>
  <c r="E19" i="76" s="1"/>
  <c r="D19" i="76" a="1"/>
  <c r="D19" i="76" s="1"/>
  <c r="C19" i="76"/>
  <c r="W18" i="76" a="1"/>
  <c r="W18" i="76" s="1"/>
  <c r="V18" i="76" a="1"/>
  <c r="V18" i="76" s="1"/>
  <c r="U18" i="76" a="1"/>
  <c r="U18" i="76" s="1"/>
  <c r="T18" i="76" a="1"/>
  <c r="T18" i="76" s="1"/>
  <c r="S18" i="76" a="1"/>
  <c r="S18" i="76" s="1"/>
  <c r="R18" i="76" a="1"/>
  <c r="R18" i="76" s="1"/>
  <c r="Q18" i="76" a="1"/>
  <c r="Q18" i="76" s="1"/>
  <c r="P18" i="76" a="1"/>
  <c r="P18" i="76" s="1"/>
  <c r="O18" i="76" a="1"/>
  <c r="O18" i="76" s="1"/>
  <c r="N18" i="76" a="1"/>
  <c r="N18" i="76" s="1"/>
  <c r="M18" i="76" a="1"/>
  <c r="M18" i="76" s="1"/>
  <c r="L18" i="76" a="1"/>
  <c r="L18" i="76" s="1"/>
  <c r="K18" i="76" a="1"/>
  <c r="K18" i="76" s="1"/>
  <c r="J18" i="76" a="1"/>
  <c r="J18" i="76" s="1"/>
  <c r="I18" i="76" a="1"/>
  <c r="I18" i="76" s="1"/>
  <c r="H18" i="76" a="1"/>
  <c r="H18" i="76" s="1"/>
  <c r="G18" i="76" a="1"/>
  <c r="G18" i="76" s="1"/>
  <c r="F18" i="76" a="1"/>
  <c r="F18" i="76" s="1"/>
  <c r="E18" i="76" a="1"/>
  <c r="E18" i="76" s="1"/>
  <c r="D18" i="76" a="1"/>
  <c r="D18" i="76" s="1"/>
  <c r="C18" i="76"/>
  <c r="W17" i="76" a="1"/>
  <c r="W17" i="76" s="1"/>
  <c r="V17" i="76" a="1"/>
  <c r="V17" i="76" s="1"/>
  <c r="U17" i="76" a="1"/>
  <c r="U17" i="76" s="1"/>
  <c r="T17" i="76" a="1"/>
  <c r="T17" i="76" s="1"/>
  <c r="S17" i="76" a="1"/>
  <c r="S17" i="76" s="1"/>
  <c r="R17" i="76" a="1"/>
  <c r="R17" i="76" s="1"/>
  <c r="Q17" i="76" a="1"/>
  <c r="Q17" i="76" s="1"/>
  <c r="P17" i="76" a="1"/>
  <c r="P17" i="76" s="1"/>
  <c r="O17" i="76" a="1"/>
  <c r="O17" i="76" s="1"/>
  <c r="N17" i="76" a="1"/>
  <c r="N17" i="76" s="1"/>
  <c r="M17" i="76" a="1"/>
  <c r="M17" i="76" s="1"/>
  <c r="L17" i="76" a="1"/>
  <c r="L17" i="76" s="1"/>
  <c r="K17" i="76" a="1"/>
  <c r="K17" i="76" s="1"/>
  <c r="J17" i="76" a="1"/>
  <c r="J17" i="76" s="1"/>
  <c r="I17" i="76" a="1"/>
  <c r="I17" i="76" s="1"/>
  <c r="H17" i="76" a="1"/>
  <c r="H17" i="76" s="1"/>
  <c r="G17" i="76" a="1"/>
  <c r="G17" i="76" s="1"/>
  <c r="F17" i="76" a="1"/>
  <c r="F17" i="76" s="1"/>
  <c r="E17" i="76" a="1"/>
  <c r="E17" i="76" s="1"/>
  <c r="D17" i="76" a="1"/>
  <c r="D17" i="76" s="1"/>
  <c r="C17" i="76"/>
  <c r="W16" i="76" a="1"/>
  <c r="W16" i="76" s="1"/>
  <c r="V16" i="76" a="1"/>
  <c r="V16" i="76" s="1"/>
  <c r="U16" i="76" a="1"/>
  <c r="U16" i="76" s="1"/>
  <c r="T16" i="76" a="1"/>
  <c r="T16" i="76" s="1"/>
  <c r="S16" i="76" a="1"/>
  <c r="S16" i="76" s="1"/>
  <c r="R16" i="76" a="1"/>
  <c r="R16" i="76" s="1"/>
  <c r="Q16" i="76" a="1"/>
  <c r="Q16" i="76" s="1"/>
  <c r="P16" i="76" a="1"/>
  <c r="P16" i="76" s="1"/>
  <c r="O16" i="76" a="1"/>
  <c r="O16" i="76" s="1"/>
  <c r="N16" i="76" a="1"/>
  <c r="N16" i="76" s="1"/>
  <c r="M16" i="76" a="1"/>
  <c r="M16" i="76" s="1"/>
  <c r="L16" i="76" a="1"/>
  <c r="L16" i="76" s="1"/>
  <c r="K16" i="76" a="1"/>
  <c r="K16" i="76" s="1"/>
  <c r="J16" i="76" a="1"/>
  <c r="J16" i="76" s="1"/>
  <c r="I16" i="76" a="1"/>
  <c r="I16" i="76" s="1"/>
  <c r="H16" i="76" a="1"/>
  <c r="H16" i="76" s="1"/>
  <c r="G16" i="76" a="1"/>
  <c r="G16" i="76" s="1"/>
  <c r="F16" i="76" a="1"/>
  <c r="F16" i="76" s="1"/>
  <c r="E16" i="76" a="1"/>
  <c r="E16" i="76" s="1"/>
  <c r="D16" i="76" a="1"/>
  <c r="D16" i="76" s="1"/>
  <c r="C16" i="76"/>
  <c r="W15" i="76" a="1"/>
  <c r="W15" i="76" s="1"/>
  <c r="V15" i="76" a="1"/>
  <c r="V15" i="76" s="1"/>
  <c r="U15" i="76" a="1"/>
  <c r="U15" i="76" s="1"/>
  <c r="T15" i="76" a="1"/>
  <c r="T15" i="76" s="1"/>
  <c r="S15" i="76" a="1"/>
  <c r="S15" i="76" s="1"/>
  <c r="R15" i="76" a="1"/>
  <c r="R15" i="76" s="1"/>
  <c r="Q15" i="76" a="1"/>
  <c r="Q15" i="76" s="1"/>
  <c r="P15" i="76" a="1"/>
  <c r="P15" i="76" s="1"/>
  <c r="O15" i="76" a="1"/>
  <c r="O15" i="76" s="1"/>
  <c r="N15" i="76" a="1"/>
  <c r="N15" i="76" s="1"/>
  <c r="M15" i="76" a="1"/>
  <c r="M15" i="76" s="1"/>
  <c r="L15" i="76" a="1"/>
  <c r="L15" i="76" s="1"/>
  <c r="K15" i="76" a="1"/>
  <c r="K15" i="76" s="1"/>
  <c r="J15" i="76" a="1"/>
  <c r="J15" i="76" s="1"/>
  <c r="I15" i="76" a="1"/>
  <c r="I15" i="76" s="1"/>
  <c r="H15" i="76" a="1"/>
  <c r="H15" i="76" s="1"/>
  <c r="G15" i="76" a="1"/>
  <c r="G15" i="76" s="1"/>
  <c r="F15" i="76" a="1"/>
  <c r="F15" i="76" s="1"/>
  <c r="E15" i="76" a="1"/>
  <c r="E15" i="76" s="1"/>
  <c r="D15" i="76" a="1"/>
  <c r="D15" i="76" s="1"/>
  <c r="C15" i="76"/>
  <c r="W14" i="76" a="1"/>
  <c r="W14" i="76" s="1"/>
  <c r="V14" i="76" a="1"/>
  <c r="V14" i="76" s="1"/>
  <c r="U14" i="76" a="1"/>
  <c r="U14" i="76" s="1"/>
  <c r="T14" i="76" a="1"/>
  <c r="T14" i="76" s="1"/>
  <c r="S14" i="76" a="1"/>
  <c r="S14" i="76" s="1"/>
  <c r="R14" i="76" a="1"/>
  <c r="R14" i="76" s="1"/>
  <c r="Q14" i="76" a="1"/>
  <c r="Q14" i="76" s="1"/>
  <c r="P14" i="76" a="1"/>
  <c r="P14" i="76" s="1"/>
  <c r="O14" i="76" a="1"/>
  <c r="O14" i="76" s="1"/>
  <c r="N14" i="76" a="1"/>
  <c r="N14" i="76" s="1"/>
  <c r="M14" i="76" a="1"/>
  <c r="M14" i="76" s="1"/>
  <c r="L14" i="76" a="1"/>
  <c r="L14" i="76" s="1"/>
  <c r="K14" i="76" a="1"/>
  <c r="K14" i="76" s="1"/>
  <c r="J14" i="76" a="1"/>
  <c r="J14" i="76" s="1"/>
  <c r="I14" i="76" a="1"/>
  <c r="I14" i="76" s="1"/>
  <c r="H14" i="76" a="1"/>
  <c r="H14" i="76" s="1"/>
  <c r="G14" i="76" a="1"/>
  <c r="G14" i="76" s="1"/>
  <c r="F14" i="76" a="1"/>
  <c r="F14" i="76" s="1"/>
  <c r="E14" i="76" a="1"/>
  <c r="E14" i="76" s="1"/>
  <c r="D14" i="76" a="1"/>
  <c r="D14" i="76" s="1"/>
  <c r="C14" i="76"/>
  <c r="W13" i="76" a="1"/>
  <c r="W13" i="76" s="1"/>
  <c r="V13" i="76" a="1"/>
  <c r="V13" i="76" s="1"/>
  <c r="U13" i="76" a="1"/>
  <c r="U13" i="76" s="1"/>
  <c r="T13" i="76" a="1"/>
  <c r="T13" i="76" s="1"/>
  <c r="S13" i="76" a="1"/>
  <c r="S13" i="76" s="1"/>
  <c r="R13" i="76" a="1"/>
  <c r="R13" i="76" s="1"/>
  <c r="Q13" i="76" a="1"/>
  <c r="Q13" i="76" s="1"/>
  <c r="P13" i="76" a="1"/>
  <c r="P13" i="76" s="1"/>
  <c r="O13" i="76" a="1"/>
  <c r="O13" i="76" s="1"/>
  <c r="N13" i="76" a="1"/>
  <c r="N13" i="76" s="1"/>
  <c r="M13" i="76" a="1"/>
  <c r="M13" i="76" s="1"/>
  <c r="L13" i="76" a="1"/>
  <c r="L13" i="76" s="1"/>
  <c r="K13" i="76" a="1"/>
  <c r="K13" i="76" s="1"/>
  <c r="J13" i="76" a="1"/>
  <c r="J13" i="76" s="1"/>
  <c r="I13" i="76" a="1"/>
  <c r="I13" i="76" s="1"/>
  <c r="H13" i="76" a="1"/>
  <c r="H13" i="76" s="1"/>
  <c r="G13" i="76" a="1"/>
  <c r="G13" i="76" s="1"/>
  <c r="F13" i="76" a="1"/>
  <c r="F13" i="76" s="1"/>
  <c r="E13" i="76" a="1"/>
  <c r="E13" i="76" s="1"/>
  <c r="D13" i="76" a="1"/>
  <c r="D13" i="76" s="1"/>
  <c r="C13" i="76"/>
  <c r="W12" i="76" a="1"/>
  <c r="W12" i="76" s="1"/>
  <c r="V12" i="76" a="1"/>
  <c r="V12" i="76" s="1"/>
  <c r="U12" i="76" a="1"/>
  <c r="U12" i="76" s="1"/>
  <c r="T12" i="76" a="1"/>
  <c r="T12" i="76" s="1"/>
  <c r="S12" i="76" a="1"/>
  <c r="S12" i="76" s="1"/>
  <c r="R12" i="76" a="1"/>
  <c r="R12" i="76" s="1"/>
  <c r="Q12" i="76" a="1"/>
  <c r="Q12" i="76" s="1"/>
  <c r="P12" i="76" a="1"/>
  <c r="P12" i="76" s="1"/>
  <c r="O12" i="76" a="1"/>
  <c r="O12" i="76" s="1"/>
  <c r="N12" i="76" a="1"/>
  <c r="N12" i="76" s="1"/>
  <c r="M12" i="76" a="1"/>
  <c r="M12" i="76" s="1"/>
  <c r="L12" i="76" a="1"/>
  <c r="L12" i="76" s="1"/>
  <c r="K12" i="76" a="1"/>
  <c r="K12" i="76" s="1"/>
  <c r="J12" i="76" a="1"/>
  <c r="J12" i="76" s="1"/>
  <c r="I12" i="76" a="1"/>
  <c r="I12" i="76" s="1"/>
  <c r="H12" i="76" a="1"/>
  <c r="H12" i="76" s="1"/>
  <c r="G12" i="76" a="1"/>
  <c r="G12" i="76" s="1"/>
  <c r="F12" i="76" a="1"/>
  <c r="F12" i="76" s="1"/>
  <c r="E12" i="76" a="1"/>
  <c r="E12" i="76" s="1"/>
  <c r="D12" i="76" a="1"/>
  <c r="D12" i="76" s="1"/>
  <c r="C12" i="76"/>
  <c r="W11" i="76" a="1"/>
  <c r="W11" i="76" s="1"/>
  <c r="V11" i="76" a="1"/>
  <c r="V11" i="76" s="1"/>
  <c r="U11" i="76" a="1"/>
  <c r="U11" i="76" s="1"/>
  <c r="T11" i="76" a="1"/>
  <c r="T11" i="76" s="1"/>
  <c r="S11" i="76" a="1"/>
  <c r="S11" i="76" s="1"/>
  <c r="R11" i="76" a="1"/>
  <c r="R11" i="76" s="1"/>
  <c r="Q11" i="76" a="1"/>
  <c r="Q11" i="76" s="1"/>
  <c r="P11" i="76" a="1"/>
  <c r="P11" i="76" s="1"/>
  <c r="O11" i="76" a="1"/>
  <c r="O11" i="76" s="1"/>
  <c r="N11" i="76" a="1"/>
  <c r="N11" i="76" s="1"/>
  <c r="M11" i="76" a="1"/>
  <c r="M11" i="76" s="1"/>
  <c r="L11" i="76" a="1"/>
  <c r="L11" i="76" s="1"/>
  <c r="K11" i="76" a="1"/>
  <c r="K11" i="76" s="1"/>
  <c r="J11" i="76" a="1"/>
  <c r="J11" i="76" s="1"/>
  <c r="I11" i="76" a="1"/>
  <c r="I11" i="76" s="1"/>
  <c r="H11" i="76" a="1"/>
  <c r="H11" i="76" s="1"/>
  <c r="G11" i="76" a="1"/>
  <c r="G11" i="76" s="1"/>
  <c r="F11" i="76" a="1"/>
  <c r="F11" i="76" s="1"/>
  <c r="E11" i="76" a="1"/>
  <c r="E11" i="76" s="1"/>
  <c r="D11" i="76" a="1"/>
  <c r="D11" i="76" s="1"/>
  <c r="C11" i="76"/>
  <c r="W10" i="76" a="1"/>
  <c r="W10" i="76" s="1"/>
  <c r="V10" i="76" a="1"/>
  <c r="V10" i="76" s="1"/>
  <c r="U10" i="76" a="1"/>
  <c r="U10" i="76" s="1"/>
  <c r="T10" i="76" a="1"/>
  <c r="T10" i="76" s="1"/>
  <c r="S10" i="76" a="1"/>
  <c r="S10" i="76" s="1"/>
  <c r="R10" i="76" a="1"/>
  <c r="R10" i="76" s="1"/>
  <c r="Q10" i="76" a="1"/>
  <c r="Q10" i="76" s="1"/>
  <c r="P10" i="76" a="1"/>
  <c r="P10" i="76" s="1"/>
  <c r="O10" i="76" a="1"/>
  <c r="O10" i="76" s="1"/>
  <c r="N10" i="76" a="1"/>
  <c r="N10" i="76" s="1"/>
  <c r="M10" i="76" a="1"/>
  <c r="M10" i="76" s="1"/>
  <c r="L10" i="76" a="1"/>
  <c r="L10" i="76" s="1"/>
  <c r="K10" i="76" a="1"/>
  <c r="K10" i="76" s="1"/>
  <c r="J10" i="76" a="1"/>
  <c r="J10" i="76" s="1"/>
  <c r="I10" i="76" a="1"/>
  <c r="I10" i="76" s="1"/>
  <c r="H10" i="76" a="1"/>
  <c r="H10" i="76" s="1"/>
  <c r="G10" i="76" a="1"/>
  <c r="G10" i="76" s="1"/>
  <c r="F10" i="76" a="1"/>
  <c r="F10" i="76" s="1"/>
  <c r="E10" i="76" a="1"/>
  <c r="E10" i="76" s="1"/>
  <c r="D10" i="76" a="1"/>
  <c r="D10" i="76" s="1"/>
  <c r="C10" i="76"/>
  <c r="W9" i="76" a="1"/>
  <c r="W9" i="76" s="1"/>
  <c r="V9" i="76" a="1"/>
  <c r="V9" i="76" s="1"/>
  <c r="U9" i="76" a="1"/>
  <c r="U9" i="76" s="1"/>
  <c r="T9" i="76" a="1"/>
  <c r="T9" i="76" s="1"/>
  <c r="S9" i="76" a="1"/>
  <c r="S9" i="76" s="1"/>
  <c r="R9" i="76" a="1"/>
  <c r="R9" i="76" s="1"/>
  <c r="Q9" i="76" a="1"/>
  <c r="Q9" i="76" s="1"/>
  <c r="P9" i="76" a="1"/>
  <c r="P9" i="76" s="1"/>
  <c r="O9" i="76" a="1"/>
  <c r="O9" i="76" s="1"/>
  <c r="N9" i="76" a="1"/>
  <c r="N9" i="76" s="1"/>
  <c r="M9" i="76" a="1"/>
  <c r="M9" i="76" s="1"/>
  <c r="L9" i="76" a="1"/>
  <c r="L9" i="76" s="1"/>
  <c r="K9" i="76" a="1"/>
  <c r="K9" i="76" s="1"/>
  <c r="J9" i="76" a="1"/>
  <c r="J9" i="76" s="1"/>
  <c r="I9" i="76" a="1"/>
  <c r="I9" i="76" s="1"/>
  <c r="H9" i="76" a="1"/>
  <c r="H9" i="76" s="1"/>
  <c r="G9" i="76" a="1"/>
  <c r="G9" i="76" s="1"/>
  <c r="F9" i="76" a="1"/>
  <c r="F9" i="76" s="1"/>
  <c r="E9" i="76" a="1"/>
  <c r="E9" i="76" s="1"/>
  <c r="D9" i="76" a="1"/>
  <c r="D9" i="76" s="1"/>
  <c r="C9" i="76"/>
  <c r="C8" i="76"/>
  <c r="C7" i="76"/>
  <c r="C6" i="76"/>
  <c r="C5" i="76"/>
  <c r="C4" i="76"/>
  <c r="W21" i="75" a="1"/>
  <c r="W21" i="75" s="1"/>
  <c r="V21" i="75" a="1"/>
  <c r="V21" i="75" s="1"/>
  <c r="U21" i="75" a="1"/>
  <c r="U21" i="75" s="1"/>
  <c r="T21" i="75" a="1"/>
  <c r="T21" i="75" s="1"/>
  <c r="S21" i="75" a="1"/>
  <c r="S21" i="75" s="1"/>
  <c r="R21" i="75" a="1"/>
  <c r="R21" i="75" s="1"/>
  <c r="Q21" i="75" a="1"/>
  <c r="Q21" i="75" s="1"/>
  <c r="P21" i="75" a="1"/>
  <c r="P21" i="75" s="1"/>
  <c r="O21" i="75" a="1"/>
  <c r="O21" i="75" s="1"/>
  <c r="N21" i="75" a="1"/>
  <c r="N21" i="75" s="1"/>
  <c r="M21" i="75" a="1"/>
  <c r="M21" i="75" s="1"/>
  <c r="L21" i="75" a="1"/>
  <c r="L21" i="75" s="1"/>
  <c r="K21" i="75" a="1"/>
  <c r="K21" i="75" s="1"/>
  <c r="J21" i="75" a="1"/>
  <c r="J21" i="75" s="1"/>
  <c r="I21" i="75" a="1"/>
  <c r="I21" i="75" s="1"/>
  <c r="H21" i="75" a="1"/>
  <c r="H21" i="75" s="1"/>
  <c r="G21" i="75" a="1"/>
  <c r="G21" i="75" s="1"/>
  <c r="F21" i="75" a="1"/>
  <c r="F21" i="75" s="1"/>
  <c r="E21" i="75" a="1"/>
  <c r="E21" i="75" s="1"/>
  <c r="D21" i="75" a="1"/>
  <c r="D21" i="75" s="1"/>
  <c r="C21" i="75"/>
  <c r="W20" i="75" a="1"/>
  <c r="W20" i="75" s="1"/>
  <c r="V20" i="75" a="1"/>
  <c r="V20" i="75" s="1"/>
  <c r="U20" i="75" a="1"/>
  <c r="U20" i="75" s="1"/>
  <c r="T20" i="75" a="1"/>
  <c r="T20" i="75" s="1"/>
  <c r="S20" i="75" a="1"/>
  <c r="S20" i="75" s="1"/>
  <c r="R20" i="75" a="1"/>
  <c r="R20" i="75" s="1"/>
  <c r="Q20" i="75" a="1"/>
  <c r="Q20" i="75" s="1"/>
  <c r="P20" i="75" a="1"/>
  <c r="P20" i="75" s="1"/>
  <c r="O20" i="75" a="1"/>
  <c r="O20" i="75" s="1"/>
  <c r="N20" i="75" a="1"/>
  <c r="N20" i="75" s="1"/>
  <c r="M20" i="75" a="1"/>
  <c r="M20" i="75" s="1"/>
  <c r="L20" i="75" a="1"/>
  <c r="L20" i="75" s="1"/>
  <c r="K20" i="75" a="1"/>
  <c r="K20" i="75" s="1"/>
  <c r="J20" i="75" a="1"/>
  <c r="J20" i="75" s="1"/>
  <c r="I20" i="75" a="1"/>
  <c r="I20" i="75" s="1"/>
  <c r="H20" i="75" a="1"/>
  <c r="H20" i="75" s="1"/>
  <c r="G20" i="75" a="1"/>
  <c r="G20" i="75" s="1"/>
  <c r="F20" i="75" a="1"/>
  <c r="F20" i="75" s="1"/>
  <c r="E20" i="75" a="1"/>
  <c r="E20" i="75" s="1"/>
  <c r="D20" i="75" a="1"/>
  <c r="D20" i="75" s="1"/>
  <c r="C20" i="75"/>
  <c r="W19" i="75" a="1"/>
  <c r="W19" i="75" s="1"/>
  <c r="V19" i="75" a="1"/>
  <c r="V19" i="75" s="1"/>
  <c r="U19" i="75" a="1"/>
  <c r="U19" i="75" s="1"/>
  <c r="T19" i="75" a="1"/>
  <c r="T19" i="75" s="1"/>
  <c r="S19" i="75" a="1"/>
  <c r="S19" i="75" s="1"/>
  <c r="R19" i="75" a="1"/>
  <c r="R19" i="75" s="1"/>
  <c r="Q19" i="75" a="1"/>
  <c r="Q19" i="75" s="1"/>
  <c r="P19" i="75" a="1"/>
  <c r="P19" i="75" s="1"/>
  <c r="O19" i="75" a="1"/>
  <c r="O19" i="75" s="1"/>
  <c r="N19" i="75" a="1"/>
  <c r="N19" i="75" s="1"/>
  <c r="M19" i="75" a="1"/>
  <c r="M19" i="75" s="1"/>
  <c r="L19" i="75" a="1"/>
  <c r="L19" i="75" s="1"/>
  <c r="K19" i="75" a="1"/>
  <c r="K19" i="75" s="1"/>
  <c r="J19" i="75" a="1"/>
  <c r="J19" i="75" s="1"/>
  <c r="I19" i="75" a="1"/>
  <c r="I19" i="75" s="1"/>
  <c r="H19" i="75" a="1"/>
  <c r="H19" i="75" s="1"/>
  <c r="G19" i="75" a="1"/>
  <c r="G19" i="75" s="1"/>
  <c r="F19" i="75" a="1"/>
  <c r="F19" i="75" s="1"/>
  <c r="E19" i="75" a="1"/>
  <c r="E19" i="75" s="1"/>
  <c r="D19" i="75" a="1"/>
  <c r="D19" i="75" s="1"/>
  <c r="C19" i="75"/>
  <c r="W18" i="75" a="1"/>
  <c r="W18" i="75" s="1"/>
  <c r="V18" i="75" a="1"/>
  <c r="V18" i="75" s="1"/>
  <c r="U18" i="75" a="1"/>
  <c r="U18" i="75" s="1"/>
  <c r="T18" i="75" a="1"/>
  <c r="T18" i="75" s="1"/>
  <c r="S18" i="75" a="1"/>
  <c r="S18" i="75" s="1"/>
  <c r="R18" i="75" a="1"/>
  <c r="R18" i="75" s="1"/>
  <c r="Q18" i="75" a="1"/>
  <c r="Q18" i="75" s="1"/>
  <c r="P18" i="75" a="1"/>
  <c r="P18" i="75" s="1"/>
  <c r="O18" i="75" a="1"/>
  <c r="O18" i="75" s="1"/>
  <c r="N18" i="75" a="1"/>
  <c r="N18" i="75" s="1"/>
  <c r="M18" i="75" a="1"/>
  <c r="M18" i="75" s="1"/>
  <c r="L18" i="75" a="1"/>
  <c r="L18" i="75" s="1"/>
  <c r="K18" i="75" a="1"/>
  <c r="K18" i="75" s="1"/>
  <c r="J18" i="75" a="1"/>
  <c r="J18" i="75" s="1"/>
  <c r="I18" i="75" a="1"/>
  <c r="I18" i="75" s="1"/>
  <c r="H18" i="75" a="1"/>
  <c r="H18" i="75" s="1"/>
  <c r="G18" i="75" a="1"/>
  <c r="G18" i="75" s="1"/>
  <c r="F18" i="75" a="1"/>
  <c r="F18" i="75" s="1"/>
  <c r="E18" i="75" a="1"/>
  <c r="E18" i="75" s="1"/>
  <c r="D18" i="75" a="1"/>
  <c r="D18" i="75" s="1"/>
  <c r="C18" i="75"/>
  <c r="W17" i="75" a="1"/>
  <c r="W17" i="75" s="1"/>
  <c r="V17" i="75" a="1"/>
  <c r="V17" i="75" s="1"/>
  <c r="U17" i="75" a="1"/>
  <c r="U17" i="75" s="1"/>
  <c r="T17" i="75" a="1"/>
  <c r="T17" i="75" s="1"/>
  <c r="S17" i="75" a="1"/>
  <c r="S17" i="75" s="1"/>
  <c r="R17" i="75" a="1"/>
  <c r="R17" i="75" s="1"/>
  <c r="Q17" i="75" a="1"/>
  <c r="Q17" i="75" s="1"/>
  <c r="P17" i="75" a="1"/>
  <c r="P17" i="75" s="1"/>
  <c r="O17" i="75" a="1"/>
  <c r="O17" i="75" s="1"/>
  <c r="N17" i="75" a="1"/>
  <c r="N17" i="75" s="1"/>
  <c r="M17" i="75" a="1"/>
  <c r="M17" i="75" s="1"/>
  <c r="L17" i="75" a="1"/>
  <c r="L17" i="75" s="1"/>
  <c r="K17" i="75" a="1"/>
  <c r="K17" i="75" s="1"/>
  <c r="J17" i="75" a="1"/>
  <c r="J17" i="75" s="1"/>
  <c r="I17" i="75" a="1"/>
  <c r="I17" i="75" s="1"/>
  <c r="H17" i="75" a="1"/>
  <c r="H17" i="75" s="1"/>
  <c r="G17" i="75" a="1"/>
  <c r="G17" i="75" s="1"/>
  <c r="F17" i="75" a="1"/>
  <c r="F17" i="75" s="1"/>
  <c r="E17" i="75" a="1"/>
  <c r="E17" i="75" s="1"/>
  <c r="D17" i="75" a="1"/>
  <c r="D17" i="75" s="1"/>
  <c r="C17" i="75"/>
  <c r="W16" i="75" a="1"/>
  <c r="W16" i="75" s="1"/>
  <c r="V16" i="75" a="1"/>
  <c r="V16" i="75" s="1"/>
  <c r="U16" i="75" a="1"/>
  <c r="U16" i="75" s="1"/>
  <c r="T16" i="75" a="1"/>
  <c r="T16" i="75" s="1"/>
  <c r="S16" i="75" a="1"/>
  <c r="S16" i="75" s="1"/>
  <c r="R16" i="75" a="1"/>
  <c r="R16" i="75" s="1"/>
  <c r="Q16" i="75" a="1"/>
  <c r="Q16" i="75" s="1"/>
  <c r="P16" i="75" a="1"/>
  <c r="P16" i="75" s="1"/>
  <c r="O16" i="75" a="1"/>
  <c r="O16" i="75" s="1"/>
  <c r="N16" i="75" a="1"/>
  <c r="N16" i="75" s="1"/>
  <c r="M16" i="75" a="1"/>
  <c r="M16" i="75" s="1"/>
  <c r="L16" i="75" a="1"/>
  <c r="L16" i="75" s="1"/>
  <c r="K16" i="75" a="1"/>
  <c r="K16" i="75" s="1"/>
  <c r="J16" i="75" a="1"/>
  <c r="J16" i="75" s="1"/>
  <c r="I16" i="75" a="1"/>
  <c r="I16" i="75" s="1"/>
  <c r="H16" i="75" a="1"/>
  <c r="H16" i="75" s="1"/>
  <c r="G16" i="75" a="1"/>
  <c r="G16" i="75" s="1"/>
  <c r="F16" i="75" a="1"/>
  <c r="F16" i="75" s="1"/>
  <c r="E16" i="75" a="1"/>
  <c r="E16" i="75" s="1"/>
  <c r="D16" i="75" a="1"/>
  <c r="D16" i="75" s="1"/>
  <c r="C16" i="75"/>
  <c r="W15" i="75" a="1"/>
  <c r="W15" i="75" s="1"/>
  <c r="V15" i="75" a="1"/>
  <c r="V15" i="75" s="1"/>
  <c r="U15" i="75" a="1"/>
  <c r="U15" i="75" s="1"/>
  <c r="T15" i="75" a="1"/>
  <c r="T15" i="75" s="1"/>
  <c r="S15" i="75" a="1"/>
  <c r="S15" i="75" s="1"/>
  <c r="R15" i="75" a="1"/>
  <c r="R15" i="75" s="1"/>
  <c r="Q15" i="75" a="1"/>
  <c r="Q15" i="75" s="1"/>
  <c r="P15" i="75" a="1"/>
  <c r="P15" i="75" s="1"/>
  <c r="O15" i="75" a="1"/>
  <c r="O15" i="75" s="1"/>
  <c r="N15" i="75" a="1"/>
  <c r="N15" i="75" s="1"/>
  <c r="M15" i="75" a="1"/>
  <c r="M15" i="75" s="1"/>
  <c r="L15" i="75" a="1"/>
  <c r="L15" i="75" s="1"/>
  <c r="K15" i="75" a="1"/>
  <c r="K15" i="75" s="1"/>
  <c r="J15" i="75" a="1"/>
  <c r="J15" i="75" s="1"/>
  <c r="I15" i="75" a="1"/>
  <c r="I15" i="75" s="1"/>
  <c r="H15" i="75" a="1"/>
  <c r="H15" i="75" s="1"/>
  <c r="G15" i="75" a="1"/>
  <c r="G15" i="75" s="1"/>
  <c r="F15" i="75" a="1"/>
  <c r="F15" i="75" s="1"/>
  <c r="E15" i="75" a="1"/>
  <c r="E15" i="75" s="1"/>
  <c r="D15" i="75" a="1"/>
  <c r="D15" i="75" s="1"/>
  <c r="C15" i="75"/>
  <c r="W14" i="75" a="1"/>
  <c r="W14" i="75" s="1"/>
  <c r="V14" i="75" a="1"/>
  <c r="V14" i="75" s="1"/>
  <c r="U14" i="75" a="1"/>
  <c r="U14" i="75" s="1"/>
  <c r="T14" i="75" a="1"/>
  <c r="T14" i="75" s="1"/>
  <c r="S14" i="75" a="1"/>
  <c r="S14" i="75" s="1"/>
  <c r="R14" i="75" a="1"/>
  <c r="R14" i="75" s="1"/>
  <c r="Q14" i="75" a="1"/>
  <c r="Q14" i="75" s="1"/>
  <c r="P14" i="75" a="1"/>
  <c r="P14" i="75" s="1"/>
  <c r="O14" i="75" a="1"/>
  <c r="O14" i="75" s="1"/>
  <c r="N14" i="75" a="1"/>
  <c r="N14" i="75" s="1"/>
  <c r="M14" i="75" a="1"/>
  <c r="M14" i="75" s="1"/>
  <c r="L14" i="75" a="1"/>
  <c r="L14" i="75" s="1"/>
  <c r="K14" i="75" a="1"/>
  <c r="K14" i="75" s="1"/>
  <c r="J14" i="75" a="1"/>
  <c r="J14" i="75" s="1"/>
  <c r="I14" i="75" a="1"/>
  <c r="I14" i="75" s="1"/>
  <c r="H14" i="75" a="1"/>
  <c r="H14" i="75" s="1"/>
  <c r="G14" i="75" a="1"/>
  <c r="G14" i="75" s="1"/>
  <c r="F14" i="75" a="1"/>
  <c r="F14" i="75" s="1"/>
  <c r="E14" i="75" a="1"/>
  <c r="E14" i="75" s="1"/>
  <c r="D14" i="75" a="1"/>
  <c r="D14" i="75" s="1"/>
  <c r="C14" i="75"/>
  <c r="C13" i="75"/>
  <c r="C12" i="75"/>
  <c r="C11" i="75"/>
  <c r="C10" i="75"/>
  <c r="C9" i="75"/>
  <c r="C8" i="75"/>
  <c r="C7" i="75"/>
  <c r="C6" i="75"/>
  <c r="C5" i="75"/>
  <c r="C4" i="75"/>
  <c r="W21" i="74" a="1"/>
  <c r="W21" i="74" s="1"/>
  <c r="V21" i="74" a="1"/>
  <c r="V21" i="74" s="1"/>
  <c r="U21" i="74" a="1"/>
  <c r="U21" i="74" s="1"/>
  <c r="T21" i="74" a="1"/>
  <c r="T21" i="74" s="1"/>
  <c r="S21" i="74" a="1"/>
  <c r="S21" i="74" s="1"/>
  <c r="R21" i="74" a="1"/>
  <c r="R21" i="74" s="1"/>
  <c r="Q21" i="74" a="1"/>
  <c r="Q21" i="74" s="1"/>
  <c r="P21" i="74" a="1"/>
  <c r="P21" i="74" s="1"/>
  <c r="O21" i="74" a="1"/>
  <c r="O21" i="74" s="1"/>
  <c r="N21" i="74" a="1"/>
  <c r="N21" i="74" s="1"/>
  <c r="M21" i="74" a="1"/>
  <c r="M21" i="74" s="1"/>
  <c r="L21" i="74" a="1"/>
  <c r="L21" i="74" s="1"/>
  <c r="K21" i="74" a="1"/>
  <c r="K21" i="74" s="1"/>
  <c r="J21" i="74" a="1"/>
  <c r="J21" i="74" s="1"/>
  <c r="I21" i="74" a="1"/>
  <c r="I21" i="74" s="1"/>
  <c r="H21" i="74" a="1"/>
  <c r="H21" i="74" s="1"/>
  <c r="G21" i="74" a="1"/>
  <c r="G21" i="74" s="1"/>
  <c r="F21" i="74" a="1"/>
  <c r="F21" i="74" s="1"/>
  <c r="E21" i="74" a="1"/>
  <c r="E21" i="74" s="1"/>
  <c r="D21" i="74" a="1"/>
  <c r="D21" i="74" s="1"/>
  <c r="C21" i="74"/>
  <c r="W20" i="74" a="1"/>
  <c r="W20" i="74" s="1"/>
  <c r="V20" i="74" a="1"/>
  <c r="V20" i="74" s="1"/>
  <c r="U20" i="74" a="1"/>
  <c r="U20" i="74" s="1"/>
  <c r="T20" i="74" a="1"/>
  <c r="T20" i="74" s="1"/>
  <c r="S20" i="74" a="1"/>
  <c r="S20" i="74" s="1"/>
  <c r="R20" i="74" a="1"/>
  <c r="R20" i="74" s="1"/>
  <c r="Q20" i="74" a="1"/>
  <c r="Q20" i="74" s="1"/>
  <c r="P20" i="74" a="1"/>
  <c r="P20" i="74" s="1"/>
  <c r="O20" i="74" a="1"/>
  <c r="O20" i="74" s="1"/>
  <c r="N20" i="74" a="1"/>
  <c r="N20" i="74" s="1"/>
  <c r="M20" i="74" a="1"/>
  <c r="M20" i="74" s="1"/>
  <c r="L20" i="74" a="1"/>
  <c r="L20" i="74" s="1"/>
  <c r="K20" i="74" a="1"/>
  <c r="K20" i="74" s="1"/>
  <c r="J20" i="74" a="1"/>
  <c r="J20" i="74" s="1"/>
  <c r="I20" i="74" a="1"/>
  <c r="I20" i="74" s="1"/>
  <c r="H20" i="74" a="1"/>
  <c r="H20" i="74" s="1"/>
  <c r="G20" i="74" a="1"/>
  <c r="G20" i="74" s="1"/>
  <c r="F20" i="74" a="1"/>
  <c r="F20" i="74" s="1"/>
  <c r="E20" i="74" a="1"/>
  <c r="E20" i="74" s="1"/>
  <c r="D20" i="74" a="1"/>
  <c r="D20" i="74" s="1"/>
  <c r="C20" i="74"/>
  <c r="W19" i="74" a="1"/>
  <c r="W19" i="74" s="1"/>
  <c r="V19" i="74" a="1"/>
  <c r="V19" i="74" s="1"/>
  <c r="U19" i="74" a="1"/>
  <c r="U19" i="74" s="1"/>
  <c r="T19" i="74" a="1"/>
  <c r="T19" i="74" s="1"/>
  <c r="S19" i="74" a="1"/>
  <c r="S19" i="74" s="1"/>
  <c r="R19" i="74" a="1"/>
  <c r="R19" i="74" s="1"/>
  <c r="Q19" i="74" a="1"/>
  <c r="Q19" i="74" s="1"/>
  <c r="P19" i="74" a="1"/>
  <c r="P19" i="74" s="1"/>
  <c r="O19" i="74" a="1"/>
  <c r="O19" i="74" s="1"/>
  <c r="N19" i="74" a="1"/>
  <c r="N19" i="74" s="1"/>
  <c r="M19" i="74" a="1"/>
  <c r="M19" i="74" s="1"/>
  <c r="L19" i="74" a="1"/>
  <c r="L19" i="74" s="1"/>
  <c r="K19" i="74" a="1"/>
  <c r="K19" i="74" s="1"/>
  <c r="J19" i="74" a="1"/>
  <c r="J19" i="74" s="1"/>
  <c r="I19" i="74" a="1"/>
  <c r="I19" i="74" s="1"/>
  <c r="H19" i="74" a="1"/>
  <c r="H19" i="74" s="1"/>
  <c r="G19" i="74" a="1"/>
  <c r="G19" i="74" s="1"/>
  <c r="F19" i="74" a="1"/>
  <c r="F19" i="74" s="1"/>
  <c r="E19" i="74" a="1"/>
  <c r="E19" i="74" s="1"/>
  <c r="D19" i="74" a="1"/>
  <c r="D19" i="74" s="1"/>
  <c r="C19" i="74"/>
  <c r="W18" i="74" a="1"/>
  <c r="W18" i="74" s="1"/>
  <c r="V18" i="74" a="1"/>
  <c r="V18" i="74" s="1"/>
  <c r="U18" i="74" a="1"/>
  <c r="U18" i="74" s="1"/>
  <c r="T18" i="74" a="1"/>
  <c r="T18" i="74" s="1"/>
  <c r="S18" i="74" a="1"/>
  <c r="S18" i="74" s="1"/>
  <c r="R18" i="74" a="1"/>
  <c r="R18" i="74" s="1"/>
  <c r="Q18" i="74" a="1"/>
  <c r="Q18" i="74" s="1"/>
  <c r="P18" i="74" a="1"/>
  <c r="P18" i="74" s="1"/>
  <c r="O18" i="74" a="1"/>
  <c r="O18" i="74" s="1"/>
  <c r="N18" i="74" a="1"/>
  <c r="N18" i="74" s="1"/>
  <c r="M18" i="74" a="1"/>
  <c r="M18" i="74" s="1"/>
  <c r="L18" i="74" a="1"/>
  <c r="L18" i="74" s="1"/>
  <c r="K18" i="74" a="1"/>
  <c r="K18" i="74" s="1"/>
  <c r="J18" i="74" a="1"/>
  <c r="J18" i="74" s="1"/>
  <c r="I18" i="74" a="1"/>
  <c r="I18" i="74" s="1"/>
  <c r="H18" i="74" a="1"/>
  <c r="H18" i="74" s="1"/>
  <c r="G18" i="74" a="1"/>
  <c r="G18" i="74" s="1"/>
  <c r="F18" i="74" a="1"/>
  <c r="F18" i="74" s="1"/>
  <c r="E18" i="74" a="1"/>
  <c r="E18" i="74" s="1"/>
  <c r="D18" i="74" a="1"/>
  <c r="D18" i="74" s="1"/>
  <c r="C18" i="74"/>
  <c r="W17" i="74" a="1"/>
  <c r="W17" i="74" s="1"/>
  <c r="V17" i="74" a="1"/>
  <c r="V17" i="74" s="1"/>
  <c r="U17" i="74" a="1"/>
  <c r="U17" i="74" s="1"/>
  <c r="T17" i="74" a="1"/>
  <c r="T17" i="74" s="1"/>
  <c r="S17" i="74" a="1"/>
  <c r="S17" i="74" s="1"/>
  <c r="R17" i="74" a="1"/>
  <c r="R17" i="74" s="1"/>
  <c r="Q17" i="74" a="1"/>
  <c r="Q17" i="74" s="1"/>
  <c r="P17" i="74" a="1"/>
  <c r="P17" i="74" s="1"/>
  <c r="O17" i="74" a="1"/>
  <c r="O17" i="74" s="1"/>
  <c r="N17" i="74" a="1"/>
  <c r="N17" i="74" s="1"/>
  <c r="M17" i="74" a="1"/>
  <c r="M17" i="74" s="1"/>
  <c r="L17" i="74" a="1"/>
  <c r="L17" i="74" s="1"/>
  <c r="K17" i="74" a="1"/>
  <c r="K17" i="74" s="1"/>
  <c r="J17" i="74" a="1"/>
  <c r="J17" i="74" s="1"/>
  <c r="I17" i="74" a="1"/>
  <c r="I17" i="74" s="1"/>
  <c r="H17" i="74" a="1"/>
  <c r="H17" i="74" s="1"/>
  <c r="G17" i="74" a="1"/>
  <c r="G17" i="74" s="1"/>
  <c r="F17" i="74" a="1"/>
  <c r="F17" i="74" s="1"/>
  <c r="E17" i="74" a="1"/>
  <c r="E17" i="74" s="1"/>
  <c r="D17" i="74" a="1"/>
  <c r="D17" i="74" s="1"/>
  <c r="C17" i="74"/>
  <c r="W16" i="74" a="1"/>
  <c r="W16" i="74" s="1"/>
  <c r="V16" i="74" a="1"/>
  <c r="V16" i="74" s="1"/>
  <c r="U16" i="74" a="1"/>
  <c r="U16" i="74" s="1"/>
  <c r="T16" i="74" a="1"/>
  <c r="T16" i="74" s="1"/>
  <c r="S16" i="74" a="1"/>
  <c r="S16" i="74" s="1"/>
  <c r="R16" i="74" a="1"/>
  <c r="R16" i="74" s="1"/>
  <c r="Q16" i="74" a="1"/>
  <c r="Q16" i="74" s="1"/>
  <c r="P16" i="74" a="1"/>
  <c r="P16" i="74" s="1"/>
  <c r="O16" i="74" a="1"/>
  <c r="O16" i="74" s="1"/>
  <c r="N16" i="74" a="1"/>
  <c r="N16" i="74" s="1"/>
  <c r="M16" i="74" a="1"/>
  <c r="M16" i="74" s="1"/>
  <c r="L16" i="74" a="1"/>
  <c r="L16" i="74" s="1"/>
  <c r="K16" i="74" a="1"/>
  <c r="K16" i="74" s="1"/>
  <c r="J16" i="74" a="1"/>
  <c r="J16" i="74" s="1"/>
  <c r="I16" i="74" a="1"/>
  <c r="I16" i="74" s="1"/>
  <c r="H16" i="74" a="1"/>
  <c r="H16" i="74" s="1"/>
  <c r="G16" i="74" a="1"/>
  <c r="G16" i="74" s="1"/>
  <c r="F16" i="74" a="1"/>
  <c r="F16" i="74" s="1"/>
  <c r="E16" i="74" a="1"/>
  <c r="E16" i="74" s="1"/>
  <c r="D16" i="74" a="1"/>
  <c r="D16" i="74" s="1"/>
  <c r="C16" i="74"/>
  <c r="W15" i="74" a="1"/>
  <c r="W15" i="74" s="1"/>
  <c r="V15" i="74" a="1"/>
  <c r="V15" i="74" s="1"/>
  <c r="U15" i="74" a="1"/>
  <c r="U15" i="74" s="1"/>
  <c r="T15" i="74" a="1"/>
  <c r="T15" i="74" s="1"/>
  <c r="S15" i="74" a="1"/>
  <c r="S15" i="74" s="1"/>
  <c r="R15" i="74" a="1"/>
  <c r="R15" i="74" s="1"/>
  <c r="Q15" i="74" a="1"/>
  <c r="Q15" i="74" s="1"/>
  <c r="P15" i="74" a="1"/>
  <c r="P15" i="74" s="1"/>
  <c r="O15" i="74" a="1"/>
  <c r="O15" i="74" s="1"/>
  <c r="N15" i="74" a="1"/>
  <c r="N15" i="74" s="1"/>
  <c r="M15" i="74" a="1"/>
  <c r="M15" i="74" s="1"/>
  <c r="L15" i="74" a="1"/>
  <c r="L15" i="74" s="1"/>
  <c r="K15" i="74" a="1"/>
  <c r="K15" i="74" s="1"/>
  <c r="J15" i="74" a="1"/>
  <c r="J15" i="74" s="1"/>
  <c r="I15" i="74" a="1"/>
  <c r="I15" i="74" s="1"/>
  <c r="H15" i="74" a="1"/>
  <c r="H15" i="74" s="1"/>
  <c r="G15" i="74" a="1"/>
  <c r="G15" i="74" s="1"/>
  <c r="F15" i="74" a="1"/>
  <c r="F15" i="74" s="1"/>
  <c r="E15" i="74" a="1"/>
  <c r="E15" i="74" s="1"/>
  <c r="D15" i="74" a="1"/>
  <c r="D15" i="74" s="1"/>
  <c r="C15" i="74"/>
  <c r="W14" i="74" a="1"/>
  <c r="W14" i="74" s="1"/>
  <c r="V14" i="74" a="1"/>
  <c r="V14" i="74" s="1"/>
  <c r="U14" i="74" a="1"/>
  <c r="U14" i="74" s="1"/>
  <c r="T14" i="74" a="1"/>
  <c r="T14" i="74" s="1"/>
  <c r="S14" i="74" a="1"/>
  <c r="S14" i="74" s="1"/>
  <c r="R14" i="74" a="1"/>
  <c r="R14" i="74" s="1"/>
  <c r="Q14" i="74" a="1"/>
  <c r="Q14" i="74" s="1"/>
  <c r="P14" i="74" a="1"/>
  <c r="P14" i="74" s="1"/>
  <c r="O14" i="74" a="1"/>
  <c r="O14" i="74" s="1"/>
  <c r="N14" i="74" a="1"/>
  <c r="N14" i="74" s="1"/>
  <c r="M14" i="74" a="1"/>
  <c r="M14" i="74" s="1"/>
  <c r="L14" i="74" a="1"/>
  <c r="L14" i="74" s="1"/>
  <c r="K14" i="74" a="1"/>
  <c r="K14" i="74" s="1"/>
  <c r="J14" i="74" a="1"/>
  <c r="J14" i="74" s="1"/>
  <c r="I14" i="74" a="1"/>
  <c r="I14" i="74" s="1"/>
  <c r="H14" i="74" a="1"/>
  <c r="H14" i="74" s="1"/>
  <c r="G14" i="74" a="1"/>
  <c r="G14" i="74" s="1"/>
  <c r="F14" i="74" a="1"/>
  <c r="F14" i="74" s="1"/>
  <c r="E14" i="74" a="1"/>
  <c r="E14" i="74" s="1"/>
  <c r="D14" i="74" a="1"/>
  <c r="D14" i="74" s="1"/>
  <c r="C14" i="74"/>
  <c r="W13" i="74" a="1"/>
  <c r="W13" i="74" s="1"/>
  <c r="V13" i="74" a="1"/>
  <c r="V13" i="74" s="1"/>
  <c r="U13" i="74" a="1"/>
  <c r="U13" i="74" s="1"/>
  <c r="T13" i="74" a="1"/>
  <c r="T13" i="74" s="1"/>
  <c r="S13" i="74" a="1"/>
  <c r="S13" i="74" s="1"/>
  <c r="R13" i="74" a="1"/>
  <c r="R13" i="74" s="1"/>
  <c r="Q13" i="74" a="1"/>
  <c r="Q13" i="74" s="1"/>
  <c r="P13" i="74" a="1"/>
  <c r="P13" i="74" s="1"/>
  <c r="O13" i="74" a="1"/>
  <c r="O13" i="74" s="1"/>
  <c r="N13" i="74" a="1"/>
  <c r="N13" i="74" s="1"/>
  <c r="M13" i="74" a="1"/>
  <c r="M13" i="74" s="1"/>
  <c r="L13" i="74" a="1"/>
  <c r="L13" i="74" s="1"/>
  <c r="K13" i="74" a="1"/>
  <c r="K13" i="74" s="1"/>
  <c r="J13" i="74" a="1"/>
  <c r="J13" i="74" s="1"/>
  <c r="I13" i="74" a="1"/>
  <c r="I13" i="74" s="1"/>
  <c r="H13" i="74" a="1"/>
  <c r="H13" i="74" s="1"/>
  <c r="G13" i="74" a="1"/>
  <c r="G13" i="74" s="1"/>
  <c r="F13" i="74" a="1"/>
  <c r="F13" i="74" s="1"/>
  <c r="E13" i="74" a="1"/>
  <c r="E13" i="74" s="1"/>
  <c r="D13" i="74" a="1"/>
  <c r="D13" i="74" s="1"/>
  <c r="C13" i="74"/>
  <c r="W12" i="74" a="1"/>
  <c r="W12" i="74" s="1"/>
  <c r="V12" i="74" a="1"/>
  <c r="V12" i="74" s="1"/>
  <c r="U12" i="74" a="1"/>
  <c r="U12" i="74" s="1"/>
  <c r="T12" i="74" a="1"/>
  <c r="T12" i="74" s="1"/>
  <c r="S12" i="74" a="1"/>
  <c r="S12" i="74" s="1"/>
  <c r="R12" i="74" a="1"/>
  <c r="R12" i="74" s="1"/>
  <c r="Q12" i="74" a="1"/>
  <c r="Q12" i="74" s="1"/>
  <c r="P12" i="74" a="1"/>
  <c r="P12" i="74" s="1"/>
  <c r="O12" i="74" a="1"/>
  <c r="O12" i="74" s="1"/>
  <c r="N12" i="74" a="1"/>
  <c r="N12" i="74" s="1"/>
  <c r="M12" i="74" a="1"/>
  <c r="M12" i="74" s="1"/>
  <c r="L12" i="74" a="1"/>
  <c r="L12" i="74" s="1"/>
  <c r="K12" i="74" a="1"/>
  <c r="K12" i="74" s="1"/>
  <c r="J12" i="74" a="1"/>
  <c r="J12" i="74" s="1"/>
  <c r="I12" i="74" a="1"/>
  <c r="I12" i="74" s="1"/>
  <c r="H12" i="74" a="1"/>
  <c r="H12" i="74" s="1"/>
  <c r="G12" i="74" a="1"/>
  <c r="G12" i="74" s="1"/>
  <c r="F12" i="74" a="1"/>
  <c r="F12" i="74" s="1"/>
  <c r="E12" i="74" a="1"/>
  <c r="E12" i="74" s="1"/>
  <c r="D12" i="74" a="1"/>
  <c r="D12" i="74" s="1"/>
  <c r="C12" i="74"/>
  <c r="W11" i="74" a="1"/>
  <c r="W11" i="74" s="1"/>
  <c r="V11" i="74" a="1"/>
  <c r="V11" i="74" s="1"/>
  <c r="U11" i="74" a="1"/>
  <c r="U11" i="74" s="1"/>
  <c r="T11" i="74" a="1"/>
  <c r="T11" i="74" s="1"/>
  <c r="S11" i="74" a="1"/>
  <c r="S11" i="74" s="1"/>
  <c r="R11" i="74" a="1"/>
  <c r="R11" i="74" s="1"/>
  <c r="Q11" i="74" a="1"/>
  <c r="Q11" i="74" s="1"/>
  <c r="P11" i="74" a="1"/>
  <c r="P11" i="74" s="1"/>
  <c r="O11" i="74" a="1"/>
  <c r="O11" i="74" s="1"/>
  <c r="N11" i="74" a="1"/>
  <c r="N11" i="74" s="1"/>
  <c r="M11" i="74" a="1"/>
  <c r="M11" i="74" s="1"/>
  <c r="L11" i="74" a="1"/>
  <c r="L11" i="74" s="1"/>
  <c r="K11" i="74" a="1"/>
  <c r="K11" i="74" s="1"/>
  <c r="J11" i="74" a="1"/>
  <c r="J11" i="74" s="1"/>
  <c r="I11" i="74" a="1"/>
  <c r="I11" i="74" s="1"/>
  <c r="H11" i="74" a="1"/>
  <c r="H11" i="74" s="1"/>
  <c r="G11" i="74" a="1"/>
  <c r="G11" i="74" s="1"/>
  <c r="F11" i="74" a="1"/>
  <c r="F11" i="74" s="1"/>
  <c r="E11" i="74" a="1"/>
  <c r="E11" i="74" s="1"/>
  <c r="D11" i="74" a="1"/>
  <c r="D11" i="74" s="1"/>
  <c r="C11" i="74"/>
  <c r="W10" i="74" a="1"/>
  <c r="W10" i="74" s="1"/>
  <c r="V10" i="74" a="1"/>
  <c r="V10" i="74" s="1"/>
  <c r="U10" i="74" a="1"/>
  <c r="U10" i="74" s="1"/>
  <c r="T10" i="74" a="1"/>
  <c r="T10" i="74" s="1"/>
  <c r="S10" i="74" a="1"/>
  <c r="S10" i="74" s="1"/>
  <c r="R10" i="74" a="1"/>
  <c r="R10" i="74" s="1"/>
  <c r="Q10" i="74" a="1"/>
  <c r="Q10" i="74" s="1"/>
  <c r="P10" i="74" a="1"/>
  <c r="P10" i="74" s="1"/>
  <c r="O10" i="74" a="1"/>
  <c r="O10" i="74" s="1"/>
  <c r="N10" i="74" a="1"/>
  <c r="N10" i="74" s="1"/>
  <c r="M10" i="74" a="1"/>
  <c r="M10" i="74" s="1"/>
  <c r="L10" i="74" a="1"/>
  <c r="L10" i="74" s="1"/>
  <c r="K10" i="74" a="1"/>
  <c r="K10" i="74" s="1"/>
  <c r="J10" i="74" a="1"/>
  <c r="J10" i="74" s="1"/>
  <c r="I10" i="74" a="1"/>
  <c r="I10" i="74" s="1"/>
  <c r="H10" i="74" a="1"/>
  <c r="H10" i="74" s="1"/>
  <c r="G10" i="74" a="1"/>
  <c r="G10" i="74" s="1"/>
  <c r="F10" i="74" a="1"/>
  <c r="F10" i="74" s="1"/>
  <c r="E10" i="74" a="1"/>
  <c r="E10" i="74" s="1"/>
  <c r="D10" i="74" a="1"/>
  <c r="D10" i="74" s="1"/>
  <c r="C10" i="74"/>
  <c r="C9" i="74"/>
  <c r="C8" i="74"/>
  <c r="C7" i="74"/>
  <c r="C6" i="74"/>
  <c r="C5" i="74"/>
  <c r="C4" i="74"/>
  <c r="W21" i="73" a="1"/>
  <c r="W21" i="73" s="1"/>
  <c r="V21" i="73" a="1"/>
  <c r="V21" i="73" s="1"/>
  <c r="U21" i="73" a="1"/>
  <c r="U21" i="73" s="1"/>
  <c r="T21" i="73" a="1"/>
  <c r="T21" i="73" s="1"/>
  <c r="S21" i="73" a="1"/>
  <c r="S21" i="73" s="1"/>
  <c r="R21" i="73" a="1"/>
  <c r="R21" i="73" s="1"/>
  <c r="Q21" i="73" a="1"/>
  <c r="Q21" i="73" s="1"/>
  <c r="P21" i="73" a="1"/>
  <c r="P21" i="73" s="1"/>
  <c r="O21" i="73" a="1"/>
  <c r="O21" i="73" s="1"/>
  <c r="N21" i="73" a="1"/>
  <c r="N21" i="73" s="1"/>
  <c r="M21" i="73" a="1"/>
  <c r="M21" i="73" s="1"/>
  <c r="L21" i="73" a="1"/>
  <c r="L21" i="73" s="1"/>
  <c r="K21" i="73" a="1"/>
  <c r="K21" i="73" s="1"/>
  <c r="J21" i="73" a="1"/>
  <c r="J21" i="73" s="1"/>
  <c r="I21" i="73" a="1"/>
  <c r="I21" i="73" s="1"/>
  <c r="H21" i="73" a="1"/>
  <c r="H21" i="73" s="1"/>
  <c r="G21" i="73" a="1"/>
  <c r="G21" i="73" s="1"/>
  <c r="F21" i="73" a="1"/>
  <c r="F21" i="73" s="1"/>
  <c r="E21" i="73" a="1"/>
  <c r="E21" i="73" s="1"/>
  <c r="D21" i="73" a="1"/>
  <c r="D21" i="73" s="1"/>
  <c r="C21" i="73"/>
  <c r="W20" i="73" a="1"/>
  <c r="W20" i="73" s="1"/>
  <c r="V20" i="73" a="1"/>
  <c r="V20" i="73" s="1"/>
  <c r="U20" i="73" a="1"/>
  <c r="U20" i="73" s="1"/>
  <c r="T20" i="73" a="1"/>
  <c r="T20" i="73" s="1"/>
  <c r="S20" i="73" a="1"/>
  <c r="S20" i="73" s="1"/>
  <c r="R20" i="73" a="1"/>
  <c r="R20" i="73" s="1"/>
  <c r="Q20" i="73" a="1"/>
  <c r="Q20" i="73" s="1"/>
  <c r="P20" i="73" a="1"/>
  <c r="P20" i="73" s="1"/>
  <c r="O20" i="73" a="1"/>
  <c r="O20" i="73" s="1"/>
  <c r="N20" i="73" a="1"/>
  <c r="N20" i="73" s="1"/>
  <c r="M20" i="73" a="1"/>
  <c r="M20" i="73" s="1"/>
  <c r="L20" i="73" a="1"/>
  <c r="L20" i="73" s="1"/>
  <c r="K20" i="73" a="1"/>
  <c r="K20" i="73" s="1"/>
  <c r="J20" i="73" a="1"/>
  <c r="J20" i="73" s="1"/>
  <c r="I20" i="73" a="1"/>
  <c r="I20" i="73" s="1"/>
  <c r="H20" i="73" a="1"/>
  <c r="H20" i="73" s="1"/>
  <c r="G20" i="73" a="1"/>
  <c r="G20" i="73" s="1"/>
  <c r="F20" i="73" a="1"/>
  <c r="F20" i="73" s="1"/>
  <c r="E20" i="73" a="1"/>
  <c r="E20" i="73" s="1"/>
  <c r="D20" i="73" a="1"/>
  <c r="D20" i="73" s="1"/>
  <c r="C20" i="73"/>
  <c r="W19" i="73" a="1"/>
  <c r="W19" i="73" s="1"/>
  <c r="V19" i="73" a="1"/>
  <c r="V19" i="73" s="1"/>
  <c r="U19" i="73" a="1"/>
  <c r="U19" i="73" s="1"/>
  <c r="T19" i="73" a="1"/>
  <c r="T19" i="73" s="1"/>
  <c r="S19" i="73" a="1"/>
  <c r="S19" i="73" s="1"/>
  <c r="R19" i="73" a="1"/>
  <c r="R19" i="73" s="1"/>
  <c r="Q19" i="73" a="1"/>
  <c r="Q19" i="73" s="1"/>
  <c r="P19" i="73" a="1"/>
  <c r="P19" i="73" s="1"/>
  <c r="O19" i="73" a="1"/>
  <c r="O19" i="73" s="1"/>
  <c r="N19" i="73" a="1"/>
  <c r="N19" i="73" s="1"/>
  <c r="M19" i="73" a="1"/>
  <c r="M19" i="73" s="1"/>
  <c r="L19" i="73" a="1"/>
  <c r="L19" i="73" s="1"/>
  <c r="K19" i="73" a="1"/>
  <c r="K19" i="73" s="1"/>
  <c r="J19" i="73" a="1"/>
  <c r="J19" i="73" s="1"/>
  <c r="I19" i="73" a="1"/>
  <c r="I19" i="73" s="1"/>
  <c r="H19" i="73" a="1"/>
  <c r="H19" i="73" s="1"/>
  <c r="G19" i="73" a="1"/>
  <c r="G19" i="73" s="1"/>
  <c r="F19" i="73" a="1"/>
  <c r="F19" i="73" s="1"/>
  <c r="E19" i="73" a="1"/>
  <c r="E19" i="73" s="1"/>
  <c r="D19" i="73" a="1"/>
  <c r="D19" i="73" s="1"/>
  <c r="C19" i="73"/>
  <c r="W18" i="73" a="1"/>
  <c r="W18" i="73" s="1"/>
  <c r="V18" i="73" a="1"/>
  <c r="V18" i="73" s="1"/>
  <c r="U18" i="73" a="1"/>
  <c r="U18" i="73" s="1"/>
  <c r="T18" i="73" a="1"/>
  <c r="T18" i="73" s="1"/>
  <c r="S18" i="73" a="1"/>
  <c r="S18" i="73" s="1"/>
  <c r="R18" i="73" a="1"/>
  <c r="R18" i="73" s="1"/>
  <c r="Q18" i="73" a="1"/>
  <c r="Q18" i="73" s="1"/>
  <c r="P18" i="73" a="1"/>
  <c r="P18" i="73" s="1"/>
  <c r="O18" i="73" a="1"/>
  <c r="O18" i="73" s="1"/>
  <c r="N18" i="73" a="1"/>
  <c r="N18" i="73" s="1"/>
  <c r="M18" i="73" a="1"/>
  <c r="M18" i="73" s="1"/>
  <c r="L18" i="73" a="1"/>
  <c r="L18" i="73" s="1"/>
  <c r="K18" i="73" a="1"/>
  <c r="K18" i="73" s="1"/>
  <c r="J18" i="73" a="1"/>
  <c r="J18" i="73" s="1"/>
  <c r="I18" i="73" a="1"/>
  <c r="I18" i="73" s="1"/>
  <c r="H18" i="73" a="1"/>
  <c r="H18" i="73" s="1"/>
  <c r="G18" i="73" a="1"/>
  <c r="G18" i="73" s="1"/>
  <c r="F18" i="73" a="1"/>
  <c r="F18" i="73" s="1"/>
  <c r="E18" i="73" a="1"/>
  <c r="E18" i="73" s="1"/>
  <c r="D18" i="73" a="1"/>
  <c r="D18" i="73" s="1"/>
  <c r="C18" i="73"/>
  <c r="W17" i="73" a="1"/>
  <c r="W17" i="73" s="1"/>
  <c r="V17" i="73" a="1"/>
  <c r="V17" i="73" s="1"/>
  <c r="U17" i="73" a="1"/>
  <c r="U17" i="73" s="1"/>
  <c r="T17" i="73" a="1"/>
  <c r="T17" i="73" s="1"/>
  <c r="S17" i="73" a="1"/>
  <c r="S17" i="73" s="1"/>
  <c r="R17" i="73" a="1"/>
  <c r="R17" i="73" s="1"/>
  <c r="Q17" i="73" a="1"/>
  <c r="Q17" i="73" s="1"/>
  <c r="P17" i="73" a="1"/>
  <c r="P17" i="73" s="1"/>
  <c r="O17" i="73" a="1"/>
  <c r="O17" i="73" s="1"/>
  <c r="N17" i="73" a="1"/>
  <c r="N17" i="73" s="1"/>
  <c r="M17" i="73" a="1"/>
  <c r="M17" i="73" s="1"/>
  <c r="L17" i="73" a="1"/>
  <c r="L17" i="73" s="1"/>
  <c r="K17" i="73" a="1"/>
  <c r="K17" i="73" s="1"/>
  <c r="J17" i="73" a="1"/>
  <c r="J17" i="73" s="1"/>
  <c r="I17" i="73" a="1"/>
  <c r="I17" i="73" s="1"/>
  <c r="H17" i="73" a="1"/>
  <c r="H17" i="73" s="1"/>
  <c r="G17" i="73" a="1"/>
  <c r="G17" i="73" s="1"/>
  <c r="F17" i="73" a="1"/>
  <c r="F17" i="73" s="1"/>
  <c r="E17" i="73" a="1"/>
  <c r="E17" i="73" s="1"/>
  <c r="D17" i="73" a="1"/>
  <c r="D17" i="73" s="1"/>
  <c r="C17" i="73"/>
  <c r="W16" i="73" a="1"/>
  <c r="W16" i="73" s="1"/>
  <c r="V16" i="73" a="1"/>
  <c r="V16" i="73" s="1"/>
  <c r="U16" i="73" a="1"/>
  <c r="U16" i="73" s="1"/>
  <c r="T16" i="73" a="1"/>
  <c r="T16" i="73" s="1"/>
  <c r="S16" i="73" a="1"/>
  <c r="S16" i="73" s="1"/>
  <c r="R16" i="73" a="1"/>
  <c r="R16" i="73" s="1"/>
  <c r="Q16" i="73" a="1"/>
  <c r="Q16" i="73" s="1"/>
  <c r="P16" i="73" a="1"/>
  <c r="P16" i="73" s="1"/>
  <c r="O16" i="73" a="1"/>
  <c r="O16" i="73" s="1"/>
  <c r="N16" i="73" a="1"/>
  <c r="N16" i="73" s="1"/>
  <c r="M16" i="73" a="1"/>
  <c r="M16" i="73" s="1"/>
  <c r="L16" i="73" a="1"/>
  <c r="L16" i="73" s="1"/>
  <c r="K16" i="73" a="1"/>
  <c r="K16" i="73" s="1"/>
  <c r="J16" i="73" a="1"/>
  <c r="J16" i="73" s="1"/>
  <c r="I16" i="73" a="1"/>
  <c r="I16" i="73" s="1"/>
  <c r="H16" i="73" a="1"/>
  <c r="H16" i="73" s="1"/>
  <c r="G16" i="73" a="1"/>
  <c r="G16" i="73" s="1"/>
  <c r="F16" i="73" a="1"/>
  <c r="F16" i="73" s="1"/>
  <c r="E16" i="73" a="1"/>
  <c r="E16" i="73" s="1"/>
  <c r="D16" i="73" a="1"/>
  <c r="D16" i="73" s="1"/>
  <c r="C16" i="73"/>
  <c r="W15" i="73" a="1"/>
  <c r="W15" i="73" s="1"/>
  <c r="V15" i="73" a="1"/>
  <c r="V15" i="73" s="1"/>
  <c r="U15" i="73" a="1"/>
  <c r="U15" i="73" s="1"/>
  <c r="T15" i="73" a="1"/>
  <c r="T15" i="73" s="1"/>
  <c r="S15" i="73" a="1"/>
  <c r="S15" i="73" s="1"/>
  <c r="R15" i="73" a="1"/>
  <c r="R15" i="73" s="1"/>
  <c r="Q15" i="73" a="1"/>
  <c r="Q15" i="73" s="1"/>
  <c r="P15" i="73" a="1"/>
  <c r="P15" i="73" s="1"/>
  <c r="O15" i="73" a="1"/>
  <c r="O15" i="73" s="1"/>
  <c r="N15" i="73" a="1"/>
  <c r="N15" i="73" s="1"/>
  <c r="M15" i="73" a="1"/>
  <c r="M15" i="73" s="1"/>
  <c r="L15" i="73" a="1"/>
  <c r="L15" i="73" s="1"/>
  <c r="K15" i="73" a="1"/>
  <c r="K15" i="73" s="1"/>
  <c r="J15" i="73" a="1"/>
  <c r="J15" i="73" s="1"/>
  <c r="I15" i="73" a="1"/>
  <c r="I15" i="73" s="1"/>
  <c r="H15" i="73" a="1"/>
  <c r="H15" i="73" s="1"/>
  <c r="G15" i="73" a="1"/>
  <c r="G15" i="73" s="1"/>
  <c r="F15" i="73" a="1"/>
  <c r="F15" i="73" s="1"/>
  <c r="E15" i="73" a="1"/>
  <c r="E15" i="73" s="1"/>
  <c r="D15" i="73" a="1"/>
  <c r="D15" i="73" s="1"/>
  <c r="C15" i="73"/>
  <c r="W14" i="73" a="1"/>
  <c r="W14" i="73" s="1"/>
  <c r="V14" i="73" a="1"/>
  <c r="V14" i="73" s="1"/>
  <c r="U14" i="73" a="1"/>
  <c r="U14" i="73" s="1"/>
  <c r="T14" i="73" a="1"/>
  <c r="T14" i="73" s="1"/>
  <c r="S14" i="73" a="1"/>
  <c r="S14" i="73" s="1"/>
  <c r="R14" i="73" a="1"/>
  <c r="R14" i="73" s="1"/>
  <c r="Q14" i="73" a="1"/>
  <c r="Q14" i="73" s="1"/>
  <c r="P14" i="73" a="1"/>
  <c r="P14" i="73" s="1"/>
  <c r="O14" i="73" a="1"/>
  <c r="O14" i="73" s="1"/>
  <c r="N14" i="73" a="1"/>
  <c r="N14" i="73" s="1"/>
  <c r="M14" i="73" a="1"/>
  <c r="M14" i="73" s="1"/>
  <c r="L14" i="73" a="1"/>
  <c r="L14" i="73" s="1"/>
  <c r="K14" i="73" a="1"/>
  <c r="K14" i="73" s="1"/>
  <c r="J14" i="73" a="1"/>
  <c r="J14" i="73" s="1"/>
  <c r="I14" i="73" a="1"/>
  <c r="I14" i="73" s="1"/>
  <c r="H14" i="73" a="1"/>
  <c r="H14" i="73" s="1"/>
  <c r="G14" i="73" a="1"/>
  <c r="G14" i="73" s="1"/>
  <c r="F14" i="73" a="1"/>
  <c r="F14" i="73" s="1"/>
  <c r="E14" i="73" a="1"/>
  <c r="E14" i="73" s="1"/>
  <c r="D14" i="73" a="1"/>
  <c r="D14" i="73" s="1"/>
  <c r="C14" i="73"/>
  <c r="W13" i="73" a="1"/>
  <c r="W13" i="73" s="1"/>
  <c r="V13" i="73" a="1"/>
  <c r="V13" i="73" s="1"/>
  <c r="U13" i="73" a="1"/>
  <c r="U13" i="73" s="1"/>
  <c r="T13" i="73" a="1"/>
  <c r="T13" i="73" s="1"/>
  <c r="S13" i="73" a="1"/>
  <c r="S13" i="73" s="1"/>
  <c r="R13" i="73" a="1"/>
  <c r="R13" i="73" s="1"/>
  <c r="Q13" i="73" a="1"/>
  <c r="Q13" i="73" s="1"/>
  <c r="P13" i="73" a="1"/>
  <c r="P13" i="73" s="1"/>
  <c r="O13" i="73" a="1"/>
  <c r="O13" i="73" s="1"/>
  <c r="N13" i="73" a="1"/>
  <c r="N13" i="73" s="1"/>
  <c r="M13" i="73" a="1"/>
  <c r="M13" i="73" s="1"/>
  <c r="L13" i="73" a="1"/>
  <c r="L13" i="73" s="1"/>
  <c r="K13" i="73" a="1"/>
  <c r="K13" i="73" s="1"/>
  <c r="J13" i="73" a="1"/>
  <c r="J13" i="73" s="1"/>
  <c r="I13" i="73" a="1"/>
  <c r="I13" i="73" s="1"/>
  <c r="H13" i="73" a="1"/>
  <c r="H13" i="73" s="1"/>
  <c r="G13" i="73" a="1"/>
  <c r="G13" i="73" s="1"/>
  <c r="F13" i="73" a="1"/>
  <c r="F13" i="73" s="1"/>
  <c r="E13" i="73" a="1"/>
  <c r="E13" i="73" s="1"/>
  <c r="D13" i="73" a="1"/>
  <c r="D13" i="73" s="1"/>
  <c r="C13" i="73"/>
  <c r="W12" i="73" a="1"/>
  <c r="W12" i="73" s="1"/>
  <c r="V12" i="73" a="1"/>
  <c r="V12" i="73" s="1"/>
  <c r="U12" i="73" a="1"/>
  <c r="U12" i="73" s="1"/>
  <c r="T12" i="73" a="1"/>
  <c r="T12" i="73" s="1"/>
  <c r="S12" i="73" a="1"/>
  <c r="S12" i="73" s="1"/>
  <c r="R12" i="73" a="1"/>
  <c r="R12" i="73" s="1"/>
  <c r="Q12" i="73" a="1"/>
  <c r="Q12" i="73" s="1"/>
  <c r="P12" i="73" a="1"/>
  <c r="P12" i="73" s="1"/>
  <c r="O12" i="73" a="1"/>
  <c r="O12" i="73" s="1"/>
  <c r="N12" i="73" a="1"/>
  <c r="N12" i="73" s="1"/>
  <c r="M12" i="73" a="1"/>
  <c r="M12" i="73" s="1"/>
  <c r="L12" i="73" a="1"/>
  <c r="L12" i="73" s="1"/>
  <c r="K12" i="73" a="1"/>
  <c r="K12" i="73" s="1"/>
  <c r="J12" i="73" a="1"/>
  <c r="J12" i="73" s="1"/>
  <c r="I12" i="73" a="1"/>
  <c r="I12" i="73" s="1"/>
  <c r="H12" i="73" a="1"/>
  <c r="H12" i="73" s="1"/>
  <c r="G12" i="73" a="1"/>
  <c r="G12" i="73" s="1"/>
  <c r="F12" i="73" a="1"/>
  <c r="F12" i="73" s="1"/>
  <c r="E12" i="73" a="1"/>
  <c r="E12" i="73" s="1"/>
  <c r="D12" i="73" a="1"/>
  <c r="D12" i="73" s="1"/>
  <c r="C12" i="73"/>
  <c r="W11" i="73" a="1"/>
  <c r="W11" i="73" s="1"/>
  <c r="V11" i="73" a="1"/>
  <c r="V11" i="73" s="1"/>
  <c r="U11" i="73" a="1"/>
  <c r="U11" i="73" s="1"/>
  <c r="T11" i="73" a="1"/>
  <c r="T11" i="73" s="1"/>
  <c r="S11" i="73" a="1"/>
  <c r="S11" i="73" s="1"/>
  <c r="R11" i="73" a="1"/>
  <c r="R11" i="73" s="1"/>
  <c r="Q11" i="73" a="1"/>
  <c r="Q11" i="73" s="1"/>
  <c r="P11" i="73" a="1"/>
  <c r="P11" i="73" s="1"/>
  <c r="O11" i="73" a="1"/>
  <c r="O11" i="73" s="1"/>
  <c r="N11" i="73" a="1"/>
  <c r="N11" i="73" s="1"/>
  <c r="M11" i="73" a="1"/>
  <c r="M11" i="73" s="1"/>
  <c r="L11" i="73" a="1"/>
  <c r="L11" i="73" s="1"/>
  <c r="K11" i="73" a="1"/>
  <c r="K11" i="73" s="1"/>
  <c r="J11" i="73" a="1"/>
  <c r="J11" i="73" s="1"/>
  <c r="I11" i="73" a="1"/>
  <c r="I11" i="73" s="1"/>
  <c r="H11" i="73" a="1"/>
  <c r="H11" i="73" s="1"/>
  <c r="G11" i="73" a="1"/>
  <c r="G11" i="73" s="1"/>
  <c r="F11" i="73" a="1"/>
  <c r="F11" i="73" s="1"/>
  <c r="E11" i="73" a="1"/>
  <c r="E11" i="73" s="1"/>
  <c r="D11" i="73" a="1"/>
  <c r="D11" i="73" s="1"/>
  <c r="C11" i="73"/>
  <c r="W10" i="73" a="1"/>
  <c r="W10" i="73" s="1"/>
  <c r="V10" i="73" a="1"/>
  <c r="V10" i="73" s="1"/>
  <c r="U10" i="73" a="1"/>
  <c r="U10" i="73" s="1"/>
  <c r="T10" i="73" a="1"/>
  <c r="T10" i="73" s="1"/>
  <c r="S10" i="73" a="1"/>
  <c r="S10" i="73" s="1"/>
  <c r="R10" i="73" a="1"/>
  <c r="R10" i="73" s="1"/>
  <c r="Q10" i="73" a="1"/>
  <c r="Q10" i="73" s="1"/>
  <c r="P10" i="73" a="1"/>
  <c r="P10" i="73" s="1"/>
  <c r="O10" i="73" a="1"/>
  <c r="O10" i="73" s="1"/>
  <c r="N10" i="73" a="1"/>
  <c r="N10" i="73" s="1"/>
  <c r="M10" i="73" a="1"/>
  <c r="M10" i="73" s="1"/>
  <c r="L10" i="73" a="1"/>
  <c r="L10" i="73" s="1"/>
  <c r="K10" i="73" a="1"/>
  <c r="K10" i="73" s="1"/>
  <c r="J10" i="73" a="1"/>
  <c r="J10" i="73" s="1"/>
  <c r="I10" i="73" a="1"/>
  <c r="I10" i="73" s="1"/>
  <c r="H10" i="73" a="1"/>
  <c r="H10" i="73" s="1"/>
  <c r="G10" i="73" a="1"/>
  <c r="G10" i="73" s="1"/>
  <c r="F10" i="73" a="1"/>
  <c r="F10" i="73" s="1"/>
  <c r="E10" i="73" a="1"/>
  <c r="E10" i="73" s="1"/>
  <c r="D10" i="73" a="1"/>
  <c r="D10" i="73" s="1"/>
  <c r="C10" i="73"/>
  <c r="W9" i="73" a="1"/>
  <c r="W9" i="73" s="1"/>
  <c r="V9" i="73" a="1"/>
  <c r="V9" i="73" s="1"/>
  <c r="U9" i="73" a="1"/>
  <c r="U9" i="73" s="1"/>
  <c r="T9" i="73" a="1"/>
  <c r="T9" i="73" s="1"/>
  <c r="S9" i="73" a="1"/>
  <c r="S9" i="73" s="1"/>
  <c r="R9" i="73" a="1"/>
  <c r="R9" i="73" s="1"/>
  <c r="Q9" i="73" a="1"/>
  <c r="Q9" i="73" s="1"/>
  <c r="P9" i="73" a="1"/>
  <c r="P9" i="73" s="1"/>
  <c r="O9" i="73" a="1"/>
  <c r="O9" i="73" s="1"/>
  <c r="N9" i="73" a="1"/>
  <c r="N9" i="73" s="1"/>
  <c r="M9" i="73" a="1"/>
  <c r="M9" i="73" s="1"/>
  <c r="L9" i="73" a="1"/>
  <c r="L9" i="73" s="1"/>
  <c r="K9" i="73" a="1"/>
  <c r="K9" i="73" s="1"/>
  <c r="J9" i="73" a="1"/>
  <c r="J9" i="73" s="1"/>
  <c r="I9" i="73" a="1"/>
  <c r="I9" i="73" s="1"/>
  <c r="H9" i="73" a="1"/>
  <c r="H9" i="73" s="1"/>
  <c r="G9" i="73" a="1"/>
  <c r="G9" i="73" s="1"/>
  <c r="F9" i="73" a="1"/>
  <c r="F9" i="73" s="1"/>
  <c r="E9" i="73" a="1"/>
  <c r="E9" i="73" s="1"/>
  <c r="D9" i="73" a="1"/>
  <c r="D9" i="73" s="1"/>
  <c r="C9" i="73"/>
  <c r="W8" i="73" a="1"/>
  <c r="W8" i="73" s="1"/>
  <c r="V8" i="73" a="1"/>
  <c r="V8" i="73" s="1"/>
  <c r="U8" i="73" a="1"/>
  <c r="U8" i="73" s="1"/>
  <c r="T8" i="73" a="1"/>
  <c r="T8" i="73" s="1"/>
  <c r="S8" i="73" a="1"/>
  <c r="S8" i="73" s="1"/>
  <c r="R8" i="73" a="1"/>
  <c r="R8" i="73" s="1"/>
  <c r="Q8" i="73" a="1"/>
  <c r="Q8" i="73" s="1"/>
  <c r="P8" i="73" a="1"/>
  <c r="P8" i="73" s="1"/>
  <c r="O8" i="73" a="1"/>
  <c r="O8" i="73" s="1"/>
  <c r="N8" i="73" a="1"/>
  <c r="N8" i="73" s="1"/>
  <c r="M8" i="73" a="1"/>
  <c r="M8" i="73" s="1"/>
  <c r="L8" i="73" a="1"/>
  <c r="L8" i="73" s="1"/>
  <c r="K8" i="73" a="1"/>
  <c r="K8" i="73" s="1"/>
  <c r="J8" i="73" a="1"/>
  <c r="J8" i="73" s="1"/>
  <c r="I8" i="73" a="1"/>
  <c r="I8" i="73" s="1"/>
  <c r="H8" i="73" a="1"/>
  <c r="H8" i="73" s="1"/>
  <c r="G8" i="73" a="1"/>
  <c r="G8" i="73" s="1"/>
  <c r="F8" i="73" a="1"/>
  <c r="F8" i="73" s="1"/>
  <c r="E8" i="73" a="1"/>
  <c r="E8" i="73" s="1"/>
  <c r="D8" i="73" a="1"/>
  <c r="D8" i="73" s="1"/>
  <c r="C8" i="73"/>
  <c r="W7" i="73" a="1"/>
  <c r="W7" i="73" s="1"/>
  <c r="V7" i="73" a="1"/>
  <c r="V7" i="73" s="1"/>
  <c r="U7" i="73" a="1"/>
  <c r="U7" i="73" s="1"/>
  <c r="T7" i="73" a="1"/>
  <c r="T7" i="73" s="1"/>
  <c r="S7" i="73" a="1"/>
  <c r="S7" i="73" s="1"/>
  <c r="R7" i="73" a="1"/>
  <c r="R7" i="73" s="1"/>
  <c r="Q7" i="73" a="1"/>
  <c r="Q7" i="73" s="1"/>
  <c r="P7" i="73" a="1"/>
  <c r="P7" i="73" s="1"/>
  <c r="O7" i="73" a="1"/>
  <c r="O7" i="73" s="1"/>
  <c r="N7" i="73" a="1"/>
  <c r="N7" i="73" s="1"/>
  <c r="M7" i="73" a="1"/>
  <c r="M7" i="73" s="1"/>
  <c r="L7" i="73" a="1"/>
  <c r="L7" i="73" s="1"/>
  <c r="K7" i="73" a="1"/>
  <c r="K7" i="73" s="1"/>
  <c r="J7" i="73" a="1"/>
  <c r="J7" i="73" s="1"/>
  <c r="I7" i="73" a="1"/>
  <c r="I7" i="73" s="1"/>
  <c r="H7" i="73" a="1"/>
  <c r="H7" i="73" s="1"/>
  <c r="G7" i="73" a="1"/>
  <c r="G7" i="73" s="1"/>
  <c r="F7" i="73" a="1"/>
  <c r="F7" i="73" s="1"/>
  <c r="E7" i="73" a="1"/>
  <c r="E7" i="73" s="1"/>
  <c r="D7" i="73" a="1"/>
  <c r="D7" i="73" s="1"/>
  <c r="C7" i="73"/>
  <c r="C6" i="73"/>
  <c r="C5" i="73"/>
  <c r="C4" i="73"/>
  <c r="W21" i="72" a="1"/>
  <c r="W21" i="72" s="1"/>
  <c r="V21" i="72" a="1"/>
  <c r="V21" i="72" s="1"/>
  <c r="U21" i="72" a="1"/>
  <c r="U21" i="72" s="1"/>
  <c r="T21" i="72" a="1"/>
  <c r="T21" i="72" s="1"/>
  <c r="S21" i="72" a="1"/>
  <c r="S21" i="72" s="1"/>
  <c r="R21" i="72" a="1"/>
  <c r="R21" i="72" s="1"/>
  <c r="Q21" i="72" a="1"/>
  <c r="Q21" i="72" s="1"/>
  <c r="P21" i="72" a="1"/>
  <c r="P21" i="72" s="1"/>
  <c r="O21" i="72" a="1"/>
  <c r="O21" i="72" s="1"/>
  <c r="N21" i="72" a="1"/>
  <c r="N21" i="72" s="1"/>
  <c r="M21" i="72" a="1"/>
  <c r="M21" i="72" s="1"/>
  <c r="L21" i="72" a="1"/>
  <c r="L21" i="72" s="1"/>
  <c r="K21" i="72" a="1"/>
  <c r="K21" i="72" s="1"/>
  <c r="J21" i="72" a="1"/>
  <c r="J21" i="72" s="1"/>
  <c r="I21" i="72" a="1"/>
  <c r="I21" i="72" s="1"/>
  <c r="H21" i="72" a="1"/>
  <c r="H21" i="72" s="1"/>
  <c r="G21" i="72" a="1"/>
  <c r="G21" i="72" s="1"/>
  <c r="F21" i="72" a="1"/>
  <c r="F21" i="72" s="1"/>
  <c r="E21" i="72" a="1"/>
  <c r="E21" i="72" s="1"/>
  <c r="D21" i="72" a="1"/>
  <c r="D21" i="72" s="1"/>
  <c r="C21" i="72"/>
  <c r="W20" i="72" a="1"/>
  <c r="W20" i="72" s="1"/>
  <c r="V20" i="72" a="1"/>
  <c r="V20" i="72" s="1"/>
  <c r="U20" i="72" a="1"/>
  <c r="U20" i="72" s="1"/>
  <c r="T20" i="72" a="1"/>
  <c r="T20" i="72" s="1"/>
  <c r="S20" i="72" a="1"/>
  <c r="S20" i="72" s="1"/>
  <c r="R20" i="72" a="1"/>
  <c r="R20" i="72" s="1"/>
  <c r="Q20" i="72" a="1"/>
  <c r="Q20" i="72" s="1"/>
  <c r="P20" i="72" a="1"/>
  <c r="P20" i="72" s="1"/>
  <c r="O20" i="72" a="1"/>
  <c r="O20" i="72" s="1"/>
  <c r="N20" i="72" a="1"/>
  <c r="N20" i="72" s="1"/>
  <c r="M20" i="72" a="1"/>
  <c r="M20" i="72" s="1"/>
  <c r="L20" i="72" a="1"/>
  <c r="L20" i="72" s="1"/>
  <c r="K20" i="72" a="1"/>
  <c r="K20" i="72" s="1"/>
  <c r="J20" i="72" a="1"/>
  <c r="J20" i="72" s="1"/>
  <c r="I20" i="72" a="1"/>
  <c r="I20" i="72" s="1"/>
  <c r="H20" i="72" a="1"/>
  <c r="H20" i="72" s="1"/>
  <c r="G20" i="72" a="1"/>
  <c r="G20" i="72" s="1"/>
  <c r="F20" i="72" a="1"/>
  <c r="F20" i="72" s="1"/>
  <c r="E20" i="72" a="1"/>
  <c r="E20" i="72" s="1"/>
  <c r="D20" i="72" a="1"/>
  <c r="D20" i="72" s="1"/>
  <c r="C20" i="72"/>
  <c r="W19" i="72" a="1"/>
  <c r="W19" i="72" s="1"/>
  <c r="V19" i="72" a="1"/>
  <c r="V19" i="72" s="1"/>
  <c r="U19" i="72" a="1"/>
  <c r="U19" i="72" s="1"/>
  <c r="T19" i="72" a="1"/>
  <c r="T19" i="72" s="1"/>
  <c r="S19" i="72" a="1"/>
  <c r="S19" i="72" s="1"/>
  <c r="R19" i="72" a="1"/>
  <c r="R19" i="72" s="1"/>
  <c r="Q19" i="72" a="1"/>
  <c r="Q19" i="72" s="1"/>
  <c r="P19" i="72" a="1"/>
  <c r="P19" i="72" s="1"/>
  <c r="O19" i="72" a="1"/>
  <c r="O19" i="72" s="1"/>
  <c r="N19" i="72" a="1"/>
  <c r="N19" i="72" s="1"/>
  <c r="M19" i="72" a="1"/>
  <c r="M19" i="72" s="1"/>
  <c r="L19" i="72" a="1"/>
  <c r="L19" i="72" s="1"/>
  <c r="K19" i="72" a="1"/>
  <c r="K19" i="72" s="1"/>
  <c r="J19" i="72" a="1"/>
  <c r="J19" i="72" s="1"/>
  <c r="I19" i="72" a="1"/>
  <c r="I19" i="72" s="1"/>
  <c r="H19" i="72" a="1"/>
  <c r="H19" i="72" s="1"/>
  <c r="G19" i="72" a="1"/>
  <c r="G19" i="72" s="1"/>
  <c r="F19" i="72" a="1"/>
  <c r="F19" i="72" s="1"/>
  <c r="E19" i="72" a="1"/>
  <c r="E19" i="72" s="1"/>
  <c r="D19" i="72" a="1"/>
  <c r="D19" i="72" s="1"/>
  <c r="C19" i="72"/>
  <c r="W18" i="72" a="1"/>
  <c r="W18" i="72" s="1"/>
  <c r="V18" i="72" a="1"/>
  <c r="V18" i="72" s="1"/>
  <c r="U18" i="72" a="1"/>
  <c r="U18" i="72" s="1"/>
  <c r="T18" i="72" a="1"/>
  <c r="T18" i="72" s="1"/>
  <c r="S18" i="72" a="1"/>
  <c r="S18" i="72" s="1"/>
  <c r="R18" i="72" a="1"/>
  <c r="R18" i="72" s="1"/>
  <c r="Q18" i="72" a="1"/>
  <c r="Q18" i="72" s="1"/>
  <c r="P18" i="72" a="1"/>
  <c r="P18" i="72" s="1"/>
  <c r="O18" i="72" a="1"/>
  <c r="O18" i="72" s="1"/>
  <c r="N18" i="72" a="1"/>
  <c r="N18" i="72" s="1"/>
  <c r="M18" i="72" a="1"/>
  <c r="M18" i="72" s="1"/>
  <c r="L18" i="72" a="1"/>
  <c r="L18" i="72" s="1"/>
  <c r="K18" i="72" a="1"/>
  <c r="K18" i="72" s="1"/>
  <c r="J18" i="72" a="1"/>
  <c r="J18" i="72" s="1"/>
  <c r="I18" i="72" a="1"/>
  <c r="I18" i="72" s="1"/>
  <c r="H18" i="72" a="1"/>
  <c r="H18" i="72" s="1"/>
  <c r="G18" i="72" a="1"/>
  <c r="G18" i="72" s="1"/>
  <c r="F18" i="72" a="1"/>
  <c r="F18" i="72" s="1"/>
  <c r="E18" i="72" a="1"/>
  <c r="E18" i="72" s="1"/>
  <c r="D18" i="72" a="1"/>
  <c r="D18" i="72" s="1"/>
  <c r="C18" i="72"/>
  <c r="W17" i="72" a="1"/>
  <c r="W17" i="72" s="1"/>
  <c r="V17" i="72" a="1"/>
  <c r="V17" i="72" s="1"/>
  <c r="U17" i="72" a="1"/>
  <c r="U17" i="72" s="1"/>
  <c r="T17" i="72" a="1"/>
  <c r="T17" i="72" s="1"/>
  <c r="S17" i="72" a="1"/>
  <c r="S17" i="72" s="1"/>
  <c r="R17" i="72" a="1"/>
  <c r="R17" i="72" s="1"/>
  <c r="Q17" i="72" a="1"/>
  <c r="Q17" i="72" s="1"/>
  <c r="P17" i="72" a="1"/>
  <c r="P17" i="72" s="1"/>
  <c r="O17" i="72" a="1"/>
  <c r="O17" i="72" s="1"/>
  <c r="N17" i="72" a="1"/>
  <c r="N17" i="72" s="1"/>
  <c r="M17" i="72" a="1"/>
  <c r="M17" i="72" s="1"/>
  <c r="L17" i="72" a="1"/>
  <c r="L17" i="72" s="1"/>
  <c r="K17" i="72" a="1"/>
  <c r="K17" i="72" s="1"/>
  <c r="J17" i="72" a="1"/>
  <c r="J17" i="72" s="1"/>
  <c r="I17" i="72" a="1"/>
  <c r="I17" i="72" s="1"/>
  <c r="H17" i="72" a="1"/>
  <c r="H17" i="72" s="1"/>
  <c r="G17" i="72" a="1"/>
  <c r="G17" i="72" s="1"/>
  <c r="F17" i="72" a="1"/>
  <c r="F17" i="72" s="1"/>
  <c r="E17" i="72" a="1"/>
  <c r="E17" i="72" s="1"/>
  <c r="D17" i="72" a="1"/>
  <c r="D17" i="72" s="1"/>
  <c r="C17" i="72"/>
  <c r="W16" i="72" a="1"/>
  <c r="W16" i="72" s="1"/>
  <c r="V16" i="72" a="1"/>
  <c r="V16" i="72" s="1"/>
  <c r="U16" i="72" a="1"/>
  <c r="U16" i="72" s="1"/>
  <c r="T16" i="72" a="1"/>
  <c r="T16" i="72" s="1"/>
  <c r="S16" i="72" a="1"/>
  <c r="S16" i="72" s="1"/>
  <c r="R16" i="72" a="1"/>
  <c r="R16" i="72" s="1"/>
  <c r="Q16" i="72" a="1"/>
  <c r="Q16" i="72" s="1"/>
  <c r="P16" i="72" a="1"/>
  <c r="P16" i="72" s="1"/>
  <c r="O16" i="72" a="1"/>
  <c r="O16" i="72" s="1"/>
  <c r="N16" i="72" a="1"/>
  <c r="N16" i="72" s="1"/>
  <c r="M16" i="72" a="1"/>
  <c r="M16" i="72" s="1"/>
  <c r="L16" i="72" a="1"/>
  <c r="L16" i="72" s="1"/>
  <c r="K16" i="72" a="1"/>
  <c r="K16" i="72" s="1"/>
  <c r="J16" i="72" a="1"/>
  <c r="J16" i="72" s="1"/>
  <c r="I16" i="72" a="1"/>
  <c r="I16" i="72" s="1"/>
  <c r="H16" i="72" a="1"/>
  <c r="H16" i="72" s="1"/>
  <c r="G16" i="72" a="1"/>
  <c r="G16" i="72" s="1"/>
  <c r="F16" i="72" a="1"/>
  <c r="F16" i="72" s="1"/>
  <c r="E16" i="72" a="1"/>
  <c r="E16" i="72" s="1"/>
  <c r="D16" i="72" a="1"/>
  <c r="D16" i="72" s="1"/>
  <c r="C16" i="72"/>
  <c r="W15" i="72" a="1"/>
  <c r="W15" i="72" s="1"/>
  <c r="V15" i="72" a="1"/>
  <c r="V15" i="72" s="1"/>
  <c r="U15" i="72" a="1"/>
  <c r="U15" i="72" s="1"/>
  <c r="T15" i="72" a="1"/>
  <c r="T15" i="72" s="1"/>
  <c r="S15" i="72" a="1"/>
  <c r="S15" i="72" s="1"/>
  <c r="R15" i="72" a="1"/>
  <c r="R15" i="72" s="1"/>
  <c r="Q15" i="72" a="1"/>
  <c r="Q15" i="72" s="1"/>
  <c r="P15" i="72" a="1"/>
  <c r="P15" i="72" s="1"/>
  <c r="O15" i="72" a="1"/>
  <c r="O15" i="72" s="1"/>
  <c r="N15" i="72" a="1"/>
  <c r="N15" i="72" s="1"/>
  <c r="M15" i="72" a="1"/>
  <c r="M15" i="72" s="1"/>
  <c r="L15" i="72" a="1"/>
  <c r="L15" i="72" s="1"/>
  <c r="K15" i="72" a="1"/>
  <c r="K15" i="72" s="1"/>
  <c r="J15" i="72" a="1"/>
  <c r="J15" i="72" s="1"/>
  <c r="I15" i="72" a="1"/>
  <c r="I15" i="72" s="1"/>
  <c r="H15" i="72" a="1"/>
  <c r="H15" i="72" s="1"/>
  <c r="G15" i="72" a="1"/>
  <c r="G15" i="72" s="1"/>
  <c r="F15" i="72" a="1"/>
  <c r="F15" i="72" s="1"/>
  <c r="E15" i="72" a="1"/>
  <c r="E15" i="72" s="1"/>
  <c r="D15" i="72" a="1"/>
  <c r="D15" i="72" s="1"/>
  <c r="C15" i="72"/>
  <c r="W14" i="72" a="1"/>
  <c r="W14" i="72" s="1"/>
  <c r="V14" i="72" a="1"/>
  <c r="V14" i="72" s="1"/>
  <c r="U14" i="72" a="1"/>
  <c r="U14" i="72" s="1"/>
  <c r="T14" i="72" a="1"/>
  <c r="T14" i="72" s="1"/>
  <c r="S14" i="72" a="1"/>
  <c r="S14" i="72" s="1"/>
  <c r="R14" i="72" a="1"/>
  <c r="R14" i="72" s="1"/>
  <c r="Q14" i="72" a="1"/>
  <c r="Q14" i="72" s="1"/>
  <c r="P14" i="72" a="1"/>
  <c r="P14" i="72" s="1"/>
  <c r="O14" i="72" a="1"/>
  <c r="O14" i="72" s="1"/>
  <c r="N14" i="72" a="1"/>
  <c r="N14" i="72" s="1"/>
  <c r="M14" i="72" a="1"/>
  <c r="M14" i="72" s="1"/>
  <c r="L14" i="72" a="1"/>
  <c r="L14" i="72" s="1"/>
  <c r="K14" i="72" a="1"/>
  <c r="K14" i="72" s="1"/>
  <c r="J14" i="72" a="1"/>
  <c r="J14" i="72" s="1"/>
  <c r="I14" i="72" a="1"/>
  <c r="I14" i="72" s="1"/>
  <c r="H14" i="72" a="1"/>
  <c r="H14" i="72" s="1"/>
  <c r="G14" i="72" a="1"/>
  <c r="G14" i="72" s="1"/>
  <c r="F14" i="72" a="1"/>
  <c r="F14" i="72" s="1"/>
  <c r="E14" i="72" a="1"/>
  <c r="E14" i="72" s="1"/>
  <c r="D14" i="72" a="1"/>
  <c r="D14" i="72" s="1"/>
  <c r="C14" i="72"/>
  <c r="W13" i="72" a="1"/>
  <c r="W13" i="72" s="1"/>
  <c r="V13" i="72" a="1"/>
  <c r="V13" i="72" s="1"/>
  <c r="U13" i="72" a="1"/>
  <c r="U13" i="72" s="1"/>
  <c r="T13" i="72" a="1"/>
  <c r="T13" i="72" s="1"/>
  <c r="S13" i="72" a="1"/>
  <c r="S13" i="72" s="1"/>
  <c r="R13" i="72" a="1"/>
  <c r="R13" i="72" s="1"/>
  <c r="Q13" i="72" a="1"/>
  <c r="Q13" i="72" s="1"/>
  <c r="P13" i="72" a="1"/>
  <c r="P13" i="72" s="1"/>
  <c r="O13" i="72" a="1"/>
  <c r="O13" i="72" s="1"/>
  <c r="N13" i="72" a="1"/>
  <c r="N13" i="72" s="1"/>
  <c r="M13" i="72" a="1"/>
  <c r="M13" i="72" s="1"/>
  <c r="L13" i="72" a="1"/>
  <c r="L13" i="72" s="1"/>
  <c r="K13" i="72" a="1"/>
  <c r="K13" i="72" s="1"/>
  <c r="J13" i="72" a="1"/>
  <c r="J13" i="72" s="1"/>
  <c r="I13" i="72" a="1"/>
  <c r="I13" i="72" s="1"/>
  <c r="H13" i="72" a="1"/>
  <c r="H13" i="72" s="1"/>
  <c r="G13" i="72" a="1"/>
  <c r="G13" i="72" s="1"/>
  <c r="F13" i="72" a="1"/>
  <c r="F13" i="72" s="1"/>
  <c r="E13" i="72" a="1"/>
  <c r="E13" i="72" s="1"/>
  <c r="D13" i="72" a="1"/>
  <c r="D13" i="72" s="1"/>
  <c r="C13" i="72"/>
  <c r="W12" i="72" a="1"/>
  <c r="W12" i="72" s="1"/>
  <c r="V12" i="72" a="1"/>
  <c r="V12" i="72" s="1"/>
  <c r="U12" i="72" a="1"/>
  <c r="U12" i="72" s="1"/>
  <c r="T12" i="72" a="1"/>
  <c r="T12" i="72" s="1"/>
  <c r="S12" i="72" a="1"/>
  <c r="S12" i="72" s="1"/>
  <c r="R12" i="72" a="1"/>
  <c r="R12" i="72" s="1"/>
  <c r="Q12" i="72" a="1"/>
  <c r="Q12" i="72" s="1"/>
  <c r="P12" i="72" a="1"/>
  <c r="P12" i="72" s="1"/>
  <c r="O12" i="72" a="1"/>
  <c r="O12" i="72" s="1"/>
  <c r="N12" i="72" a="1"/>
  <c r="N12" i="72" s="1"/>
  <c r="M12" i="72" a="1"/>
  <c r="M12" i="72" s="1"/>
  <c r="L12" i="72" a="1"/>
  <c r="L12" i="72" s="1"/>
  <c r="K12" i="72" a="1"/>
  <c r="K12" i="72" s="1"/>
  <c r="J12" i="72" a="1"/>
  <c r="J12" i="72" s="1"/>
  <c r="I12" i="72" a="1"/>
  <c r="I12" i="72" s="1"/>
  <c r="H12" i="72" a="1"/>
  <c r="H12" i="72" s="1"/>
  <c r="G12" i="72" a="1"/>
  <c r="G12" i="72" s="1"/>
  <c r="F12" i="72" a="1"/>
  <c r="F12" i="72" s="1"/>
  <c r="E12" i="72" a="1"/>
  <c r="E12" i="72" s="1"/>
  <c r="D12" i="72" a="1"/>
  <c r="D12" i="72" s="1"/>
  <c r="C12" i="72"/>
  <c r="W11" i="72" a="1"/>
  <c r="W11" i="72" s="1"/>
  <c r="V11" i="72" a="1"/>
  <c r="V11" i="72" s="1"/>
  <c r="U11" i="72" a="1"/>
  <c r="U11" i="72" s="1"/>
  <c r="T11" i="72" a="1"/>
  <c r="T11" i="72" s="1"/>
  <c r="S11" i="72" a="1"/>
  <c r="S11" i="72" s="1"/>
  <c r="R11" i="72" a="1"/>
  <c r="R11" i="72" s="1"/>
  <c r="Q11" i="72" a="1"/>
  <c r="Q11" i="72" s="1"/>
  <c r="P11" i="72" a="1"/>
  <c r="P11" i="72" s="1"/>
  <c r="O11" i="72" a="1"/>
  <c r="O11" i="72" s="1"/>
  <c r="N11" i="72" a="1"/>
  <c r="N11" i="72" s="1"/>
  <c r="M11" i="72" a="1"/>
  <c r="M11" i="72" s="1"/>
  <c r="L11" i="72" a="1"/>
  <c r="L11" i="72" s="1"/>
  <c r="K11" i="72" a="1"/>
  <c r="K11" i="72" s="1"/>
  <c r="J11" i="72" a="1"/>
  <c r="J11" i="72" s="1"/>
  <c r="I11" i="72" a="1"/>
  <c r="I11" i="72" s="1"/>
  <c r="H11" i="72" a="1"/>
  <c r="H11" i="72" s="1"/>
  <c r="G11" i="72" a="1"/>
  <c r="G11" i="72" s="1"/>
  <c r="F11" i="72" a="1"/>
  <c r="F11" i="72" s="1"/>
  <c r="E11" i="72" a="1"/>
  <c r="E11" i="72" s="1"/>
  <c r="D11" i="72" a="1"/>
  <c r="D11" i="72" s="1"/>
  <c r="C11" i="72"/>
  <c r="W10" i="72" a="1"/>
  <c r="W10" i="72" s="1"/>
  <c r="V10" i="72" a="1"/>
  <c r="V10" i="72" s="1"/>
  <c r="U10" i="72" a="1"/>
  <c r="U10" i="72" s="1"/>
  <c r="T10" i="72" a="1"/>
  <c r="T10" i="72" s="1"/>
  <c r="S10" i="72" a="1"/>
  <c r="S10" i="72" s="1"/>
  <c r="R10" i="72" a="1"/>
  <c r="R10" i="72" s="1"/>
  <c r="Q10" i="72" a="1"/>
  <c r="Q10" i="72" s="1"/>
  <c r="P10" i="72" a="1"/>
  <c r="P10" i="72" s="1"/>
  <c r="O10" i="72" a="1"/>
  <c r="O10" i="72" s="1"/>
  <c r="N10" i="72" a="1"/>
  <c r="N10" i="72" s="1"/>
  <c r="M10" i="72" a="1"/>
  <c r="M10" i="72" s="1"/>
  <c r="L10" i="72" a="1"/>
  <c r="L10" i="72" s="1"/>
  <c r="K10" i="72" a="1"/>
  <c r="K10" i="72" s="1"/>
  <c r="J10" i="72" a="1"/>
  <c r="J10" i="72" s="1"/>
  <c r="I10" i="72" a="1"/>
  <c r="I10" i="72" s="1"/>
  <c r="H10" i="72" a="1"/>
  <c r="H10" i="72" s="1"/>
  <c r="G10" i="72" a="1"/>
  <c r="G10" i="72" s="1"/>
  <c r="F10" i="72" a="1"/>
  <c r="F10" i="72" s="1"/>
  <c r="E10" i="72" a="1"/>
  <c r="E10" i="72" s="1"/>
  <c r="D10" i="72" a="1"/>
  <c r="D10" i="72" s="1"/>
  <c r="C10" i="72"/>
  <c r="W9" i="72" a="1"/>
  <c r="W9" i="72" s="1"/>
  <c r="V9" i="72" a="1"/>
  <c r="V9" i="72" s="1"/>
  <c r="U9" i="72" a="1"/>
  <c r="U9" i="72" s="1"/>
  <c r="T9" i="72" a="1"/>
  <c r="T9" i="72" s="1"/>
  <c r="S9" i="72" a="1"/>
  <c r="S9" i="72" s="1"/>
  <c r="R9" i="72" a="1"/>
  <c r="R9" i="72" s="1"/>
  <c r="Q9" i="72" a="1"/>
  <c r="Q9" i="72" s="1"/>
  <c r="P9" i="72" a="1"/>
  <c r="P9" i="72" s="1"/>
  <c r="O9" i="72" a="1"/>
  <c r="O9" i="72" s="1"/>
  <c r="N9" i="72" a="1"/>
  <c r="N9" i="72" s="1"/>
  <c r="M9" i="72" a="1"/>
  <c r="M9" i="72" s="1"/>
  <c r="L9" i="72" a="1"/>
  <c r="L9" i="72" s="1"/>
  <c r="K9" i="72" a="1"/>
  <c r="K9" i="72" s="1"/>
  <c r="J9" i="72" a="1"/>
  <c r="J9" i="72" s="1"/>
  <c r="I9" i="72" a="1"/>
  <c r="I9" i="72" s="1"/>
  <c r="H9" i="72" a="1"/>
  <c r="H9" i="72" s="1"/>
  <c r="G9" i="72" a="1"/>
  <c r="G9" i="72" s="1"/>
  <c r="F9" i="72" a="1"/>
  <c r="F9" i="72" s="1"/>
  <c r="E9" i="72" a="1"/>
  <c r="E9" i="72" s="1"/>
  <c r="D9" i="72" a="1"/>
  <c r="D9" i="72" s="1"/>
  <c r="C9" i="72"/>
  <c r="W8" i="72" a="1"/>
  <c r="W8" i="72" s="1"/>
  <c r="V8" i="72" a="1"/>
  <c r="V8" i="72" s="1"/>
  <c r="U8" i="72" a="1"/>
  <c r="U8" i="72" s="1"/>
  <c r="T8" i="72" a="1"/>
  <c r="T8" i="72" s="1"/>
  <c r="S8" i="72" a="1"/>
  <c r="S8" i="72" s="1"/>
  <c r="R8" i="72" a="1"/>
  <c r="R8" i="72" s="1"/>
  <c r="Q8" i="72" a="1"/>
  <c r="Q8" i="72" s="1"/>
  <c r="P8" i="72" a="1"/>
  <c r="P8" i="72" s="1"/>
  <c r="O8" i="72" a="1"/>
  <c r="O8" i="72" s="1"/>
  <c r="N8" i="72" a="1"/>
  <c r="N8" i="72" s="1"/>
  <c r="M8" i="72" a="1"/>
  <c r="M8" i="72" s="1"/>
  <c r="L8" i="72" a="1"/>
  <c r="L8" i="72" s="1"/>
  <c r="K8" i="72" a="1"/>
  <c r="K8" i="72" s="1"/>
  <c r="J8" i="72" a="1"/>
  <c r="J8" i="72" s="1"/>
  <c r="I8" i="72" a="1"/>
  <c r="I8" i="72" s="1"/>
  <c r="H8" i="72" a="1"/>
  <c r="H8" i="72" s="1"/>
  <c r="G8" i="72" a="1"/>
  <c r="G8" i="72" s="1"/>
  <c r="F8" i="72" a="1"/>
  <c r="F8" i="72" s="1"/>
  <c r="E8" i="72" a="1"/>
  <c r="E8" i="72" s="1"/>
  <c r="D8" i="72" a="1"/>
  <c r="D8" i="72" s="1"/>
  <c r="C8" i="72"/>
  <c r="C7" i="72"/>
  <c r="C6" i="72"/>
  <c r="C5" i="72"/>
  <c r="C4" i="72"/>
  <c r="W21" i="71" a="1"/>
  <c r="W21" i="71" s="1"/>
  <c r="V21" i="71" a="1"/>
  <c r="V21" i="71" s="1"/>
  <c r="U21" i="71" a="1"/>
  <c r="U21" i="71" s="1"/>
  <c r="T21" i="71" a="1"/>
  <c r="T21" i="71" s="1"/>
  <c r="S21" i="71" a="1"/>
  <c r="S21" i="71" s="1"/>
  <c r="R21" i="71" a="1"/>
  <c r="R21" i="71" s="1"/>
  <c r="Q21" i="71" a="1"/>
  <c r="Q21" i="71" s="1"/>
  <c r="P21" i="71" a="1"/>
  <c r="P21" i="71" s="1"/>
  <c r="O21" i="71" a="1"/>
  <c r="O21" i="71" s="1"/>
  <c r="N21" i="71" a="1"/>
  <c r="N21" i="71" s="1"/>
  <c r="M21" i="71" a="1"/>
  <c r="M21" i="71" s="1"/>
  <c r="L21" i="71" a="1"/>
  <c r="L21" i="71" s="1"/>
  <c r="K21" i="71" a="1"/>
  <c r="K21" i="71" s="1"/>
  <c r="J21" i="71" a="1"/>
  <c r="J21" i="71" s="1"/>
  <c r="I21" i="71" a="1"/>
  <c r="I21" i="71" s="1"/>
  <c r="H21" i="71" a="1"/>
  <c r="H21" i="71" s="1"/>
  <c r="G21" i="71" a="1"/>
  <c r="G21" i="71" s="1"/>
  <c r="F21" i="71" a="1"/>
  <c r="F21" i="71" s="1"/>
  <c r="E21" i="71" a="1"/>
  <c r="E21" i="71" s="1"/>
  <c r="D21" i="71" a="1"/>
  <c r="D21" i="71" s="1"/>
  <c r="C21" i="71"/>
  <c r="W20" i="71" a="1"/>
  <c r="W20" i="71" s="1"/>
  <c r="V20" i="71" a="1"/>
  <c r="V20" i="71" s="1"/>
  <c r="U20" i="71" a="1"/>
  <c r="U20" i="71" s="1"/>
  <c r="T20" i="71" a="1"/>
  <c r="T20" i="71" s="1"/>
  <c r="S20" i="71" a="1"/>
  <c r="S20" i="71" s="1"/>
  <c r="R20" i="71" a="1"/>
  <c r="R20" i="71" s="1"/>
  <c r="Q20" i="71" a="1"/>
  <c r="Q20" i="71" s="1"/>
  <c r="P20" i="71" a="1"/>
  <c r="P20" i="71" s="1"/>
  <c r="O20" i="71" a="1"/>
  <c r="O20" i="71" s="1"/>
  <c r="N20" i="71" a="1"/>
  <c r="N20" i="71" s="1"/>
  <c r="M20" i="71" a="1"/>
  <c r="M20" i="71" s="1"/>
  <c r="L20" i="71" a="1"/>
  <c r="L20" i="71" s="1"/>
  <c r="K20" i="71" a="1"/>
  <c r="K20" i="71" s="1"/>
  <c r="J20" i="71" a="1"/>
  <c r="J20" i="71" s="1"/>
  <c r="I20" i="71" a="1"/>
  <c r="I20" i="71" s="1"/>
  <c r="H20" i="71" a="1"/>
  <c r="H20" i="71" s="1"/>
  <c r="G20" i="71" a="1"/>
  <c r="G20" i="71" s="1"/>
  <c r="F20" i="71" a="1"/>
  <c r="F20" i="71" s="1"/>
  <c r="E20" i="71" a="1"/>
  <c r="E20" i="71" s="1"/>
  <c r="D20" i="71" a="1"/>
  <c r="D20" i="71" s="1"/>
  <c r="C20" i="71"/>
  <c r="W19" i="71" a="1"/>
  <c r="W19" i="71" s="1"/>
  <c r="V19" i="71" a="1"/>
  <c r="V19" i="71" s="1"/>
  <c r="U19" i="71" a="1"/>
  <c r="U19" i="71" s="1"/>
  <c r="T19" i="71" a="1"/>
  <c r="T19" i="71" s="1"/>
  <c r="S19" i="71" a="1"/>
  <c r="S19" i="71" s="1"/>
  <c r="R19" i="71" a="1"/>
  <c r="R19" i="71" s="1"/>
  <c r="Q19" i="71" a="1"/>
  <c r="Q19" i="71" s="1"/>
  <c r="P19" i="71" a="1"/>
  <c r="P19" i="71" s="1"/>
  <c r="O19" i="71" a="1"/>
  <c r="O19" i="71" s="1"/>
  <c r="N19" i="71" a="1"/>
  <c r="N19" i="71" s="1"/>
  <c r="M19" i="71" a="1"/>
  <c r="M19" i="71" s="1"/>
  <c r="L19" i="71" a="1"/>
  <c r="L19" i="71" s="1"/>
  <c r="K19" i="71" a="1"/>
  <c r="K19" i="71" s="1"/>
  <c r="J19" i="71" a="1"/>
  <c r="J19" i="71" s="1"/>
  <c r="I19" i="71" a="1"/>
  <c r="I19" i="71" s="1"/>
  <c r="H19" i="71" a="1"/>
  <c r="H19" i="71" s="1"/>
  <c r="G19" i="71" a="1"/>
  <c r="G19" i="71" s="1"/>
  <c r="F19" i="71" a="1"/>
  <c r="F19" i="71" s="1"/>
  <c r="E19" i="71" a="1"/>
  <c r="E19" i="71" s="1"/>
  <c r="D19" i="71" a="1"/>
  <c r="D19" i="71" s="1"/>
  <c r="C19" i="71"/>
  <c r="W18" i="71" a="1"/>
  <c r="W18" i="71" s="1"/>
  <c r="V18" i="71" a="1"/>
  <c r="V18" i="71" s="1"/>
  <c r="U18" i="71" a="1"/>
  <c r="U18" i="71" s="1"/>
  <c r="T18" i="71" a="1"/>
  <c r="T18" i="71" s="1"/>
  <c r="S18" i="71" a="1"/>
  <c r="S18" i="71" s="1"/>
  <c r="R18" i="71" a="1"/>
  <c r="R18" i="71" s="1"/>
  <c r="Q18" i="71" a="1"/>
  <c r="Q18" i="71" s="1"/>
  <c r="P18" i="71" a="1"/>
  <c r="P18" i="71" s="1"/>
  <c r="O18" i="71" a="1"/>
  <c r="O18" i="71" s="1"/>
  <c r="N18" i="71" a="1"/>
  <c r="N18" i="71" s="1"/>
  <c r="M18" i="71" a="1"/>
  <c r="M18" i="71" s="1"/>
  <c r="L18" i="71" a="1"/>
  <c r="L18" i="71" s="1"/>
  <c r="K18" i="71" a="1"/>
  <c r="K18" i="71" s="1"/>
  <c r="J18" i="71" a="1"/>
  <c r="J18" i="71" s="1"/>
  <c r="I18" i="71" a="1"/>
  <c r="I18" i="71" s="1"/>
  <c r="H18" i="71" a="1"/>
  <c r="H18" i="71" s="1"/>
  <c r="G18" i="71" a="1"/>
  <c r="G18" i="71" s="1"/>
  <c r="F18" i="71" a="1"/>
  <c r="F18" i="71" s="1"/>
  <c r="E18" i="71" a="1"/>
  <c r="E18" i="71" s="1"/>
  <c r="D18" i="71" a="1"/>
  <c r="D18" i="71" s="1"/>
  <c r="C18" i="71"/>
  <c r="W17" i="71" a="1"/>
  <c r="W17" i="71" s="1"/>
  <c r="V17" i="71" a="1"/>
  <c r="V17" i="71" s="1"/>
  <c r="U17" i="71" a="1"/>
  <c r="U17" i="71" s="1"/>
  <c r="T17" i="71" a="1"/>
  <c r="T17" i="71" s="1"/>
  <c r="S17" i="71" a="1"/>
  <c r="S17" i="71" s="1"/>
  <c r="R17" i="71" a="1"/>
  <c r="R17" i="71" s="1"/>
  <c r="Q17" i="71" a="1"/>
  <c r="Q17" i="71" s="1"/>
  <c r="P17" i="71" a="1"/>
  <c r="P17" i="71" s="1"/>
  <c r="O17" i="71" a="1"/>
  <c r="O17" i="71" s="1"/>
  <c r="N17" i="71" a="1"/>
  <c r="N17" i="71" s="1"/>
  <c r="M17" i="71" a="1"/>
  <c r="M17" i="71" s="1"/>
  <c r="L17" i="71" a="1"/>
  <c r="L17" i="71" s="1"/>
  <c r="K17" i="71" a="1"/>
  <c r="K17" i="71" s="1"/>
  <c r="J17" i="71" a="1"/>
  <c r="J17" i="71" s="1"/>
  <c r="I17" i="71" a="1"/>
  <c r="I17" i="71" s="1"/>
  <c r="H17" i="71" a="1"/>
  <c r="H17" i="71" s="1"/>
  <c r="G17" i="71" a="1"/>
  <c r="G17" i="71" s="1"/>
  <c r="F17" i="71" a="1"/>
  <c r="F17" i="71" s="1"/>
  <c r="E17" i="71" a="1"/>
  <c r="E17" i="71" s="1"/>
  <c r="D17" i="71" a="1"/>
  <c r="D17" i="71" s="1"/>
  <c r="C17" i="71"/>
  <c r="W16" i="71" a="1"/>
  <c r="W16" i="71" s="1"/>
  <c r="V16" i="71" a="1"/>
  <c r="V16" i="71" s="1"/>
  <c r="U16" i="71" a="1"/>
  <c r="U16" i="71" s="1"/>
  <c r="T16" i="71" a="1"/>
  <c r="T16" i="71" s="1"/>
  <c r="S16" i="71" a="1"/>
  <c r="S16" i="71" s="1"/>
  <c r="R16" i="71" a="1"/>
  <c r="R16" i="71" s="1"/>
  <c r="Q16" i="71" a="1"/>
  <c r="Q16" i="71" s="1"/>
  <c r="P16" i="71" a="1"/>
  <c r="P16" i="71" s="1"/>
  <c r="O16" i="71" a="1"/>
  <c r="O16" i="71" s="1"/>
  <c r="N16" i="71" a="1"/>
  <c r="N16" i="71" s="1"/>
  <c r="M16" i="71" a="1"/>
  <c r="M16" i="71" s="1"/>
  <c r="L16" i="71" a="1"/>
  <c r="L16" i="71" s="1"/>
  <c r="K16" i="71" a="1"/>
  <c r="K16" i="71" s="1"/>
  <c r="J16" i="71" a="1"/>
  <c r="J16" i="71" s="1"/>
  <c r="I16" i="71" a="1"/>
  <c r="I16" i="71" s="1"/>
  <c r="H16" i="71" a="1"/>
  <c r="H16" i="71" s="1"/>
  <c r="G16" i="71" a="1"/>
  <c r="G16" i="71" s="1"/>
  <c r="F16" i="71" a="1"/>
  <c r="F16" i="71" s="1"/>
  <c r="E16" i="71" a="1"/>
  <c r="E16" i="71" s="1"/>
  <c r="D16" i="71" a="1"/>
  <c r="D16" i="71" s="1"/>
  <c r="C16" i="71"/>
  <c r="W15" i="71" a="1"/>
  <c r="W15" i="71" s="1"/>
  <c r="V15" i="71" a="1"/>
  <c r="V15" i="71" s="1"/>
  <c r="U15" i="71" a="1"/>
  <c r="U15" i="71" s="1"/>
  <c r="T15" i="71" a="1"/>
  <c r="T15" i="71" s="1"/>
  <c r="S15" i="71" a="1"/>
  <c r="S15" i="71" s="1"/>
  <c r="R15" i="71" a="1"/>
  <c r="R15" i="71" s="1"/>
  <c r="Q15" i="71" a="1"/>
  <c r="Q15" i="71" s="1"/>
  <c r="P15" i="71" a="1"/>
  <c r="P15" i="71" s="1"/>
  <c r="O15" i="71" a="1"/>
  <c r="O15" i="71" s="1"/>
  <c r="N15" i="71" a="1"/>
  <c r="N15" i="71" s="1"/>
  <c r="M15" i="71" a="1"/>
  <c r="M15" i="71" s="1"/>
  <c r="L15" i="71" a="1"/>
  <c r="L15" i="71" s="1"/>
  <c r="K15" i="71" a="1"/>
  <c r="K15" i="71" s="1"/>
  <c r="J15" i="71" a="1"/>
  <c r="J15" i="71" s="1"/>
  <c r="I15" i="71" a="1"/>
  <c r="I15" i="71" s="1"/>
  <c r="H15" i="71" a="1"/>
  <c r="H15" i="71" s="1"/>
  <c r="G15" i="71" a="1"/>
  <c r="G15" i="71" s="1"/>
  <c r="F15" i="71" a="1"/>
  <c r="F15" i="71" s="1"/>
  <c r="E15" i="71" a="1"/>
  <c r="E15" i="71" s="1"/>
  <c r="D15" i="71" a="1"/>
  <c r="D15" i="71" s="1"/>
  <c r="C15" i="71"/>
  <c r="W14" i="71" a="1"/>
  <c r="W14" i="71" s="1"/>
  <c r="V14" i="71" a="1"/>
  <c r="V14" i="71" s="1"/>
  <c r="U14" i="71" a="1"/>
  <c r="U14" i="71" s="1"/>
  <c r="T14" i="71" a="1"/>
  <c r="T14" i="71" s="1"/>
  <c r="S14" i="71" a="1"/>
  <c r="S14" i="71" s="1"/>
  <c r="R14" i="71" a="1"/>
  <c r="R14" i="71" s="1"/>
  <c r="Q14" i="71" a="1"/>
  <c r="Q14" i="71" s="1"/>
  <c r="P14" i="71" a="1"/>
  <c r="P14" i="71" s="1"/>
  <c r="O14" i="71" a="1"/>
  <c r="O14" i="71" s="1"/>
  <c r="N14" i="71" a="1"/>
  <c r="N14" i="71" s="1"/>
  <c r="M14" i="71" a="1"/>
  <c r="M14" i="71" s="1"/>
  <c r="L14" i="71" a="1"/>
  <c r="L14" i="71" s="1"/>
  <c r="K14" i="71" a="1"/>
  <c r="K14" i="71" s="1"/>
  <c r="J14" i="71" a="1"/>
  <c r="J14" i="71" s="1"/>
  <c r="I14" i="71" a="1"/>
  <c r="I14" i="71" s="1"/>
  <c r="H14" i="71" a="1"/>
  <c r="H14" i="71" s="1"/>
  <c r="G14" i="71" a="1"/>
  <c r="G14" i="71" s="1"/>
  <c r="F14" i="71" a="1"/>
  <c r="F14" i="71" s="1"/>
  <c r="E14" i="71" a="1"/>
  <c r="E14" i="71" s="1"/>
  <c r="D14" i="71" a="1"/>
  <c r="D14" i="71" s="1"/>
  <c r="C14" i="71"/>
  <c r="W13" i="71" a="1"/>
  <c r="W13" i="71" s="1"/>
  <c r="V13" i="71" a="1"/>
  <c r="V13" i="71" s="1"/>
  <c r="U13" i="71" a="1"/>
  <c r="U13" i="71" s="1"/>
  <c r="T13" i="71" a="1"/>
  <c r="T13" i="71" s="1"/>
  <c r="S13" i="71" a="1"/>
  <c r="S13" i="71" s="1"/>
  <c r="R13" i="71" a="1"/>
  <c r="R13" i="71" s="1"/>
  <c r="Q13" i="71" a="1"/>
  <c r="Q13" i="71" s="1"/>
  <c r="P13" i="71" a="1"/>
  <c r="P13" i="71" s="1"/>
  <c r="O13" i="71" a="1"/>
  <c r="O13" i="71" s="1"/>
  <c r="N13" i="71" a="1"/>
  <c r="N13" i="71" s="1"/>
  <c r="M13" i="71" a="1"/>
  <c r="M13" i="71" s="1"/>
  <c r="L13" i="71" a="1"/>
  <c r="L13" i="71" s="1"/>
  <c r="K13" i="71" a="1"/>
  <c r="K13" i="71" s="1"/>
  <c r="J13" i="71" a="1"/>
  <c r="J13" i="71" s="1"/>
  <c r="I13" i="71" a="1"/>
  <c r="I13" i="71" s="1"/>
  <c r="H13" i="71" a="1"/>
  <c r="H13" i="71" s="1"/>
  <c r="G13" i="71" a="1"/>
  <c r="G13" i="71" s="1"/>
  <c r="F13" i="71" a="1"/>
  <c r="F13" i="71" s="1"/>
  <c r="E13" i="71" a="1"/>
  <c r="E13" i="71" s="1"/>
  <c r="D13" i="71" a="1"/>
  <c r="D13" i="71" s="1"/>
  <c r="C13" i="71"/>
  <c r="W12" i="71" a="1"/>
  <c r="W12" i="71" s="1"/>
  <c r="V12" i="71" a="1"/>
  <c r="V12" i="71" s="1"/>
  <c r="U12" i="71" a="1"/>
  <c r="U12" i="71" s="1"/>
  <c r="T12" i="71" a="1"/>
  <c r="T12" i="71" s="1"/>
  <c r="S12" i="71" a="1"/>
  <c r="S12" i="71" s="1"/>
  <c r="R12" i="71" a="1"/>
  <c r="R12" i="71" s="1"/>
  <c r="Q12" i="71" a="1"/>
  <c r="Q12" i="71" s="1"/>
  <c r="P12" i="71" a="1"/>
  <c r="P12" i="71" s="1"/>
  <c r="O12" i="71" a="1"/>
  <c r="O12" i="71" s="1"/>
  <c r="N12" i="71" a="1"/>
  <c r="N12" i="71" s="1"/>
  <c r="M12" i="71" a="1"/>
  <c r="M12" i="71" s="1"/>
  <c r="L12" i="71" a="1"/>
  <c r="L12" i="71" s="1"/>
  <c r="K12" i="71" a="1"/>
  <c r="K12" i="71" s="1"/>
  <c r="J12" i="71" a="1"/>
  <c r="J12" i="71" s="1"/>
  <c r="I12" i="71" a="1"/>
  <c r="I12" i="71" s="1"/>
  <c r="H12" i="71" a="1"/>
  <c r="H12" i="71" s="1"/>
  <c r="G12" i="71" a="1"/>
  <c r="G12" i="71" s="1"/>
  <c r="F12" i="71" a="1"/>
  <c r="F12" i="71" s="1"/>
  <c r="E12" i="71" a="1"/>
  <c r="E12" i="71" s="1"/>
  <c r="D12" i="71" a="1"/>
  <c r="D12" i="71" s="1"/>
  <c r="C12" i="71"/>
  <c r="W11" i="71" a="1"/>
  <c r="W11" i="71" s="1"/>
  <c r="V11" i="71" a="1"/>
  <c r="V11" i="71" s="1"/>
  <c r="U11" i="71" a="1"/>
  <c r="U11" i="71" s="1"/>
  <c r="T11" i="71" a="1"/>
  <c r="T11" i="71" s="1"/>
  <c r="S11" i="71" a="1"/>
  <c r="S11" i="71" s="1"/>
  <c r="R11" i="71" a="1"/>
  <c r="R11" i="71" s="1"/>
  <c r="Q11" i="71" a="1"/>
  <c r="Q11" i="71" s="1"/>
  <c r="P11" i="71" a="1"/>
  <c r="P11" i="71" s="1"/>
  <c r="O11" i="71" a="1"/>
  <c r="O11" i="71" s="1"/>
  <c r="N11" i="71" a="1"/>
  <c r="N11" i="71" s="1"/>
  <c r="M11" i="71" a="1"/>
  <c r="M11" i="71" s="1"/>
  <c r="L11" i="71" a="1"/>
  <c r="L11" i="71" s="1"/>
  <c r="K11" i="71" a="1"/>
  <c r="K11" i="71" s="1"/>
  <c r="J11" i="71" a="1"/>
  <c r="J11" i="71" s="1"/>
  <c r="I11" i="71" a="1"/>
  <c r="I11" i="71" s="1"/>
  <c r="H11" i="71" a="1"/>
  <c r="H11" i="71" s="1"/>
  <c r="G11" i="71" a="1"/>
  <c r="G11" i="71" s="1"/>
  <c r="F11" i="71" a="1"/>
  <c r="F11" i="71" s="1"/>
  <c r="E11" i="71" a="1"/>
  <c r="E11" i="71" s="1"/>
  <c r="D11" i="71" a="1"/>
  <c r="D11" i="71" s="1"/>
  <c r="C11" i="71"/>
  <c r="W10" i="71" a="1"/>
  <c r="W10" i="71" s="1"/>
  <c r="V10" i="71" a="1"/>
  <c r="V10" i="71" s="1"/>
  <c r="U10" i="71" a="1"/>
  <c r="U10" i="71" s="1"/>
  <c r="T10" i="71" a="1"/>
  <c r="T10" i="71" s="1"/>
  <c r="S10" i="71" a="1"/>
  <c r="S10" i="71" s="1"/>
  <c r="R10" i="71" a="1"/>
  <c r="R10" i="71" s="1"/>
  <c r="Q10" i="71" a="1"/>
  <c r="Q10" i="71" s="1"/>
  <c r="P10" i="71" a="1"/>
  <c r="P10" i="71" s="1"/>
  <c r="O10" i="71" a="1"/>
  <c r="O10" i="71" s="1"/>
  <c r="N10" i="71" a="1"/>
  <c r="N10" i="71" s="1"/>
  <c r="M10" i="71" a="1"/>
  <c r="M10" i="71" s="1"/>
  <c r="L10" i="71" a="1"/>
  <c r="L10" i="71" s="1"/>
  <c r="K10" i="71" a="1"/>
  <c r="K10" i="71" s="1"/>
  <c r="J10" i="71" a="1"/>
  <c r="J10" i="71" s="1"/>
  <c r="I10" i="71" a="1"/>
  <c r="I10" i="71" s="1"/>
  <c r="H10" i="71" a="1"/>
  <c r="H10" i="71" s="1"/>
  <c r="G10" i="71" a="1"/>
  <c r="G10" i="71" s="1"/>
  <c r="F10" i="71" a="1"/>
  <c r="F10" i="71" s="1"/>
  <c r="E10" i="71" a="1"/>
  <c r="E10" i="71" s="1"/>
  <c r="D10" i="71" a="1"/>
  <c r="D10" i="71" s="1"/>
  <c r="C10" i="71"/>
  <c r="W9" i="71" a="1"/>
  <c r="W9" i="71" s="1"/>
  <c r="V9" i="71" a="1"/>
  <c r="V9" i="71" s="1"/>
  <c r="U9" i="71" a="1"/>
  <c r="U9" i="71" s="1"/>
  <c r="T9" i="71" a="1"/>
  <c r="T9" i="71" s="1"/>
  <c r="S9" i="71" a="1"/>
  <c r="S9" i="71" s="1"/>
  <c r="R9" i="71" a="1"/>
  <c r="R9" i="71" s="1"/>
  <c r="Q9" i="71" a="1"/>
  <c r="Q9" i="71" s="1"/>
  <c r="P9" i="71" a="1"/>
  <c r="P9" i="71" s="1"/>
  <c r="O9" i="71" a="1"/>
  <c r="O9" i="71" s="1"/>
  <c r="N9" i="71" a="1"/>
  <c r="N9" i="71" s="1"/>
  <c r="M9" i="71" a="1"/>
  <c r="M9" i="71" s="1"/>
  <c r="L9" i="71" a="1"/>
  <c r="L9" i="71" s="1"/>
  <c r="K9" i="71" a="1"/>
  <c r="K9" i="71" s="1"/>
  <c r="J9" i="71" a="1"/>
  <c r="J9" i="71" s="1"/>
  <c r="I9" i="71" a="1"/>
  <c r="I9" i="71" s="1"/>
  <c r="H9" i="71" a="1"/>
  <c r="H9" i="71" s="1"/>
  <c r="G9" i="71" a="1"/>
  <c r="G9" i="71" s="1"/>
  <c r="F9" i="71" a="1"/>
  <c r="F9" i="71" s="1"/>
  <c r="E9" i="71" a="1"/>
  <c r="E9" i="71" s="1"/>
  <c r="D9" i="71" a="1"/>
  <c r="D9" i="71" s="1"/>
  <c r="C9" i="71"/>
  <c r="W8" i="71" a="1"/>
  <c r="W8" i="71" s="1"/>
  <c r="V8" i="71" a="1"/>
  <c r="V8" i="71" s="1"/>
  <c r="U8" i="71" a="1"/>
  <c r="U8" i="71" s="1"/>
  <c r="T8" i="71" a="1"/>
  <c r="T8" i="71" s="1"/>
  <c r="S8" i="71" a="1"/>
  <c r="S8" i="71" s="1"/>
  <c r="R8" i="71" a="1"/>
  <c r="R8" i="71" s="1"/>
  <c r="Q8" i="71" a="1"/>
  <c r="Q8" i="71" s="1"/>
  <c r="P8" i="71" a="1"/>
  <c r="P8" i="71" s="1"/>
  <c r="O8" i="71" a="1"/>
  <c r="O8" i="71" s="1"/>
  <c r="N8" i="71" a="1"/>
  <c r="N8" i="71" s="1"/>
  <c r="M8" i="71" a="1"/>
  <c r="M8" i="71" s="1"/>
  <c r="L8" i="71" a="1"/>
  <c r="L8" i="71" s="1"/>
  <c r="K8" i="71" a="1"/>
  <c r="K8" i="71" s="1"/>
  <c r="J8" i="71" a="1"/>
  <c r="J8" i="71" s="1"/>
  <c r="I8" i="71" a="1"/>
  <c r="I8" i="71" s="1"/>
  <c r="H8" i="71" a="1"/>
  <c r="H8" i="71" s="1"/>
  <c r="G8" i="71" a="1"/>
  <c r="G8" i="71" s="1"/>
  <c r="F8" i="71" a="1"/>
  <c r="F8" i="71" s="1"/>
  <c r="E8" i="71" a="1"/>
  <c r="E8" i="71" s="1"/>
  <c r="D8" i="71" a="1"/>
  <c r="D8" i="71" s="1"/>
  <c r="C8" i="71"/>
  <c r="C7" i="71"/>
  <c r="C6" i="71"/>
  <c r="C5" i="71"/>
  <c r="C4" i="71"/>
  <c r="W21" i="70" a="1"/>
  <c r="W21" i="70" s="1"/>
  <c r="V21" i="70" a="1"/>
  <c r="V21" i="70" s="1"/>
  <c r="U21" i="70" a="1"/>
  <c r="U21" i="70" s="1"/>
  <c r="T21" i="70" a="1"/>
  <c r="T21" i="70" s="1"/>
  <c r="S21" i="70" a="1"/>
  <c r="S21" i="70" s="1"/>
  <c r="R21" i="70" a="1"/>
  <c r="R21" i="70" s="1"/>
  <c r="Q21" i="70" a="1"/>
  <c r="Q21" i="70" s="1"/>
  <c r="P21" i="70" a="1"/>
  <c r="P21" i="70" s="1"/>
  <c r="O21" i="70" a="1"/>
  <c r="O21" i="70" s="1"/>
  <c r="N21" i="70" a="1"/>
  <c r="N21" i="70" s="1"/>
  <c r="M21" i="70" a="1"/>
  <c r="M21" i="70" s="1"/>
  <c r="L21" i="70" a="1"/>
  <c r="L21" i="70" s="1"/>
  <c r="K21" i="70" a="1"/>
  <c r="K21" i="70" s="1"/>
  <c r="J21" i="70" a="1"/>
  <c r="J21" i="70" s="1"/>
  <c r="I21" i="70" a="1"/>
  <c r="I21" i="70" s="1"/>
  <c r="H21" i="70" a="1"/>
  <c r="H21" i="70" s="1"/>
  <c r="G21" i="70" a="1"/>
  <c r="G21" i="70" s="1"/>
  <c r="F21" i="70" a="1"/>
  <c r="F21" i="70" s="1"/>
  <c r="E21" i="70" a="1"/>
  <c r="E21" i="70" s="1"/>
  <c r="D21" i="70" a="1"/>
  <c r="D21" i="70" s="1"/>
  <c r="C21" i="70"/>
  <c r="W20" i="70" a="1"/>
  <c r="W20" i="70" s="1"/>
  <c r="V20" i="70" a="1"/>
  <c r="V20" i="70" s="1"/>
  <c r="U20" i="70" a="1"/>
  <c r="U20" i="70" s="1"/>
  <c r="T20" i="70" a="1"/>
  <c r="T20" i="70" s="1"/>
  <c r="S20" i="70" a="1"/>
  <c r="S20" i="70" s="1"/>
  <c r="R20" i="70" a="1"/>
  <c r="R20" i="70" s="1"/>
  <c r="Q20" i="70" a="1"/>
  <c r="Q20" i="70" s="1"/>
  <c r="P20" i="70" a="1"/>
  <c r="P20" i="70" s="1"/>
  <c r="O20" i="70" a="1"/>
  <c r="O20" i="70" s="1"/>
  <c r="N20" i="70" a="1"/>
  <c r="N20" i="70" s="1"/>
  <c r="M20" i="70" a="1"/>
  <c r="M20" i="70" s="1"/>
  <c r="L20" i="70" a="1"/>
  <c r="L20" i="70" s="1"/>
  <c r="K20" i="70" a="1"/>
  <c r="K20" i="70" s="1"/>
  <c r="J20" i="70" a="1"/>
  <c r="J20" i="70" s="1"/>
  <c r="I20" i="70" a="1"/>
  <c r="I20" i="70" s="1"/>
  <c r="H20" i="70" a="1"/>
  <c r="H20" i="70" s="1"/>
  <c r="G20" i="70" a="1"/>
  <c r="G20" i="70" s="1"/>
  <c r="F20" i="70" a="1"/>
  <c r="F20" i="70" s="1"/>
  <c r="E20" i="70" a="1"/>
  <c r="E20" i="70" s="1"/>
  <c r="D20" i="70" a="1"/>
  <c r="D20" i="70" s="1"/>
  <c r="C20" i="70"/>
  <c r="W19" i="70" a="1"/>
  <c r="W19" i="70" s="1"/>
  <c r="V19" i="70" a="1"/>
  <c r="V19" i="70" s="1"/>
  <c r="U19" i="70" a="1"/>
  <c r="U19" i="70" s="1"/>
  <c r="T19" i="70" a="1"/>
  <c r="T19" i="70" s="1"/>
  <c r="S19" i="70" a="1"/>
  <c r="S19" i="70" s="1"/>
  <c r="R19" i="70" a="1"/>
  <c r="R19" i="70" s="1"/>
  <c r="Q19" i="70" a="1"/>
  <c r="Q19" i="70" s="1"/>
  <c r="P19" i="70" a="1"/>
  <c r="P19" i="70" s="1"/>
  <c r="O19" i="70" a="1"/>
  <c r="O19" i="70" s="1"/>
  <c r="N19" i="70" a="1"/>
  <c r="N19" i="70" s="1"/>
  <c r="M19" i="70" a="1"/>
  <c r="M19" i="70" s="1"/>
  <c r="L19" i="70" a="1"/>
  <c r="L19" i="70" s="1"/>
  <c r="K19" i="70" a="1"/>
  <c r="K19" i="70" s="1"/>
  <c r="J19" i="70" a="1"/>
  <c r="J19" i="70" s="1"/>
  <c r="I19" i="70" a="1"/>
  <c r="I19" i="70" s="1"/>
  <c r="H19" i="70" a="1"/>
  <c r="H19" i="70" s="1"/>
  <c r="G19" i="70" a="1"/>
  <c r="G19" i="70" s="1"/>
  <c r="F19" i="70" a="1"/>
  <c r="F19" i="70" s="1"/>
  <c r="E19" i="70" a="1"/>
  <c r="E19" i="70" s="1"/>
  <c r="D19" i="70" a="1"/>
  <c r="D19" i="70" s="1"/>
  <c r="C19" i="70"/>
  <c r="W18" i="70" a="1"/>
  <c r="W18" i="70" s="1"/>
  <c r="V18" i="70" a="1"/>
  <c r="V18" i="70" s="1"/>
  <c r="U18" i="70" a="1"/>
  <c r="U18" i="70" s="1"/>
  <c r="T18" i="70" a="1"/>
  <c r="T18" i="70" s="1"/>
  <c r="S18" i="70" a="1"/>
  <c r="S18" i="70" s="1"/>
  <c r="R18" i="70" a="1"/>
  <c r="R18" i="70" s="1"/>
  <c r="Q18" i="70" a="1"/>
  <c r="Q18" i="70" s="1"/>
  <c r="P18" i="70" a="1"/>
  <c r="P18" i="70" s="1"/>
  <c r="O18" i="70" a="1"/>
  <c r="O18" i="70" s="1"/>
  <c r="N18" i="70" a="1"/>
  <c r="N18" i="70" s="1"/>
  <c r="M18" i="70" a="1"/>
  <c r="M18" i="70" s="1"/>
  <c r="L18" i="70" a="1"/>
  <c r="L18" i="70" s="1"/>
  <c r="K18" i="70" a="1"/>
  <c r="K18" i="70" s="1"/>
  <c r="J18" i="70" a="1"/>
  <c r="J18" i="70" s="1"/>
  <c r="I18" i="70" a="1"/>
  <c r="I18" i="70" s="1"/>
  <c r="H18" i="70" a="1"/>
  <c r="H18" i="70" s="1"/>
  <c r="G18" i="70" a="1"/>
  <c r="G18" i="70" s="1"/>
  <c r="F18" i="70" a="1"/>
  <c r="F18" i="70" s="1"/>
  <c r="E18" i="70" a="1"/>
  <c r="E18" i="70" s="1"/>
  <c r="D18" i="70" a="1"/>
  <c r="D18" i="70" s="1"/>
  <c r="C18" i="70"/>
  <c r="W17" i="70" a="1"/>
  <c r="W17" i="70" s="1"/>
  <c r="V17" i="70" a="1"/>
  <c r="V17" i="70" s="1"/>
  <c r="U17" i="70" a="1"/>
  <c r="U17" i="70" s="1"/>
  <c r="T17" i="70" a="1"/>
  <c r="T17" i="70" s="1"/>
  <c r="S17" i="70" a="1"/>
  <c r="S17" i="70" s="1"/>
  <c r="R17" i="70" a="1"/>
  <c r="R17" i="70" s="1"/>
  <c r="Q17" i="70" a="1"/>
  <c r="Q17" i="70" s="1"/>
  <c r="P17" i="70" a="1"/>
  <c r="P17" i="70" s="1"/>
  <c r="O17" i="70" a="1"/>
  <c r="O17" i="70" s="1"/>
  <c r="N17" i="70" a="1"/>
  <c r="N17" i="70" s="1"/>
  <c r="M17" i="70" a="1"/>
  <c r="M17" i="70" s="1"/>
  <c r="L17" i="70" a="1"/>
  <c r="L17" i="70" s="1"/>
  <c r="K17" i="70" a="1"/>
  <c r="K17" i="70" s="1"/>
  <c r="J17" i="70" a="1"/>
  <c r="J17" i="70" s="1"/>
  <c r="I17" i="70" a="1"/>
  <c r="I17" i="70" s="1"/>
  <c r="H17" i="70" a="1"/>
  <c r="H17" i="70" s="1"/>
  <c r="G17" i="70" a="1"/>
  <c r="G17" i="70" s="1"/>
  <c r="F17" i="70" a="1"/>
  <c r="F17" i="70" s="1"/>
  <c r="E17" i="70" a="1"/>
  <c r="E17" i="70" s="1"/>
  <c r="D17" i="70" a="1"/>
  <c r="D17" i="70" s="1"/>
  <c r="C17" i="70"/>
  <c r="W16" i="70" a="1"/>
  <c r="W16" i="70" s="1"/>
  <c r="V16" i="70" a="1"/>
  <c r="V16" i="70" s="1"/>
  <c r="U16" i="70" a="1"/>
  <c r="U16" i="70" s="1"/>
  <c r="T16" i="70" a="1"/>
  <c r="T16" i="70" s="1"/>
  <c r="S16" i="70" a="1"/>
  <c r="S16" i="70" s="1"/>
  <c r="R16" i="70" a="1"/>
  <c r="R16" i="70" s="1"/>
  <c r="Q16" i="70" a="1"/>
  <c r="Q16" i="70" s="1"/>
  <c r="P16" i="70" a="1"/>
  <c r="P16" i="70" s="1"/>
  <c r="O16" i="70" a="1"/>
  <c r="O16" i="70" s="1"/>
  <c r="N16" i="70" a="1"/>
  <c r="N16" i="70" s="1"/>
  <c r="M16" i="70" a="1"/>
  <c r="M16" i="70" s="1"/>
  <c r="L16" i="70" a="1"/>
  <c r="L16" i="70" s="1"/>
  <c r="K16" i="70" a="1"/>
  <c r="K16" i="70" s="1"/>
  <c r="J16" i="70" a="1"/>
  <c r="J16" i="70" s="1"/>
  <c r="I16" i="70" a="1"/>
  <c r="I16" i="70" s="1"/>
  <c r="H16" i="70" a="1"/>
  <c r="H16" i="70" s="1"/>
  <c r="G16" i="70" a="1"/>
  <c r="G16" i="70" s="1"/>
  <c r="F16" i="70" a="1"/>
  <c r="F16" i="70" s="1"/>
  <c r="E16" i="70" a="1"/>
  <c r="E16" i="70" s="1"/>
  <c r="D16" i="70" a="1"/>
  <c r="D16" i="70" s="1"/>
  <c r="C16" i="70"/>
  <c r="W15" i="70" a="1"/>
  <c r="W15" i="70" s="1"/>
  <c r="V15" i="70" a="1"/>
  <c r="V15" i="70" s="1"/>
  <c r="U15" i="70" a="1"/>
  <c r="U15" i="70" s="1"/>
  <c r="T15" i="70" a="1"/>
  <c r="T15" i="70" s="1"/>
  <c r="S15" i="70" a="1"/>
  <c r="S15" i="70" s="1"/>
  <c r="R15" i="70" a="1"/>
  <c r="R15" i="70" s="1"/>
  <c r="Q15" i="70" a="1"/>
  <c r="Q15" i="70" s="1"/>
  <c r="P15" i="70" a="1"/>
  <c r="P15" i="70" s="1"/>
  <c r="O15" i="70" a="1"/>
  <c r="O15" i="70" s="1"/>
  <c r="N15" i="70" a="1"/>
  <c r="N15" i="70" s="1"/>
  <c r="M15" i="70" a="1"/>
  <c r="M15" i="70" s="1"/>
  <c r="L15" i="70" a="1"/>
  <c r="L15" i="70" s="1"/>
  <c r="K15" i="70" a="1"/>
  <c r="K15" i="70" s="1"/>
  <c r="J15" i="70" a="1"/>
  <c r="J15" i="70" s="1"/>
  <c r="I15" i="70" a="1"/>
  <c r="I15" i="70" s="1"/>
  <c r="H15" i="70" a="1"/>
  <c r="H15" i="70" s="1"/>
  <c r="G15" i="70" a="1"/>
  <c r="G15" i="70" s="1"/>
  <c r="F15" i="70" a="1"/>
  <c r="F15" i="70" s="1"/>
  <c r="E15" i="70" a="1"/>
  <c r="E15" i="70" s="1"/>
  <c r="D15" i="70" a="1"/>
  <c r="D15" i="70" s="1"/>
  <c r="C15" i="70"/>
  <c r="W14" i="70" a="1"/>
  <c r="W14" i="70" s="1"/>
  <c r="V14" i="70" a="1"/>
  <c r="V14" i="70" s="1"/>
  <c r="U14" i="70" a="1"/>
  <c r="U14" i="70" s="1"/>
  <c r="T14" i="70" a="1"/>
  <c r="T14" i="70" s="1"/>
  <c r="S14" i="70" a="1"/>
  <c r="S14" i="70" s="1"/>
  <c r="R14" i="70" a="1"/>
  <c r="R14" i="70" s="1"/>
  <c r="Q14" i="70" a="1"/>
  <c r="Q14" i="70" s="1"/>
  <c r="P14" i="70" a="1"/>
  <c r="P14" i="70" s="1"/>
  <c r="O14" i="70" a="1"/>
  <c r="O14" i="70" s="1"/>
  <c r="N14" i="70" a="1"/>
  <c r="N14" i="70" s="1"/>
  <c r="M14" i="70" a="1"/>
  <c r="M14" i="70" s="1"/>
  <c r="L14" i="70" a="1"/>
  <c r="L14" i="70" s="1"/>
  <c r="K14" i="70" a="1"/>
  <c r="K14" i="70" s="1"/>
  <c r="J14" i="70" a="1"/>
  <c r="J14" i="70" s="1"/>
  <c r="I14" i="70" a="1"/>
  <c r="I14" i="70" s="1"/>
  <c r="H14" i="70" a="1"/>
  <c r="H14" i="70" s="1"/>
  <c r="G14" i="70" a="1"/>
  <c r="G14" i="70" s="1"/>
  <c r="F14" i="70" a="1"/>
  <c r="F14" i="70" s="1"/>
  <c r="E14" i="70" a="1"/>
  <c r="E14" i="70" s="1"/>
  <c r="D14" i="70" a="1"/>
  <c r="D14" i="70" s="1"/>
  <c r="C14" i="70"/>
  <c r="W13" i="70" a="1"/>
  <c r="W13" i="70" s="1"/>
  <c r="V13" i="70" a="1"/>
  <c r="V13" i="70" s="1"/>
  <c r="U13" i="70" a="1"/>
  <c r="U13" i="70" s="1"/>
  <c r="T13" i="70" a="1"/>
  <c r="T13" i="70" s="1"/>
  <c r="S13" i="70" a="1"/>
  <c r="S13" i="70" s="1"/>
  <c r="R13" i="70" a="1"/>
  <c r="R13" i="70" s="1"/>
  <c r="Q13" i="70" a="1"/>
  <c r="Q13" i="70" s="1"/>
  <c r="P13" i="70" a="1"/>
  <c r="P13" i="70" s="1"/>
  <c r="O13" i="70" a="1"/>
  <c r="O13" i="70" s="1"/>
  <c r="N13" i="70" a="1"/>
  <c r="N13" i="70" s="1"/>
  <c r="M13" i="70" a="1"/>
  <c r="M13" i="70" s="1"/>
  <c r="L13" i="70" a="1"/>
  <c r="L13" i="70" s="1"/>
  <c r="K13" i="70" a="1"/>
  <c r="K13" i="70" s="1"/>
  <c r="J13" i="70" a="1"/>
  <c r="J13" i="70" s="1"/>
  <c r="I13" i="70" a="1"/>
  <c r="I13" i="70" s="1"/>
  <c r="H13" i="70" a="1"/>
  <c r="H13" i="70" s="1"/>
  <c r="G13" i="70" a="1"/>
  <c r="G13" i="70" s="1"/>
  <c r="F13" i="70" a="1"/>
  <c r="F13" i="70" s="1"/>
  <c r="E13" i="70" a="1"/>
  <c r="E13" i="70" s="1"/>
  <c r="D13" i="70" a="1"/>
  <c r="D13" i="70" s="1"/>
  <c r="C13" i="70"/>
  <c r="W12" i="70" a="1"/>
  <c r="W12" i="70" s="1"/>
  <c r="V12" i="70" a="1"/>
  <c r="V12" i="70" s="1"/>
  <c r="U12" i="70" a="1"/>
  <c r="U12" i="70" s="1"/>
  <c r="T12" i="70" a="1"/>
  <c r="T12" i="70" s="1"/>
  <c r="S12" i="70" a="1"/>
  <c r="S12" i="70" s="1"/>
  <c r="R12" i="70" a="1"/>
  <c r="R12" i="70" s="1"/>
  <c r="Q12" i="70" a="1"/>
  <c r="Q12" i="70" s="1"/>
  <c r="P12" i="70" a="1"/>
  <c r="P12" i="70" s="1"/>
  <c r="O12" i="70" a="1"/>
  <c r="O12" i="70" s="1"/>
  <c r="N12" i="70" a="1"/>
  <c r="N12" i="70" s="1"/>
  <c r="M12" i="70" a="1"/>
  <c r="M12" i="70" s="1"/>
  <c r="L12" i="70" a="1"/>
  <c r="L12" i="70" s="1"/>
  <c r="K12" i="70" a="1"/>
  <c r="K12" i="70" s="1"/>
  <c r="J12" i="70" a="1"/>
  <c r="J12" i="70" s="1"/>
  <c r="I12" i="70" a="1"/>
  <c r="I12" i="70" s="1"/>
  <c r="H12" i="70" a="1"/>
  <c r="H12" i="70" s="1"/>
  <c r="G12" i="70" a="1"/>
  <c r="G12" i="70" s="1"/>
  <c r="F12" i="70" a="1"/>
  <c r="F12" i="70" s="1"/>
  <c r="E12" i="70" a="1"/>
  <c r="E12" i="70" s="1"/>
  <c r="D12" i="70" a="1"/>
  <c r="D12" i="70" s="1"/>
  <c r="C12" i="70"/>
  <c r="W11" i="70" a="1"/>
  <c r="W11" i="70" s="1"/>
  <c r="V11" i="70" a="1"/>
  <c r="V11" i="70" s="1"/>
  <c r="U11" i="70" a="1"/>
  <c r="U11" i="70" s="1"/>
  <c r="T11" i="70" a="1"/>
  <c r="T11" i="70" s="1"/>
  <c r="S11" i="70" a="1"/>
  <c r="S11" i="70" s="1"/>
  <c r="R11" i="70" a="1"/>
  <c r="R11" i="70" s="1"/>
  <c r="Q11" i="70" a="1"/>
  <c r="Q11" i="70" s="1"/>
  <c r="P11" i="70" a="1"/>
  <c r="P11" i="70" s="1"/>
  <c r="O11" i="70" a="1"/>
  <c r="O11" i="70" s="1"/>
  <c r="N11" i="70" a="1"/>
  <c r="N11" i="70" s="1"/>
  <c r="M11" i="70" a="1"/>
  <c r="M11" i="70" s="1"/>
  <c r="L11" i="70" a="1"/>
  <c r="L11" i="70" s="1"/>
  <c r="K11" i="70" a="1"/>
  <c r="K11" i="70" s="1"/>
  <c r="J11" i="70" a="1"/>
  <c r="J11" i="70" s="1"/>
  <c r="I11" i="70" a="1"/>
  <c r="I11" i="70" s="1"/>
  <c r="H11" i="70" a="1"/>
  <c r="H11" i="70" s="1"/>
  <c r="G11" i="70" a="1"/>
  <c r="G11" i="70" s="1"/>
  <c r="F11" i="70" a="1"/>
  <c r="F11" i="70" s="1"/>
  <c r="E11" i="70" a="1"/>
  <c r="E11" i="70" s="1"/>
  <c r="D11" i="70" a="1"/>
  <c r="D11" i="70" s="1"/>
  <c r="C11" i="70"/>
  <c r="W10" i="70" a="1"/>
  <c r="W10" i="70" s="1"/>
  <c r="V10" i="70" a="1"/>
  <c r="V10" i="70" s="1"/>
  <c r="U10" i="70" a="1"/>
  <c r="U10" i="70" s="1"/>
  <c r="T10" i="70" a="1"/>
  <c r="T10" i="70" s="1"/>
  <c r="S10" i="70" a="1"/>
  <c r="S10" i="70" s="1"/>
  <c r="R10" i="70" a="1"/>
  <c r="R10" i="70" s="1"/>
  <c r="Q10" i="70" a="1"/>
  <c r="Q10" i="70" s="1"/>
  <c r="P10" i="70" a="1"/>
  <c r="P10" i="70" s="1"/>
  <c r="O10" i="70" a="1"/>
  <c r="O10" i="70" s="1"/>
  <c r="N10" i="70" a="1"/>
  <c r="N10" i="70" s="1"/>
  <c r="M10" i="70" a="1"/>
  <c r="M10" i="70" s="1"/>
  <c r="L10" i="70" a="1"/>
  <c r="L10" i="70" s="1"/>
  <c r="K10" i="70" a="1"/>
  <c r="K10" i="70" s="1"/>
  <c r="J10" i="70" a="1"/>
  <c r="J10" i="70" s="1"/>
  <c r="I10" i="70" a="1"/>
  <c r="I10" i="70" s="1"/>
  <c r="H10" i="70" a="1"/>
  <c r="H10" i="70" s="1"/>
  <c r="G10" i="70" a="1"/>
  <c r="G10" i="70" s="1"/>
  <c r="F10" i="70" a="1"/>
  <c r="F10" i="70" s="1"/>
  <c r="E10" i="70" a="1"/>
  <c r="E10" i="70" s="1"/>
  <c r="D10" i="70" a="1"/>
  <c r="D10" i="70" s="1"/>
  <c r="C10" i="70"/>
  <c r="W9" i="70" a="1"/>
  <c r="W9" i="70" s="1"/>
  <c r="V9" i="70" a="1"/>
  <c r="V9" i="70" s="1"/>
  <c r="U9" i="70" a="1"/>
  <c r="U9" i="70" s="1"/>
  <c r="T9" i="70" a="1"/>
  <c r="T9" i="70" s="1"/>
  <c r="S9" i="70" a="1"/>
  <c r="S9" i="70" s="1"/>
  <c r="R9" i="70" a="1"/>
  <c r="R9" i="70" s="1"/>
  <c r="Q9" i="70" a="1"/>
  <c r="Q9" i="70" s="1"/>
  <c r="P9" i="70" a="1"/>
  <c r="P9" i="70" s="1"/>
  <c r="O9" i="70" a="1"/>
  <c r="O9" i="70" s="1"/>
  <c r="N9" i="70" a="1"/>
  <c r="N9" i="70" s="1"/>
  <c r="M9" i="70" a="1"/>
  <c r="M9" i="70" s="1"/>
  <c r="L9" i="70" a="1"/>
  <c r="L9" i="70" s="1"/>
  <c r="K9" i="70" a="1"/>
  <c r="K9" i="70" s="1"/>
  <c r="J9" i="70" a="1"/>
  <c r="J9" i="70" s="1"/>
  <c r="I9" i="70" a="1"/>
  <c r="I9" i="70" s="1"/>
  <c r="H9" i="70" a="1"/>
  <c r="H9" i="70" s="1"/>
  <c r="G9" i="70" a="1"/>
  <c r="G9" i="70" s="1"/>
  <c r="F9" i="70" a="1"/>
  <c r="F9" i="70" s="1"/>
  <c r="E9" i="70" a="1"/>
  <c r="E9" i="70" s="1"/>
  <c r="D9" i="70" a="1"/>
  <c r="D9" i="70" s="1"/>
  <c r="C9" i="70"/>
  <c r="W8" i="70" a="1"/>
  <c r="W8" i="70" s="1"/>
  <c r="V8" i="70" a="1"/>
  <c r="V8" i="70" s="1"/>
  <c r="U8" i="70" a="1"/>
  <c r="U8" i="70" s="1"/>
  <c r="T8" i="70" a="1"/>
  <c r="T8" i="70" s="1"/>
  <c r="S8" i="70" a="1"/>
  <c r="S8" i="70" s="1"/>
  <c r="R8" i="70" a="1"/>
  <c r="R8" i="70" s="1"/>
  <c r="Q8" i="70" a="1"/>
  <c r="Q8" i="70" s="1"/>
  <c r="P8" i="70" a="1"/>
  <c r="P8" i="70" s="1"/>
  <c r="O8" i="70" a="1"/>
  <c r="O8" i="70" s="1"/>
  <c r="N8" i="70" a="1"/>
  <c r="N8" i="70" s="1"/>
  <c r="M8" i="70" a="1"/>
  <c r="M8" i="70" s="1"/>
  <c r="L8" i="70" a="1"/>
  <c r="L8" i="70" s="1"/>
  <c r="K8" i="70" a="1"/>
  <c r="K8" i="70" s="1"/>
  <c r="J8" i="70" a="1"/>
  <c r="J8" i="70" s="1"/>
  <c r="I8" i="70" a="1"/>
  <c r="I8" i="70" s="1"/>
  <c r="H8" i="70" a="1"/>
  <c r="H8" i="70" s="1"/>
  <c r="G8" i="70" a="1"/>
  <c r="G8" i="70" s="1"/>
  <c r="F8" i="70" a="1"/>
  <c r="F8" i="70" s="1"/>
  <c r="E8" i="70" a="1"/>
  <c r="E8" i="70" s="1"/>
  <c r="D8" i="70" a="1"/>
  <c r="D8" i="70" s="1"/>
  <c r="C8" i="70"/>
  <c r="W7" i="70" a="1"/>
  <c r="W7" i="70" s="1"/>
  <c r="V7" i="70" a="1"/>
  <c r="V7" i="70" s="1"/>
  <c r="U7" i="70" a="1"/>
  <c r="U7" i="70" s="1"/>
  <c r="T7" i="70" a="1"/>
  <c r="T7" i="70" s="1"/>
  <c r="S7" i="70" a="1"/>
  <c r="S7" i="70" s="1"/>
  <c r="R7" i="70" a="1"/>
  <c r="R7" i="70" s="1"/>
  <c r="Q7" i="70" a="1"/>
  <c r="Q7" i="70" s="1"/>
  <c r="P7" i="70" a="1"/>
  <c r="P7" i="70" s="1"/>
  <c r="O7" i="70" a="1"/>
  <c r="O7" i="70" s="1"/>
  <c r="N7" i="70" a="1"/>
  <c r="N7" i="70" s="1"/>
  <c r="M7" i="70" a="1"/>
  <c r="M7" i="70" s="1"/>
  <c r="L7" i="70" a="1"/>
  <c r="L7" i="70" s="1"/>
  <c r="K7" i="70" a="1"/>
  <c r="K7" i="70" s="1"/>
  <c r="J7" i="70" a="1"/>
  <c r="J7" i="70" s="1"/>
  <c r="I7" i="70" a="1"/>
  <c r="I7" i="70" s="1"/>
  <c r="H7" i="70" a="1"/>
  <c r="H7" i="70" s="1"/>
  <c r="G7" i="70" a="1"/>
  <c r="G7" i="70" s="1"/>
  <c r="F7" i="70" a="1"/>
  <c r="F7" i="70" s="1"/>
  <c r="E7" i="70" a="1"/>
  <c r="E7" i="70" s="1"/>
  <c r="D7" i="70" a="1"/>
  <c r="D7" i="70" s="1"/>
  <c r="C7" i="70"/>
  <c r="W6" i="70" a="1"/>
  <c r="W6" i="70" s="1"/>
  <c r="V6" i="70" a="1"/>
  <c r="V6" i="70" s="1"/>
  <c r="U6" i="70" a="1"/>
  <c r="U6" i="70" s="1"/>
  <c r="T6" i="70" a="1"/>
  <c r="T6" i="70" s="1"/>
  <c r="S6" i="70" a="1"/>
  <c r="S6" i="70" s="1"/>
  <c r="R6" i="70" a="1"/>
  <c r="R6" i="70" s="1"/>
  <c r="Q6" i="70" a="1"/>
  <c r="Q6" i="70" s="1"/>
  <c r="P6" i="70" a="1"/>
  <c r="P6" i="70" s="1"/>
  <c r="O6" i="70" a="1"/>
  <c r="O6" i="70" s="1"/>
  <c r="N6" i="70" a="1"/>
  <c r="N6" i="70" s="1"/>
  <c r="M6" i="70" a="1"/>
  <c r="M6" i="70" s="1"/>
  <c r="L6" i="70" a="1"/>
  <c r="L6" i="70" s="1"/>
  <c r="K6" i="70" a="1"/>
  <c r="K6" i="70" s="1"/>
  <c r="J6" i="70" a="1"/>
  <c r="J6" i="70" s="1"/>
  <c r="I6" i="70" a="1"/>
  <c r="I6" i="70" s="1"/>
  <c r="H6" i="70" a="1"/>
  <c r="H6" i="70" s="1"/>
  <c r="G6" i="70" a="1"/>
  <c r="G6" i="70" s="1"/>
  <c r="F6" i="70" a="1"/>
  <c r="F6" i="70" s="1"/>
  <c r="E6" i="70" a="1"/>
  <c r="E6" i="70" s="1"/>
  <c r="D6" i="70" a="1"/>
  <c r="D6" i="70" s="1"/>
  <c r="C6" i="70"/>
  <c r="C5" i="70"/>
  <c r="C4" i="70"/>
  <c r="W21" i="69" a="1"/>
  <c r="W21" i="69" s="1"/>
  <c r="V21" i="69" a="1"/>
  <c r="V21" i="69" s="1"/>
  <c r="U21" i="69" a="1"/>
  <c r="U21" i="69" s="1"/>
  <c r="T21" i="69" a="1"/>
  <c r="T21" i="69" s="1"/>
  <c r="S21" i="69" a="1"/>
  <c r="S21" i="69" s="1"/>
  <c r="R21" i="69" a="1"/>
  <c r="R21" i="69" s="1"/>
  <c r="Q21" i="69" a="1"/>
  <c r="Q21" i="69" s="1"/>
  <c r="P21" i="69" a="1"/>
  <c r="P21" i="69" s="1"/>
  <c r="O21" i="69" a="1"/>
  <c r="O21" i="69" s="1"/>
  <c r="N21" i="69" a="1"/>
  <c r="N21" i="69" s="1"/>
  <c r="M21" i="69" a="1"/>
  <c r="M21" i="69" s="1"/>
  <c r="L21" i="69" a="1"/>
  <c r="L21" i="69" s="1"/>
  <c r="K21" i="69" a="1"/>
  <c r="K21" i="69" s="1"/>
  <c r="J21" i="69" a="1"/>
  <c r="J21" i="69" s="1"/>
  <c r="I21" i="69" a="1"/>
  <c r="I21" i="69" s="1"/>
  <c r="H21" i="69" a="1"/>
  <c r="H21" i="69" s="1"/>
  <c r="G21" i="69" a="1"/>
  <c r="G21" i="69" s="1"/>
  <c r="F21" i="69" a="1"/>
  <c r="F21" i="69" s="1"/>
  <c r="E21" i="69" a="1"/>
  <c r="E21" i="69" s="1"/>
  <c r="D21" i="69" a="1"/>
  <c r="D21" i="69" s="1"/>
  <c r="C21" i="69"/>
  <c r="W20" i="69" a="1"/>
  <c r="W20" i="69" s="1"/>
  <c r="V20" i="69" a="1"/>
  <c r="V20" i="69" s="1"/>
  <c r="U20" i="69" a="1"/>
  <c r="U20" i="69" s="1"/>
  <c r="T20" i="69" a="1"/>
  <c r="T20" i="69" s="1"/>
  <c r="S20" i="69" a="1"/>
  <c r="S20" i="69" s="1"/>
  <c r="R20" i="69" a="1"/>
  <c r="R20" i="69" s="1"/>
  <c r="Q20" i="69" a="1"/>
  <c r="Q20" i="69" s="1"/>
  <c r="P20" i="69" a="1"/>
  <c r="P20" i="69" s="1"/>
  <c r="O20" i="69" a="1"/>
  <c r="O20" i="69" s="1"/>
  <c r="N20" i="69" a="1"/>
  <c r="N20" i="69" s="1"/>
  <c r="M20" i="69" a="1"/>
  <c r="M20" i="69" s="1"/>
  <c r="L20" i="69" a="1"/>
  <c r="L20" i="69" s="1"/>
  <c r="K20" i="69" a="1"/>
  <c r="K20" i="69" s="1"/>
  <c r="J20" i="69" a="1"/>
  <c r="J20" i="69" s="1"/>
  <c r="I20" i="69" a="1"/>
  <c r="I20" i="69" s="1"/>
  <c r="H20" i="69" a="1"/>
  <c r="H20" i="69" s="1"/>
  <c r="G20" i="69" a="1"/>
  <c r="G20" i="69" s="1"/>
  <c r="F20" i="69" a="1"/>
  <c r="F20" i="69" s="1"/>
  <c r="E20" i="69" a="1"/>
  <c r="E20" i="69" s="1"/>
  <c r="D20" i="69" a="1"/>
  <c r="D20" i="69" s="1"/>
  <c r="C20" i="69"/>
  <c r="W19" i="69" a="1"/>
  <c r="W19" i="69" s="1"/>
  <c r="V19" i="69" a="1"/>
  <c r="V19" i="69" s="1"/>
  <c r="U19" i="69" a="1"/>
  <c r="U19" i="69" s="1"/>
  <c r="T19" i="69" a="1"/>
  <c r="T19" i="69" s="1"/>
  <c r="S19" i="69" a="1"/>
  <c r="S19" i="69" s="1"/>
  <c r="R19" i="69" a="1"/>
  <c r="R19" i="69" s="1"/>
  <c r="Q19" i="69" a="1"/>
  <c r="Q19" i="69" s="1"/>
  <c r="P19" i="69" a="1"/>
  <c r="P19" i="69" s="1"/>
  <c r="O19" i="69" a="1"/>
  <c r="O19" i="69" s="1"/>
  <c r="N19" i="69" a="1"/>
  <c r="N19" i="69" s="1"/>
  <c r="M19" i="69" a="1"/>
  <c r="M19" i="69" s="1"/>
  <c r="L19" i="69" a="1"/>
  <c r="L19" i="69" s="1"/>
  <c r="K19" i="69" a="1"/>
  <c r="K19" i="69" s="1"/>
  <c r="J19" i="69" a="1"/>
  <c r="J19" i="69" s="1"/>
  <c r="I19" i="69" a="1"/>
  <c r="I19" i="69" s="1"/>
  <c r="H19" i="69" a="1"/>
  <c r="H19" i="69" s="1"/>
  <c r="G19" i="69" a="1"/>
  <c r="G19" i="69" s="1"/>
  <c r="F19" i="69" a="1"/>
  <c r="F19" i="69" s="1"/>
  <c r="E19" i="69" a="1"/>
  <c r="E19" i="69" s="1"/>
  <c r="D19" i="69" a="1"/>
  <c r="D19" i="69" s="1"/>
  <c r="C19" i="69"/>
  <c r="W18" i="69" a="1"/>
  <c r="W18" i="69" s="1"/>
  <c r="V18" i="69" a="1"/>
  <c r="V18" i="69" s="1"/>
  <c r="U18" i="69" a="1"/>
  <c r="U18" i="69" s="1"/>
  <c r="T18" i="69" a="1"/>
  <c r="T18" i="69" s="1"/>
  <c r="S18" i="69" a="1"/>
  <c r="S18" i="69" s="1"/>
  <c r="R18" i="69" a="1"/>
  <c r="R18" i="69" s="1"/>
  <c r="Q18" i="69" a="1"/>
  <c r="Q18" i="69" s="1"/>
  <c r="P18" i="69" a="1"/>
  <c r="P18" i="69" s="1"/>
  <c r="O18" i="69" a="1"/>
  <c r="O18" i="69" s="1"/>
  <c r="N18" i="69" a="1"/>
  <c r="N18" i="69" s="1"/>
  <c r="M18" i="69" a="1"/>
  <c r="M18" i="69" s="1"/>
  <c r="L18" i="69" a="1"/>
  <c r="L18" i="69" s="1"/>
  <c r="K18" i="69" a="1"/>
  <c r="K18" i="69" s="1"/>
  <c r="J18" i="69" a="1"/>
  <c r="J18" i="69" s="1"/>
  <c r="I18" i="69" a="1"/>
  <c r="I18" i="69" s="1"/>
  <c r="H18" i="69" a="1"/>
  <c r="H18" i="69" s="1"/>
  <c r="G18" i="69" a="1"/>
  <c r="G18" i="69" s="1"/>
  <c r="F18" i="69" a="1"/>
  <c r="F18" i="69" s="1"/>
  <c r="E18" i="69" a="1"/>
  <c r="E18" i="69" s="1"/>
  <c r="D18" i="69" a="1"/>
  <c r="D18" i="69" s="1"/>
  <c r="C18" i="69"/>
  <c r="W17" i="69" a="1"/>
  <c r="W17" i="69" s="1"/>
  <c r="V17" i="69" a="1"/>
  <c r="V17" i="69" s="1"/>
  <c r="U17" i="69" a="1"/>
  <c r="U17" i="69" s="1"/>
  <c r="T17" i="69" a="1"/>
  <c r="T17" i="69" s="1"/>
  <c r="S17" i="69" a="1"/>
  <c r="S17" i="69" s="1"/>
  <c r="R17" i="69" a="1"/>
  <c r="R17" i="69" s="1"/>
  <c r="Q17" i="69" a="1"/>
  <c r="Q17" i="69" s="1"/>
  <c r="P17" i="69" a="1"/>
  <c r="P17" i="69" s="1"/>
  <c r="O17" i="69" a="1"/>
  <c r="O17" i="69" s="1"/>
  <c r="N17" i="69" a="1"/>
  <c r="N17" i="69" s="1"/>
  <c r="M17" i="69" a="1"/>
  <c r="M17" i="69" s="1"/>
  <c r="L17" i="69" a="1"/>
  <c r="L17" i="69" s="1"/>
  <c r="K17" i="69" a="1"/>
  <c r="K17" i="69" s="1"/>
  <c r="J17" i="69" a="1"/>
  <c r="J17" i="69" s="1"/>
  <c r="I17" i="69" a="1"/>
  <c r="I17" i="69" s="1"/>
  <c r="H17" i="69" a="1"/>
  <c r="H17" i="69" s="1"/>
  <c r="G17" i="69" a="1"/>
  <c r="G17" i="69" s="1"/>
  <c r="F17" i="69" a="1"/>
  <c r="F17" i="69" s="1"/>
  <c r="E17" i="69" a="1"/>
  <c r="E17" i="69" s="1"/>
  <c r="D17" i="69" a="1"/>
  <c r="D17" i="69" s="1"/>
  <c r="C17" i="69"/>
  <c r="W16" i="69" a="1"/>
  <c r="W16" i="69" s="1"/>
  <c r="V16" i="69" a="1"/>
  <c r="V16" i="69" s="1"/>
  <c r="U16" i="69" a="1"/>
  <c r="U16" i="69" s="1"/>
  <c r="T16" i="69" a="1"/>
  <c r="T16" i="69" s="1"/>
  <c r="S16" i="69" a="1"/>
  <c r="S16" i="69" s="1"/>
  <c r="R16" i="69" a="1"/>
  <c r="R16" i="69" s="1"/>
  <c r="Q16" i="69" a="1"/>
  <c r="Q16" i="69" s="1"/>
  <c r="P16" i="69" a="1"/>
  <c r="P16" i="69" s="1"/>
  <c r="O16" i="69" a="1"/>
  <c r="O16" i="69" s="1"/>
  <c r="N16" i="69" a="1"/>
  <c r="N16" i="69" s="1"/>
  <c r="M16" i="69" a="1"/>
  <c r="M16" i="69" s="1"/>
  <c r="L16" i="69" a="1"/>
  <c r="L16" i="69" s="1"/>
  <c r="K16" i="69" a="1"/>
  <c r="K16" i="69" s="1"/>
  <c r="J16" i="69" a="1"/>
  <c r="J16" i="69" s="1"/>
  <c r="I16" i="69" a="1"/>
  <c r="I16" i="69" s="1"/>
  <c r="H16" i="69" a="1"/>
  <c r="H16" i="69" s="1"/>
  <c r="G16" i="69" a="1"/>
  <c r="G16" i="69" s="1"/>
  <c r="F16" i="69" a="1"/>
  <c r="F16" i="69" s="1"/>
  <c r="E16" i="69" a="1"/>
  <c r="E16" i="69" s="1"/>
  <c r="D16" i="69" a="1"/>
  <c r="D16" i="69" s="1"/>
  <c r="C16" i="69"/>
  <c r="W15" i="69" a="1"/>
  <c r="W15" i="69" s="1"/>
  <c r="V15" i="69" a="1"/>
  <c r="V15" i="69" s="1"/>
  <c r="U15" i="69" a="1"/>
  <c r="U15" i="69" s="1"/>
  <c r="T15" i="69" a="1"/>
  <c r="T15" i="69" s="1"/>
  <c r="S15" i="69" a="1"/>
  <c r="S15" i="69" s="1"/>
  <c r="R15" i="69" a="1"/>
  <c r="R15" i="69" s="1"/>
  <c r="Q15" i="69" a="1"/>
  <c r="Q15" i="69" s="1"/>
  <c r="P15" i="69" a="1"/>
  <c r="P15" i="69" s="1"/>
  <c r="O15" i="69" a="1"/>
  <c r="O15" i="69" s="1"/>
  <c r="N15" i="69" a="1"/>
  <c r="N15" i="69" s="1"/>
  <c r="M15" i="69" a="1"/>
  <c r="M15" i="69" s="1"/>
  <c r="L15" i="69" a="1"/>
  <c r="L15" i="69" s="1"/>
  <c r="K15" i="69" a="1"/>
  <c r="K15" i="69" s="1"/>
  <c r="J15" i="69" a="1"/>
  <c r="J15" i="69" s="1"/>
  <c r="I15" i="69" a="1"/>
  <c r="I15" i="69" s="1"/>
  <c r="H15" i="69" a="1"/>
  <c r="H15" i="69" s="1"/>
  <c r="G15" i="69" a="1"/>
  <c r="G15" i="69" s="1"/>
  <c r="F15" i="69" a="1"/>
  <c r="F15" i="69" s="1"/>
  <c r="E15" i="69" a="1"/>
  <c r="E15" i="69" s="1"/>
  <c r="D15" i="69" a="1"/>
  <c r="D15" i="69" s="1"/>
  <c r="C15" i="69"/>
  <c r="W14" i="69" a="1"/>
  <c r="W14" i="69" s="1"/>
  <c r="V14" i="69" a="1"/>
  <c r="V14" i="69" s="1"/>
  <c r="U14" i="69" a="1"/>
  <c r="U14" i="69" s="1"/>
  <c r="T14" i="69" a="1"/>
  <c r="T14" i="69" s="1"/>
  <c r="S14" i="69" a="1"/>
  <c r="S14" i="69" s="1"/>
  <c r="R14" i="69" a="1"/>
  <c r="R14" i="69" s="1"/>
  <c r="Q14" i="69" a="1"/>
  <c r="Q14" i="69" s="1"/>
  <c r="P14" i="69" a="1"/>
  <c r="P14" i="69" s="1"/>
  <c r="O14" i="69" a="1"/>
  <c r="O14" i="69" s="1"/>
  <c r="N14" i="69" a="1"/>
  <c r="N14" i="69" s="1"/>
  <c r="M14" i="69" a="1"/>
  <c r="M14" i="69" s="1"/>
  <c r="L14" i="69" a="1"/>
  <c r="L14" i="69" s="1"/>
  <c r="K14" i="69" a="1"/>
  <c r="K14" i="69" s="1"/>
  <c r="J14" i="69" a="1"/>
  <c r="J14" i="69" s="1"/>
  <c r="I14" i="69" a="1"/>
  <c r="I14" i="69" s="1"/>
  <c r="H14" i="69" a="1"/>
  <c r="H14" i="69" s="1"/>
  <c r="G14" i="69" a="1"/>
  <c r="G14" i="69" s="1"/>
  <c r="F14" i="69" a="1"/>
  <c r="F14" i="69" s="1"/>
  <c r="E14" i="69" a="1"/>
  <c r="E14" i="69" s="1"/>
  <c r="D14" i="69" a="1"/>
  <c r="D14" i="69" s="1"/>
  <c r="C14" i="69"/>
  <c r="W13" i="69" a="1"/>
  <c r="W13" i="69" s="1"/>
  <c r="V13" i="69" a="1"/>
  <c r="V13" i="69" s="1"/>
  <c r="U13" i="69" a="1"/>
  <c r="U13" i="69" s="1"/>
  <c r="T13" i="69" a="1"/>
  <c r="T13" i="69" s="1"/>
  <c r="S13" i="69" a="1"/>
  <c r="S13" i="69" s="1"/>
  <c r="R13" i="69" a="1"/>
  <c r="R13" i="69" s="1"/>
  <c r="Q13" i="69" a="1"/>
  <c r="Q13" i="69" s="1"/>
  <c r="P13" i="69" a="1"/>
  <c r="P13" i="69" s="1"/>
  <c r="O13" i="69" a="1"/>
  <c r="O13" i="69" s="1"/>
  <c r="N13" i="69" a="1"/>
  <c r="N13" i="69" s="1"/>
  <c r="M13" i="69" a="1"/>
  <c r="M13" i="69" s="1"/>
  <c r="L13" i="69" a="1"/>
  <c r="L13" i="69" s="1"/>
  <c r="K13" i="69" a="1"/>
  <c r="K13" i="69" s="1"/>
  <c r="J13" i="69" a="1"/>
  <c r="J13" i="69" s="1"/>
  <c r="I13" i="69" a="1"/>
  <c r="I13" i="69" s="1"/>
  <c r="H13" i="69" a="1"/>
  <c r="H13" i="69" s="1"/>
  <c r="G13" i="69" a="1"/>
  <c r="G13" i="69" s="1"/>
  <c r="F13" i="69" a="1"/>
  <c r="F13" i="69" s="1"/>
  <c r="E13" i="69" a="1"/>
  <c r="E13" i="69" s="1"/>
  <c r="D13" i="69" a="1"/>
  <c r="D13" i="69" s="1"/>
  <c r="C13" i="69"/>
  <c r="W12" i="69" a="1"/>
  <c r="W12" i="69" s="1"/>
  <c r="V12" i="69" a="1"/>
  <c r="V12" i="69" s="1"/>
  <c r="U12" i="69" a="1"/>
  <c r="U12" i="69" s="1"/>
  <c r="T12" i="69" a="1"/>
  <c r="T12" i="69" s="1"/>
  <c r="S12" i="69" a="1"/>
  <c r="S12" i="69" s="1"/>
  <c r="R12" i="69" a="1"/>
  <c r="R12" i="69" s="1"/>
  <c r="Q12" i="69" a="1"/>
  <c r="Q12" i="69" s="1"/>
  <c r="P12" i="69" a="1"/>
  <c r="P12" i="69" s="1"/>
  <c r="O12" i="69" a="1"/>
  <c r="O12" i="69" s="1"/>
  <c r="N12" i="69" a="1"/>
  <c r="N12" i="69" s="1"/>
  <c r="M12" i="69" a="1"/>
  <c r="M12" i="69" s="1"/>
  <c r="L12" i="69" a="1"/>
  <c r="L12" i="69" s="1"/>
  <c r="K12" i="69" a="1"/>
  <c r="K12" i="69" s="1"/>
  <c r="J12" i="69" a="1"/>
  <c r="J12" i="69" s="1"/>
  <c r="I12" i="69" a="1"/>
  <c r="I12" i="69" s="1"/>
  <c r="H12" i="69" a="1"/>
  <c r="H12" i="69" s="1"/>
  <c r="G12" i="69" a="1"/>
  <c r="G12" i="69" s="1"/>
  <c r="F12" i="69" a="1"/>
  <c r="F12" i="69" s="1"/>
  <c r="E12" i="69" a="1"/>
  <c r="E12" i="69" s="1"/>
  <c r="D12" i="69" a="1"/>
  <c r="D12" i="69" s="1"/>
  <c r="C12" i="69"/>
  <c r="W11" i="69" a="1"/>
  <c r="W11" i="69" s="1"/>
  <c r="V11" i="69" a="1"/>
  <c r="V11" i="69" s="1"/>
  <c r="U11" i="69" a="1"/>
  <c r="U11" i="69" s="1"/>
  <c r="T11" i="69" a="1"/>
  <c r="T11" i="69" s="1"/>
  <c r="S11" i="69" a="1"/>
  <c r="S11" i="69" s="1"/>
  <c r="R11" i="69" a="1"/>
  <c r="R11" i="69" s="1"/>
  <c r="Q11" i="69" a="1"/>
  <c r="Q11" i="69" s="1"/>
  <c r="P11" i="69" a="1"/>
  <c r="P11" i="69" s="1"/>
  <c r="O11" i="69" a="1"/>
  <c r="O11" i="69" s="1"/>
  <c r="N11" i="69" a="1"/>
  <c r="N11" i="69" s="1"/>
  <c r="M11" i="69" a="1"/>
  <c r="M11" i="69" s="1"/>
  <c r="L11" i="69" a="1"/>
  <c r="L11" i="69" s="1"/>
  <c r="K11" i="69" a="1"/>
  <c r="K11" i="69" s="1"/>
  <c r="J11" i="69" a="1"/>
  <c r="J11" i="69" s="1"/>
  <c r="I11" i="69" a="1"/>
  <c r="I11" i="69" s="1"/>
  <c r="H11" i="69" a="1"/>
  <c r="H11" i="69" s="1"/>
  <c r="G11" i="69" a="1"/>
  <c r="G11" i="69" s="1"/>
  <c r="F11" i="69" a="1"/>
  <c r="F11" i="69" s="1"/>
  <c r="E11" i="69" a="1"/>
  <c r="E11" i="69" s="1"/>
  <c r="D11" i="69" a="1"/>
  <c r="D11" i="69" s="1"/>
  <c r="C11" i="69"/>
  <c r="W10" i="69" a="1"/>
  <c r="W10" i="69" s="1"/>
  <c r="V10" i="69" a="1"/>
  <c r="V10" i="69" s="1"/>
  <c r="U10" i="69" a="1"/>
  <c r="U10" i="69" s="1"/>
  <c r="T10" i="69" a="1"/>
  <c r="T10" i="69" s="1"/>
  <c r="S10" i="69" a="1"/>
  <c r="S10" i="69" s="1"/>
  <c r="R10" i="69" a="1"/>
  <c r="R10" i="69" s="1"/>
  <c r="Q10" i="69" a="1"/>
  <c r="Q10" i="69" s="1"/>
  <c r="P10" i="69" a="1"/>
  <c r="P10" i="69" s="1"/>
  <c r="O10" i="69" a="1"/>
  <c r="O10" i="69" s="1"/>
  <c r="N10" i="69" a="1"/>
  <c r="N10" i="69" s="1"/>
  <c r="M10" i="69" a="1"/>
  <c r="M10" i="69" s="1"/>
  <c r="L10" i="69" a="1"/>
  <c r="L10" i="69" s="1"/>
  <c r="K10" i="69" a="1"/>
  <c r="K10" i="69" s="1"/>
  <c r="J10" i="69" a="1"/>
  <c r="J10" i="69" s="1"/>
  <c r="I10" i="69" a="1"/>
  <c r="I10" i="69" s="1"/>
  <c r="H10" i="69" a="1"/>
  <c r="H10" i="69" s="1"/>
  <c r="G10" i="69" a="1"/>
  <c r="G10" i="69" s="1"/>
  <c r="F10" i="69" a="1"/>
  <c r="F10" i="69" s="1"/>
  <c r="E10" i="69" a="1"/>
  <c r="E10" i="69" s="1"/>
  <c r="D10" i="69" a="1"/>
  <c r="D10" i="69" s="1"/>
  <c r="C10" i="69"/>
  <c r="W9" i="69" a="1"/>
  <c r="W9" i="69" s="1"/>
  <c r="V9" i="69" a="1"/>
  <c r="V9" i="69" s="1"/>
  <c r="U9" i="69" a="1"/>
  <c r="U9" i="69" s="1"/>
  <c r="T9" i="69" a="1"/>
  <c r="T9" i="69" s="1"/>
  <c r="S9" i="69" a="1"/>
  <c r="S9" i="69" s="1"/>
  <c r="R9" i="69" a="1"/>
  <c r="R9" i="69" s="1"/>
  <c r="Q9" i="69" a="1"/>
  <c r="Q9" i="69" s="1"/>
  <c r="P9" i="69" a="1"/>
  <c r="P9" i="69" s="1"/>
  <c r="O9" i="69" a="1"/>
  <c r="O9" i="69" s="1"/>
  <c r="N9" i="69" a="1"/>
  <c r="N9" i="69" s="1"/>
  <c r="M9" i="69" a="1"/>
  <c r="M9" i="69" s="1"/>
  <c r="L9" i="69" a="1"/>
  <c r="L9" i="69" s="1"/>
  <c r="K9" i="69" a="1"/>
  <c r="K9" i="69" s="1"/>
  <c r="J9" i="69" a="1"/>
  <c r="J9" i="69" s="1"/>
  <c r="I9" i="69" a="1"/>
  <c r="I9" i="69" s="1"/>
  <c r="H9" i="69" a="1"/>
  <c r="H9" i="69" s="1"/>
  <c r="G9" i="69" a="1"/>
  <c r="G9" i="69" s="1"/>
  <c r="F9" i="69" a="1"/>
  <c r="F9" i="69" s="1"/>
  <c r="E9" i="69" a="1"/>
  <c r="E9" i="69" s="1"/>
  <c r="D9" i="69" a="1"/>
  <c r="D9" i="69" s="1"/>
  <c r="C9" i="69"/>
  <c r="W8" i="69" a="1"/>
  <c r="W8" i="69" s="1"/>
  <c r="V8" i="69" a="1"/>
  <c r="V8" i="69" s="1"/>
  <c r="U8" i="69" a="1"/>
  <c r="U8" i="69" s="1"/>
  <c r="T8" i="69" a="1"/>
  <c r="T8" i="69" s="1"/>
  <c r="S8" i="69" a="1"/>
  <c r="S8" i="69" s="1"/>
  <c r="R8" i="69" a="1"/>
  <c r="R8" i="69" s="1"/>
  <c r="Q8" i="69" a="1"/>
  <c r="Q8" i="69" s="1"/>
  <c r="P8" i="69" a="1"/>
  <c r="P8" i="69" s="1"/>
  <c r="O8" i="69" a="1"/>
  <c r="O8" i="69" s="1"/>
  <c r="N8" i="69" a="1"/>
  <c r="N8" i="69" s="1"/>
  <c r="M8" i="69" a="1"/>
  <c r="M8" i="69" s="1"/>
  <c r="L8" i="69" a="1"/>
  <c r="L8" i="69" s="1"/>
  <c r="K8" i="69" a="1"/>
  <c r="K8" i="69" s="1"/>
  <c r="J8" i="69" a="1"/>
  <c r="J8" i="69" s="1"/>
  <c r="I8" i="69" a="1"/>
  <c r="I8" i="69" s="1"/>
  <c r="H8" i="69" a="1"/>
  <c r="H8" i="69" s="1"/>
  <c r="G8" i="69" a="1"/>
  <c r="G8" i="69" s="1"/>
  <c r="F8" i="69" a="1"/>
  <c r="F8" i="69" s="1"/>
  <c r="E8" i="69" a="1"/>
  <c r="E8" i="69" s="1"/>
  <c r="D8" i="69" a="1"/>
  <c r="D8" i="69" s="1"/>
  <c r="C8" i="69"/>
  <c r="W7" i="69" a="1"/>
  <c r="W7" i="69" s="1"/>
  <c r="V7" i="69" a="1"/>
  <c r="V7" i="69" s="1"/>
  <c r="U7" i="69" a="1"/>
  <c r="U7" i="69" s="1"/>
  <c r="T7" i="69" a="1"/>
  <c r="T7" i="69" s="1"/>
  <c r="S7" i="69" a="1"/>
  <c r="S7" i="69" s="1"/>
  <c r="R7" i="69" a="1"/>
  <c r="R7" i="69" s="1"/>
  <c r="Q7" i="69" a="1"/>
  <c r="Q7" i="69" s="1"/>
  <c r="P7" i="69" a="1"/>
  <c r="P7" i="69" s="1"/>
  <c r="O7" i="69" a="1"/>
  <c r="O7" i="69" s="1"/>
  <c r="N7" i="69" a="1"/>
  <c r="N7" i="69" s="1"/>
  <c r="M7" i="69" a="1"/>
  <c r="M7" i="69" s="1"/>
  <c r="L7" i="69" a="1"/>
  <c r="L7" i="69" s="1"/>
  <c r="K7" i="69" a="1"/>
  <c r="K7" i="69" s="1"/>
  <c r="J7" i="69" a="1"/>
  <c r="J7" i="69" s="1"/>
  <c r="I7" i="69" a="1"/>
  <c r="I7" i="69" s="1"/>
  <c r="H7" i="69" a="1"/>
  <c r="H7" i="69" s="1"/>
  <c r="G7" i="69" a="1"/>
  <c r="G7" i="69" s="1"/>
  <c r="F7" i="69" a="1"/>
  <c r="F7" i="69" s="1"/>
  <c r="E7" i="69" a="1"/>
  <c r="E7" i="69" s="1"/>
  <c r="D7" i="69" a="1"/>
  <c r="D7" i="69" s="1"/>
  <c r="C7" i="69"/>
  <c r="C6" i="69"/>
  <c r="C5" i="69"/>
  <c r="C4" i="69"/>
  <c r="W21" i="68" a="1"/>
  <c r="W21" i="68" s="1"/>
  <c r="V21" i="68" a="1"/>
  <c r="V21" i="68" s="1"/>
  <c r="U21" i="68" a="1"/>
  <c r="U21" i="68" s="1"/>
  <c r="T21" i="68" a="1"/>
  <c r="T21" i="68" s="1"/>
  <c r="S21" i="68" a="1"/>
  <c r="S21" i="68" s="1"/>
  <c r="R21" i="68" a="1"/>
  <c r="R21" i="68" s="1"/>
  <c r="Q21" i="68" a="1"/>
  <c r="Q21" i="68" s="1"/>
  <c r="P21" i="68" a="1"/>
  <c r="P21" i="68" s="1"/>
  <c r="O21" i="68" a="1"/>
  <c r="O21" i="68" s="1"/>
  <c r="N21" i="68" a="1"/>
  <c r="N21" i="68" s="1"/>
  <c r="M21" i="68" a="1"/>
  <c r="M21" i="68" s="1"/>
  <c r="L21" i="68" a="1"/>
  <c r="L21" i="68" s="1"/>
  <c r="K21" i="68" a="1"/>
  <c r="K21" i="68" s="1"/>
  <c r="J21" i="68" a="1"/>
  <c r="J21" i="68" s="1"/>
  <c r="I21" i="68" a="1"/>
  <c r="I21" i="68" s="1"/>
  <c r="H21" i="68" a="1"/>
  <c r="H21" i="68" s="1"/>
  <c r="G21" i="68" a="1"/>
  <c r="G21" i="68" s="1"/>
  <c r="F21" i="68" a="1"/>
  <c r="F21" i="68" s="1"/>
  <c r="E21" i="68" a="1"/>
  <c r="E21" i="68" s="1"/>
  <c r="D21" i="68" a="1"/>
  <c r="D21" i="68" s="1"/>
  <c r="C21" i="68"/>
  <c r="W20" i="68" a="1"/>
  <c r="W20" i="68" s="1"/>
  <c r="V20" i="68" a="1"/>
  <c r="V20" i="68" s="1"/>
  <c r="U20" i="68" a="1"/>
  <c r="U20" i="68" s="1"/>
  <c r="T20" i="68" a="1"/>
  <c r="T20" i="68" s="1"/>
  <c r="S20" i="68" a="1"/>
  <c r="S20" i="68" s="1"/>
  <c r="R20" i="68" a="1"/>
  <c r="R20" i="68" s="1"/>
  <c r="Q20" i="68" a="1"/>
  <c r="Q20" i="68" s="1"/>
  <c r="P20" i="68" a="1"/>
  <c r="P20" i="68" s="1"/>
  <c r="O20" i="68" a="1"/>
  <c r="O20" i="68" s="1"/>
  <c r="N20" i="68" a="1"/>
  <c r="N20" i="68" s="1"/>
  <c r="M20" i="68" a="1"/>
  <c r="M20" i="68" s="1"/>
  <c r="L20" i="68" a="1"/>
  <c r="L20" i="68" s="1"/>
  <c r="K20" i="68" a="1"/>
  <c r="K20" i="68" s="1"/>
  <c r="J20" i="68" a="1"/>
  <c r="J20" i="68" s="1"/>
  <c r="I20" i="68" a="1"/>
  <c r="I20" i="68" s="1"/>
  <c r="H20" i="68" a="1"/>
  <c r="H20" i="68" s="1"/>
  <c r="G20" i="68" a="1"/>
  <c r="G20" i="68" s="1"/>
  <c r="F20" i="68" a="1"/>
  <c r="F20" i="68" s="1"/>
  <c r="E20" i="68" a="1"/>
  <c r="E20" i="68" s="1"/>
  <c r="D20" i="68" a="1"/>
  <c r="D20" i="68" s="1"/>
  <c r="C20" i="68"/>
  <c r="W19" i="68" a="1"/>
  <c r="W19" i="68" s="1"/>
  <c r="V19" i="68" a="1"/>
  <c r="V19" i="68" s="1"/>
  <c r="U19" i="68" a="1"/>
  <c r="U19" i="68" s="1"/>
  <c r="T19" i="68" a="1"/>
  <c r="T19" i="68" s="1"/>
  <c r="S19" i="68" a="1"/>
  <c r="S19" i="68" s="1"/>
  <c r="R19" i="68" a="1"/>
  <c r="R19" i="68" s="1"/>
  <c r="Q19" i="68" a="1"/>
  <c r="Q19" i="68" s="1"/>
  <c r="P19" i="68" a="1"/>
  <c r="P19" i="68" s="1"/>
  <c r="O19" i="68" a="1"/>
  <c r="O19" i="68" s="1"/>
  <c r="N19" i="68" a="1"/>
  <c r="N19" i="68" s="1"/>
  <c r="M19" i="68" a="1"/>
  <c r="M19" i="68" s="1"/>
  <c r="L19" i="68" a="1"/>
  <c r="L19" i="68" s="1"/>
  <c r="K19" i="68" a="1"/>
  <c r="K19" i="68" s="1"/>
  <c r="J19" i="68" a="1"/>
  <c r="J19" i="68" s="1"/>
  <c r="I19" i="68" a="1"/>
  <c r="I19" i="68" s="1"/>
  <c r="H19" i="68" a="1"/>
  <c r="H19" i="68" s="1"/>
  <c r="G19" i="68" a="1"/>
  <c r="G19" i="68" s="1"/>
  <c r="F19" i="68" a="1"/>
  <c r="F19" i="68" s="1"/>
  <c r="E19" i="68" a="1"/>
  <c r="E19" i="68" s="1"/>
  <c r="D19" i="68" a="1"/>
  <c r="D19" i="68" s="1"/>
  <c r="C19" i="68"/>
  <c r="W18" i="68" a="1"/>
  <c r="W18" i="68" s="1"/>
  <c r="V18" i="68" a="1"/>
  <c r="V18" i="68" s="1"/>
  <c r="U18" i="68" a="1"/>
  <c r="U18" i="68" s="1"/>
  <c r="T18" i="68" a="1"/>
  <c r="T18" i="68" s="1"/>
  <c r="S18" i="68" a="1"/>
  <c r="S18" i="68" s="1"/>
  <c r="R18" i="68" a="1"/>
  <c r="R18" i="68" s="1"/>
  <c r="Q18" i="68" a="1"/>
  <c r="Q18" i="68" s="1"/>
  <c r="P18" i="68" a="1"/>
  <c r="P18" i="68" s="1"/>
  <c r="O18" i="68" a="1"/>
  <c r="O18" i="68" s="1"/>
  <c r="N18" i="68" a="1"/>
  <c r="N18" i="68" s="1"/>
  <c r="M18" i="68" a="1"/>
  <c r="M18" i="68" s="1"/>
  <c r="L18" i="68" a="1"/>
  <c r="L18" i="68" s="1"/>
  <c r="K18" i="68" a="1"/>
  <c r="K18" i="68" s="1"/>
  <c r="J18" i="68" a="1"/>
  <c r="J18" i="68" s="1"/>
  <c r="I18" i="68" a="1"/>
  <c r="I18" i="68" s="1"/>
  <c r="H18" i="68" a="1"/>
  <c r="H18" i="68" s="1"/>
  <c r="G18" i="68" a="1"/>
  <c r="G18" i="68" s="1"/>
  <c r="F18" i="68" a="1"/>
  <c r="F18" i="68" s="1"/>
  <c r="E18" i="68" a="1"/>
  <c r="E18" i="68" s="1"/>
  <c r="D18" i="68" a="1"/>
  <c r="D18" i="68" s="1"/>
  <c r="C18" i="68"/>
  <c r="W17" i="68" a="1"/>
  <c r="W17" i="68" s="1"/>
  <c r="V17" i="68" a="1"/>
  <c r="V17" i="68" s="1"/>
  <c r="U17" i="68" a="1"/>
  <c r="U17" i="68" s="1"/>
  <c r="T17" i="68" a="1"/>
  <c r="T17" i="68" s="1"/>
  <c r="S17" i="68" a="1"/>
  <c r="S17" i="68" s="1"/>
  <c r="R17" i="68" a="1"/>
  <c r="R17" i="68" s="1"/>
  <c r="Q17" i="68" a="1"/>
  <c r="Q17" i="68" s="1"/>
  <c r="P17" i="68" a="1"/>
  <c r="P17" i="68" s="1"/>
  <c r="O17" i="68" a="1"/>
  <c r="O17" i="68" s="1"/>
  <c r="N17" i="68" a="1"/>
  <c r="N17" i="68" s="1"/>
  <c r="M17" i="68" a="1"/>
  <c r="M17" i="68" s="1"/>
  <c r="L17" i="68" a="1"/>
  <c r="L17" i="68" s="1"/>
  <c r="K17" i="68" a="1"/>
  <c r="K17" i="68" s="1"/>
  <c r="J17" i="68" a="1"/>
  <c r="J17" i="68" s="1"/>
  <c r="I17" i="68" a="1"/>
  <c r="I17" i="68" s="1"/>
  <c r="H17" i="68" a="1"/>
  <c r="H17" i="68" s="1"/>
  <c r="G17" i="68" a="1"/>
  <c r="G17" i="68" s="1"/>
  <c r="F17" i="68" a="1"/>
  <c r="F17" i="68" s="1"/>
  <c r="E17" i="68" a="1"/>
  <c r="E17" i="68" s="1"/>
  <c r="D17" i="68" a="1"/>
  <c r="D17" i="68" s="1"/>
  <c r="C17" i="68"/>
  <c r="W16" i="68" a="1"/>
  <c r="W16" i="68" s="1"/>
  <c r="V16" i="68" a="1"/>
  <c r="V16" i="68" s="1"/>
  <c r="U16" i="68" a="1"/>
  <c r="U16" i="68" s="1"/>
  <c r="T16" i="68" a="1"/>
  <c r="T16" i="68" s="1"/>
  <c r="S16" i="68" a="1"/>
  <c r="S16" i="68" s="1"/>
  <c r="R16" i="68" a="1"/>
  <c r="R16" i="68" s="1"/>
  <c r="Q16" i="68" a="1"/>
  <c r="Q16" i="68" s="1"/>
  <c r="P16" i="68" a="1"/>
  <c r="P16" i="68" s="1"/>
  <c r="O16" i="68" a="1"/>
  <c r="O16" i="68" s="1"/>
  <c r="N16" i="68" a="1"/>
  <c r="N16" i="68" s="1"/>
  <c r="M16" i="68" a="1"/>
  <c r="M16" i="68" s="1"/>
  <c r="L16" i="68" a="1"/>
  <c r="L16" i="68" s="1"/>
  <c r="K16" i="68" a="1"/>
  <c r="K16" i="68" s="1"/>
  <c r="J16" i="68" a="1"/>
  <c r="J16" i="68" s="1"/>
  <c r="I16" i="68" a="1"/>
  <c r="I16" i="68" s="1"/>
  <c r="H16" i="68" a="1"/>
  <c r="H16" i="68" s="1"/>
  <c r="G16" i="68" a="1"/>
  <c r="G16" i="68" s="1"/>
  <c r="F16" i="68" a="1"/>
  <c r="F16" i="68" s="1"/>
  <c r="E16" i="68" a="1"/>
  <c r="E16" i="68" s="1"/>
  <c r="D16" i="68" a="1"/>
  <c r="D16" i="68" s="1"/>
  <c r="C16" i="68"/>
  <c r="W15" i="68" a="1"/>
  <c r="W15" i="68" s="1"/>
  <c r="V15" i="68" a="1"/>
  <c r="V15" i="68" s="1"/>
  <c r="U15" i="68" a="1"/>
  <c r="U15" i="68" s="1"/>
  <c r="T15" i="68" a="1"/>
  <c r="T15" i="68" s="1"/>
  <c r="S15" i="68" a="1"/>
  <c r="S15" i="68" s="1"/>
  <c r="R15" i="68" a="1"/>
  <c r="R15" i="68" s="1"/>
  <c r="Q15" i="68" a="1"/>
  <c r="Q15" i="68" s="1"/>
  <c r="P15" i="68" a="1"/>
  <c r="P15" i="68" s="1"/>
  <c r="O15" i="68" a="1"/>
  <c r="O15" i="68" s="1"/>
  <c r="N15" i="68" a="1"/>
  <c r="N15" i="68" s="1"/>
  <c r="M15" i="68" a="1"/>
  <c r="M15" i="68" s="1"/>
  <c r="L15" i="68" a="1"/>
  <c r="L15" i="68" s="1"/>
  <c r="K15" i="68" a="1"/>
  <c r="K15" i="68" s="1"/>
  <c r="J15" i="68" a="1"/>
  <c r="J15" i="68" s="1"/>
  <c r="I15" i="68" a="1"/>
  <c r="I15" i="68" s="1"/>
  <c r="H15" i="68" a="1"/>
  <c r="H15" i="68" s="1"/>
  <c r="G15" i="68" a="1"/>
  <c r="G15" i="68" s="1"/>
  <c r="F15" i="68" a="1"/>
  <c r="F15" i="68" s="1"/>
  <c r="E15" i="68" a="1"/>
  <c r="E15" i="68" s="1"/>
  <c r="D15" i="68" a="1"/>
  <c r="D15" i="68" s="1"/>
  <c r="C15" i="68"/>
  <c r="W14" i="68" a="1"/>
  <c r="W14" i="68" s="1"/>
  <c r="V14" i="68" a="1"/>
  <c r="V14" i="68" s="1"/>
  <c r="U14" i="68" a="1"/>
  <c r="U14" i="68" s="1"/>
  <c r="T14" i="68" a="1"/>
  <c r="T14" i="68" s="1"/>
  <c r="S14" i="68" a="1"/>
  <c r="S14" i="68" s="1"/>
  <c r="R14" i="68" a="1"/>
  <c r="R14" i="68" s="1"/>
  <c r="Q14" i="68" a="1"/>
  <c r="Q14" i="68" s="1"/>
  <c r="P14" i="68" a="1"/>
  <c r="P14" i="68" s="1"/>
  <c r="O14" i="68" a="1"/>
  <c r="O14" i="68" s="1"/>
  <c r="N14" i="68" a="1"/>
  <c r="N14" i="68" s="1"/>
  <c r="M14" i="68" a="1"/>
  <c r="M14" i="68" s="1"/>
  <c r="L14" i="68" a="1"/>
  <c r="L14" i="68" s="1"/>
  <c r="K14" i="68" a="1"/>
  <c r="K14" i="68" s="1"/>
  <c r="J14" i="68" a="1"/>
  <c r="J14" i="68" s="1"/>
  <c r="I14" i="68" a="1"/>
  <c r="I14" i="68" s="1"/>
  <c r="H14" i="68" a="1"/>
  <c r="H14" i="68" s="1"/>
  <c r="G14" i="68" a="1"/>
  <c r="G14" i="68" s="1"/>
  <c r="F14" i="68" a="1"/>
  <c r="F14" i="68" s="1"/>
  <c r="E14" i="68" a="1"/>
  <c r="E14" i="68" s="1"/>
  <c r="D14" i="68" a="1"/>
  <c r="D14" i="68" s="1"/>
  <c r="C14" i="68"/>
  <c r="W13" i="68" a="1"/>
  <c r="W13" i="68" s="1"/>
  <c r="V13" i="68" a="1"/>
  <c r="V13" i="68" s="1"/>
  <c r="U13" i="68" a="1"/>
  <c r="U13" i="68" s="1"/>
  <c r="T13" i="68" a="1"/>
  <c r="T13" i="68" s="1"/>
  <c r="S13" i="68" a="1"/>
  <c r="S13" i="68" s="1"/>
  <c r="R13" i="68" a="1"/>
  <c r="R13" i="68" s="1"/>
  <c r="Q13" i="68" a="1"/>
  <c r="Q13" i="68" s="1"/>
  <c r="P13" i="68" a="1"/>
  <c r="P13" i="68" s="1"/>
  <c r="O13" i="68" a="1"/>
  <c r="O13" i="68" s="1"/>
  <c r="N13" i="68" a="1"/>
  <c r="N13" i="68" s="1"/>
  <c r="M13" i="68" a="1"/>
  <c r="M13" i="68" s="1"/>
  <c r="L13" i="68" a="1"/>
  <c r="L13" i="68" s="1"/>
  <c r="K13" i="68" a="1"/>
  <c r="K13" i="68" s="1"/>
  <c r="J13" i="68" a="1"/>
  <c r="J13" i="68" s="1"/>
  <c r="I13" i="68" a="1"/>
  <c r="I13" i="68" s="1"/>
  <c r="H13" i="68" a="1"/>
  <c r="H13" i="68" s="1"/>
  <c r="G13" i="68" a="1"/>
  <c r="G13" i="68" s="1"/>
  <c r="F13" i="68" a="1"/>
  <c r="F13" i="68" s="1"/>
  <c r="E13" i="68" a="1"/>
  <c r="E13" i="68" s="1"/>
  <c r="D13" i="68" a="1"/>
  <c r="D13" i="68" s="1"/>
  <c r="C13" i="68"/>
  <c r="W12" i="68" a="1"/>
  <c r="W12" i="68" s="1"/>
  <c r="V12" i="68" a="1"/>
  <c r="V12" i="68" s="1"/>
  <c r="U12" i="68" a="1"/>
  <c r="U12" i="68" s="1"/>
  <c r="T12" i="68" a="1"/>
  <c r="T12" i="68" s="1"/>
  <c r="S12" i="68" a="1"/>
  <c r="S12" i="68" s="1"/>
  <c r="R12" i="68" a="1"/>
  <c r="R12" i="68" s="1"/>
  <c r="Q12" i="68" a="1"/>
  <c r="Q12" i="68" s="1"/>
  <c r="P12" i="68" a="1"/>
  <c r="P12" i="68" s="1"/>
  <c r="O12" i="68" a="1"/>
  <c r="O12" i="68" s="1"/>
  <c r="N12" i="68" a="1"/>
  <c r="N12" i="68" s="1"/>
  <c r="M12" i="68" a="1"/>
  <c r="M12" i="68" s="1"/>
  <c r="L12" i="68" a="1"/>
  <c r="L12" i="68" s="1"/>
  <c r="K12" i="68" a="1"/>
  <c r="K12" i="68" s="1"/>
  <c r="J12" i="68" a="1"/>
  <c r="J12" i="68" s="1"/>
  <c r="I12" i="68" a="1"/>
  <c r="I12" i="68" s="1"/>
  <c r="H12" i="68" a="1"/>
  <c r="H12" i="68" s="1"/>
  <c r="G12" i="68" a="1"/>
  <c r="G12" i="68" s="1"/>
  <c r="F12" i="68" a="1"/>
  <c r="F12" i="68" s="1"/>
  <c r="E12" i="68" a="1"/>
  <c r="E12" i="68" s="1"/>
  <c r="D12" i="68" a="1"/>
  <c r="D12" i="68" s="1"/>
  <c r="C12" i="68"/>
  <c r="W11" i="68" a="1"/>
  <c r="W11" i="68" s="1"/>
  <c r="V11" i="68" a="1"/>
  <c r="V11" i="68" s="1"/>
  <c r="U11" i="68" a="1"/>
  <c r="U11" i="68" s="1"/>
  <c r="T11" i="68" a="1"/>
  <c r="T11" i="68" s="1"/>
  <c r="S11" i="68" a="1"/>
  <c r="S11" i="68" s="1"/>
  <c r="R11" i="68" a="1"/>
  <c r="R11" i="68" s="1"/>
  <c r="Q11" i="68" a="1"/>
  <c r="Q11" i="68" s="1"/>
  <c r="P11" i="68" a="1"/>
  <c r="P11" i="68" s="1"/>
  <c r="O11" i="68" a="1"/>
  <c r="O11" i="68" s="1"/>
  <c r="N11" i="68" a="1"/>
  <c r="N11" i="68" s="1"/>
  <c r="M11" i="68" a="1"/>
  <c r="M11" i="68" s="1"/>
  <c r="L11" i="68" a="1"/>
  <c r="L11" i="68" s="1"/>
  <c r="K11" i="68" a="1"/>
  <c r="K11" i="68" s="1"/>
  <c r="J11" i="68" a="1"/>
  <c r="J11" i="68" s="1"/>
  <c r="I11" i="68" a="1"/>
  <c r="I11" i="68" s="1"/>
  <c r="H11" i="68" a="1"/>
  <c r="H11" i="68" s="1"/>
  <c r="G11" i="68" a="1"/>
  <c r="G11" i="68" s="1"/>
  <c r="F11" i="68" a="1"/>
  <c r="F11" i="68" s="1"/>
  <c r="E11" i="68" a="1"/>
  <c r="E11" i="68" s="1"/>
  <c r="D11" i="68" a="1"/>
  <c r="D11" i="68" s="1"/>
  <c r="C11" i="68"/>
  <c r="W10" i="68" a="1"/>
  <c r="W10" i="68" s="1"/>
  <c r="V10" i="68" a="1"/>
  <c r="V10" i="68" s="1"/>
  <c r="U10" i="68" a="1"/>
  <c r="U10" i="68" s="1"/>
  <c r="T10" i="68" a="1"/>
  <c r="T10" i="68" s="1"/>
  <c r="S10" i="68" a="1"/>
  <c r="S10" i="68" s="1"/>
  <c r="R10" i="68" a="1"/>
  <c r="R10" i="68" s="1"/>
  <c r="Q10" i="68" a="1"/>
  <c r="Q10" i="68" s="1"/>
  <c r="P10" i="68" a="1"/>
  <c r="P10" i="68" s="1"/>
  <c r="O10" i="68" a="1"/>
  <c r="O10" i="68" s="1"/>
  <c r="N10" i="68" a="1"/>
  <c r="N10" i="68" s="1"/>
  <c r="M10" i="68" a="1"/>
  <c r="M10" i="68" s="1"/>
  <c r="L10" i="68" a="1"/>
  <c r="L10" i="68" s="1"/>
  <c r="K10" i="68" a="1"/>
  <c r="K10" i="68" s="1"/>
  <c r="J10" i="68" a="1"/>
  <c r="J10" i="68" s="1"/>
  <c r="I10" i="68" a="1"/>
  <c r="I10" i="68" s="1"/>
  <c r="H10" i="68" a="1"/>
  <c r="H10" i="68" s="1"/>
  <c r="G10" i="68" a="1"/>
  <c r="G10" i="68" s="1"/>
  <c r="F10" i="68" a="1"/>
  <c r="F10" i="68" s="1"/>
  <c r="E10" i="68" a="1"/>
  <c r="E10" i="68" s="1"/>
  <c r="D10" i="68" a="1"/>
  <c r="D10" i="68" s="1"/>
  <c r="C10" i="68"/>
  <c r="W9" i="68" a="1"/>
  <c r="W9" i="68" s="1"/>
  <c r="V9" i="68" a="1"/>
  <c r="V9" i="68" s="1"/>
  <c r="U9" i="68" a="1"/>
  <c r="U9" i="68" s="1"/>
  <c r="T9" i="68" a="1"/>
  <c r="T9" i="68" s="1"/>
  <c r="S9" i="68" a="1"/>
  <c r="S9" i="68" s="1"/>
  <c r="R9" i="68" a="1"/>
  <c r="R9" i="68" s="1"/>
  <c r="Q9" i="68" a="1"/>
  <c r="Q9" i="68" s="1"/>
  <c r="P9" i="68" a="1"/>
  <c r="P9" i="68" s="1"/>
  <c r="O9" i="68" a="1"/>
  <c r="O9" i="68" s="1"/>
  <c r="N9" i="68" a="1"/>
  <c r="N9" i="68" s="1"/>
  <c r="M9" i="68" a="1"/>
  <c r="M9" i="68" s="1"/>
  <c r="L9" i="68" a="1"/>
  <c r="L9" i="68" s="1"/>
  <c r="K9" i="68" a="1"/>
  <c r="K9" i="68" s="1"/>
  <c r="J9" i="68" a="1"/>
  <c r="J9" i="68" s="1"/>
  <c r="I9" i="68" a="1"/>
  <c r="I9" i="68" s="1"/>
  <c r="H9" i="68" a="1"/>
  <c r="H9" i="68" s="1"/>
  <c r="G9" i="68" a="1"/>
  <c r="G9" i="68" s="1"/>
  <c r="F9" i="68" a="1"/>
  <c r="F9" i="68" s="1"/>
  <c r="E9" i="68" a="1"/>
  <c r="E9" i="68" s="1"/>
  <c r="D9" i="68" a="1"/>
  <c r="D9" i="68" s="1"/>
  <c r="C9" i="68"/>
  <c r="W8" i="68" a="1"/>
  <c r="W8" i="68" s="1"/>
  <c r="V8" i="68" a="1"/>
  <c r="V8" i="68" s="1"/>
  <c r="U8" i="68" a="1"/>
  <c r="U8" i="68" s="1"/>
  <c r="T8" i="68" a="1"/>
  <c r="T8" i="68" s="1"/>
  <c r="S8" i="68" a="1"/>
  <c r="S8" i="68" s="1"/>
  <c r="R8" i="68" a="1"/>
  <c r="R8" i="68" s="1"/>
  <c r="Q8" i="68" a="1"/>
  <c r="Q8" i="68" s="1"/>
  <c r="P8" i="68" a="1"/>
  <c r="P8" i="68" s="1"/>
  <c r="O8" i="68" a="1"/>
  <c r="O8" i="68" s="1"/>
  <c r="N8" i="68" a="1"/>
  <c r="N8" i="68" s="1"/>
  <c r="M8" i="68" a="1"/>
  <c r="M8" i="68" s="1"/>
  <c r="L8" i="68" a="1"/>
  <c r="L8" i="68" s="1"/>
  <c r="K8" i="68" a="1"/>
  <c r="K8" i="68" s="1"/>
  <c r="J8" i="68" a="1"/>
  <c r="J8" i="68" s="1"/>
  <c r="I8" i="68" a="1"/>
  <c r="I8" i="68" s="1"/>
  <c r="H8" i="68" a="1"/>
  <c r="H8" i="68" s="1"/>
  <c r="G8" i="68" a="1"/>
  <c r="G8" i="68" s="1"/>
  <c r="F8" i="68" a="1"/>
  <c r="F8" i="68" s="1"/>
  <c r="E8" i="68" a="1"/>
  <c r="E8" i="68" s="1"/>
  <c r="D8" i="68" a="1"/>
  <c r="D8" i="68" s="1"/>
  <c r="C8" i="68"/>
  <c r="C7" i="68"/>
  <c r="C6" i="68"/>
  <c r="C5" i="68"/>
  <c r="C4" i="68"/>
  <c r="W21" i="67" a="1"/>
  <c r="W21" i="67" s="1"/>
  <c r="V21" i="67" a="1"/>
  <c r="V21" i="67" s="1"/>
  <c r="U21" i="67" a="1"/>
  <c r="U21" i="67" s="1"/>
  <c r="T21" i="67" a="1"/>
  <c r="T21" i="67" s="1"/>
  <c r="S21" i="67" a="1"/>
  <c r="S21" i="67" s="1"/>
  <c r="R21" i="67" a="1"/>
  <c r="R21" i="67" s="1"/>
  <c r="Q21" i="67" a="1"/>
  <c r="Q21" i="67" s="1"/>
  <c r="P21" i="67" a="1"/>
  <c r="P21" i="67" s="1"/>
  <c r="O21" i="67" a="1"/>
  <c r="O21" i="67" s="1"/>
  <c r="N21" i="67" a="1"/>
  <c r="N21" i="67" s="1"/>
  <c r="M21" i="67" a="1"/>
  <c r="M21" i="67" s="1"/>
  <c r="L21" i="67" a="1"/>
  <c r="L21" i="67" s="1"/>
  <c r="K21" i="67" a="1"/>
  <c r="K21" i="67" s="1"/>
  <c r="J21" i="67" a="1"/>
  <c r="J21" i="67" s="1"/>
  <c r="I21" i="67" a="1"/>
  <c r="I21" i="67" s="1"/>
  <c r="H21" i="67" a="1"/>
  <c r="H21" i="67" s="1"/>
  <c r="G21" i="67" a="1"/>
  <c r="G21" i="67" s="1"/>
  <c r="F21" i="67" a="1"/>
  <c r="F21" i="67" s="1"/>
  <c r="E21" i="67" a="1"/>
  <c r="E21" i="67" s="1"/>
  <c r="D21" i="67" a="1"/>
  <c r="D21" i="67" s="1"/>
  <c r="C21" i="67"/>
  <c r="W20" i="67" a="1"/>
  <c r="W20" i="67" s="1"/>
  <c r="V20" i="67" a="1"/>
  <c r="V20" i="67" s="1"/>
  <c r="U20" i="67" a="1"/>
  <c r="U20" i="67" s="1"/>
  <c r="T20" i="67" a="1"/>
  <c r="T20" i="67" s="1"/>
  <c r="S20" i="67" a="1"/>
  <c r="S20" i="67" s="1"/>
  <c r="R20" i="67" a="1"/>
  <c r="R20" i="67" s="1"/>
  <c r="Q20" i="67" a="1"/>
  <c r="Q20" i="67" s="1"/>
  <c r="P20" i="67" a="1"/>
  <c r="P20" i="67" s="1"/>
  <c r="O20" i="67" a="1"/>
  <c r="O20" i="67" s="1"/>
  <c r="N20" i="67" a="1"/>
  <c r="N20" i="67" s="1"/>
  <c r="M20" i="67" a="1"/>
  <c r="M20" i="67" s="1"/>
  <c r="L20" i="67" a="1"/>
  <c r="L20" i="67" s="1"/>
  <c r="K20" i="67" a="1"/>
  <c r="K20" i="67" s="1"/>
  <c r="J20" i="67" a="1"/>
  <c r="J20" i="67" s="1"/>
  <c r="I20" i="67" a="1"/>
  <c r="I20" i="67" s="1"/>
  <c r="H20" i="67" a="1"/>
  <c r="H20" i="67" s="1"/>
  <c r="G20" i="67" a="1"/>
  <c r="G20" i="67" s="1"/>
  <c r="F20" i="67" a="1"/>
  <c r="F20" i="67" s="1"/>
  <c r="E20" i="67" a="1"/>
  <c r="E20" i="67" s="1"/>
  <c r="D20" i="67" a="1"/>
  <c r="D20" i="67" s="1"/>
  <c r="C20" i="67"/>
  <c r="W19" i="67" a="1"/>
  <c r="W19" i="67" s="1"/>
  <c r="V19" i="67" a="1"/>
  <c r="V19" i="67" s="1"/>
  <c r="U19" i="67" a="1"/>
  <c r="U19" i="67" s="1"/>
  <c r="T19" i="67" a="1"/>
  <c r="T19" i="67" s="1"/>
  <c r="S19" i="67" a="1"/>
  <c r="S19" i="67" s="1"/>
  <c r="R19" i="67" a="1"/>
  <c r="R19" i="67" s="1"/>
  <c r="Q19" i="67" a="1"/>
  <c r="Q19" i="67" s="1"/>
  <c r="P19" i="67" a="1"/>
  <c r="P19" i="67" s="1"/>
  <c r="O19" i="67" a="1"/>
  <c r="O19" i="67" s="1"/>
  <c r="N19" i="67" a="1"/>
  <c r="N19" i="67" s="1"/>
  <c r="M19" i="67" a="1"/>
  <c r="M19" i="67" s="1"/>
  <c r="L19" i="67" a="1"/>
  <c r="L19" i="67" s="1"/>
  <c r="K19" i="67" a="1"/>
  <c r="K19" i="67" s="1"/>
  <c r="J19" i="67" a="1"/>
  <c r="J19" i="67" s="1"/>
  <c r="I19" i="67" a="1"/>
  <c r="I19" i="67" s="1"/>
  <c r="H19" i="67" a="1"/>
  <c r="H19" i="67" s="1"/>
  <c r="G19" i="67" a="1"/>
  <c r="G19" i="67" s="1"/>
  <c r="F19" i="67" a="1"/>
  <c r="F19" i="67" s="1"/>
  <c r="E19" i="67" a="1"/>
  <c r="E19" i="67" s="1"/>
  <c r="D19" i="67" a="1"/>
  <c r="D19" i="67" s="1"/>
  <c r="C19" i="67"/>
  <c r="W18" i="67" a="1"/>
  <c r="W18" i="67" s="1"/>
  <c r="V18" i="67" a="1"/>
  <c r="V18" i="67" s="1"/>
  <c r="U18" i="67" a="1"/>
  <c r="U18" i="67" s="1"/>
  <c r="T18" i="67" a="1"/>
  <c r="T18" i="67" s="1"/>
  <c r="S18" i="67" a="1"/>
  <c r="S18" i="67" s="1"/>
  <c r="R18" i="67" a="1"/>
  <c r="R18" i="67" s="1"/>
  <c r="Q18" i="67" a="1"/>
  <c r="Q18" i="67" s="1"/>
  <c r="P18" i="67" a="1"/>
  <c r="P18" i="67" s="1"/>
  <c r="O18" i="67" a="1"/>
  <c r="O18" i="67" s="1"/>
  <c r="N18" i="67" a="1"/>
  <c r="N18" i="67" s="1"/>
  <c r="M18" i="67" a="1"/>
  <c r="M18" i="67" s="1"/>
  <c r="L18" i="67" a="1"/>
  <c r="L18" i="67" s="1"/>
  <c r="K18" i="67" a="1"/>
  <c r="K18" i="67" s="1"/>
  <c r="J18" i="67" a="1"/>
  <c r="J18" i="67" s="1"/>
  <c r="I18" i="67" a="1"/>
  <c r="I18" i="67" s="1"/>
  <c r="H18" i="67" a="1"/>
  <c r="H18" i="67" s="1"/>
  <c r="G18" i="67" a="1"/>
  <c r="G18" i="67" s="1"/>
  <c r="F18" i="67" a="1"/>
  <c r="F18" i="67" s="1"/>
  <c r="E18" i="67" a="1"/>
  <c r="E18" i="67" s="1"/>
  <c r="D18" i="67" a="1"/>
  <c r="D18" i="67" s="1"/>
  <c r="C18" i="67"/>
  <c r="W17" i="67" a="1"/>
  <c r="W17" i="67" s="1"/>
  <c r="V17" i="67" a="1"/>
  <c r="V17" i="67" s="1"/>
  <c r="U17" i="67" a="1"/>
  <c r="U17" i="67" s="1"/>
  <c r="T17" i="67" a="1"/>
  <c r="T17" i="67" s="1"/>
  <c r="S17" i="67" a="1"/>
  <c r="S17" i="67" s="1"/>
  <c r="R17" i="67" a="1"/>
  <c r="R17" i="67" s="1"/>
  <c r="Q17" i="67" a="1"/>
  <c r="Q17" i="67" s="1"/>
  <c r="P17" i="67" a="1"/>
  <c r="P17" i="67" s="1"/>
  <c r="O17" i="67" a="1"/>
  <c r="O17" i="67" s="1"/>
  <c r="N17" i="67" a="1"/>
  <c r="N17" i="67" s="1"/>
  <c r="M17" i="67" a="1"/>
  <c r="M17" i="67" s="1"/>
  <c r="L17" i="67" a="1"/>
  <c r="L17" i="67" s="1"/>
  <c r="K17" i="67" a="1"/>
  <c r="K17" i="67" s="1"/>
  <c r="J17" i="67" a="1"/>
  <c r="J17" i="67" s="1"/>
  <c r="I17" i="67" a="1"/>
  <c r="I17" i="67" s="1"/>
  <c r="H17" i="67" a="1"/>
  <c r="H17" i="67" s="1"/>
  <c r="G17" i="67" a="1"/>
  <c r="G17" i="67" s="1"/>
  <c r="F17" i="67" a="1"/>
  <c r="F17" i="67" s="1"/>
  <c r="E17" i="67" a="1"/>
  <c r="E17" i="67" s="1"/>
  <c r="D17" i="67" a="1"/>
  <c r="D17" i="67" s="1"/>
  <c r="C17" i="67"/>
  <c r="W16" i="67" a="1"/>
  <c r="W16" i="67" s="1"/>
  <c r="V16" i="67" a="1"/>
  <c r="V16" i="67" s="1"/>
  <c r="U16" i="67" a="1"/>
  <c r="U16" i="67" s="1"/>
  <c r="T16" i="67" a="1"/>
  <c r="T16" i="67" s="1"/>
  <c r="S16" i="67" a="1"/>
  <c r="S16" i="67" s="1"/>
  <c r="R16" i="67" a="1"/>
  <c r="R16" i="67" s="1"/>
  <c r="Q16" i="67" a="1"/>
  <c r="Q16" i="67" s="1"/>
  <c r="P16" i="67" a="1"/>
  <c r="P16" i="67" s="1"/>
  <c r="O16" i="67" a="1"/>
  <c r="O16" i="67" s="1"/>
  <c r="N16" i="67" a="1"/>
  <c r="N16" i="67" s="1"/>
  <c r="M16" i="67" a="1"/>
  <c r="M16" i="67" s="1"/>
  <c r="L16" i="67" a="1"/>
  <c r="L16" i="67" s="1"/>
  <c r="K16" i="67" a="1"/>
  <c r="K16" i="67" s="1"/>
  <c r="J16" i="67" a="1"/>
  <c r="J16" i="67" s="1"/>
  <c r="I16" i="67" a="1"/>
  <c r="I16" i="67" s="1"/>
  <c r="H16" i="67" a="1"/>
  <c r="H16" i="67" s="1"/>
  <c r="G16" i="67" a="1"/>
  <c r="G16" i="67" s="1"/>
  <c r="F16" i="67" a="1"/>
  <c r="F16" i="67" s="1"/>
  <c r="E16" i="67" a="1"/>
  <c r="E16" i="67" s="1"/>
  <c r="D16" i="67" a="1"/>
  <c r="D16" i="67" s="1"/>
  <c r="C16" i="67"/>
  <c r="W15" i="67" a="1"/>
  <c r="W15" i="67" s="1"/>
  <c r="V15" i="67" a="1"/>
  <c r="V15" i="67" s="1"/>
  <c r="U15" i="67" a="1"/>
  <c r="U15" i="67" s="1"/>
  <c r="T15" i="67" a="1"/>
  <c r="T15" i="67" s="1"/>
  <c r="S15" i="67" a="1"/>
  <c r="S15" i="67" s="1"/>
  <c r="R15" i="67" a="1"/>
  <c r="R15" i="67" s="1"/>
  <c r="Q15" i="67" a="1"/>
  <c r="Q15" i="67" s="1"/>
  <c r="P15" i="67" a="1"/>
  <c r="P15" i="67" s="1"/>
  <c r="O15" i="67" a="1"/>
  <c r="O15" i="67" s="1"/>
  <c r="N15" i="67" a="1"/>
  <c r="N15" i="67" s="1"/>
  <c r="M15" i="67" a="1"/>
  <c r="M15" i="67" s="1"/>
  <c r="L15" i="67" a="1"/>
  <c r="L15" i="67" s="1"/>
  <c r="K15" i="67" a="1"/>
  <c r="K15" i="67" s="1"/>
  <c r="J15" i="67" a="1"/>
  <c r="J15" i="67" s="1"/>
  <c r="I15" i="67" a="1"/>
  <c r="I15" i="67" s="1"/>
  <c r="H15" i="67" a="1"/>
  <c r="H15" i="67" s="1"/>
  <c r="G15" i="67" a="1"/>
  <c r="G15" i="67" s="1"/>
  <c r="F15" i="67" a="1"/>
  <c r="F15" i="67" s="1"/>
  <c r="E15" i="67" a="1"/>
  <c r="E15" i="67" s="1"/>
  <c r="D15" i="67" a="1"/>
  <c r="D15" i="67" s="1"/>
  <c r="C15" i="67"/>
  <c r="W14" i="67" a="1"/>
  <c r="W14" i="67" s="1"/>
  <c r="V14" i="67" a="1"/>
  <c r="V14" i="67" s="1"/>
  <c r="U14" i="67" a="1"/>
  <c r="U14" i="67" s="1"/>
  <c r="T14" i="67" a="1"/>
  <c r="T14" i="67" s="1"/>
  <c r="S14" i="67" a="1"/>
  <c r="S14" i="67" s="1"/>
  <c r="R14" i="67" a="1"/>
  <c r="R14" i="67" s="1"/>
  <c r="Q14" i="67" a="1"/>
  <c r="Q14" i="67" s="1"/>
  <c r="P14" i="67" a="1"/>
  <c r="P14" i="67" s="1"/>
  <c r="O14" i="67" a="1"/>
  <c r="O14" i="67" s="1"/>
  <c r="N14" i="67" a="1"/>
  <c r="N14" i="67" s="1"/>
  <c r="M14" i="67" a="1"/>
  <c r="M14" i="67" s="1"/>
  <c r="L14" i="67" a="1"/>
  <c r="L14" i="67" s="1"/>
  <c r="K14" i="67" a="1"/>
  <c r="K14" i="67" s="1"/>
  <c r="J14" i="67" a="1"/>
  <c r="J14" i="67" s="1"/>
  <c r="I14" i="67" a="1"/>
  <c r="I14" i="67" s="1"/>
  <c r="H14" i="67" a="1"/>
  <c r="H14" i="67" s="1"/>
  <c r="G14" i="67" a="1"/>
  <c r="G14" i="67" s="1"/>
  <c r="F14" i="67" a="1"/>
  <c r="F14" i="67" s="1"/>
  <c r="E14" i="67" a="1"/>
  <c r="E14" i="67" s="1"/>
  <c r="D14" i="67" a="1"/>
  <c r="D14" i="67" s="1"/>
  <c r="C14" i="67"/>
  <c r="W13" i="67" a="1"/>
  <c r="W13" i="67" s="1"/>
  <c r="V13" i="67" a="1"/>
  <c r="V13" i="67" s="1"/>
  <c r="U13" i="67" a="1"/>
  <c r="U13" i="67" s="1"/>
  <c r="T13" i="67" a="1"/>
  <c r="T13" i="67" s="1"/>
  <c r="S13" i="67" a="1"/>
  <c r="S13" i="67" s="1"/>
  <c r="R13" i="67" a="1"/>
  <c r="R13" i="67" s="1"/>
  <c r="Q13" i="67" a="1"/>
  <c r="Q13" i="67" s="1"/>
  <c r="P13" i="67" a="1"/>
  <c r="P13" i="67" s="1"/>
  <c r="O13" i="67" a="1"/>
  <c r="O13" i="67" s="1"/>
  <c r="N13" i="67" a="1"/>
  <c r="N13" i="67" s="1"/>
  <c r="M13" i="67" a="1"/>
  <c r="M13" i="67" s="1"/>
  <c r="L13" i="67" a="1"/>
  <c r="L13" i="67" s="1"/>
  <c r="K13" i="67" a="1"/>
  <c r="K13" i="67" s="1"/>
  <c r="J13" i="67" a="1"/>
  <c r="J13" i="67" s="1"/>
  <c r="I13" i="67" a="1"/>
  <c r="I13" i="67" s="1"/>
  <c r="H13" i="67" a="1"/>
  <c r="H13" i="67" s="1"/>
  <c r="G13" i="67" a="1"/>
  <c r="G13" i="67" s="1"/>
  <c r="F13" i="67" a="1"/>
  <c r="F13" i="67" s="1"/>
  <c r="E13" i="67" a="1"/>
  <c r="E13" i="67" s="1"/>
  <c r="D13" i="67" a="1"/>
  <c r="D13" i="67" s="1"/>
  <c r="C13" i="67"/>
  <c r="W12" i="67" a="1"/>
  <c r="W12" i="67" s="1"/>
  <c r="V12" i="67" a="1"/>
  <c r="V12" i="67" s="1"/>
  <c r="U12" i="67" a="1"/>
  <c r="U12" i="67" s="1"/>
  <c r="T12" i="67" a="1"/>
  <c r="T12" i="67" s="1"/>
  <c r="S12" i="67" a="1"/>
  <c r="S12" i="67" s="1"/>
  <c r="R12" i="67" a="1"/>
  <c r="R12" i="67" s="1"/>
  <c r="Q12" i="67" a="1"/>
  <c r="Q12" i="67" s="1"/>
  <c r="P12" i="67" a="1"/>
  <c r="P12" i="67" s="1"/>
  <c r="O12" i="67" a="1"/>
  <c r="O12" i="67" s="1"/>
  <c r="N12" i="67" a="1"/>
  <c r="N12" i="67" s="1"/>
  <c r="M12" i="67" a="1"/>
  <c r="M12" i="67" s="1"/>
  <c r="L12" i="67" a="1"/>
  <c r="L12" i="67" s="1"/>
  <c r="K12" i="67" a="1"/>
  <c r="K12" i="67" s="1"/>
  <c r="J12" i="67" a="1"/>
  <c r="J12" i="67" s="1"/>
  <c r="I12" i="67" a="1"/>
  <c r="I12" i="67" s="1"/>
  <c r="H12" i="67" a="1"/>
  <c r="H12" i="67" s="1"/>
  <c r="G12" i="67" a="1"/>
  <c r="G12" i="67" s="1"/>
  <c r="F12" i="67" a="1"/>
  <c r="F12" i="67" s="1"/>
  <c r="E12" i="67" a="1"/>
  <c r="E12" i="67" s="1"/>
  <c r="D12" i="67" a="1"/>
  <c r="D12" i="67" s="1"/>
  <c r="C12" i="67"/>
  <c r="W11" i="67" a="1"/>
  <c r="W11" i="67" s="1"/>
  <c r="V11" i="67" a="1"/>
  <c r="V11" i="67" s="1"/>
  <c r="U11" i="67" a="1"/>
  <c r="U11" i="67" s="1"/>
  <c r="T11" i="67" a="1"/>
  <c r="T11" i="67" s="1"/>
  <c r="S11" i="67" a="1"/>
  <c r="S11" i="67" s="1"/>
  <c r="R11" i="67" a="1"/>
  <c r="R11" i="67" s="1"/>
  <c r="Q11" i="67" a="1"/>
  <c r="Q11" i="67" s="1"/>
  <c r="P11" i="67" a="1"/>
  <c r="P11" i="67" s="1"/>
  <c r="O11" i="67" a="1"/>
  <c r="O11" i="67" s="1"/>
  <c r="N11" i="67" a="1"/>
  <c r="N11" i="67" s="1"/>
  <c r="M11" i="67" a="1"/>
  <c r="M11" i="67" s="1"/>
  <c r="L11" i="67" a="1"/>
  <c r="L11" i="67" s="1"/>
  <c r="K11" i="67" a="1"/>
  <c r="K11" i="67" s="1"/>
  <c r="J11" i="67" a="1"/>
  <c r="J11" i="67" s="1"/>
  <c r="I11" i="67" a="1"/>
  <c r="I11" i="67" s="1"/>
  <c r="H11" i="67" a="1"/>
  <c r="H11" i="67" s="1"/>
  <c r="G11" i="67" a="1"/>
  <c r="G11" i="67" s="1"/>
  <c r="F11" i="67" a="1"/>
  <c r="F11" i="67" s="1"/>
  <c r="E11" i="67" a="1"/>
  <c r="E11" i="67" s="1"/>
  <c r="D11" i="67" a="1"/>
  <c r="D11" i="67" s="1"/>
  <c r="C11" i="67"/>
  <c r="W10" i="67" a="1"/>
  <c r="W10" i="67" s="1"/>
  <c r="V10" i="67" a="1"/>
  <c r="V10" i="67" s="1"/>
  <c r="U10" i="67" a="1"/>
  <c r="U10" i="67" s="1"/>
  <c r="T10" i="67" a="1"/>
  <c r="T10" i="67" s="1"/>
  <c r="S10" i="67" a="1"/>
  <c r="S10" i="67" s="1"/>
  <c r="R10" i="67" a="1"/>
  <c r="R10" i="67" s="1"/>
  <c r="Q10" i="67" a="1"/>
  <c r="Q10" i="67" s="1"/>
  <c r="P10" i="67" a="1"/>
  <c r="P10" i="67" s="1"/>
  <c r="O10" i="67" a="1"/>
  <c r="O10" i="67" s="1"/>
  <c r="N10" i="67" a="1"/>
  <c r="N10" i="67" s="1"/>
  <c r="M10" i="67" a="1"/>
  <c r="M10" i="67" s="1"/>
  <c r="L10" i="67" a="1"/>
  <c r="L10" i="67" s="1"/>
  <c r="K10" i="67" a="1"/>
  <c r="K10" i="67" s="1"/>
  <c r="J10" i="67" a="1"/>
  <c r="J10" i="67" s="1"/>
  <c r="I10" i="67" a="1"/>
  <c r="I10" i="67" s="1"/>
  <c r="H10" i="67" a="1"/>
  <c r="H10" i="67" s="1"/>
  <c r="G10" i="67" a="1"/>
  <c r="G10" i="67" s="1"/>
  <c r="F10" i="67" a="1"/>
  <c r="F10" i="67" s="1"/>
  <c r="E10" i="67" a="1"/>
  <c r="E10" i="67" s="1"/>
  <c r="D10" i="67" a="1"/>
  <c r="D10" i="67" s="1"/>
  <c r="C10" i="67"/>
  <c r="W9" i="67" a="1"/>
  <c r="W9" i="67" s="1"/>
  <c r="V9" i="67" a="1"/>
  <c r="V9" i="67" s="1"/>
  <c r="U9" i="67" a="1"/>
  <c r="U9" i="67" s="1"/>
  <c r="T9" i="67" a="1"/>
  <c r="T9" i="67" s="1"/>
  <c r="S9" i="67" a="1"/>
  <c r="S9" i="67" s="1"/>
  <c r="R9" i="67" a="1"/>
  <c r="R9" i="67" s="1"/>
  <c r="Q9" i="67" a="1"/>
  <c r="Q9" i="67" s="1"/>
  <c r="P9" i="67" a="1"/>
  <c r="P9" i="67" s="1"/>
  <c r="O9" i="67" a="1"/>
  <c r="O9" i="67" s="1"/>
  <c r="N9" i="67" a="1"/>
  <c r="N9" i="67" s="1"/>
  <c r="M9" i="67" a="1"/>
  <c r="M9" i="67" s="1"/>
  <c r="L9" i="67" a="1"/>
  <c r="L9" i="67" s="1"/>
  <c r="K9" i="67" a="1"/>
  <c r="K9" i="67" s="1"/>
  <c r="J9" i="67" a="1"/>
  <c r="J9" i="67" s="1"/>
  <c r="I9" i="67" a="1"/>
  <c r="I9" i="67" s="1"/>
  <c r="H9" i="67" a="1"/>
  <c r="H9" i="67" s="1"/>
  <c r="G9" i="67" a="1"/>
  <c r="G9" i="67" s="1"/>
  <c r="F9" i="67" a="1"/>
  <c r="F9" i="67" s="1"/>
  <c r="E9" i="67" a="1"/>
  <c r="E9" i="67" s="1"/>
  <c r="D9" i="67" a="1"/>
  <c r="D9" i="67" s="1"/>
  <c r="C9" i="67"/>
  <c r="W8" i="67" a="1"/>
  <c r="W8" i="67" s="1"/>
  <c r="V8" i="67" a="1"/>
  <c r="V8" i="67" s="1"/>
  <c r="U8" i="67" a="1"/>
  <c r="U8" i="67" s="1"/>
  <c r="T8" i="67" a="1"/>
  <c r="T8" i="67" s="1"/>
  <c r="S8" i="67" a="1"/>
  <c r="S8" i="67" s="1"/>
  <c r="R8" i="67" a="1"/>
  <c r="R8" i="67" s="1"/>
  <c r="Q8" i="67" a="1"/>
  <c r="Q8" i="67" s="1"/>
  <c r="P8" i="67" a="1"/>
  <c r="P8" i="67" s="1"/>
  <c r="O8" i="67" a="1"/>
  <c r="O8" i="67" s="1"/>
  <c r="N8" i="67" a="1"/>
  <c r="N8" i="67" s="1"/>
  <c r="M8" i="67" a="1"/>
  <c r="M8" i="67" s="1"/>
  <c r="L8" i="67" a="1"/>
  <c r="L8" i="67" s="1"/>
  <c r="K8" i="67" a="1"/>
  <c r="K8" i="67" s="1"/>
  <c r="J8" i="67" a="1"/>
  <c r="J8" i="67" s="1"/>
  <c r="I8" i="67" a="1"/>
  <c r="I8" i="67" s="1"/>
  <c r="H8" i="67" a="1"/>
  <c r="H8" i="67" s="1"/>
  <c r="G8" i="67" a="1"/>
  <c r="G8" i="67" s="1"/>
  <c r="F8" i="67" a="1"/>
  <c r="F8" i="67" s="1"/>
  <c r="E8" i="67" a="1"/>
  <c r="E8" i="67" s="1"/>
  <c r="D8" i="67" a="1"/>
  <c r="D8" i="67" s="1"/>
  <c r="C8" i="67"/>
  <c r="C7" i="67"/>
  <c r="C6" i="67"/>
  <c r="C5" i="67"/>
  <c r="C4" i="67"/>
  <c r="W21" i="66" a="1"/>
  <c r="W21" i="66" s="1"/>
  <c r="V21" i="66" a="1"/>
  <c r="V21" i="66" s="1"/>
  <c r="U21" i="66" a="1"/>
  <c r="U21" i="66" s="1"/>
  <c r="T21" i="66" a="1"/>
  <c r="T21" i="66" s="1"/>
  <c r="S21" i="66" a="1"/>
  <c r="S21" i="66" s="1"/>
  <c r="R21" i="66" a="1"/>
  <c r="R21" i="66" s="1"/>
  <c r="Q21" i="66" a="1"/>
  <c r="Q21" i="66" s="1"/>
  <c r="P21" i="66" a="1"/>
  <c r="P21" i="66" s="1"/>
  <c r="O21" i="66" a="1"/>
  <c r="O21" i="66" s="1"/>
  <c r="N21" i="66" a="1"/>
  <c r="N21" i="66" s="1"/>
  <c r="M21" i="66" a="1"/>
  <c r="M21" i="66" s="1"/>
  <c r="L21" i="66" a="1"/>
  <c r="L21" i="66" s="1"/>
  <c r="K21" i="66" a="1"/>
  <c r="K21" i="66" s="1"/>
  <c r="J21" i="66" a="1"/>
  <c r="J21" i="66" s="1"/>
  <c r="I21" i="66" a="1"/>
  <c r="I21" i="66" s="1"/>
  <c r="H21" i="66" a="1"/>
  <c r="H21" i="66" s="1"/>
  <c r="G21" i="66" a="1"/>
  <c r="G21" i="66" s="1"/>
  <c r="F21" i="66" a="1"/>
  <c r="F21" i="66" s="1"/>
  <c r="E21" i="66" a="1"/>
  <c r="E21" i="66" s="1"/>
  <c r="D21" i="66" a="1"/>
  <c r="D21" i="66" s="1"/>
  <c r="C21" i="66"/>
  <c r="W20" i="66" a="1"/>
  <c r="W20" i="66" s="1"/>
  <c r="V20" i="66" a="1"/>
  <c r="V20" i="66" s="1"/>
  <c r="U20" i="66" a="1"/>
  <c r="U20" i="66" s="1"/>
  <c r="T20" i="66" a="1"/>
  <c r="T20" i="66" s="1"/>
  <c r="S20" i="66" a="1"/>
  <c r="S20" i="66" s="1"/>
  <c r="R20" i="66" a="1"/>
  <c r="R20" i="66" s="1"/>
  <c r="Q20" i="66" a="1"/>
  <c r="Q20" i="66" s="1"/>
  <c r="P20" i="66" a="1"/>
  <c r="P20" i="66" s="1"/>
  <c r="O20" i="66" a="1"/>
  <c r="O20" i="66" s="1"/>
  <c r="N20" i="66" a="1"/>
  <c r="N20" i="66" s="1"/>
  <c r="M20" i="66" a="1"/>
  <c r="M20" i="66" s="1"/>
  <c r="L20" i="66" a="1"/>
  <c r="L20" i="66" s="1"/>
  <c r="K20" i="66" a="1"/>
  <c r="K20" i="66" s="1"/>
  <c r="J20" i="66" a="1"/>
  <c r="J20" i="66" s="1"/>
  <c r="I20" i="66" a="1"/>
  <c r="I20" i="66" s="1"/>
  <c r="H20" i="66" a="1"/>
  <c r="H20" i="66" s="1"/>
  <c r="G20" i="66" a="1"/>
  <c r="G20" i="66" s="1"/>
  <c r="F20" i="66" a="1"/>
  <c r="F20" i="66" s="1"/>
  <c r="E20" i="66" a="1"/>
  <c r="E20" i="66" s="1"/>
  <c r="D20" i="66" a="1"/>
  <c r="D20" i="66" s="1"/>
  <c r="C20" i="66"/>
  <c r="W19" i="66" a="1"/>
  <c r="W19" i="66" s="1"/>
  <c r="V19" i="66" a="1"/>
  <c r="V19" i="66" s="1"/>
  <c r="U19" i="66" a="1"/>
  <c r="U19" i="66" s="1"/>
  <c r="T19" i="66" a="1"/>
  <c r="T19" i="66" s="1"/>
  <c r="S19" i="66" a="1"/>
  <c r="S19" i="66" s="1"/>
  <c r="R19" i="66" a="1"/>
  <c r="R19" i="66" s="1"/>
  <c r="Q19" i="66" a="1"/>
  <c r="Q19" i="66" s="1"/>
  <c r="P19" i="66" a="1"/>
  <c r="P19" i="66" s="1"/>
  <c r="O19" i="66" a="1"/>
  <c r="O19" i="66" s="1"/>
  <c r="N19" i="66" a="1"/>
  <c r="N19" i="66" s="1"/>
  <c r="M19" i="66" a="1"/>
  <c r="M19" i="66" s="1"/>
  <c r="L19" i="66" a="1"/>
  <c r="L19" i="66" s="1"/>
  <c r="K19" i="66" a="1"/>
  <c r="K19" i="66" s="1"/>
  <c r="J19" i="66" a="1"/>
  <c r="J19" i="66" s="1"/>
  <c r="I19" i="66" a="1"/>
  <c r="I19" i="66" s="1"/>
  <c r="H19" i="66" a="1"/>
  <c r="H19" i="66" s="1"/>
  <c r="G19" i="66" a="1"/>
  <c r="G19" i="66" s="1"/>
  <c r="F19" i="66" a="1"/>
  <c r="F19" i="66" s="1"/>
  <c r="E19" i="66" a="1"/>
  <c r="E19" i="66" s="1"/>
  <c r="D19" i="66" a="1"/>
  <c r="D19" i="66" s="1"/>
  <c r="C19" i="66"/>
  <c r="W18" i="66" a="1"/>
  <c r="W18" i="66" s="1"/>
  <c r="V18" i="66" a="1"/>
  <c r="V18" i="66" s="1"/>
  <c r="U18" i="66" a="1"/>
  <c r="U18" i="66" s="1"/>
  <c r="T18" i="66" a="1"/>
  <c r="T18" i="66" s="1"/>
  <c r="S18" i="66" a="1"/>
  <c r="S18" i="66" s="1"/>
  <c r="R18" i="66" a="1"/>
  <c r="R18" i="66" s="1"/>
  <c r="Q18" i="66" a="1"/>
  <c r="Q18" i="66" s="1"/>
  <c r="P18" i="66" a="1"/>
  <c r="P18" i="66" s="1"/>
  <c r="O18" i="66" a="1"/>
  <c r="O18" i="66" s="1"/>
  <c r="N18" i="66" a="1"/>
  <c r="N18" i="66" s="1"/>
  <c r="M18" i="66" a="1"/>
  <c r="M18" i="66" s="1"/>
  <c r="L18" i="66" a="1"/>
  <c r="L18" i="66" s="1"/>
  <c r="K18" i="66" a="1"/>
  <c r="K18" i="66" s="1"/>
  <c r="J18" i="66" a="1"/>
  <c r="J18" i="66" s="1"/>
  <c r="I18" i="66" a="1"/>
  <c r="I18" i="66" s="1"/>
  <c r="H18" i="66" a="1"/>
  <c r="H18" i="66" s="1"/>
  <c r="G18" i="66" a="1"/>
  <c r="G18" i="66" s="1"/>
  <c r="F18" i="66" a="1"/>
  <c r="F18" i="66" s="1"/>
  <c r="E18" i="66" a="1"/>
  <c r="E18" i="66" s="1"/>
  <c r="D18" i="66" a="1"/>
  <c r="D18" i="66" s="1"/>
  <c r="C18" i="66"/>
  <c r="W17" i="66" a="1"/>
  <c r="W17" i="66" s="1"/>
  <c r="V17" i="66" a="1"/>
  <c r="V17" i="66" s="1"/>
  <c r="U17" i="66" a="1"/>
  <c r="U17" i="66" s="1"/>
  <c r="T17" i="66" a="1"/>
  <c r="T17" i="66" s="1"/>
  <c r="S17" i="66" a="1"/>
  <c r="S17" i="66" s="1"/>
  <c r="R17" i="66" a="1"/>
  <c r="R17" i="66" s="1"/>
  <c r="Q17" i="66" a="1"/>
  <c r="Q17" i="66" s="1"/>
  <c r="P17" i="66" a="1"/>
  <c r="P17" i="66" s="1"/>
  <c r="O17" i="66" a="1"/>
  <c r="O17" i="66" s="1"/>
  <c r="N17" i="66" a="1"/>
  <c r="N17" i="66" s="1"/>
  <c r="M17" i="66" a="1"/>
  <c r="M17" i="66" s="1"/>
  <c r="L17" i="66" a="1"/>
  <c r="L17" i="66" s="1"/>
  <c r="K17" i="66" a="1"/>
  <c r="K17" i="66" s="1"/>
  <c r="J17" i="66" a="1"/>
  <c r="J17" i="66" s="1"/>
  <c r="I17" i="66" a="1"/>
  <c r="I17" i="66" s="1"/>
  <c r="H17" i="66" a="1"/>
  <c r="H17" i="66" s="1"/>
  <c r="G17" i="66" a="1"/>
  <c r="G17" i="66" s="1"/>
  <c r="F17" i="66" a="1"/>
  <c r="F17" i="66" s="1"/>
  <c r="E17" i="66" a="1"/>
  <c r="E17" i="66" s="1"/>
  <c r="D17" i="66" a="1"/>
  <c r="D17" i="66" s="1"/>
  <c r="C17" i="66"/>
  <c r="W16" i="66" a="1"/>
  <c r="W16" i="66" s="1"/>
  <c r="V16" i="66" a="1"/>
  <c r="V16" i="66" s="1"/>
  <c r="U16" i="66" a="1"/>
  <c r="U16" i="66" s="1"/>
  <c r="T16" i="66" a="1"/>
  <c r="T16" i="66" s="1"/>
  <c r="S16" i="66" a="1"/>
  <c r="S16" i="66" s="1"/>
  <c r="R16" i="66" a="1"/>
  <c r="R16" i="66" s="1"/>
  <c r="Q16" i="66" a="1"/>
  <c r="Q16" i="66" s="1"/>
  <c r="P16" i="66" a="1"/>
  <c r="P16" i="66" s="1"/>
  <c r="O16" i="66" a="1"/>
  <c r="O16" i="66" s="1"/>
  <c r="N16" i="66" a="1"/>
  <c r="N16" i="66" s="1"/>
  <c r="M16" i="66" a="1"/>
  <c r="M16" i="66" s="1"/>
  <c r="L16" i="66" a="1"/>
  <c r="L16" i="66" s="1"/>
  <c r="K16" i="66" a="1"/>
  <c r="K16" i="66" s="1"/>
  <c r="J16" i="66" a="1"/>
  <c r="J16" i="66" s="1"/>
  <c r="I16" i="66" a="1"/>
  <c r="I16" i="66" s="1"/>
  <c r="H16" i="66" a="1"/>
  <c r="H16" i="66" s="1"/>
  <c r="G16" i="66" a="1"/>
  <c r="G16" i="66" s="1"/>
  <c r="F16" i="66" a="1"/>
  <c r="F16" i="66" s="1"/>
  <c r="E16" i="66" a="1"/>
  <c r="E16" i="66" s="1"/>
  <c r="D16" i="66" a="1"/>
  <c r="D16" i="66" s="1"/>
  <c r="C16" i="66"/>
  <c r="W15" i="66" a="1"/>
  <c r="W15" i="66" s="1"/>
  <c r="V15" i="66" a="1"/>
  <c r="V15" i="66" s="1"/>
  <c r="U15" i="66" a="1"/>
  <c r="U15" i="66" s="1"/>
  <c r="T15" i="66" a="1"/>
  <c r="T15" i="66" s="1"/>
  <c r="S15" i="66" a="1"/>
  <c r="S15" i="66" s="1"/>
  <c r="R15" i="66" a="1"/>
  <c r="R15" i="66" s="1"/>
  <c r="Q15" i="66" a="1"/>
  <c r="Q15" i="66" s="1"/>
  <c r="P15" i="66" a="1"/>
  <c r="P15" i="66" s="1"/>
  <c r="O15" i="66" a="1"/>
  <c r="O15" i="66" s="1"/>
  <c r="N15" i="66" a="1"/>
  <c r="N15" i="66" s="1"/>
  <c r="M15" i="66" a="1"/>
  <c r="M15" i="66" s="1"/>
  <c r="L15" i="66" a="1"/>
  <c r="L15" i="66" s="1"/>
  <c r="K15" i="66" a="1"/>
  <c r="K15" i="66" s="1"/>
  <c r="J15" i="66" a="1"/>
  <c r="J15" i="66" s="1"/>
  <c r="I15" i="66" a="1"/>
  <c r="I15" i="66" s="1"/>
  <c r="H15" i="66" a="1"/>
  <c r="H15" i="66" s="1"/>
  <c r="G15" i="66" a="1"/>
  <c r="G15" i="66" s="1"/>
  <c r="F15" i="66" a="1"/>
  <c r="F15" i="66" s="1"/>
  <c r="E15" i="66" a="1"/>
  <c r="E15" i="66" s="1"/>
  <c r="D15" i="66" a="1"/>
  <c r="D15" i="66" s="1"/>
  <c r="C15" i="66"/>
  <c r="W14" i="66" a="1"/>
  <c r="W14" i="66" s="1"/>
  <c r="V14" i="66" a="1"/>
  <c r="V14" i="66" s="1"/>
  <c r="U14" i="66" a="1"/>
  <c r="U14" i="66" s="1"/>
  <c r="T14" i="66" a="1"/>
  <c r="T14" i="66" s="1"/>
  <c r="S14" i="66" a="1"/>
  <c r="S14" i="66" s="1"/>
  <c r="R14" i="66" a="1"/>
  <c r="R14" i="66" s="1"/>
  <c r="Q14" i="66" a="1"/>
  <c r="Q14" i="66" s="1"/>
  <c r="P14" i="66" a="1"/>
  <c r="P14" i="66" s="1"/>
  <c r="O14" i="66" a="1"/>
  <c r="O14" i="66" s="1"/>
  <c r="N14" i="66" a="1"/>
  <c r="N14" i="66" s="1"/>
  <c r="M14" i="66" a="1"/>
  <c r="M14" i="66" s="1"/>
  <c r="L14" i="66" a="1"/>
  <c r="L14" i="66" s="1"/>
  <c r="K14" i="66" a="1"/>
  <c r="K14" i="66" s="1"/>
  <c r="J14" i="66" a="1"/>
  <c r="J14" i="66" s="1"/>
  <c r="I14" i="66" a="1"/>
  <c r="I14" i="66" s="1"/>
  <c r="H14" i="66" a="1"/>
  <c r="H14" i="66" s="1"/>
  <c r="G14" i="66" a="1"/>
  <c r="G14" i="66" s="1"/>
  <c r="F14" i="66" a="1"/>
  <c r="F14" i="66" s="1"/>
  <c r="E14" i="66" a="1"/>
  <c r="E14" i="66" s="1"/>
  <c r="D14" i="66" a="1"/>
  <c r="D14" i="66" s="1"/>
  <c r="C14" i="66"/>
  <c r="W13" i="66" a="1"/>
  <c r="W13" i="66" s="1"/>
  <c r="V13" i="66" a="1"/>
  <c r="V13" i="66" s="1"/>
  <c r="U13" i="66" a="1"/>
  <c r="U13" i="66" s="1"/>
  <c r="T13" i="66" a="1"/>
  <c r="T13" i="66" s="1"/>
  <c r="S13" i="66" a="1"/>
  <c r="S13" i="66" s="1"/>
  <c r="R13" i="66" a="1"/>
  <c r="R13" i="66" s="1"/>
  <c r="Q13" i="66" a="1"/>
  <c r="Q13" i="66" s="1"/>
  <c r="P13" i="66" a="1"/>
  <c r="P13" i="66" s="1"/>
  <c r="O13" i="66" a="1"/>
  <c r="O13" i="66" s="1"/>
  <c r="N13" i="66" a="1"/>
  <c r="N13" i="66" s="1"/>
  <c r="M13" i="66" a="1"/>
  <c r="M13" i="66" s="1"/>
  <c r="L13" i="66" a="1"/>
  <c r="L13" i="66" s="1"/>
  <c r="K13" i="66" a="1"/>
  <c r="K13" i="66" s="1"/>
  <c r="J13" i="66" a="1"/>
  <c r="J13" i="66" s="1"/>
  <c r="I13" i="66" a="1"/>
  <c r="I13" i="66" s="1"/>
  <c r="H13" i="66" a="1"/>
  <c r="H13" i="66" s="1"/>
  <c r="G13" i="66" a="1"/>
  <c r="G13" i="66" s="1"/>
  <c r="F13" i="66" a="1"/>
  <c r="F13" i="66" s="1"/>
  <c r="E13" i="66" a="1"/>
  <c r="E13" i="66" s="1"/>
  <c r="D13" i="66" a="1"/>
  <c r="D13" i="66" s="1"/>
  <c r="C13" i="66"/>
  <c r="W12" i="66" a="1"/>
  <c r="W12" i="66" s="1"/>
  <c r="V12" i="66" a="1"/>
  <c r="V12" i="66" s="1"/>
  <c r="U12" i="66" a="1"/>
  <c r="U12" i="66" s="1"/>
  <c r="T12" i="66" a="1"/>
  <c r="T12" i="66" s="1"/>
  <c r="S12" i="66" a="1"/>
  <c r="S12" i="66" s="1"/>
  <c r="R12" i="66" a="1"/>
  <c r="R12" i="66" s="1"/>
  <c r="Q12" i="66" a="1"/>
  <c r="Q12" i="66" s="1"/>
  <c r="P12" i="66" a="1"/>
  <c r="P12" i="66" s="1"/>
  <c r="O12" i="66" a="1"/>
  <c r="O12" i="66" s="1"/>
  <c r="N12" i="66" a="1"/>
  <c r="N12" i="66" s="1"/>
  <c r="M12" i="66" a="1"/>
  <c r="M12" i="66" s="1"/>
  <c r="L12" i="66" a="1"/>
  <c r="L12" i="66" s="1"/>
  <c r="K12" i="66" a="1"/>
  <c r="K12" i="66" s="1"/>
  <c r="J12" i="66" a="1"/>
  <c r="J12" i="66" s="1"/>
  <c r="I12" i="66" a="1"/>
  <c r="I12" i="66" s="1"/>
  <c r="H12" i="66" a="1"/>
  <c r="H12" i="66" s="1"/>
  <c r="G12" i="66" a="1"/>
  <c r="G12" i="66" s="1"/>
  <c r="F12" i="66" a="1"/>
  <c r="F12" i="66" s="1"/>
  <c r="E12" i="66" a="1"/>
  <c r="E12" i="66" s="1"/>
  <c r="D12" i="66" a="1"/>
  <c r="D12" i="66" s="1"/>
  <c r="C12" i="66"/>
  <c r="W11" i="66" a="1"/>
  <c r="W11" i="66" s="1"/>
  <c r="V11" i="66" a="1"/>
  <c r="V11" i="66" s="1"/>
  <c r="U11" i="66" a="1"/>
  <c r="U11" i="66" s="1"/>
  <c r="T11" i="66" a="1"/>
  <c r="T11" i="66" s="1"/>
  <c r="S11" i="66" a="1"/>
  <c r="S11" i="66" s="1"/>
  <c r="R11" i="66" a="1"/>
  <c r="R11" i="66" s="1"/>
  <c r="Q11" i="66" a="1"/>
  <c r="Q11" i="66" s="1"/>
  <c r="P11" i="66" a="1"/>
  <c r="P11" i="66" s="1"/>
  <c r="O11" i="66" a="1"/>
  <c r="O11" i="66" s="1"/>
  <c r="N11" i="66" a="1"/>
  <c r="N11" i="66" s="1"/>
  <c r="M11" i="66" a="1"/>
  <c r="M11" i="66" s="1"/>
  <c r="L11" i="66" a="1"/>
  <c r="L11" i="66" s="1"/>
  <c r="K11" i="66" a="1"/>
  <c r="K11" i="66" s="1"/>
  <c r="J11" i="66" a="1"/>
  <c r="J11" i="66" s="1"/>
  <c r="I11" i="66" a="1"/>
  <c r="I11" i="66" s="1"/>
  <c r="H11" i="66" a="1"/>
  <c r="H11" i="66" s="1"/>
  <c r="G11" i="66" a="1"/>
  <c r="G11" i="66" s="1"/>
  <c r="F11" i="66" a="1"/>
  <c r="F11" i="66" s="1"/>
  <c r="E11" i="66" a="1"/>
  <c r="E11" i="66" s="1"/>
  <c r="D11" i="66" a="1"/>
  <c r="D11" i="66" s="1"/>
  <c r="C11" i="66"/>
  <c r="W10" i="66" a="1"/>
  <c r="W10" i="66" s="1"/>
  <c r="V10" i="66" a="1"/>
  <c r="V10" i="66" s="1"/>
  <c r="U10" i="66" a="1"/>
  <c r="U10" i="66" s="1"/>
  <c r="T10" i="66" a="1"/>
  <c r="T10" i="66" s="1"/>
  <c r="S10" i="66" a="1"/>
  <c r="S10" i="66" s="1"/>
  <c r="R10" i="66" a="1"/>
  <c r="R10" i="66" s="1"/>
  <c r="Q10" i="66" a="1"/>
  <c r="Q10" i="66" s="1"/>
  <c r="P10" i="66" a="1"/>
  <c r="P10" i="66" s="1"/>
  <c r="O10" i="66" a="1"/>
  <c r="O10" i="66" s="1"/>
  <c r="N10" i="66" a="1"/>
  <c r="N10" i="66" s="1"/>
  <c r="M10" i="66" a="1"/>
  <c r="M10" i="66" s="1"/>
  <c r="L10" i="66" a="1"/>
  <c r="L10" i="66" s="1"/>
  <c r="K10" i="66" a="1"/>
  <c r="K10" i="66" s="1"/>
  <c r="J10" i="66" a="1"/>
  <c r="J10" i="66" s="1"/>
  <c r="I10" i="66" a="1"/>
  <c r="I10" i="66" s="1"/>
  <c r="H10" i="66" a="1"/>
  <c r="H10" i="66" s="1"/>
  <c r="G10" i="66" a="1"/>
  <c r="G10" i="66" s="1"/>
  <c r="F10" i="66" a="1"/>
  <c r="F10" i="66" s="1"/>
  <c r="E10" i="66" a="1"/>
  <c r="E10" i="66" s="1"/>
  <c r="D10" i="66" a="1"/>
  <c r="D10" i="66" s="1"/>
  <c r="C10" i="66"/>
  <c r="W9" i="66" a="1"/>
  <c r="W9" i="66" s="1"/>
  <c r="V9" i="66" a="1"/>
  <c r="V9" i="66" s="1"/>
  <c r="U9" i="66" a="1"/>
  <c r="U9" i="66" s="1"/>
  <c r="T9" i="66" a="1"/>
  <c r="T9" i="66" s="1"/>
  <c r="S9" i="66" a="1"/>
  <c r="S9" i="66" s="1"/>
  <c r="R9" i="66" a="1"/>
  <c r="R9" i="66" s="1"/>
  <c r="Q9" i="66" a="1"/>
  <c r="Q9" i="66" s="1"/>
  <c r="P9" i="66" a="1"/>
  <c r="P9" i="66" s="1"/>
  <c r="O9" i="66" a="1"/>
  <c r="O9" i="66" s="1"/>
  <c r="N9" i="66" a="1"/>
  <c r="N9" i="66" s="1"/>
  <c r="M9" i="66" a="1"/>
  <c r="M9" i="66" s="1"/>
  <c r="L9" i="66" a="1"/>
  <c r="L9" i="66" s="1"/>
  <c r="K9" i="66" a="1"/>
  <c r="K9" i="66" s="1"/>
  <c r="J9" i="66" a="1"/>
  <c r="J9" i="66" s="1"/>
  <c r="I9" i="66" a="1"/>
  <c r="I9" i="66" s="1"/>
  <c r="H9" i="66" a="1"/>
  <c r="H9" i="66" s="1"/>
  <c r="G9" i="66" a="1"/>
  <c r="G9" i="66" s="1"/>
  <c r="F9" i="66" a="1"/>
  <c r="F9" i="66" s="1"/>
  <c r="E9" i="66" a="1"/>
  <c r="E9" i="66" s="1"/>
  <c r="D9" i="66" a="1"/>
  <c r="D9" i="66" s="1"/>
  <c r="C9" i="66"/>
  <c r="W8" i="66" a="1"/>
  <c r="W8" i="66" s="1"/>
  <c r="V8" i="66" a="1"/>
  <c r="V8" i="66" s="1"/>
  <c r="U8" i="66" a="1"/>
  <c r="U8" i="66" s="1"/>
  <c r="T8" i="66" a="1"/>
  <c r="T8" i="66" s="1"/>
  <c r="S8" i="66" a="1"/>
  <c r="S8" i="66" s="1"/>
  <c r="R8" i="66" a="1"/>
  <c r="R8" i="66" s="1"/>
  <c r="Q8" i="66" a="1"/>
  <c r="Q8" i="66" s="1"/>
  <c r="P8" i="66" a="1"/>
  <c r="P8" i="66" s="1"/>
  <c r="O8" i="66" a="1"/>
  <c r="O8" i="66" s="1"/>
  <c r="N8" i="66" a="1"/>
  <c r="N8" i="66" s="1"/>
  <c r="M8" i="66" a="1"/>
  <c r="M8" i="66" s="1"/>
  <c r="L8" i="66" a="1"/>
  <c r="L8" i="66" s="1"/>
  <c r="K8" i="66" a="1"/>
  <c r="K8" i="66" s="1"/>
  <c r="J8" i="66" a="1"/>
  <c r="J8" i="66" s="1"/>
  <c r="I8" i="66" a="1"/>
  <c r="I8" i="66" s="1"/>
  <c r="H8" i="66" a="1"/>
  <c r="H8" i="66" s="1"/>
  <c r="G8" i="66" a="1"/>
  <c r="G8" i="66" s="1"/>
  <c r="F8" i="66" a="1"/>
  <c r="F8" i="66" s="1"/>
  <c r="E8" i="66" a="1"/>
  <c r="E8" i="66" s="1"/>
  <c r="D8" i="66" a="1"/>
  <c r="D8" i="66" s="1"/>
  <c r="C8" i="66"/>
  <c r="C7" i="66"/>
  <c r="C6" i="66"/>
  <c r="C5" i="66"/>
  <c r="C4" i="66"/>
  <c r="W21" i="65" a="1"/>
  <c r="W21" i="65" s="1"/>
  <c r="V21" i="65" a="1"/>
  <c r="V21" i="65" s="1"/>
  <c r="U21" i="65" a="1"/>
  <c r="U21" i="65" s="1"/>
  <c r="T21" i="65" a="1"/>
  <c r="T21" i="65" s="1"/>
  <c r="S21" i="65" a="1"/>
  <c r="S21" i="65" s="1"/>
  <c r="R21" i="65" a="1"/>
  <c r="R21" i="65" s="1"/>
  <c r="Q21" i="65" a="1"/>
  <c r="Q21" i="65" s="1"/>
  <c r="P21" i="65" a="1"/>
  <c r="P21" i="65" s="1"/>
  <c r="O21" i="65" a="1"/>
  <c r="O21" i="65" s="1"/>
  <c r="N21" i="65" a="1"/>
  <c r="N21" i="65" s="1"/>
  <c r="M21" i="65" a="1"/>
  <c r="M21" i="65" s="1"/>
  <c r="L21" i="65" a="1"/>
  <c r="L21" i="65" s="1"/>
  <c r="K21" i="65" a="1"/>
  <c r="K21" i="65" s="1"/>
  <c r="J21" i="65" a="1"/>
  <c r="J21" i="65" s="1"/>
  <c r="I21" i="65" a="1"/>
  <c r="I21" i="65" s="1"/>
  <c r="H21" i="65" a="1"/>
  <c r="H21" i="65" s="1"/>
  <c r="G21" i="65" a="1"/>
  <c r="G21" i="65" s="1"/>
  <c r="F21" i="65" a="1"/>
  <c r="F21" i="65" s="1"/>
  <c r="E21" i="65" a="1"/>
  <c r="E21" i="65" s="1"/>
  <c r="D21" i="65" a="1"/>
  <c r="D21" i="65" s="1"/>
  <c r="C21" i="65"/>
  <c r="W20" i="65" a="1"/>
  <c r="W20" i="65" s="1"/>
  <c r="V20" i="65" a="1"/>
  <c r="V20" i="65" s="1"/>
  <c r="U20" i="65" a="1"/>
  <c r="U20" i="65" s="1"/>
  <c r="T20" i="65" a="1"/>
  <c r="T20" i="65" s="1"/>
  <c r="S20" i="65" a="1"/>
  <c r="S20" i="65" s="1"/>
  <c r="R20" i="65" a="1"/>
  <c r="R20" i="65" s="1"/>
  <c r="Q20" i="65" a="1"/>
  <c r="Q20" i="65" s="1"/>
  <c r="P20" i="65" a="1"/>
  <c r="P20" i="65" s="1"/>
  <c r="O20" i="65" a="1"/>
  <c r="O20" i="65" s="1"/>
  <c r="N20" i="65" a="1"/>
  <c r="N20" i="65" s="1"/>
  <c r="M20" i="65" a="1"/>
  <c r="M20" i="65" s="1"/>
  <c r="L20" i="65" a="1"/>
  <c r="L20" i="65" s="1"/>
  <c r="K20" i="65" a="1"/>
  <c r="K20" i="65" s="1"/>
  <c r="J20" i="65" a="1"/>
  <c r="J20" i="65" s="1"/>
  <c r="I20" i="65" a="1"/>
  <c r="I20" i="65" s="1"/>
  <c r="H20" i="65" a="1"/>
  <c r="H20" i="65" s="1"/>
  <c r="G20" i="65" a="1"/>
  <c r="G20" i="65" s="1"/>
  <c r="F20" i="65" a="1"/>
  <c r="F20" i="65" s="1"/>
  <c r="E20" i="65" a="1"/>
  <c r="E20" i="65" s="1"/>
  <c r="D20" i="65" a="1"/>
  <c r="D20" i="65" s="1"/>
  <c r="C20" i="65"/>
  <c r="W19" i="65" a="1"/>
  <c r="W19" i="65" s="1"/>
  <c r="V19" i="65" a="1"/>
  <c r="V19" i="65" s="1"/>
  <c r="U19" i="65" a="1"/>
  <c r="U19" i="65" s="1"/>
  <c r="T19" i="65" a="1"/>
  <c r="T19" i="65" s="1"/>
  <c r="S19" i="65" a="1"/>
  <c r="S19" i="65" s="1"/>
  <c r="R19" i="65" a="1"/>
  <c r="R19" i="65" s="1"/>
  <c r="Q19" i="65" a="1"/>
  <c r="Q19" i="65" s="1"/>
  <c r="P19" i="65" a="1"/>
  <c r="P19" i="65" s="1"/>
  <c r="O19" i="65" a="1"/>
  <c r="O19" i="65" s="1"/>
  <c r="N19" i="65" a="1"/>
  <c r="N19" i="65" s="1"/>
  <c r="M19" i="65" a="1"/>
  <c r="M19" i="65" s="1"/>
  <c r="L19" i="65" a="1"/>
  <c r="L19" i="65" s="1"/>
  <c r="K19" i="65" a="1"/>
  <c r="K19" i="65" s="1"/>
  <c r="J19" i="65" a="1"/>
  <c r="J19" i="65" s="1"/>
  <c r="I19" i="65" a="1"/>
  <c r="I19" i="65" s="1"/>
  <c r="H19" i="65" a="1"/>
  <c r="H19" i="65" s="1"/>
  <c r="G19" i="65" a="1"/>
  <c r="G19" i="65" s="1"/>
  <c r="F19" i="65" a="1"/>
  <c r="F19" i="65" s="1"/>
  <c r="E19" i="65" a="1"/>
  <c r="E19" i="65" s="1"/>
  <c r="D19" i="65" a="1"/>
  <c r="D19" i="65" s="1"/>
  <c r="C19" i="65"/>
  <c r="W18" i="65" a="1"/>
  <c r="W18" i="65" s="1"/>
  <c r="V18" i="65" a="1"/>
  <c r="V18" i="65" s="1"/>
  <c r="U18" i="65" a="1"/>
  <c r="U18" i="65" s="1"/>
  <c r="T18" i="65" a="1"/>
  <c r="T18" i="65" s="1"/>
  <c r="S18" i="65" a="1"/>
  <c r="S18" i="65" s="1"/>
  <c r="R18" i="65" a="1"/>
  <c r="R18" i="65" s="1"/>
  <c r="Q18" i="65" a="1"/>
  <c r="Q18" i="65" s="1"/>
  <c r="P18" i="65" a="1"/>
  <c r="P18" i="65" s="1"/>
  <c r="O18" i="65" a="1"/>
  <c r="O18" i="65" s="1"/>
  <c r="N18" i="65" a="1"/>
  <c r="N18" i="65" s="1"/>
  <c r="M18" i="65" a="1"/>
  <c r="M18" i="65" s="1"/>
  <c r="L18" i="65" a="1"/>
  <c r="L18" i="65" s="1"/>
  <c r="K18" i="65" a="1"/>
  <c r="K18" i="65" s="1"/>
  <c r="J18" i="65" a="1"/>
  <c r="J18" i="65" s="1"/>
  <c r="I18" i="65" a="1"/>
  <c r="I18" i="65" s="1"/>
  <c r="H18" i="65" a="1"/>
  <c r="H18" i="65" s="1"/>
  <c r="G18" i="65" a="1"/>
  <c r="G18" i="65" s="1"/>
  <c r="F18" i="65" a="1"/>
  <c r="F18" i="65" s="1"/>
  <c r="E18" i="65" a="1"/>
  <c r="E18" i="65" s="1"/>
  <c r="D18" i="65" a="1"/>
  <c r="D18" i="65" s="1"/>
  <c r="C18" i="65"/>
  <c r="W17" i="65" a="1"/>
  <c r="W17" i="65" s="1"/>
  <c r="V17" i="65" a="1"/>
  <c r="V17" i="65" s="1"/>
  <c r="U17" i="65" a="1"/>
  <c r="U17" i="65" s="1"/>
  <c r="T17" i="65" a="1"/>
  <c r="T17" i="65" s="1"/>
  <c r="S17" i="65" a="1"/>
  <c r="S17" i="65" s="1"/>
  <c r="R17" i="65" a="1"/>
  <c r="R17" i="65" s="1"/>
  <c r="Q17" i="65" a="1"/>
  <c r="Q17" i="65" s="1"/>
  <c r="P17" i="65" a="1"/>
  <c r="P17" i="65" s="1"/>
  <c r="O17" i="65" a="1"/>
  <c r="O17" i="65" s="1"/>
  <c r="N17" i="65" a="1"/>
  <c r="N17" i="65" s="1"/>
  <c r="M17" i="65" a="1"/>
  <c r="M17" i="65" s="1"/>
  <c r="L17" i="65" a="1"/>
  <c r="L17" i="65" s="1"/>
  <c r="K17" i="65" a="1"/>
  <c r="K17" i="65" s="1"/>
  <c r="J17" i="65" a="1"/>
  <c r="J17" i="65" s="1"/>
  <c r="I17" i="65" a="1"/>
  <c r="I17" i="65" s="1"/>
  <c r="H17" i="65" a="1"/>
  <c r="H17" i="65" s="1"/>
  <c r="G17" i="65" a="1"/>
  <c r="G17" i="65" s="1"/>
  <c r="F17" i="65" a="1"/>
  <c r="F17" i="65" s="1"/>
  <c r="E17" i="65" a="1"/>
  <c r="E17" i="65" s="1"/>
  <c r="D17" i="65" a="1"/>
  <c r="D17" i="65" s="1"/>
  <c r="C17" i="65"/>
  <c r="W16" i="65" a="1"/>
  <c r="W16" i="65" s="1"/>
  <c r="V16" i="65" a="1"/>
  <c r="V16" i="65" s="1"/>
  <c r="U16" i="65" a="1"/>
  <c r="U16" i="65" s="1"/>
  <c r="T16" i="65" a="1"/>
  <c r="T16" i="65" s="1"/>
  <c r="S16" i="65" a="1"/>
  <c r="S16" i="65" s="1"/>
  <c r="R16" i="65" a="1"/>
  <c r="R16" i="65" s="1"/>
  <c r="Q16" i="65" a="1"/>
  <c r="Q16" i="65" s="1"/>
  <c r="P16" i="65" a="1"/>
  <c r="P16" i="65" s="1"/>
  <c r="O16" i="65" a="1"/>
  <c r="O16" i="65" s="1"/>
  <c r="N16" i="65" a="1"/>
  <c r="N16" i="65" s="1"/>
  <c r="M16" i="65" a="1"/>
  <c r="M16" i="65" s="1"/>
  <c r="L16" i="65" a="1"/>
  <c r="L16" i="65" s="1"/>
  <c r="K16" i="65" a="1"/>
  <c r="K16" i="65" s="1"/>
  <c r="J16" i="65" a="1"/>
  <c r="J16" i="65" s="1"/>
  <c r="I16" i="65" a="1"/>
  <c r="I16" i="65" s="1"/>
  <c r="H16" i="65" a="1"/>
  <c r="H16" i="65" s="1"/>
  <c r="G16" i="65" a="1"/>
  <c r="G16" i="65" s="1"/>
  <c r="F16" i="65" a="1"/>
  <c r="F16" i="65" s="1"/>
  <c r="E16" i="65" a="1"/>
  <c r="E16" i="65" s="1"/>
  <c r="D16" i="65" a="1"/>
  <c r="D16" i="65" s="1"/>
  <c r="C16" i="65"/>
  <c r="W15" i="65" a="1"/>
  <c r="W15" i="65" s="1"/>
  <c r="V15" i="65" a="1"/>
  <c r="V15" i="65" s="1"/>
  <c r="U15" i="65" a="1"/>
  <c r="U15" i="65" s="1"/>
  <c r="T15" i="65" a="1"/>
  <c r="T15" i="65" s="1"/>
  <c r="S15" i="65" a="1"/>
  <c r="S15" i="65" s="1"/>
  <c r="R15" i="65" a="1"/>
  <c r="R15" i="65" s="1"/>
  <c r="Q15" i="65" a="1"/>
  <c r="Q15" i="65" s="1"/>
  <c r="P15" i="65" a="1"/>
  <c r="P15" i="65" s="1"/>
  <c r="O15" i="65" a="1"/>
  <c r="O15" i="65" s="1"/>
  <c r="N15" i="65" a="1"/>
  <c r="N15" i="65" s="1"/>
  <c r="M15" i="65" a="1"/>
  <c r="M15" i="65" s="1"/>
  <c r="L15" i="65" a="1"/>
  <c r="L15" i="65" s="1"/>
  <c r="K15" i="65" a="1"/>
  <c r="K15" i="65" s="1"/>
  <c r="J15" i="65" a="1"/>
  <c r="J15" i="65" s="1"/>
  <c r="I15" i="65" a="1"/>
  <c r="I15" i="65" s="1"/>
  <c r="H15" i="65" a="1"/>
  <c r="H15" i="65" s="1"/>
  <c r="G15" i="65" a="1"/>
  <c r="G15" i="65" s="1"/>
  <c r="F15" i="65" a="1"/>
  <c r="F15" i="65" s="1"/>
  <c r="E15" i="65" a="1"/>
  <c r="E15" i="65" s="1"/>
  <c r="D15" i="65" a="1"/>
  <c r="D15" i="65" s="1"/>
  <c r="C15" i="65"/>
  <c r="W14" i="65" a="1"/>
  <c r="W14" i="65" s="1"/>
  <c r="V14" i="65" a="1"/>
  <c r="V14" i="65" s="1"/>
  <c r="U14" i="65" a="1"/>
  <c r="U14" i="65" s="1"/>
  <c r="T14" i="65" a="1"/>
  <c r="T14" i="65" s="1"/>
  <c r="S14" i="65" a="1"/>
  <c r="S14" i="65" s="1"/>
  <c r="R14" i="65" a="1"/>
  <c r="R14" i="65" s="1"/>
  <c r="Q14" i="65" a="1"/>
  <c r="Q14" i="65" s="1"/>
  <c r="P14" i="65" a="1"/>
  <c r="P14" i="65" s="1"/>
  <c r="O14" i="65" a="1"/>
  <c r="O14" i="65" s="1"/>
  <c r="N14" i="65" a="1"/>
  <c r="N14" i="65" s="1"/>
  <c r="M14" i="65" a="1"/>
  <c r="M14" i="65" s="1"/>
  <c r="L14" i="65" a="1"/>
  <c r="L14" i="65" s="1"/>
  <c r="K14" i="65" a="1"/>
  <c r="K14" i="65" s="1"/>
  <c r="J14" i="65" a="1"/>
  <c r="J14" i="65" s="1"/>
  <c r="I14" i="65" a="1"/>
  <c r="I14" i="65" s="1"/>
  <c r="H14" i="65" a="1"/>
  <c r="H14" i="65" s="1"/>
  <c r="G14" i="65" a="1"/>
  <c r="G14" i="65" s="1"/>
  <c r="F14" i="65" a="1"/>
  <c r="F14" i="65" s="1"/>
  <c r="E14" i="65" a="1"/>
  <c r="E14" i="65" s="1"/>
  <c r="D14" i="65" a="1"/>
  <c r="D14" i="65" s="1"/>
  <c r="C14" i="65"/>
  <c r="W13" i="65" a="1"/>
  <c r="W13" i="65" s="1"/>
  <c r="V13" i="65" a="1"/>
  <c r="V13" i="65" s="1"/>
  <c r="U13" i="65" a="1"/>
  <c r="U13" i="65" s="1"/>
  <c r="T13" i="65" a="1"/>
  <c r="T13" i="65" s="1"/>
  <c r="S13" i="65" a="1"/>
  <c r="S13" i="65" s="1"/>
  <c r="R13" i="65" a="1"/>
  <c r="R13" i="65" s="1"/>
  <c r="Q13" i="65" a="1"/>
  <c r="Q13" i="65" s="1"/>
  <c r="P13" i="65" a="1"/>
  <c r="P13" i="65" s="1"/>
  <c r="O13" i="65" a="1"/>
  <c r="O13" i="65" s="1"/>
  <c r="N13" i="65" a="1"/>
  <c r="N13" i="65" s="1"/>
  <c r="M13" i="65" a="1"/>
  <c r="M13" i="65" s="1"/>
  <c r="L13" i="65" a="1"/>
  <c r="L13" i="65" s="1"/>
  <c r="K13" i="65" a="1"/>
  <c r="K13" i="65" s="1"/>
  <c r="J13" i="65" a="1"/>
  <c r="J13" i="65" s="1"/>
  <c r="I13" i="65" a="1"/>
  <c r="I13" i="65" s="1"/>
  <c r="H13" i="65" a="1"/>
  <c r="H13" i="65" s="1"/>
  <c r="G13" i="65" a="1"/>
  <c r="G13" i="65" s="1"/>
  <c r="F13" i="65" a="1"/>
  <c r="F13" i="65" s="1"/>
  <c r="E13" i="65" a="1"/>
  <c r="E13" i="65" s="1"/>
  <c r="D13" i="65" a="1"/>
  <c r="D13" i="65" s="1"/>
  <c r="C13" i="65"/>
  <c r="W12" i="65" a="1"/>
  <c r="W12" i="65" s="1"/>
  <c r="V12" i="65" a="1"/>
  <c r="V12" i="65" s="1"/>
  <c r="U12" i="65" a="1"/>
  <c r="U12" i="65" s="1"/>
  <c r="T12" i="65" a="1"/>
  <c r="T12" i="65" s="1"/>
  <c r="S12" i="65" a="1"/>
  <c r="S12" i="65" s="1"/>
  <c r="R12" i="65" a="1"/>
  <c r="R12" i="65" s="1"/>
  <c r="Q12" i="65" a="1"/>
  <c r="Q12" i="65" s="1"/>
  <c r="P12" i="65" a="1"/>
  <c r="P12" i="65" s="1"/>
  <c r="O12" i="65" a="1"/>
  <c r="O12" i="65" s="1"/>
  <c r="N12" i="65" a="1"/>
  <c r="N12" i="65" s="1"/>
  <c r="M12" i="65" a="1"/>
  <c r="M12" i="65" s="1"/>
  <c r="L12" i="65" a="1"/>
  <c r="L12" i="65" s="1"/>
  <c r="K12" i="65" a="1"/>
  <c r="K12" i="65" s="1"/>
  <c r="J12" i="65" a="1"/>
  <c r="J12" i="65" s="1"/>
  <c r="I12" i="65" a="1"/>
  <c r="I12" i="65" s="1"/>
  <c r="H12" i="65" a="1"/>
  <c r="H12" i="65" s="1"/>
  <c r="G12" i="65" a="1"/>
  <c r="G12" i="65" s="1"/>
  <c r="F12" i="65" a="1"/>
  <c r="F12" i="65" s="1"/>
  <c r="E12" i="65" a="1"/>
  <c r="E12" i="65" s="1"/>
  <c r="D12" i="65" a="1"/>
  <c r="D12" i="65" s="1"/>
  <c r="C12" i="65"/>
  <c r="W11" i="65" a="1"/>
  <c r="W11" i="65" s="1"/>
  <c r="V11" i="65" a="1"/>
  <c r="V11" i="65" s="1"/>
  <c r="U11" i="65" a="1"/>
  <c r="U11" i="65" s="1"/>
  <c r="T11" i="65" a="1"/>
  <c r="T11" i="65" s="1"/>
  <c r="S11" i="65" a="1"/>
  <c r="S11" i="65" s="1"/>
  <c r="R11" i="65" a="1"/>
  <c r="R11" i="65" s="1"/>
  <c r="Q11" i="65" a="1"/>
  <c r="Q11" i="65" s="1"/>
  <c r="P11" i="65" a="1"/>
  <c r="P11" i="65" s="1"/>
  <c r="O11" i="65" a="1"/>
  <c r="O11" i="65" s="1"/>
  <c r="N11" i="65" a="1"/>
  <c r="N11" i="65" s="1"/>
  <c r="M11" i="65" a="1"/>
  <c r="M11" i="65" s="1"/>
  <c r="L11" i="65" a="1"/>
  <c r="L11" i="65" s="1"/>
  <c r="K11" i="65" a="1"/>
  <c r="K11" i="65" s="1"/>
  <c r="J11" i="65" a="1"/>
  <c r="J11" i="65" s="1"/>
  <c r="I11" i="65" a="1"/>
  <c r="I11" i="65" s="1"/>
  <c r="H11" i="65" a="1"/>
  <c r="H11" i="65" s="1"/>
  <c r="G11" i="65" a="1"/>
  <c r="G11" i="65" s="1"/>
  <c r="F11" i="65" a="1"/>
  <c r="F11" i="65" s="1"/>
  <c r="E11" i="65" a="1"/>
  <c r="E11" i="65" s="1"/>
  <c r="D11" i="65" a="1"/>
  <c r="D11" i="65" s="1"/>
  <c r="C11" i="65"/>
  <c r="W10" i="65" a="1"/>
  <c r="W10" i="65" s="1"/>
  <c r="V10" i="65" a="1"/>
  <c r="V10" i="65" s="1"/>
  <c r="U10" i="65" a="1"/>
  <c r="U10" i="65" s="1"/>
  <c r="T10" i="65" a="1"/>
  <c r="T10" i="65" s="1"/>
  <c r="S10" i="65" a="1"/>
  <c r="S10" i="65" s="1"/>
  <c r="R10" i="65" a="1"/>
  <c r="R10" i="65" s="1"/>
  <c r="Q10" i="65" a="1"/>
  <c r="Q10" i="65" s="1"/>
  <c r="P10" i="65" a="1"/>
  <c r="P10" i="65" s="1"/>
  <c r="O10" i="65" a="1"/>
  <c r="O10" i="65" s="1"/>
  <c r="N10" i="65" a="1"/>
  <c r="N10" i="65" s="1"/>
  <c r="M10" i="65" a="1"/>
  <c r="M10" i="65" s="1"/>
  <c r="L10" i="65" a="1"/>
  <c r="L10" i="65" s="1"/>
  <c r="K10" i="65" a="1"/>
  <c r="K10" i="65" s="1"/>
  <c r="J10" i="65" a="1"/>
  <c r="J10" i="65" s="1"/>
  <c r="I10" i="65" a="1"/>
  <c r="I10" i="65" s="1"/>
  <c r="H10" i="65" a="1"/>
  <c r="H10" i="65" s="1"/>
  <c r="G10" i="65" a="1"/>
  <c r="G10" i="65" s="1"/>
  <c r="F10" i="65" a="1"/>
  <c r="F10" i="65" s="1"/>
  <c r="E10" i="65" a="1"/>
  <c r="E10" i="65" s="1"/>
  <c r="D10" i="65" a="1"/>
  <c r="D10" i="65" s="1"/>
  <c r="C10" i="65"/>
  <c r="W9" i="65" a="1"/>
  <c r="W9" i="65" s="1"/>
  <c r="V9" i="65" a="1"/>
  <c r="V9" i="65" s="1"/>
  <c r="U9" i="65" a="1"/>
  <c r="U9" i="65" s="1"/>
  <c r="T9" i="65" a="1"/>
  <c r="T9" i="65" s="1"/>
  <c r="S9" i="65" a="1"/>
  <c r="S9" i="65" s="1"/>
  <c r="R9" i="65" a="1"/>
  <c r="R9" i="65" s="1"/>
  <c r="Q9" i="65" a="1"/>
  <c r="Q9" i="65" s="1"/>
  <c r="P9" i="65" a="1"/>
  <c r="P9" i="65" s="1"/>
  <c r="O9" i="65" a="1"/>
  <c r="O9" i="65" s="1"/>
  <c r="N9" i="65" a="1"/>
  <c r="N9" i="65" s="1"/>
  <c r="M9" i="65" a="1"/>
  <c r="M9" i="65" s="1"/>
  <c r="L9" i="65" a="1"/>
  <c r="L9" i="65" s="1"/>
  <c r="K9" i="65" a="1"/>
  <c r="K9" i="65" s="1"/>
  <c r="J9" i="65" a="1"/>
  <c r="J9" i="65" s="1"/>
  <c r="I9" i="65" a="1"/>
  <c r="I9" i="65" s="1"/>
  <c r="H9" i="65" a="1"/>
  <c r="H9" i="65" s="1"/>
  <c r="G9" i="65" a="1"/>
  <c r="G9" i="65" s="1"/>
  <c r="F9" i="65" a="1"/>
  <c r="F9" i="65" s="1"/>
  <c r="E9" i="65" a="1"/>
  <c r="E9" i="65" s="1"/>
  <c r="D9" i="65" a="1"/>
  <c r="D9" i="65" s="1"/>
  <c r="C9" i="65"/>
  <c r="C8" i="65"/>
  <c r="C7" i="65"/>
  <c r="C6" i="65"/>
  <c r="C5" i="65"/>
  <c r="C4" i="65"/>
  <c r="W21" i="64" a="1"/>
  <c r="W21" i="64" s="1"/>
  <c r="V21" i="64" a="1"/>
  <c r="V21" i="64" s="1"/>
  <c r="U21" i="64" a="1"/>
  <c r="U21" i="64" s="1"/>
  <c r="T21" i="64" a="1"/>
  <c r="T21" i="64" s="1"/>
  <c r="S21" i="64" a="1"/>
  <c r="S21" i="64" s="1"/>
  <c r="R21" i="64" a="1"/>
  <c r="R21" i="64" s="1"/>
  <c r="Q21" i="64" a="1"/>
  <c r="Q21" i="64" s="1"/>
  <c r="P21" i="64" a="1"/>
  <c r="P21" i="64" s="1"/>
  <c r="O21" i="64" a="1"/>
  <c r="O21" i="64" s="1"/>
  <c r="N21" i="64" a="1"/>
  <c r="N21" i="64" s="1"/>
  <c r="M21" i="64" a="1"/>
  <c r="M21" i="64" s="1"/>
  <c r="L21" i="64" a="1"/>
  <c r="L21" i="64" s="1"/>
  <c r="K21" i="64" a="1"/>
  <c r="K21" i="64" s="1"/>
  <c r="J21" i="64" a="1"/>
  <c r="J21" i="64" s="1"/>
  <c r="I21" i="64" a="1"/>
  <c r="I21" i="64" s="1"/>
  <c r="H21" i="64" a="1"/>
  <c r="H21" i="64" s="1"/>
  <c r="G21" i="64" a="1"/>
  <c r="G21" i="64" s="1"/>
  <c r="F21" i="64" a="1"/>
  <c r="F21" i="64" s="1"/>
  <c r="E21" i="64" a="1"/>
  <c r="E21" i="64" s="1"/>
  <c r="D21" i="64" a="1"/>
  <c r="D21" i="64" s="1"/>
  <c r="C21" i="64"/>
  <c r="W20" i="64" a="1"/>
  <c r="W20" i="64" s="1"/>
  <c r="V20" i="64" a="1"/>
  <c r="V20" i="64" s="1"/>
  <c r="U20" i="64" a="1"/>
  <c r="U20" i="64" s="1"/>
  <c r="T20" i="64" a="1"/>
  <c r="T20" i="64" s="1"/>
  <c r="S20" i="64" a="1"/>
  <c r="S20" i="64" s="1"/>
  <c r="R20" i="64" a="1"/>
  <c r="R20" i="64" s="1"/>
  <c r="Q20" i="64" a="1"/>
  <c r="Q20" i="64" s="1"/>
  <c r="P20" i="64" a="1"/>
  <c r="P20" i="64" s="1"/>
  <c r="O20" i="64" a="1"/>
  <c r="O20" i="64" s="1"/>
  <c r="N20" i="64" a="1"/>
  <c r="N20" i="64" s="1"/>
  <c r="M20" i="64" a="1"/>
  <c r="M20" i="64" s="1"/>
  <c r="L20" i="64" a="1"/>
  <c r="L20" i="64" s="1"/>
  <c r="K20" i="64" a="1"/>
  <c r="K20" i="64" s="1"/>
  <c r="J20" i="64" a="1"/>
  <c r="J20" i="64" s="1"/>
  <c r="I20" i="64" a="1"/>
  <c r="I20" i="64" s="1"/>
  <c r="H20" i="64" a="1"/>
  <c r="H20" i="64" s="1"/>
  <c r="G20" i="64" a="1"/>
  <c r="G20" i="64" s="1"/>
  <c r="F20" i="64" a="1"/>
  <c r="F20" i="64" s="1"/>
  <c r="E20" i="64" a="1"/>
  <c r="E20" i="64" s="1"/>
  <c r="D20" i="64" a="1"/>
  <c r="D20" i="64" s="1"/>
  <c r="C20" i="64"/>
  <c r="W19" i="64" a="1"/>
  <c r="W19" i="64" s="1"/>
  <c r="V19" i="64" a="1"/>
  <c r="V19" i="64" s="1"/>
  <c r="U19" i="64" a="1"/>
  <c r="U19" i="64" s="1"/>
  <c r="T19" i="64" a="1"/>
  <c r="T19" i="64" s="1"/>
  <c r="S19" i="64" a="1"/>
  <c r="S19" i="64" s="1"/>
  <c r="R19" i="64" a="1"/>
  <c r="R19" i="64" s="1"/>
  <c r="Q19" i="64" a="1"/>
  <c r="Q19" i="64" s="1"/>
  <c r="P19" i="64" a="1"/>
  <c r="P19" i="64" s="1"/>
  <c r="O19" i="64" a="1"/>
  <c r="O19" i="64" s="1"/>
  <c r="N19" i="64" a="1"/>
  <c r="N19" i="64" s="1"/>
  <c r="M19" i="64" a="1"/>
  <c r="M19" i="64" s="1"/>
  <c r="L19" i="64" a="1"/>
  <c r="L19" i="64" s="1"/>
  <c r="K19" i="64" a="1"/>
  <c r="K19" i="64" s="1"/>
  <c r="J19" i="64" a="1"/>
  <c r="J19" i="64" s="1"/>
  <c r="I19" i="64" a="1"/>
  <c r="I19" i="64" s="1"/>
  <c r="H19" i="64" a="1"/>
  <c r="H19" i="64" s="1"/>
  <c r="G19" i="64" a="1"/>
  <c r="G19" i="64" s="1"/>
  <c r="F19" i="64" a="1"/>
  <c r="F19" i="64" s="1"/>
  <c r="E19" i="64" a="1"/>
  <c r="E19" i="64" s="1"/>
  <c r="D19" i="64" a="1"/>
  <c r="D19" i="64" s="1"/>
  <c r="C19" i="64"/>
  <c r="W18" i="64" a="1"/>
  <c r="W18" i="64" s="1"/>
  <c r="V18" i="64" a="1"/>
  <c r="V18" i="64" s="1"/>
  <c r="U18" i="64" a="1"/>
  <c r="U18" i="64" s="1"/>
  <c r="T18" i="64" a="1"/>
  <c r="T18" i="64" s="1"/>
  <c r="S18" i="64" a="1"/>
  <c r="S18" i="64" s="1"/>
  <c r="R18" i="64" a="1"/>
  <c r="R18" i="64" s="1"/>
  <c r="Q18" i="64" a="1"/>
  <c r="Q18" i="64" s="1"/>
  <c r="P18" i="64" a="1"/>
  <c r="P18" i="64" s="1"/>
  <c r="O18" i="64" a="1"/>
  <c r="O18" i="64" s="1"/>
  <c r="N18" i="64" a="1"/>
  <c r="N18" i="64" s="1"/>
  <c r="M18" i="64" a="1"/>
  <c r="M18" i="64" s="1"/>
  <c r="L18" i="64" a="1"/>
  <c r="L18" i="64" s="1"/>
  <c r="K18" i="64" a="1"/>
  <c r="K18" i="64" s="1"/>
  <c r="J18" i="64" a="1"/>
  <c r="J18" i="64" s="1"/>
  <c r="I18" i="64" a="1"/>
  <c r="I18" i="64" s="1"/>
  <c r="H18" i="64" a="1"/>
  <c r="H18" i="64" s="1"/>
  <c r="G18" i="64" a="1"/>
  <c r="G18" i="64" s="1"/>
  <c r="F18" i="64" a="1"/>
  <c r="F18" i="64" s="1"/>
  <c r="E18" i="64" a="1"/>
  <c r="E18" i="64" s="1"/>
  <c r="D18" i="64" a="1"/>
  <c r="D18" i="64" s="1"/>
  <c r="C18" i="64"/>
  <c r="W17" i="64" a="1"/>
  <c r="W17" i="64" s="1"/>
  <c r="V17" i="64" a="1"/>
  <c r="V17" i="64" s="1"/>
  <c r="U17" i="64" a="1"/>
  <c r="U17" i="64" s="1"/>
  <c r="T17" i="64" a="1"/>
  <c r="T17" i="64" s="1"/>
  <c r="S17" i="64" a="1"/>
  <c r="S17" i="64" s="1"/>
  <c r="R17" i="64" a="1"/>
  <c r="R17" i="64" s="1"/>
  <c r="Q17" i="64" a="1"/>
  <c r="Q17" i="64" s="1"/>
  <c r="P17" i="64" a="1"/>
  <c r="P17" i="64" s="1"/>
  <c r="O17" i="64" a="1"/>
  <c r="O17" i="64" s="1"/>
  <c r="N17" i="64" a="1"/>
  <c r="N17" i="64" s="1"/>
  <c r="M17" i="64" a="1"/>
  <c r="M17" i="64" s="1"/>
  <c r="L17" i="64" a="1"/>
  <c r="L17" i="64" s="1"/>
  <c r="K17" i="64" a="1"/>
  <c r="K17" i="64" s="1"/>
  <c r="J17" i="64" a="1"/>
  <c r="J17" i="64" s="1"/>
  <c r="I17" i="64" a="1"/>
  <c r="I17" i="64" s="1"/>
  <c r="H17" i="64" a="1"/>
  <c r="H17" i="64" s="1"/>
  <c r="G17" i="64" a="1"/>
  <c r="G17" i="64" s="1"/>
  <c r="F17" i="64" a="1"/>
  <c r="F17" i="64" s="1"/>
  <c r="E17" i="64" a="1"/>
  <c r="E17" i="64" s="1"/>
  <c r="D17" i="64" a="1"/>
  <c r="D17" i="64" s="1"/>
  <c r="C17" i="64"/>
  <c r="W16" i="64" a="1"/>
  <c r="W16" i="64" s="1"/>
  <c r="V16" i="64" a="1"/>
  <c r="V16" i="64" s="1"/>
  <c r="U16" i="64" a="1"/>
  <c r="U16" i="64" s="1"/>
  <c r="T16" i="64" a="1"/>
  <c r="T16" i="64" s="1"/>
  <c r="S16" i="64" a="1"/>
  <c r="S16" i="64" s="1"/>
  <c r="R16" i="64" a="1"/>
  <c r="R16" i="64" s="1"/>
  <c r="Q16" i="64" a="1"/>
  <c r="Q16" i="64" s="1"/>
  <c r="P16" i="64" a="1"/>
  <c r="P16" i="64" s="1"/>
  <c r="O16" i="64" a="1"/>
  <c r="O16" i="64" s="1"/>
  <c r="N16" i="64" a="1"/>
  <c r="N16" i="64" s="1"/>
  <c r="M16" i="64" a="1"/>
  <c r="M16" i="64" s="1"/>
  <c r="L16" i="64" a="1"/>
  <c r="L16" i="64" s="1"/>
  <c r="K16" i="64" a="1"/>
  <c r="K16" i="64" s="1"/>
  <c r="J16" i="64" a="1"/>
  <c r="J16" i="64" s="1"/>
  <c r="I16" i="64" a="1"/>
  <c r="I16" i="64" s="1"/>
  <c r="H16" i="64" a="1"/>
  <c r="H16" i="64" s="1"/>
  <c r="G16" i="64" a="1"/>
  <c r="G16" i="64" s="1"/>
  <c r="F16" i="64" a="1"/>
  <c r="F16" i="64" s="1"/>
  <c r="E16" i="64" a="1"/>
  <c r="E16" i="64" s="1"/>
  <c r="D16" i="64" a="1"/>
  <c r="D16" i="64" s="1"/>
  <c r="C16" i="64"/>
  <c r="W15" i="64" a="1"/>
  <c r="W15" i="64" s="1"/>
  <c r="V15" i="64" a="1"/>
  <c r="V15" i="64" s="1"/>
  <c r="U15" i="64" a="1"/>
  <c r="U15" i="64" s="1"/>
  <c r="T15" i="64" a="1"/>
  <c r="T15" i="64" s="1"/>
  <c r="S15" i="64" a="1"/>
  <c r="S15" i="64" s="1"/>
  <c r="R15" i="64" a="1"/>
  <c r="R15" i="64" s="1"/>
  <c r="Q15" i="64" a="1"/>
  <c r="Q15" i="64" s="1"/>
  <c r="P15" i="64" a="1"/>
  <c r="P15" i="64" s="1"/>
  <c r="O15" i="64" a="1"/>
  <c r="O15" i="64" s="1"/>
  <c r="N15" i="64" a="1"/>
  <c r="N15" i="64" s="1"/>
  <c r="M15" i="64" a="1"/>
  <c r="M15" i="64" s="1"/>
  <c r="L15" i="64" a="1"/>
  <c r="L15" i="64" s="1"/>
  <c r="K15" i="64" a="1"/>
  <c r="K15" i="64" s="1"/>
  <c r="J15" i="64" a="1"/>
  <c r="J15" i="64" s="1"/>
  <c r="I15" i="64" a="1"/>
  <c r="I15" i="64" s="1"/>
  <c r="H15" i="64" a="1"/>
  <c r="H15" i="64" s="1"/>
  <c r="G15" i="64" a="1"/>
  <c r="G15" i="64" s="1"/>
  <c r="F15" i="64" a="1"/>
  <c r="F15" i="64" s="1"/>
  <c r="E15" i="64" a="1"/>
  <c r="E15" i="64" s="1"/>
  <c r="D15" i="64" a="1"/>
  <c r="D15" i="64" s="1"/>
  <c r="C15" i="64"/>
  <c r="W14" i="64" a="1"/>
  <c r="W14" i="64" s="1"/>
  <c r="V14" i="64" a="1"/>
  <c r="V14" i="64" s="1"/>
  <c r="U14" i="64" a="1"/>
  <c r="U14" i="64" s="1"/>
  <c r="T14" i="64" a="1"/>
  <c r="T14" i="64" s="1"/>
  <c r="S14" i="64" a="1"/>
  <c r="S14" i="64" s="1"/>
  <c r="R14" i="64" a="1"/>
  <c r="R14" i="64" s="1"/>
  <c r="Q14" i="64" a="1"/>
  <c r="Q14" i="64" s="1"/>
  <c r="P14" i="64" a="1"/>
  <c r="P14" i="64" s="1"/>
  <c r="O14" i="64" a="1"/>
  <c r="O14" i="64" s="1"/>
  <c r="N14" i="64" a="1"/>
  <c r="N14" i="64" s="1"/>
  <c r="M14" i="64" a="1"/>
  <c r="M14" i="64" s="1"/>
  <c r="L14" i="64" a="1"/>
  <c r="L14" i="64" s="1"/>
  <c r="K14" i="64" a="1"/>
  <c r="K14" i="64" s="1"/>
  <c r="J14" i="64" a="1"/>
  <c r="J14" i="64" s="1"/>
  <c r="I14" i="64" a="1"/>
  <c r="I14" i="64" s="1"/>
  <c r="H14" i="64" a="1"/>
  <c r="H14" i="64" s="1"/>
  <c r="G14" i="64" a="1"/>
  <c r="G14" i="64" s="1"/>
  <c r="F14" i="64" a="1"/>
  <c r="F14" i="64" s="1"/>
  <c r="E14" i="64" a="1"/>
  <c r="E14" i="64" s="1"/>
  <c r="D14" i="64" a="1"/>
  <c r="D14" i="64" s="1"/>
  <c r="C14" i="64"/>
  <c r="W13" i="64" a="1"/>
  <c r="W13" i="64" s="1"/>
  <c r="V13" i="64" a="1"/>
  <c r="V13" i="64" s="1"/>
  <c r="U13" i="64" a="1"/>
  <c r="U13" i="64" s="1"/>
  <c r="T13" i="64" a="1"/>
  <c r="T13" i="64" s="1"/>
  <c r="S13" i="64" a="1"/>
  <c r="S13" i="64" s="1"/>
  <c r="R13" i="64" a="1"/>
  <c r="R13" i="64" s="1"/>
  <c r="Q13" i="64" a="1"/>
  <c r="Q13" i="64" s="1"/>
  <c r="P13" i="64" a="1"/>
  <c r="P13" i="64" s="1"/>
  <c r="O13" i="64" a="1"/>
  <c r="O13" i="64" s="1"/>
  <c r="N13" i="64" a="1"/>
  <c r="N13" i="64" s="1"/>
  <c r="M13" i="64" a="1"/>
  <c r="M13" i="64" s="1"/>
  <c r="L13" i="64" a="1"/>
  <c r="L13" i="64" s="1"/>
  <c r="K13" i="64" a="1"/>
  <c r="K13" i="64" s="1"/>
  <c r="J13" i="64" a="1"/>
  <c r="J13" i="64" s="1"/>
  <c r="I13" i="64" a="1"/>
  <c r="I13" i="64" s="1"/>
  <c r="H13" i="64" a="1"/>
  <c r="H13" i="64" s="1"/>
  <c r="G13" i="64" a="1"/>
  <c r="G13" i="64" s="1"/>
  <c r="F13" i="64" a="1"/>
  <c r="F13" i="64" s="1"/>
  <c r="E13" i="64" a="1"/>
  <c r="E13" i="64" s="1"/>
  <c r="D13" i="64" a="1"/>
  <c r="D13" i="64" s="1"/>
  <c r="C13" i="64"/>
  <c r="W12" i="64" a="1"/>
  <c r="W12" i="64" s="1"/>
  <c r="V12" i="64" a="1"/>
  <c r="V12" i="64" s="1"/>
  <c r="U12" i="64" a="1"/>
  <c r="U12" i="64" s="1"/>
  <c r="T12" i="64" a="1"/>
  <c r="T12" i="64" s="1"/>
  <c r="S12" i="64" a="1"/>
  <c r="S12" i="64" s="1"/>
  <c r="R12" i="64" a="1"/>
  <c r="R12" i="64" s="1"/>
  <c r="Q12" i="64" a="1"/>
  <c r="Q12" i="64" s="1"/>
  <c r="P12" i="64" a="1"/>
  <c r="P12" i="64" s="1"/>
  <c r="O12" i="64" a="1"/>
  <c r="O12" i="64" s="1"/>
  <c r="N12" i="64" a="1"/>
  <c r="N12" i="64" s="1"/>
  <c r="M12" i="64" a="1"/>
  <c r="M12" i="64" s="1"/>
  <c r="L12" i="64" a="1"/>
  <c r="L12" i="64" s="1"/>
  <c r="K12" i="64" a="1"/>
  <c r="K12" i="64" s="1"/>
  <c r="J12" i="64" a="1"/>
  <c r="J12" i="64" s="1"/>
  <c r="I12" i="64" a="1"/>
  <c r="I12" i="64" s="1"/>
  <c r="H12" i="64" a="1"/>
  <c r="H12" i="64" s="1"/>
  <c r="G12" i="64" a="1"/>
  <c r="G12" i="64" s="1"/>
  <c r="F12" i="64" a="1"/>
  <c r="F12" i="64" s="1"/>
  <c r="E12" i="64" a="1"/>
  <c r="E12" i="64" s="1"/>
  <c r="D12" i="64" a="1"/>
  <c r="D12" i="64" s="1"/>
  <c r="C12" i="64"/>
  <c r="W11" i="64" a="1"/>
  <c r="W11" i="64" s="1"/>
  <c r="V11" i="64" a="1"/>
  <c r="V11" i="64" s="1"/>
  <c r="U11" i="64" a="1"/>
  <c r="U11" i="64" s="1"/>
  <c r="T11" i="64" a="1"/>
  <c r="T11" i="64" s="1"/>
  <c r="S11" i="64" a="1"/>
  <c r="S11" i="64" s="1"/>
  <c r="R11" i="64" a="1"/>
  <c r="R11" i="64" s="1"/>
  <c r="Q11" i="64" a="1"/>
  <c r="Q11" i="64" s="1"/>
  <c r="P11" i="64" a="1"/>
  <c r="P11" i="64" s="1"/>
  <c r="O11" i="64" a="1"/>
  <c r="O11" i="64" s="1"/>
  <c r="N11" i="64" a="1"/>
  <c r="N11" i="64" s="1"/>
  <c r="M11" i="64" a="1"/>
  <c r="M11" i="64" s="1"/>
  <c r="L11" i="64" a="1"/>
  <c r="L11" i="64" s="1"/>
  <c r="K11" i="64" a="1"/>
  <c r="K11" i="64" s="1"/>
  <c r="J11" i="64" a="1"/>
  <c r="J11" i="64" s="1"/>
  <c r="I11" i="64" a="1"/>
  <c r="I11" i="64" s="1"/>
  <c r="H11" i="64" a="1"/>
  <c r="H11" i="64" s="1"/>
  <c r="G11" i="64" a="1"/>
  <c r="G11" i="64" s="1"/>
  <c r="F11" i="64" a="1"/>
  <c r="F11" i="64" s="1"/>
  <c r="E11" i="64" a="1"/>
  <c r="E11" i="64" s="1"/>
  <c r="D11" i="64" a="1"/>
  <c r="D11" i="64" s="1"/>
  <c r="C11" i="64"/>
  <c r="W10" i="64" a="1"/>
  <c r="W10" i="64" s="1"/>
  <c r="V10" i="64" a="1"/>
  <c r="V10" i="64" s="1"/>
  <c r="U10" i="64" a="1"/>
  <c r="U10" i="64" s="1"/>
  <c r="T10" i="64" a="1"/>
  <c r="T10" i="64" s="1"/>
  <c r="S10" i="64" a="1"/>
  <c r="S10" i="64" s="1"/>
  <c r="R10" i="64" a="1"/>
  <c r="R10" i="64" s="1"/>
  <c r="Q10" i="64" a="1"/>
  <c r="Q10" i="64" s="1"/>
  <c r="P10" i="64" a="1"/>
  <c r="P10" i="64" s="1"/>
  <c r="O10" i="64" a="1"/>
  <c r="O10" i="64" s="1"/>
  <c r="N10" i="64" a="1"/>
  <c r="N10" i="64" s="1"/>
  <c r="M10" i="64" a="1"/>
  <c r="M10" i="64" s="1"/>
  <c r="L10" i="64" a="1"/>
  <c r="L10" i="64" s="1"/>
  <c r="K10" i="64" a="1"/>
  <c r="K10" i="64" s="1"/>
  <c r="J10" i="64" a="1"/>
  <c r="J10" i="64" s="1"/>
  <c r="I10" i="64" a="1"/>
  <c r="I10" i="64" s="1"/>
  <c r="H10" i="64" a="1"/>
  <c r="H10" i="64" s="1"/>
  <c r="G10" i="64" a="1"/>
  <c r="G10" i="64" s="1"/>
  <c r="F10" i="64" a="1"/>
  <c r="F10" i="64" s="1"/>
  <c r="E10" i="64" a="1"/>
  <c r="E10" i="64" s="1"/>
  <c r="D10" i="64" a="1"/>
  <c r="D10" i="64" s="1"/>
  <c r="C10" i="64"/>
  <c r="W9" i="64" a="1"/>
  <c r="W9" i="64" s="1"/>
  <c r="V9" i="64" a="1"/>
  <c r="V9" i="64" s="1"/>
  <c r="U9" i="64" a="1"/>
  <c r="U9" i="64" s="1"/>
  <c r="T9" i="64" a="1"/>
  <c r="T9" i="64" s="1"/>
  <c r="S9" i="64" a="1"/>
  <c r="S9" i="64" s="1"/>
  <c r="R9" i="64" a="1"/>
  <c r="R9" i="64" s="1"/>
  <c r="Q9" i="64" a="1"/>
  <c r="Q9" i="64" s="1"/>
  <c r="P9" i="64" a="1"/>
  <c r="P9" i="64" s="1"/>
  <c r="O9" i="64" a="1"/>
  <c r="O9" i="64" s="1"/>
  <c r="N9" i="64" a="1"/>
  <c r="N9" i="64" s="1"/>
  <c r="M9" i="64" a="1"/>
  <c r="M9" i="64" s="1"/>
  <c r="L9" i="64" a="1"/>
  <c r="L9" i="64" s="1"/>
  <c r="K9" i="64" a="1"/>
  <c r="K9" i="64" s="1"/>
  <c r="J9" i="64" a="1"/>
  <c r="J9" i="64" s="1"/>
  <c r="I9" i="64" a="1"/>
  <c r="I9" i="64" s="1"/>
  <c r="H9" i="64" a="1"/>
  <c r="H9" i="64" s="1"/>
  <c r="G9" i="64" a="1"/>
  <c r="G9" i="64" s="1"/>
  <c r="F9" i="64" a="1"/>
  <c r="F9" i="64" s="1"/>
  <c r="E9" i="64" a="1"/>
  <c r="E9" i="64" s="1"/>
  <c r="D9" i="64" a="1"/>
  <c r="D9" i="64" s="1"/>
  <c r="C9" i="64"/>
  <c r="W8" i="64" a="1"/>
  <c r="W8" i="64" s="1"/>
  <c r="V8" i="64" a="1"/>
  <c r="V8" i="64" s="1"/>
  <c r="U8" i="64" a="1"/>
  <c r="U8" i="64" s="1"/>
  <c r="T8" i="64" a="1"/>
  <c r="T8" i="64" s="1"/>
  <c r="S8" i="64" a="1"/>
  <c r="S8" i="64" s="1"/>
  <c r="R8" i="64" a="1"/>
  <c r="R8" i="64" s="1"/>
  <c r="Q8" i="64" a="1"/>
  <c r="Q8" i="64" s="1"/>
  <c r="P8" i="64" a="1"/>
  <c r="P8" i="64" s="1"/>
  <c r="O8" i="64" a="1"/>
  <c r="O8" i="64" s="1"/>
  <c r="N8" i="64" a="1"/>
  <c r="N8" i="64" s="1"/>
  <c r="M8" i="64" a="1"/>
  <c r="M8" i="64" s="1"/>
  <c r="L8" i="64" a="1"/>
  <c r="L8" i="64" s="1"/>
  <c r="K8" i="64" a="1"/>
  <c r="K8" i="64" s="1"/>
  <c r="J8" i="64" a="1"/>
  <c r="J8" i="64" s="1"/>
  <c r="I8" i="64" a="1"/>
  <c r="I8" i="64" s="1"/>
  <c r="H8" i="64" a="1"/>
  <c r="H8" i="64" s="1"/>
  <c r="G8" i="64" a="1"/>
  <c r="G8" i="64" s="1"/>
  <c r="F8" i="64" a="1"/>
  <c r="F8" i="64" s="1"/>
  <c r="E8" i="64" a="1"/>
  <c r="E8" i="64" s="1"/>
  <c r="D8" i="64" a="1"/>
  <c r="D8" i="64" s="1"/>
  <c r="C8" i="64"/>
  <c r="C7" i="64"/>
  <c r="C6" i="64"/>
  <c r="C5" i="64"/>
  <c r="C4" i="64"/>
  <c r="W21" i="63" a="1"/>
  <c r="W21" i="63" s="1"/>
  <c r="V21" i="63" a="1"/>
  <c r="V21" i="63" s="1"/>
  <c r="U21" i="63" a="1"/>
  <c r="U21" i="63" s="1"/>
  <c r="T21" i="63" a="1"/>
  <c r="T21" i="63" s="1"/>
  <c r="S21" i="63" a="1"/>
  <c r="S21" i="63" s="1"/>
  <c r="R21" i="63" a="1"/>
  <c r="R21" i="63" s="1"/>
  <c r="Q21" i="63" a="1"/>
  <c r="Q21" i="63" s="1"/>
  <c r="P21" i="63" a="1"/>
  <c r="P21" i="63" s="1"/>
  <c r="O21" i="63" a="1"/>
  <c r="O21" i="63" s="1"/>
  <c r="N21" i="63" a="1"/>
  <c r="N21" i="63" s="1"/>
  <c r="M21" i="63" a="1"/>
  <c r="M21" i="63" s="1"/>
  <c r="L21" i="63" a="1"/>
  <c r="L21" i="63" s="1"/>
  <c r="K21" i="63" a="1"/>
  <c r="K21" i="63" s="1"/>
  <c r="J21" i="63" a="1"/>
  <c r="J21" i="63" s="1"/>
  <c r="I21" i="63" a="1"/>
  <c r="I21" i="63" s="1"/>
  <c r="H21" i="63" a="1"/>
  <c r="H21" i="63" s="1"/>
  <c r="G21" i="63" a="1"/>
  <c r="G21" i="63" s="1"/>
  <c r="F21" i="63" a="1"/>
  <c r="F21" i="63" s="1"/>
  <c r="E21" i="63" a="1"/>
  <c r="E21" i="63" s="1"/>
  <c r="D21" i="63" a="1"/>
  <c r="D21" i="63" s="1"/>
  <c r="C21" i="63"/>
  <c r="W20" i="63" a="1"/>
  <c r="W20" i="63" s="1"/>
  <c r="V20" i="63" a="1"/>
  <c r="V20" i="63" s="1"/>
  <c r="U20" i="63" a="1"/>
  <c r="U20" i="63" s="1"/>
  <c r="T20" i="63" a="1"/>
  <c r="T20" i="63" s="1"/>
  <c r="S20" i="63" a="1"/>
  <c r="S20" i="63" s="1"/>
  <c r="R20" i="63" a="1"/>
  <c r="R20" i="63" s="1"/>
  <c r="Q20" i="63" a="1"/>
  <c r="Q20" i="63" s="1"/>
  <c r="P20" i="63" a="1"/>
  <c r="P20" i="63" s="1"/>
  <c r="O20" i="63" a="1"/>
  <c r="O20" i="63" s="1"/>
  <c r="N20" i="63" a="1"/>
  <c r="N20" i="63" s="1"/>
  <c r="M20" i="63" a="1"/>
  <c r="M20" i="63" s="1"/>
  <c r="L20" i="63" a="1"/>
  <c r="L20" i="63" s="1"/>
  <c r="K20" i="63" a="1"/>
  <c r="K20" i="63" s="1"/>
  <c r="J20" i="63" a="1"/>
  <c r="J20" i="63" s="1"/>
  <c r="I20" i="63" a="1"/>
  <c r="I20" i="63" s="1"/>
  <c r="H20" i="63" a="1"/>
  <c r="H20" i="63" s="1"/>
  <c r="G20" i="63" a="1"/>
  <c r="G20" i="63" s="1"/>
  <c r="F20" i="63" a="1"/>
  <c r="F20" i="63" s="1"/>
  <c r="E20" i="63" a="1"/>
  <c r="E20" i="63" s="1"/>
  <c r="D20" i="63" a="1"/>
  <c r="D20" i="63" s="1"/>
  <c r="C20" i="63"/>
  <c r="W19" i="63" a="1"/>
  <c r="W19" i="63" s="1"/>
  <c r="V19" i="63" a="1"/>
  <c r="V19" i="63" s="1"/>
  <c r="U19" i="63" a="1"/>
  <c r="U19" i="63" s="1"/>
  <c r="T19" i="63" a="1"/>
  <c r="T19" i="63" s="1"/>
  <c r="S19" i="63" a="1"/>
  <c r="S19" i="63" s="1"/>
  <c r="R19" i="63" a="1"/>
  <c r="R19" i="63" s="1"/>
  <c r="Q19" i="63" a="1"/>
  <c r="Q19" i="63" s="1"/>
  <c r="P19" i="63" a="1"/>
  <c r="P19" i="63" s="1"/>
  <c r="O19" i="63" a="1"/>
  <c r="O19" i="63" s="1"/>
  <c r="N19" i="63" a="1"/>
  <c r="N19" i="63" s="1"/>
  <c r="M19" i="63" a="1"/>
  <c r="M19" i="63" s="1"/>
  <c r="L19" i="63" a="1"/>
  <c r="L19" i="63" s="1"/>
  <c r="K19" i="63" a="1"/>
  <c r="K19" i="63" s="1"/>
  <c r="J19" i="63" a="1"/>
  <c r="J19" i="63" s="1"/>
  <c r="I19" i="63" a="1"/>
  <c r="I19" i="63" s="1"/>
  <c r="H19" i="63" a="1"/>
  <c r="H19" i="63" s="1"/>
  <c r="G19" i="63" a="1"/>
  <c r="G19" i="63" s="1"/>
  <c r="F19" i="63" a="1"/>
  <c r="F19" i="63" s="1"/>
  <c r="E19" i="63" a="1"/>
  <c r="E19" i="63" s="1"/>
  <c r="D19" i="63" a="1"/>
  <c r="D19" i="63" s="1"/>
  <c r="C19" i="63"/>
  <c r="W18" i="63" a="1"/>
  <c r="W18" i="63" s="1"/>
  <c r="V18" i="63" a="1"/>
  <c r="V18" i="63" s="1"/>
  <c r="U18" i="63" a="1"/>
  <c r="U18" i="63" s="1"/>
  <c r="T18" i="63" a="1"/>
  <c r="T18" i="63" s="1"/>
  <c r="S18" i="63" a="1"/>
  <c r="S18" i="63" s="1"/>
  <c r="R18" i="63" a="1"/>
  <c r="R18" i="63" s="1"/>
  <c r="Q18" i="63" a="1"/>
  <c r="Q18" i="63" s="1"/>
  <c r="P18" i="63" a="1"/>
  <c r="P18" i="63" s="1"/>
  <c r="O18" i="63" a="1"/>
  <c r="O18" i="63" s="1"/>
  <c r="N18" i="63" a="1"/>
  <c r="N18" i="63" s="1"/>
  <c r="M18" i="63" a="1"/>
  <c r="M18" i="63" s="1"/>
  <c r="L18" i="63" a="1"/>
  <c r="L18" i="63" s="1"/>
  <c r="K18" i="63" a="1"/>
  <c r="K18" i="63" s="1"/>
  <c r="J18" i="63" a="1"/>
  <c r="J18" i="63" s="1"/>
  <c r="I18" i="63" a="1"/>
  <c r="I18" i="63" s="1"/>
  <c r="H18" i="63" a="1"/>
  <c r="H18" i="63" s="1"/>
  <c r="G18" i="63" a="1"/>
  <c r="G18" i="63" s="1"/>
  <c r="F18" i="63" a="1"/>
  <c r="F18" i="63" s="1"/>
  <c r="E18" i="63" a="1"/>
  <c r="E18" i="63" s="1"/>
  <c r="D18" i="63" a="1"/>
  <c r="D18" i="63" s="1"/>
  <c r="C18" i="63"/>
  <c r="W17" i="63" a="1"/>
  <c r="W17" i="63" s="1"/>
  <c r="V17" i="63" a="1"/>
  <c r="V17" i="63" s="1"/>
  <c r="U17" i="63" a="1"/>
  <c r="U17" i="63" s="1"/>
  <c r="T17" i="63" a="1"/>
  <c r="T17" i="63" s="1"/>
  <c r="S17" i="63" a="1"/>
  <c r="S17" i="63" s="1"/>
  <c r="R17" i="63" a="1"/>
  <c r="R17" i="63" s="1"/>
  <c r="Q17" i="63" a="1"/>
  <c r="Q17" i="63" s="1"/>
  <c r="P17" i="63" a="1"/>
  <c r="P17" i="63" s="1"/>
  <c r="O17" i="63" a="1"/>
  <c r="O17" i="63" s="1"/>
  <c r="N17" i="63" a="1"/>
  <c r="N17" i="63" s="1"/>
  <c r="M17" i="63" a="1"/>
  <c r="M17" i="63" s="1"/>
  <c r="L17" i="63" a="1"/>
  <c r="L17" i="63" s="1"/>
  <c r="K17" i="63" a="1"/>
  <c r="K17" i="63" s="1"/>
  <c r="J17" i="63" a="1"/>
  <c r="J17" i="63" s="1"/>
  <c r="I17" i="63" a="1"/>
  <c r="I17" i="63" s="1"/>
  <c r="H17" i="63" a="1"/>
  <c r="H17" i="63" s="1"/>
  <c r="G17" i="63" a="1"/>
  <c r="G17" i="63" s="1"/>
  <c r="F17" i="63" a="1"/>
  <c r="F17" i="63" s="1"/>
  <c r="E17" i="63" a="1"/>
  <c r="E17" i="63" s="1"/>
  <c r="D17" i="63" a="1"/>
  <c r="D17" i="63" s="1"/>
  <c r="C17" i="63"/>
  <c r="W16" i="63" a="1"/>
  <c r="W16" i="63" s="1"/>
  <c r="V16" i="63" a="1"/>
  <c r="V16" i="63" s="1"/>
  <c r="U16" i="63" a="1"/>
  <c r="U16" i="63" s="1"/>
  <c r="T16" i="63" a="1"/>
  <c r="T16" i="63" s="1"/>
  <c r="S16" i="63" a="1"/>
  <c r="S16" i="63" s="1"/>
  <c r="R16" i="63" a="1"/>
  <c r="R16" i="63" s="1"/>
  <c r="Q16" i="63" a="1"/>
  <c r="Q16" i="63" s="1"/>
  <c r="P16" i="63" a="1"/>
  <c r="P16" i="63" s="1"/>
  <c r="O16" i="63" a="1"/>
  <c r="O16" i="63" s="1"/>
  <c r="N16" i="63" a="1"/>
  <c r="N16" i="63" s="1"/>
  <c r="M16" i="63" a="1"/>
  <c r="M16" i="63" s="1"/>
  <c r="L16" i="63" a="1"/>
  <c r="L16" i="63" s="1"/>
  <c r="K16" i="63" a="1"/>
  <c r="K16" i="63" s="1"/>
  <c r="J16" i="63" a="1"/>
  <c r="J16" i="63" s="1"/>
  <c r="I16" i="63" a="1"/>
  <c r="I16" i="63" s="1"/>
  <c r="H16" i="63" a="1"/>
  <c r="H16" i="63" s="1"/>
  <c r="G16" i="63" a="1"/>
  <c r="G16" i="63" s="1"/>
  <c r="F16" i="63" a="1"/>
  <c r="F16" i="63" s="1"/>
  <c r="E16" i="63" a="1"/>
  <c r="E16" i="63" s="1"/>
  <c r="D16" i="63" a="1"/>
  <c r="D16" i="63" s="1"/>
  <c r="C16" i="63"/>
  <c r="W15" i="63" a="1"/>
  <c r="W15" i="63" s="1"/>
  <c r="V15" i="63" a="1"/>
  <c r="V15" i="63" s="1"/>
  <c r="U15" i="63" a="1"/>
  <c r="U15" i="63" s="1"/>
  <c r="T15" i="63" a="1"/>
  <c r="T15" i="63" s="1"/>
  <c r="S15" i="63" a="1"/>
  <c r="S15" i="63" s="1"/>
  <c r="R15" i="63" a="1"/>
  <c r="R15" i="63" s="1"/>
  <c r="Q15" i="63" a="1"/>
  <c r="Q15" i="63" s="1"/>
  <c r="P15" i="63" a="1"/>
  <c r="P15" i="63" s="1"/>
  <c r="O15" i="63" a="1"/>
  <c r="O15" i="63" s="1"/>
  <c r="N15" i="63" a="1"/>
  <c r="N15" i="63" s="1"/>
  <c r="M15" i="63" a="1"/>
  <c r="M15" i="63" s="1"/>
  <c r="L15" i="63" a="1"/>
  <c r="L15" i="63" s="1"/>
  <c r="K15" i="63" a="1"/>
  <c r="K15" i="63" s="1"/>
  <c r="J15" i="63" a="1"/>
  <c r="J15" i="63" s="1"/>
  <c r="I15" i="63" a="1"/>
  <c r="I15" i="63" s="1"/>
  <c r="H15" i="63" a="1"/>
  <c r="H15" i="63" s="1"/>
  <c r="G15" i="63" a="1"/>
  <c r="G15" i="63" s="1"/>
  <c r="F15" i="63" a="1"/>
  <c r="F15" i="63" s="1"/>
  <c r="E15" i="63" a="1"/>
  <c r="E15" i="63" s="1"/>
  <c r="D15" i="63" a="1"/>
  <c r="D15" i="63" s="1"/>
  <c r="C15" i="63"/>
  <c r="W14" i="63" a="1"/>
  <c r="W14" i="63" s="1"/>
  <c r="V14" i="63" a="1"/>
  <c r="V14" i="63" s="1"/>
  <c r="U14" i="63" a="1"/>
  <c r="U14" i="63" s="1"/>
  <c r="T14" i="63" a="1"/>
  <c r="T14" i="63" s="1"/>
  <c r="S14" i="63" a="1"/>
  <c r="S14" i="63" s="1"/>
  <c r="R14" i="63" a="1"/>
  <c r="R14" i="63" s="1"/>
  <c r="Q14" i="63" a="1"/>
  <c r="Q14" i="63" s="1"/>
  <c r="P14" i="63" a="1"/>
  <c r="P14" i="63" s="1"/>
  <c r="O14" i="63" a="1"/>
  <c r="O14" i="63" s="1"/>
  <c r="N14" i="63" a="1"/>
  <c r="N14" i="63" s="1"/>
  <c r="M14" i="63" a="1"/>
  <c r="M14" i="63" s="1"/>
  <c r="L14" i="63" a="1"/>
  <c r="L14" i="63" s="1"/>
  <c r="K14" i="63" a="1"/>
  <c r="K14" i="63" s="1"/>
  <c r="J14" i="63" a="1"/>
  <c r="J14" i="63" s="1"/>
  <c r="I14" i="63" a="1"/>
  <c r="I14" i="63" s="1"/>
  <c r="H14" i="63" a="1"/>
  <c r="H14" i="63" s="1"/>
  <c r="G14" i="63" a="1"/>
  <c r="G14" i="63" s="1"/>
  <c r="F14" i="63" a="1"/>
  <c r="F14" i="63" s="1"/>
  <c r="E14" i="63" a="1"/>
  <c r="E14" i="63" s="1"/>
  <c r="D14" i="63" a="1"/>
  <c r="D14" i="63" s="1"/>
  <c r="C14" i="63"/>
  <c r="W13" i="63" a="1"/>
  <c r="W13" i="63" s="1"/>
  <c r="V13" i="63" a="1"/>
  <c r="V13" i="63" s="1"/>
  <c r="U13" i="63" a="1"/>
  <c r="U13" i="63" s="1"/>
  <c r="T13" i="63" a="1"/>
  <c r="T13" i="63" s="1"/>
  <c r="S13" i="63" a="1"/>
  <c r="S13" i="63" s="1"/>
  <c r="R13" i="63" a="1"/>
  <c r="R13" i="63" s="1"/>
  <c r="Q13" i="63" a="1"/>
  <c r="Q13" i="63" s="1"/>
  <c r="P13" i="63" a="1"/>
  <c r="P13" i="63" s="1"/>
  <c r="O13" i="63" a="1"/>
  <c r="O13" i="63" s="1"/>
  <c r="N13" i="63" a="1"/>
  <c r="N13" i="63" s="1"/>
  <c r="M13" i="63" a="1"/>
  <c r="M13" i="63" s="1"/>
  <c r="L13" i="63" a="1"/>
  <c r="L13" i="63" s="1"/>
  <c r="K13" i="63" a="1"/>
  <c r="K13" i="63" s="1"/>
  <c r="J13" i="63" a="1"/>
  <c r="J13" i="63" s="1"/>
  <c r="I13" i="63" a="1"/>
  <c r="I13" i="63" s="1"/>
  <c r="H13" i="63" a="1"/>
  <c r="H13" i="63" s="1"/>
  <c r="G13" i="63" a="1"/>
  <c r="G13" i="63" s="1"/>
  <c r="F13" i="63" a="1"/>
  <c r="F13" i="63" s="1"/>
  <c r="E13" i="63" a="1"/>
  <c r="E13" i="63" s="1"/>
  <c r="D13" i="63" a="1"/>
  <c r="D13" i="63" s="1"/>
  <c r="C13" i="63"/>
  <c r="W12" i="63" a="1"/>
  <c r="W12" i="63" s="1"/>
  <c r="V12" i="63" a="1"/>
  <c r="V12" i="63" s="1"/>
  <c r="U12" i="63" a="1"/>
  <c r="U12" i="63" s="1"/>
  <c r="T12" i="63" a="1"/>
  <c r="T12" i="63" s="1"/>
  <c r="S12" i="63" a="1"/>
  <c r="S12" i="63" s="1"/>
  <c r="R12" i="63" a="1"/>
  <c r="R12" i="63" s="1"/>
  <c r="Q12" i="63" a="1"/>
  <c r="Q12" i="63" s="1"/>
  <c r="P12" i="63" a="1"/>
  <c r="P12" i="63" s="1"/>
  <c r="O12" i="63" a="1"/>
  <c r="O12" i="63" s="1"/>
  <c r="N12" i="63" a="1"/>
  <c r="N12" i="63" s="1"/>
  <c r="M12" i="63" a="1"/>
  <c r="M12" i="63" s="1"/>
  <c r="L12" i="63" a="1"/>
  <c r="L12" i="63" s="1"/>
  <c r="K12" i="63" a="1"/>
  <c r="K12" i="63" s="1"/>
  <c r="J12" i="63" a="1"/>
  <c r="J12" i="63" s="1"/>
  <c r="I12" i="63" a="1"/>
  <c r="I12" i="63" s="1"/>
  <c r="H12" i="63" a="1"/>
  <c r="H12" i="63" s="1"/>
  <c r="G12" i="63" a="1"/>
  <c r="G12" i="63" s="1"/>
  <c r="F12" i="63" a="1"/>
  <c r="F12" i="63" s="1"/>
  <c r="E12" i="63" a="1"/>
  <c r="E12" i="63" s="1"/>
  <c r="D12" i="63" a="1"/>
  <c r="D12" i="63" s="1"/>
  <c r="C12" i="63"/>
  <c r="W11" i="63" a="1"/>
  <c r="W11" i="63" s="1"/>
  <c r="V11" i="63" a="1"/>
  <c r="V11" i="63" s="1"/>
  <c r="U11" i="63" a="1"/>
  <c r="U11" i="63" s="1"/>
  <c r="T11" i="63" a="1"/>
  <c r="T11" i="63" s="1"/>
  <c r="S11" i="63" a="1"/>
  <c r="S11" i="63" s="1"/>
  <c r="R11" i="63" a="1"/>
  <c r="R11" i="63" s="1"/>
  <c r="Q11" i="63" a="1"/>
  <c r="Q11" i="63" s="1"/>
  <c r="P11" i="63" a="1"/>
  <c r="P11" i="63" s="1"/>
  <c r="O11" i="63" a="1"/>
  <c r="O11" i="63" s="1"/>
  <c r="N11" i="63" a="1"/>
  <c r="N11" i="63" s="1"/>
  <c r="M11" i="63" a="1"/>
  <c r="M11" i="63" s="1"/>
  <c r="L11" i="63" a="1"/>
  <c r="L11" i="63" s="1"/>
  <c r="K11" i="63" a="1"/>
  <c r="K11" i="63" s="1"/>
  <c r="J11" i="63" a="1"/>
  <c r="J11" i="63" s="1"/>
  <c r="I11" i="63" a="1"/>
  <c r="I11" i="63" s="1"/>
  <c r="H11" i="63" a="1"/>
  <c r="H11" i="63" s="1"/>
  <c r="G11" i="63" a="1"/>
  <c r="G11" i="63" s="1"/>
  <c r="F11" i="63" a="1"/>
  <c r="F11" i="63" s="1"/>
  <c r="E11" i="63" a="1"/>
  <c r="E11" i="63" s="1"/>
  <c r="D11" i="63" a="1"/>
  <c r="D11" i="63" s="1"/>
  <c r="C11" i="63"/>
  <c r="W10" i="63" a="1"/>
  <c r="W10" i="63" s="1"/>
  <c r="V10" i="63" a="1"/>
  <c r="V10" i="63" s="1"/>
  <c r="U10" i="63" a="1"/>
  <c r="U10" i="63" s="1"/>
  <c r="T10" i="63" a="1"/>
  <c r="T10" i="63" s="1"/>
  <c r="S10" i="63" a="1"/>
  <c r="S10" i="63" s="1"/>
  <c r="R10" i="63" a="1"/>
  <c r="R10" i="63" s="1"/>
  <c r="Q10" i="63" a="1"/>
  <c r="Q10" i="63" s="1"/>
  <c r="P10" i="63" a="1"/>
  <c r="P10" i="63" s="1"/>
  <c r="O10" i="63" a="1"/>
  <c r="O10" i="63" s="1"/>
  <c r="N10" i="63" a="1"/>
  <c r="N10" i="63" s="1"/>
  <c r="M10" i="63" a="1"/>
  <c r="M10" i="63" s="1"/>
  <c r="L10" i="63" a="1"/>
  <c r="L10" i="63" s="1"/>
  <c r="K10" i="63" a="1"/>
  <c r="K10" i="63" s="1"/>
  <c r="J10" i="63" a="1"/>
  <c r="J10" i="63" s="1"/>
  <c r="I10" i="63" a="1"/>
  <c r="I10" i="63" s="1"/>
  <c r="H10" i="63" a="1"/>
  <c r="H10" i="63" s="1"/>
  <c r="G10" i="63" a="1"/>
  <c r="G10" i="63" s="1"/>
  <c r="F10" i="63" a="1"/>
  <c r="F10" i="63" s="1"/>
  <c r="E10" i="63" a="1"/>
  <c r="E10" i="63" s="1"/>
  <c r="D10" i="63" a="1"/>
  <c r="D10" i="63" s="1"/>
  <c r="C10" i="63"/>
  <c r="W9" i="63" a="1"/>
  <c r="W9" i="63" s="1"/>
  <c r="V9" i="63" a="1"/>
  <c r="V9" i="63" s="1"/>
  <c r="U9" i="63" a="1"/>
  <c r="U9" i="63" s="1"/>
  <c r="T9" i="63" a="1"/>
  <c r="T9" i="63" s="1"/>
  <c r="S9" i="63" a="1"/>
  <c r="S9" i="63" s="1"/>
  <c r="R9" i="63" a="1"/>
  <c r="R9" i="63" s="1"/>
  <c r="Q9" i="63" a="1"/>
  <c r="Q9" i="63" s="1"/>
  <c r="P9" i="63" a="1"/>
  <c r="P9" i="63" s="1"/>
  <c r="O9" i="63" a="1"/>
  <c r="O9" i="63" s="1"/>
  <c r="N9" i="63" a="1"/>
  <c r="N9" i="63" s="1"/>
  <c r="M9" i="63" a="1"/>
  <c r="M9" i="63" s="1"/>
  <c r="L9" i="63" a="1"/>
  <c r="L9" i="63" s="1"/>
  <c r="K9" i="63" a="1"/>
  <c r="K9" i="63" s="1"/>
  <c r="J9" i="63" a="1"/>
  <c r="J9" i="63" s="1"/>
  <c r="I9" i="63" a="1"/>
  <c r="I9" i="63" s="1"/>
  <c r="H9" i="63" a="1"/>
  <c r="H9" i="63" s="1"/>
  <c r="G9" i="63" a="1"/>
  <c r="G9" i="63" s="1"/>
  <c r="F9" i="63" a="1"/>
  <c r="F9" i="63" s="1"/>
  <c r="E9" i="63" a="1"/>
  <c r="E9" i="63" s="1"/>
  <c r="D9" i="63" a="1"/>
  <c r="D9" i="63" s="1"/>
  <c r="C9" i="63"/>
  <c r="W8" i="63" a="1"/>
  <c r="W8" i="63" s="1"/>
  <c r="V8" i="63" a="1"/>
  <c r="V8" i="63" s="1"/>
  <c r="U8" i="63" a="1"/>
  <c r="U8" i="63" s="1"/>
  <c r="T8" i="63" a="1"/>
  <c r="T8" i="63" s="1"/>
  <c r="S8" i="63" a="1"/>
  <c r="S8" i="63" s="1"/>
  <c r="R8" i="63" a="1"/>
  <c r="R8" i="63" s="1"/>
  <c r="Q8" i="63" a="1"/>
  <c r="Q8" i="63" s="1"/>
  <c r="P8" i="63" a="1"/>
  <c r="P8" i="63" s="1"/>
  <c r="O8" i="63" a="1"/>
  <c r="O8" i="63" s="1"/>
  <c r="N8" i="63" a="1"/>
  <c r="N8" i="63" s="1"/>
  <c r="M8" i="63" a="1"/>
  <c r="M8" i="63" s="1"/>
  <c r="L8" i="63" a="1"/>
  <c r="L8" i="63" s="1"/>
  <c r="K8" i="63" a="1"/>
  <c r="K8" i="63" s="1"/>
  <c r="J8" i="63" a="1"/>
  <c r="J8" i="63" s="1"/>
  <c r="I8" i="63" a="1"/>
  <c r="I8" i="63" s="1"/>
  <c r="H8" i="63" a="1"/>
  <c r="H8" i="63" s="1"/>
  <c r="G8" i="63" a="1"/>
  <c r="G8" i="63" s="1"/>
  <c r="F8" i="63" a="1"/>
  <c r="F8" i="63" s="1"/>
  <c r="E8" i="63" a="1"/>
  <c r="E8" i="63" s="1"/>
  <c r="D8" i="63" a="1"/>
  <c r="D8" i="63" s="1"/>
  <c r="C8" i="63"/>
  <c r="C7" i="63"/>
  <c r="C6" i="63"/>
  <c r="C5" i="63"/>
  <c r="C4" i="63"/>
  <c r="W21" i="62" a="1"/>
  <c r="W21" i="62" s="1"/>
  <c r="V21" i="62" a="1"/>
  <c r="V21" i="62" s="1"/>
  <c r="U21" i="62" a="1"/>
  <c r="U21" i="62" s="1"/>
  <c r="T21" i="62" a="1"/>
  <c r="T21" i="62" s="1"/>
  <c r="S21" i="62" a="1"/>
  <c r="S21" i="62" s="1"/>
  <c r="R21" i="62" a="1"/>
  <c r="R21" i="62" s="1"/>
  <c r="Q21" i="62" a="1"/>
  <c r="Q21" i="62" s="1"/>
  <c r="P21" i="62" a="1"/>
  <c r="P21" i="62" s="1"/>
  <c r="O21" i="62" a="1"/>
  <c r="O21" i="62" s="1"/>
  <c r="N21" i="62" a="1"/>
  <c r="N21" i="62" s="1"/>
  <c r="M21" i="62" a="1"/>
  <c r="M21" i="62" s="1"/>
  <c r="L21" i="62" a="1"/>
  <c r="L21" i="62" s="1"/>
  <c r="K21" i="62" a="1"/>
  <c r="K21" i="62" s="1"/>
  <c r="J21" i="62" a="1"/>
  <c r="J21" i="62" s="1"/>
  <c r="I21" i="62" a="1"/>
  <c r="I21" i="62" s="1"/>
  <c r="H21" i="62" a="1"/>
  <c r="H21" i="62" s="1"/>
  <c r="G21" i="62" a="1"/>
  <c r="G21" i="62" s="1"/>
  <c r="F21" i="62" a="1"/>
  <c r="F21" i="62" s="1"/>
  <c r="E21" i="62" a="1"/>
  <c r="E21" i="62" s="1"/>
  <c r="D21" i="62" a="1"/>
  <c r="D21" i="62" s="1"/>
  <c r="C21" i="62"/>
  <c r="W20" i="62" a="1"/>
  <c r="W20" i="62" s="1"/>
  <c r="V20" i="62" a="1"/>
  <c r="V20" i="62" s="1"/>
  <c r="U20" i="62" a="1"/>
  <c r="U20" i="62" s="1"/>
  <c r="T20" i="62" a="1"/>
  <c r="T20" i="62" s="1"/>
  <c r="S20" i="62" a="1"/>
  <c r="S20" i="62" s="1"/>
  <c r="R20" i="62" a="1"/>
  <c r="R20" i="62" s="1"/>
  <c r="Q20" i="62" a="1"/>
  <c r="Q20" i="62" s="1"/>
  <c r="P20" i="62" a="1"/>
  <c r="P20" i="62" s="1"/>
  <c r="O20" i="62" a="1"/>
  <c r="O20" i="62" s="1"/>
  <c r="N20" i="62" a="1"/>
  <c r="N20" i="62" s="1"/>
  <c r="M20" i="62" a="1"/>
  <c r="M20" i="62" s="1"/>
  <c r="L20" i="62" a="1"/>
  <c r="L20" i="62" s="1"/>
  <c r="K20" i="62" a="1"/>
  <c r="K20" i="62" s="1"/>
  <c r="J20" i="62" a="1"/>
  <c r="J20" i="62" s="1"/>
  <c r="I20" i="62" a="1"/>
  <c r="I20" i="62" s="1"/>
  <c r="H20" i="62" a="1"/>
  <c r="H20" i="62" s="1"/>
  <c r="G20" i="62" a="1"/>
  <c r="G20" i="62" s="1"/>
  <c r="F20" i="62" a="1"/>
  <c r="F20" i="62" s="1"/>
  <c r="E20" i="62" a="1"/>
  <c r="E20" i="62" s="1"/>
  <c r="D20" i="62" a="1"/>
  <c r="D20" i="62" s="1"/>
  <c r="C20" i="62"/>
  <c r="W19" i="62" a="1"/>
  <c r="W19" i="62" s="1"/>
  <c r="V19" i="62" a="1"/>
  <c r="V19" i="62" s="1"/>
  <c r="U19" i="62" a="1"/>
  <c r="U19" i="62" s="1"/>
  <c r="T19" i="62" a="1"/>
  <c r="T19" i="62" s="1"/>
  <c r="S19" i="62" a="1"/>
  <c r="S19" i="62" s="1"/>
  <c r="R19" i="62" a="1"/>
  <c r="R19" i="62" s="1"/>
  <c r="Q19" i="62" a="1"/>
  <c r="Q19" i="62" s="1"/>
  <c r="P19" i="62" a="1"/>
  <c r="P19" i="62" s="1"/>
  <c r="O19" i="62" a="1"/>
  <c r="O19" i="62" s="1"/>
  <c r="N19" i="62" a="1"/>
  <c r="N19" i="62" s="1"/>
  <c r="M19" i="62" a="1"/>
  <c r="M19" i="62" s="1"/>
  <c r="L19" i="62" a="1"/>
  <c r="L19" i="62" s="1"/>
  <c r="K19" i="62" a="1"/>
  <c r="K19" i="62" s="1"/>
  <c r="J19" i="62" a="1"/>
  <c r="J19" i="62" s="1"/>
  <c r="I19" i="62" a="1"/>
  <c r="I19" i="62" s="1"/>
  <c r="H19" i="62" a="1"/>
  <c r="H19" i="62" s="1"/>
  <c r="G19" i="62" a="1"/>
  <c r="G19" i="62" s="1"/>
  <c r="F19" i="62" a="1"/>
  <c r="F19" i="62" s="1"/>
  <c r="E19" i="62" a="1"/>
  <c r="E19" i="62" s="1"/>
  <c r="D19" i="62" a="1"/>
  <c r="D19" i="62" s="1"/>
  <c r="C19" i="62"/>
  <c r="W18" i="62" a="1"/>
  <c r="W18" i="62" s="1"/>
  <c r="V18" i="62" a="1"/>
  <c r="V18" i="62" s="1"/>
  <c r="U18" i="62" a="1"/>
  <c r="U18" i="62" s="1"/>
  <c r="T18" i="62" a="1"/>
  <c r="T18" i="62" s="1"/>
  <c r="S18" i="62" a="1"/>
  <c r="S18" i="62" s="1"/>
  <c r="R18" i="62" a="1"/>
  <c r="R18" i="62" s="1"/>
  <c r="Q18" i="62" a="1"/>
  <c r="Q18" i="62" s="1"/>
  <c r="P18" i="62" a="1"/>
  <c r="P18" i="62" s="1"/>
  <c r="O18" i="62" a="1"/>
  <c r="O18" i="62" s="1"/>
  <c r="N18" i="62" a="1"/>
  <c r="N18" i="62" s="1"/>
  <c r="M18" i="62" a="1"/>
  <c r="M18" i="62" s="1"/>
  <c r="L18" i="62" a="1"/>
  <c r="L18" i="62" s="1"/>
  <c r="K18" i="62" a="1"/>
  <c r="K18" i="62" s="1"/>
  <c r="J18" i="62" a="1"/>
  <c r="J18" i="62" s="1"/>
  <c r="I18" i="62" a="1"/>
  <c r="I18" i="62" s="1"/>
  <c r="H18" i="62" a="1"/>
  <c r="H18" i="62" s="1"/>
  <c r="G18" i="62" a="1"/>
  <c r="G18" i="62" s="1"/>
  <c r="F18" i="62" a="1"/>
  <c r="F18" i="62" s="1"/>
  <c r="E18" i="62" a="1"/>
  <c r="E18" i="62" s="1"/>
  <c r="D18" i="62" a="1"/>
  <c r="D18" i="62" s="1"/>
  <c r="C18" i="62"/>
  <c r="W17" i="62" a="1"/>
  <c r="W17" i="62" s="1"/>
  <c r="V17" i="62" a="1"/>
  <c r="V17" i="62" s="1"/>
  <c r="U17" i="62" a="1"/>
  <c r="U17" i="62" s="1"/>
  <c r="T17" i="62" a="1"/>
  <c r="T17" i="62" s="1"/>
  <c r="S17" i="62" a="1"/>
  <c r="S17" i="62" s="1"/>
  <c r="R17" i="62" a="1"/>
  <c r="R17" i="62" s="1"/>
  <c r="Q17" i="62" a="1"/>
  <c r="Q17" i="62" s="1"/>
  <c r="P17" i="62" a="1"/>
  <c r="P17" i="62" s="1"/>
  <c r="O17" i="62" a="1"/>
  <c r="O17" i="62" s="1"/>
  <c r="N17" i="62" a="1"/>
  <c r="N17" i="62" s="1"/>
  <c r="M17" i="62" a="1"/>
  <c r="M17" i="62" s="1"/>
  <c r="L17" i="62" a="1"/>
  <c r="L17" i="62" s="1"/>
  <c r="K17" i="62" a="1"/>
  <c r="K17" i="62" s="1"/>
  <c r="J17" i="62" a="1"/>
  <c r="J17" i="62" s="1"/>
  <c r="I17" i="62" a="1"/>
  <c r="I17" i="62" s="1"/>
  <c r="H17" i="62" a="1"/>
  <c r="H17" i="62" s="1"/>
  <c r="G17" i="62" a="1"/>
  <c r="G17" i="62" s="1"/>
  <c r="F17" i="62" a="1"/>
  <c r="F17" i="62" s="1"/>
  <c r="E17" i="62" a="1"/>
  <c r="E17" i="62" s="1"/>
  <c r="D17" i="62" a="1"/>
  <c r="D17" i="62" s="1"/>
  <c r="C17" i="62"/>
  <c r="W16" i="62" a="1"/>
  <c r="W16" i="62" s="1"/>
  <c r="V16" i="62" a="1"/>
  <c r="V16" i="62" s="1"/>
  <c r="U16" i="62" a="1"/>
  <c r="U16" i="62" s="1"/>
  <c r="T16" i="62" a="1"/>
  <c r="T16" i="62" s="1"/>
  <c r="S16" i="62" a="1"/>
  <c r="S16" i="62" s="1"/>
  <c r="R16" i="62" a="1"/>
  <c r="R16" i="62" s="1"/>
  <c r="Q16" i="62" a="1"/>
  <c r="Q16" i="62" s="1"/>
  <c r="P16" i="62" a="1"/>
  <c r="P16" i="62" s="1"/>
  <c r="O16" i="62" a="1"/>
  <c r="O16" i="62" s="1"/>
  <c r="N16" i="62" a="1"/>
  <c r="N16" i="62" s="1"/>
  <c r="M16" i="62" a="1"/>
  <c r="M16" i="62" s="1"/>
  <c r="L16" i="62" a="1"/>
  <c r="L16" i="62" s="1"/>
  <c r="K16" i="62" a="1"/>
  <c r="K16" i="62" s="1"/>
  <c r="J16" i="62" a="1"/>
  <c r="J16" i="62" s="1"/>
  <c r="I16" i="62" a="1"/>
  <c r="I16" i="62" s="1"/>
  <c r="H16" i="62" a="1"/>
  <c r="H16" i="62" s="1"/>
  <c r="G16" i="62" a="1"/>
  <c r="G16" i="62" s="1"/>
  <c r="F16" i="62" a="1"/>
  <c r="F16" i="62" s="1"/>
  <c r="E16" i="62" a="1"/>
  <c r="E16" i="62" s="1"/>
  <c r="D16" i="62" a="1"/>
  <c r="D16" i="62" s="1"/>
  <c r="C16" i="62"/>
  <c r="W15" i="62" a="1"/>
  <c r="W15" i="62" s="1"/>
  <c r="V15" i="62" a="1"/>
  <c r="V15" i="62" s="1"/>
  <c r="U15" i="62" a="1"/>
  <c r="U15" i="62" s="1"/>
  <c r="T15" i="62" a="1"/>
  <c r="T15" i="62" s="1"/>
  <c r="S15" i="62" a="1"/>
  <c r="S15" i="62" s="1"/>
  <c r="R15" i="62" a="1"/>
  <c r="R15" i="62" s="1"/>
  <c r="Q15" i="62" a="1"/>
  <c r="Q15" i="62" s="1"/>
  <c r="P15" i="62" a="1"/>
  <c r="P15" i="62" s="1"/>
  <c r="O15" i="62" a="1"/>
  <c r="O15" i="62" s="1"/>
  <c r="N15" i="62" a="1"/>
  <c r="N15" i="62" s="1"/>
  <c r="M15" i="62" a="1"/>
  <c r="M15" i="62" s="1"/>
  <c r="L15" i="62" a="1"/>
  <c r="L15" i="62" s="1"/>
  <c r="K15" i="62" a="1"/>
  <c r="K15" i="62" s="1"/>
  <c r="J15" i="62" a="1"/>
  <c r="J15" i="62" s="1"/>
  <c r="I15" i="62" a="1"/>
  <c r="I15" i="62" s="1"/>
  <c r="H15" i="62" a="1"/>
  <c r="H15" i="62" s="1"/>
  <c r="G15" i="62" a="1"/>
  <c r="G15" i="62" s="1"/>
  <c r="F15" i="62" a="1"/>
  <c r="F15" i="62" s="1"/>
  <c r="E15" i="62" a="1"/>
  <c r="E15" i="62" s="1"/>
  <c r="D15" i="62" a="1"/>
  <c r="D15" i="62" s="1"/>
  <c r="C15" i="62"/>
  <c r="W14" i="62" a="1"/>
  <c r="W14" i="62" s="1"/>
  <c r="V14" i="62" a="1"/>
  <c r="V14" i="62" s="1"/>
  <c r="U14" i="62" a="1"/>
  <c r="U14" i="62" s="1"/>
  <c r="T14" i="62" a="1"/>
  <c r="T14" i="62" s="1"/>
  <c r="S14" i="62" a="1"/>
  <c r="S14" i="62" s="1"/>
  <c r="R14" i="62" a="1"/>
  <c r="R14" i="62" s="1"/>
  <c r="Q14" i="62" a="1"/>
  <c r="Q14" i="62" s="1"/>
  <c r="P14" i="62" a="1"/>
  <c r="P14" i="62" s="1"/>
  <c r="O14" i="62" a="1"/>
  <c r="O14" i="62" s="1"/>
  <c r="N14" i="62" a="1"/>
  <c r="N14" i="62" s="1"/>
  <c r="M14" i="62" a="1"/>
  <c r="M14" i="62" s="1"/>
  <c r="L14" i="62" a="1"/>
  <c r="L14" i="62" s="1"/>
  <c r="K14" i="62" a="1"/>
  <c r="K14" i="62" s="1"/>
  <c r="J14" i="62" a="1"/>
  <c r="J14" i="62" s="1"/>
  <c r="I14" i="62" a="1"/>
  <c r="I14" i="62" s="1"/>
  <c r="H14" i="62" a="1"/>
  <c r="H14" i="62" s="1"/>
  <c r="G14" i="62" a="1"/>
  <c r="G14" i="62" s="1"/>
  <c r="F14" i="62" a="1"/>
  <c r="F14" i="62" s="1"/>
  <c r="E14" i="62" a="1"/>
  <c r="E14" i="62" s="1"/>
  <c r="D14" i="62" a="1"/>
  <c r="D14" i="62" s="1"/>
  <c r="C14" i="62"/>
  <c r="W13" i="62" a="1"/>
  <c r="W13" i="62" s="1"/>
  <c r="V13" i="62" a="1"/>
  <c r="V13" i="62" s="1"/>
  <c r="U13" i="62" a="1"/>
  <c r="U13" i="62" s="1"/>
  <c r="T13" i="62" a="1"/>
  <c r="T13" i="62" s="1"/>
  <c r="S13" i="62" a="1"/>
  <c r="S13" i="62" s="1"/>
  <c r="R13" i="62" a="1"/>
  <c r="R13" i="62" s="1"/>
  <c r="Q13" i="62" a="1"/>
  <c r="Q13" i="62" s="1"/>
  <c r="P13" i="62" a="1"/>
  <c r="P13" i="62" s="1"/>
  <c r="O13" i="62" a="1"/>
  <c r="O13" i="62" s="1"/>
  <c r="N13" i="62" a="1"/>
  <c r="N13" i="62" s="1"/>
  <c r="M13" i="62" a="1"/>
  <c r="M13" i="62" s="1"/>
  <c r="L13" i="62" a="1"/>
  <c r="L13" i="62" s="1"/>
  <c r="K13" i="62" a="1"/>
  <c r="K13" i="62" s="1"/>
  <c r="J13" i="62" a="1"/>
  <c r="J13" i="62" s="1"/>
  <c r="I13" i="62" a="1"/>
  <c r="I13" i="62" s="1"/>
  <c r="H13" i="62" a="1"/>
  <c r="H13" i="62" s="1"/>
  <c r="G13" i="62" a="1"/>
  <c r="G13" i="62" s="1"/>
  <c r="F13" i="62" a="1"/>
  <c r="F13" i="62" s="1"/>
  <c r="E13" i="62" a="1"/>
  <c r="E13" i="62" s="1"/>
  <c r="D13" i="62" a="1"/>
  <c r="D13" i="62" s="1"/>
  <c r="C13" i="62"/>
  <c r="W12" i="62" a="1"/>
  <c r="W12" i="62" s="1"/>
  <c r="V12" i="62" a="1"/>
  <c r="V12" i="62" s="1"/>
  <c r="U12" i="62" a="1"/>
  <c r="U12" i="62" s="1"/>
  <c r="T12" i="62" a="1"/>
  <c r="T12" i="62" s="1"/>
  <c r="S12" i="62" a="1"/>
  <c r="S12" i="62" s="1"/>
  <c r="R12" i="62" a="1"/>
  <c r="R12" i="62" s="1"/>
  <c r="Q12" i="62" a="1"/>
  <c r="Q12" i="62" s="1"/>
  <c r="P12" i="62" a="1"/>
  <c r="P12" i="62" s="1"/>
  <c r="O12" i="62" a="1"/>
  <c r="O12" i="62" s="1"/>
  <c r="N12" i="62" a="1"/>
  <c r="N12" i="62" s="1"/>
  <c r="M12" i="62" a="1"/>
  <c r="M12" i="62" s="1"/>
  <c r="L12" i="62" a="1"/>
  <c r="L12" i="62" s="1"/>
  <c r="K12" i="62" a="1"/>
  <c r="K12" i="62" s="1"/>
  <c r="J12" i="62" a="1"/>
  <c r="J12" i="62" s="1"/>
  <c r="I12" i="62" a="1"/>
  <c r="I12" i="62" s="1"/>
  <c r="H12" i="62" a="1"/>
  <c r="H12" i="62" s="1"/>
  <c r="G12" i="62" a="1"/>
  <c r="G12" i="62" s="1"/>
  <c r="F12" i="62" a="1"/>
  <c r="F12" i="62" s="1"/>
  <c r="E12" i="62" a="1"/>
  <c r="E12" i="62" s="1"/>
  <c r="D12" i="62" a="1"/>
  <c r="D12" i="62" s="1"/>
  <c r="C12" i="62"/>
  <c r="W11" i="62" a="1"/>
  <c r="W11" i="62" s="1"/>
  <c r="V11" i="62" a="1"/>
  <c r="V11" i="62" s="1"/>
  <c r="U11" i="62" a="1"/>
  <c r="U11" i="62" s="1"/>
  <c r="T11" i="62" a="1"/>
  <c r="T11" i="62" s="1"/>
  <c r="S11" i="62" a="1"/>
  <c r="S11" i="62" s="1"/>
  <c r="R11" i="62" a="1"/>
  <c r="R11" i="62" s="1"/>
  <c r="Q11" i="62" a="1"/>
  <c r="Q11" i="62" s="1"/>
  <c r="P11" i="62" a="1"/>
  <c r="P11" i="62" s="1"/>
  <c r="O11" i="62" a="1"/>
  <c r="O11" i="62" s="1"/>
  <c r="N11" i="62" a="1"/>
  <c r="N11" i="62" s="1"/>
  <c r="M11" i="62" a="1"/>
  <c r="M11" i="62" s="1"/>
  <c r="L11" i="62" a="1"/>
  <c r="L11" i="62" s="1"/>
  <c r="K11" i="62" a="1"/>
  <c r="K11" i="62" s="1"/>
  <c r="J11" i="62" a="1"/>
  <c r="J11" i="62" s="1"/>
  <c r="I11" i="62" a="1"/>
  <c r="I11" i="62" s="1"/>
  <c r="H11" i="62" a="1"/>
  <c r="H11" i="62" s="1"/>
  <c r="G11" i="62" a="1"/>
  <c r="G11" i="62" s="1"/>
  <c r="F11" i="62" a="1"/>
  <c r="F11" i="62" s="1"/>
  <c r="E11" i="62" a="1"/>
  <c r="E11" i="62" s="1"/>
  <c r="D11" i="62" a="1"/>
  <c r="D11" i="62" s="1"/>
  <c r="C11" i="62"/>
  <c r="W10" i="62" a="1"/>
  <c r="W10" i="62" s="1"/>
  <c r="V10" i="62" a="1"/>
  <c r="V10" i="62" s="1"/>
  <c r="U10" i="62" a="1"/>
  <c r="U10" i="62" s="1"/>
  <c r="T10" i="62" a="1"/>
  <c r="T10" i="62" s="1"/>
  <c r="S10" i="62" a="1"/>
  <c r="S10" i="62" s="1"/>
  <c r="R10" i="62" a="1"/>
  <c r="R10" i="62" s="1"/>
  <c r="Q10" i="62" a="1"/>
  <c r="Q10" i="62" s="1"/>
  <c r="P10" i="62" a="1"/>
  <c r="P10" i="62" s="1"/>
  <c r="O10" i="62" a="1"/>
  <c r="O10" i="62" s="1"/>
  <c r="N10" i="62" a="1"/>
  <c r="N10" i="62" s="1"/>
  <c r="M10" i="62" a="1"/>
  <c r="M10" i="62" s="1"/>
  <c r="L10" i="62" a="1"/>
  <c r="L10" i="62" s="1"/>
  <c r="K10" i="62" a="1"/>
  <c r="K10" i="62" s="1"/>
  <c r="J10" i="62" a="1"/>
  <c r="J10" i="62" s="1"/>
  <c r="I10" i="62" a="1"/>
  <c r="I10" i="62" s="1"/>
  <c r="H10" i="62" a="1"/>
  <c r="H10" i="62" s="1"/>
  <c r="G10" i="62" a="1"/>
  <c r="G10" i="62" s="1"/>
  <c r="F10" i="62" a="1"/>
  <c r="F10" i="62" s="1"/>
  <c r="E10" i="62" a="1"/>
  <c r="E10" i="62" s="1"/>
  <c r="D10" i="62" a="1"/>
  <c r="D10" i="62" s="1"/>
  <c r="C10" i="62"/>
  <c r="W9" i="62" a="1"/>
  <c r="W9" i="62" s="1"/>
  <c r="V9" i="62" a="1"/>
  <c r="V9" i="62" s="1"/>
  <c r="U9" i="62" a="1"/>
  <c r="U9" i="62" s="1"/>
  <c r="T9" i="62" a="1"/>
  <c r="T9" i="62" s="1"/>
  <c r="S9" i="62" a="1"/>
  <c r="S9" i="62" s="1"/>
  <c r="R9" i="62" a="1"/>
  <c r="R9" i="62" s="1"/>
  <c r="Q9" i="62" a="1"/>
  <c r="Q9" i="62" s="1"/>
  <c r="P9" i="62" a="1"/>
  <c r="P9" i="62" s="1"/>
  <c r="O9" i="62" a="1"/>
  <c r="O9" i="62" s="1"/>
  <c r="N9" i="62" a="1"/>
  <c r="N9" i="62" s="1"/>
  <c r="M9" i="62" a="1"/>
  <c r="M9" i="62" s="1"/>
  <c r="L9" i="62" a="1"/>
  <c r="L9" i="62" s="1"/>
  <c r="K9" i="62" a="1"/>
  <c r="K9" i="62" s="1"/>
  <c r="J9" i="62" a="1"/>
  <c r="J9" i="62" s="1"/>
  <c r="I9" i="62" a="1"/>
  <c r="I9" i="62" s="1"/>
  <c r="H9" i="62" a="1"/>
  <c r="H9" i="62" s="1"/>
  <c r="G9" i="62" a="1"/>
  <c r="G9" i="62" s="1"/>
  <c r="F9" i="62" a="1"/>
  <c r="F9" i="62" s="1"/>
  <c r="E9" i="62" a="1"/>
  <c r="E9" i="62" s="1"/>
  <c r="D9" i="62" a="1"/>
  <c r="D9" i="62" s="1"/>
  <c r="C9" i="62"/>
  <c r="W8" i="62" a="1"/>
  <c r="W8" i="62" s="1"/>
  <c r="V8" i="62" a="1"/>
  <c r="V8" i="62" s="1"/>
  <c r="U8" i="62" a="1"/>
  <c r="U8" i="62" s="1"/>
  <c r="T8" i="62" a="1"/>
  <c r="T8" i="62" s="1"/>
  <c r="S8" i="62" a="1"/>
  <c r="S8" i="62" s="1"/>
  <c r="R8" i="62" a="1"/>
  <c r="R8" i="62" s="1"/>
  <c r="Q8" i="62" a="1"/>
  <c r="Q8" i="62" s="1"/>
  <c r="P8" i="62" a="1"/>
  <c r="P8" i="62" s="1"/>
  <c r="O8" i="62" a="1"/>
  <c r="O8" i="62" s="1"/>
  <c r="N8" i="62" a="1"/>
  <c r="N8" i="62" s="1"/>
  <c r="M8" i="62" a="1"/>
  <c r="M8" i="62" s="1"/>
  <c r="L8" i="62" a="1"/>
  <c r="L8" i="62" s="1"/>
  <c r="K8" i="62" a="1"/>
  <c r="K8" i="62" s="1"/>
  <c r="J8" i="62" a="1"/>
  <c r="J8" i="62" s="1"/>
  <c r="I8" i="62" a="1"/>
  <c r="I8" i="62" s="1"/>
  <c r="H8" i="62" a="1"/>
  <c r="H8" i="62" s="1"/>
  <c r="G8" i="62" a="1"/>
  <c r="G8" i="62" s="1"/>
  <c r="F8" i="62" a="1"/>
  <c r="F8" i="62" s="1"/>
  <c r="E8" i="62" a="1"/>
  <c r="E8" i="62" s="1"/>
  <c r="D8" i="62" a="1"/>
  <c r="D8" i="62" s="1"/>
  <c r="C8" i="62"/>
  <c r="C7" i="62"/>
  <c r="C6" i="62"/>
  <c r="C5" i="62"/>
  <c r="C4" i="62"/>
  <c r="W21" i="61" a="1"/>
  <c r="W21" i="61" s="1"/>
  <c r="V21" i="61" a="1"/>
  <c r="V21" i="61" s="1"/>
  <c r="U21" i="61" a="1"/>
  <c r="U21" i="61" s="1"/>
  <c r="T21" i="61" a="1"/>
  <c r="T21" i="61" s="1"/>
  <c r="S21" i="61" a="1"/>
  <c r="S21" i="61" s="1"/>
  <c r="R21" i="61" a="1"/>
  <c r="R21" i="61" s="1"/>
  <c r="Q21" i="61" a="1"/>
  <c r="Q21" i="61" s="1"/>
  <c r="P21" i="61" a="1"/>
  <c r="P21" i="61" s="1"/>
  <c r="O21" i="61" a="1"/>
  <c r="O21" i="61" s="1"/>
  <c r="N21" i="61" a="1"/>
  <c r="N21" i="61" s="1"/>
  <c r="M21" i="61" a="1"/>
  <c r="M21" i="61" s="1"/>
  <c r="L21" i="61" a="1"/>
  <c r="L21" i="61" s="1"/>
  <c r="K21" i="61" a="1"/>
  <c r="K21" i="61" s="1"/>
  <c r="J21" i="61" a="1"/>
  <c r="J21" i="61" s="1"/>
  <c r="I21" i="61" a="1"/>
  <c r="I21" i="61" s="1"/>
  <c r="H21" i="61" a="1"/>
  <c r="H21" i="61" s="1"/>
  <c r="G21" i="61" a="1"/>
  <c r="G21" i="61" s="1"/>
  <c r="F21" i="61" a="1"/>
  <c r="F21" i="61" s="1"/>
  <c r="E21" i="61" a="1"/>
  <c r="E21" i="61" s="1"/>
  <c r="D21" i="61" a="1"/>
  <c r="D21" i="61" s="1"/>
  <c r="C21" i="61"/>
  <c r="W20" i="61" a="1"/>
  <c r="W20" i="61" s="1"/>
  <c r="V20" i="61" a="1"/>
  <c r="V20" i="61" s="1"/>
  <c r="U20" i="61" a="1"/>
  <c r="U20" i="61" s="1"/>
  <c r="T20" i="61" a="1"/>
  <c r="T20" i="61" s="1"/>
  <c r="S20" i="61" a="1"/>
  <c r="S20" i="61" s="1"/>
  <c r="R20" i="61" a="1"/>
  <c r="R20" i="61" s="1"/>
  <c r="Q20" i="61" a="1"/>
  <c r="Q20" i="61" s="1"/>
  <c r="P20" i="61" a="1"/>
  <c r="P20" i="61" s="1"/>
  <c r="O20" i="61" a="1"/>
  <c r="O20" i="61" s="1"/>
  <c r="N20" i="61" a="1"/>
  <c r="N20" i="61" s="1"/>
  <c r="M20" i="61" a="1"/>
  <c r="M20" i="61" s="1"/>
  <c r="L20" i="61" a="1"/>
  <c r="L20" i="61" s="1"/>
  <c r="K20" i="61" a="1"/>
  <c r="K20" i="61" s="1"/>
  <c r="J20" i="61" a="1"/>
  <c r="J20" i="61" s="1"/>
  <c r="I20" i="61" a="1"/>
  <c r="I20" i="61" s="1"/>
  <c r="H20" i="61" a="1"/>
  <c r="H20" i="61" s="1"/>
  <c r="G20" i="61" a="1"/>
  <c r="G20" i="61" s="1"/>
  <c r="F20" i="61" a="1"/>
  <c r="F20" i="61" s="1"/>
  <c r="E20" i="61" a="1"/>
  <c r="E20" i="61" s="1"/>
  <c r="D20" i="61" a="1"/>
  <c r="D20" i="61" s="1"/>
  <c r="C20" i="61"/>
  <c r="W19" i="61" a="1"/>
  <c r="W19" i="61" s="1"/>
  <c r="V19" i="61" a="1"/>
  <c r="V19" i="61" s="1"/>
  <c r="U19" i="61" a="1"/>
  <c r="U19" i="61" s="1"/>
  <c r="T19" i="61" a="1"/>
  <c r="T19" i="61" s="1"/>
  <c r="S19" i="61" a="1"/>
  <c r="S19" i="61" s="1"/>
  <c r="R19" i="61" a="1"/>
  <c r="R19" i="61" s="1"/>
  <c r="Q19" i="61" a="1"/>
  <c r="Q19" i="61" s="1"/>
  <c r="P19" i="61" a="1"/>
  <c r="P19" i="61" s="1"/>
  <c r="O19" i="61" a="1"/>
  <c r="O19" i="61" s="1"/>
  <c r="N19" i="61" a="1"/>
  <c r="N19" i="61" s="1"/>
  <c r="M19" i="61" a="1"/>
  <c r="M19" i="61" s="1"/>
  <c r="L19" i="61" a="1"/>
  <c r="L19" i="61" s="1"/>
  <c r="K19" i="61" a="1"/>
  <c r="K19" i="61" s="1"/>
  <c r="J19" i="61" a="1"/>
  <c r="J19" i="61" s="1"/>
  <c r="I19" i="61" a="1"/>
  <c r="I19" i="61" s="1"/>
  <c r="H19" i="61" a="1"/>
  <c r="H19" i="61" s="1"/>
  <c r="G19" i="61" a="1"/>
  <c r="G19" i="61" s="1"/>
  <c r="F19" i="61" a="1"/>
  <c r="F19" i="61" s="1"/>
  <c r="E19" i="61" a="1"/>
  <c r="E19" i="61" s="1"/>
  <c r="D19" i="61" a="1"/>
  <c r="D19" i="61" s="1"/>
  <c r="C19" i="61"/>
  <c r="W18" i="61" a="1"/>
  <c r="W18" i="61" s="1"/>
  <c r="V18" i="61" a="1"/>
  <c r="V18" i="61" s="1"/>
  <c r="U18" i="61" a="1"/>
  <c r="U18" i="61" s="1"/>
  <c r="T18" i="61" a="1"/>
  <c r="T18" i="61" s="1"/>
  <c r="S18" i="61" a="1"/>
  <c r="S18" i="61" s="1"/>
  <c r="R18" i="61" a="1"/>
  <c r="R18" i="61" s="1"/>
  <c r="Q18" i="61" a="1"/>
  <c r="Q18" i="61" s="1"/>
  <c r="P18" i="61" a="1"/>
  <c r="P18" i="61" s="1"/>
  <c r="O18" i="61" a="1"/>
  <c r="O18" i="61" s="1"/>
  <c r="N18" i="61" a="1"/>
  <c r="N18" i="61" s="1"/>
  <c r="M18" i="61" a="1"/>
  <c r="M18" i="61" s="1"/>
  <c r="L18" i="61" a="1"/>
  <c r="L18" i="61" s="1"/>
  <c r="K18" i="61" a="1"/>
  <c r="K18" i="61" s="1"/>
  <c r="J18" i="61" a="1"/>
  <c r="J18" i="61" s="1"/>
  <c r="I18" i="61" a="1"/>
  <c r="I18" i="61" s="1"/>
  <c r="H18" i="61" a="1"/>
  <c r="H18" i="61" s="1"/>
  <c r="G18" i="61" a="1"/>
  <c r="G18" i="61" s="1"/>
  <c r="F18" i="61" a="1"/>
  <c r="F18" i="61" s="1"/>
  <c r="E18" i="61" a="1"/>
  <c r="E18" i="61" s="1"/>
  <c r="D18" i="61" a="1"/>
  <c r="D18" i="61" s="1"/>
  <c r="C18" i="61"/>
  <c r="W17" i="61" a="1"/>
  <c r="W17" i="61" s="1"/>
  <c r="V17" i="61" a="1"/>
  <c r="V17" i="61" s="1"/>
  <c r="U17" i="61" a="1"/>
  <c r="U17" i="61" s="1"/>
  <c r="T17" i="61" a="1"/>
  <c r="T17" i="61" s="1"/>
  <c r="S17" i="61" a="1"/>
  <c r="S17" i="61" s="1"/>
  <c r="R17" i="61" a="1"/>
  <c r="R17" i="61" s="1"/>
  <c r="Q17" i="61" a="1"/>
  <c r="Q17" i="61" s="1"/>
  <c r="P17" i="61" a="1"/>
  <c r="P17" i="61" s="1"/>
  <c r="O17" i="61" a="1"/>
  <c r="O17" i="61" s="1"/>
  <c r="N17" i="61" a="1"/>
  <c r="N17" i="61" s="1"/>
  <c r="M17" i="61" a="1"/>
  <c r="M17" i="61" s="1"/>
  <c r="L17" i="61" a="1"/>
  <c r="L17" i="61" s="1"/>
  <c r="K17" i="61" a="1"/>
  <c r="K17" i="61" s="1"/>
  <c r="J17" i="61" a="1"/>
  <c r="J17" i="61" s="1"/>
  <c r="I17" i="61" a="1"/>
  <c r="I17" i="61" s="1"/>
  <c r="H17" i="61" a="1"/>
  <c r="H17" i="61" s="1"/>
  <c r="G17" i="61" a="1"/>
  <c r="G17" i="61" s="1"/>
  <c r="F17" i="61" a="1"/>
  <c r="F17" i="61" s="1"/>
  <c r="E17" i="61" a="1"/>
  <c r="E17" i="61" s="1"/>
  <c r="D17" i="61" a="1"/>
  <c r="D17" i="61" s="1"/>
  <c r="C17" i="61"/>
  <c r="W16" i="61" a="1"/>
  <c r="W16" i="61" s="1"/>
  <c r="V16" i="61" a="1"/>
  <c r="V16" i="61" s="1"/>
  <c r="U16" i="61" a="1"/>
  <c r="U16" i="61" s="1"/>
  <c r="T16" i="61" a="1"/>
  <c r="T16" i="61" s="1"/>
  <c r="S16" i="61" a="1"/>
  <c r="S16" i="61" s="1"/>
  <c r="R16" i="61" a="1"/>
  <c r="R16" i="61" s="1"/>
  <c r="Q16" i="61" a="1"/>
  <c r="Q16" i="61" s="1"/>
  <c r="P16" i="61" a="1"/>
  <c r="P16" i="61" s="1"/>
  <c r="O16" i="61" a="1"/>
  <c r="O16" i="61" s="1"/>
  <c r="N16" i="61" a="1"/>
  <c r="N16" i="61" s="1"/>
  <c r="M16" i="61" a="1"/>
  <c r="M16" i="61" s="1"/>
  <c r="L16" i="61" a="1"/>
  <c r="L16" i="61" s="1"/>
  <c r="K16" i="61" a="1"/>
  <c r="K16" i="61" s="1"/>
  <c r="J16" i="61" a="1"/>
  <c r="J16" i="61" s="1"/>
  <c r="I16" i="61" a="1"/>
  <c r="I16" i="61" s="1"/>
  <c r="H16" i="61" a="1"/>
  <c r="H16" i="61" s="1"/>
  <c r="G16" i="61" a="1"/>
  <c r="G16" i="61" s="1"/>
  <c r="F16" i="61" a="1"/>
  <c r="F16" i="61" s="1"/>
  <c r="E16" i="61" a="1"/>
  <c r="E16" i="61" s="1"/>
  <c r="D16" i="61" a="1"/>
  <c r="D16" i="61" s="1"/>
  <c r="C16" i="61"/>
  <c r="W15" i="61" a="1"/>
  <c r="W15" i="61" s="1"/>
  <c r="V15" i="61" a="1"/>
  <c r="V15" i="61" s="1"/>
  <c r="U15" i="61" a="1"/>
  <c r="U15" i="61" s="1"/>
  <c r="T15" i="61" a="1"/>
  <c r="T15" i="61" s="1"/>
  <c r="S15" i="61" a="1"/>
  <c r="S15" i="61" s="1"/>
  <c r="R15" i="61" a="1"/>
  <c r="R15" i="61" s="1"/>
  <c r="Q15" i="61" a="1"/>
  <c r="Q15" i="61" s="1"/>
  <c r="P15" i="61" a="1"/>
  <c r="P15" i="61" s="1"/>
  <c r="O15" i="61" a="1"/>
  <c r="O15" i="61" s="1"/>
  <c r="N15" i="61" a="1"/>
  <c r="N15" i="61" s="1"/>
  <c r="M15" i="61" a="1"/>
  <c r="M15" i="61" s="1"/>
  <c r="L15" i="61" a="1"/>
  <c r="L15" i="61" s="1"/>
  <c r="K15" i="61" a="1"/>
  <c r="K15" i="61" s="1"/>
  <c r="J15" i="61" a="1"/>
  <c r="J15" i="61" s="1"/>
  <c r="I15" i="61" a="1"/>
  <c r="I15" i="61" s="1"/>
  <c r="H15" i="61" a="1"/>
  <c r="H15" i="61" s="1"/>
  <c r="G15" i="61" a="1"/>
  <c r="G15" i="61" s="1"/>
  <c r="F15" i="61" a="1"/>
  <c r="F15" i="61" s="1"/>
  <c r="E15" i="61" a="1"/>
  <c r="E15" i="61" s="1"/>
  <c r="D15" i="61" a="1"/>
  <c r="D15" i="61" s="1"/>
  <c r="C15" i="61"/>
  <c r="W14" i="61" a="1"/>
  <c r="W14" i="61" s="1"/>
  <c r="V14" i="61" a="1"/>
  <c r="V14" i="61" s="1"/>
  <c r="U14" i="61" a="1"/>
  <c r="U14" i="61" s="1"/>
  <c r="T14" i="61" a="1"/>
  <c r="T14" i="61" s="1"/>
  <c r="S14" i="61" a="1"/>
  <c r="S14" i="61" s="1"/>
  <c r="R14" i="61" a="1"/>
  <c r="R14" i="61" s="1"/>
  <c r="Q14" i="61" a="1"/>
  <c r="Q14" i="61" s="1"/>
  <c r="P14" i="61" a="1"/>
  <c r="P14" i="61" s="1"/>
  <c r="O14" i="61" a="1"/>
  <c r="O14" i="61" s="1"/>
  <c r="N14" i="61" a="1"/>
  <c r="N14" i="61" s="1"/>
  <c r="M14" i="61" a="1"/>
  <c r="M14" i="61" s="1"/>
  <c r="L14" i="61" a="1"/>
  <c r="L14" i="61" s="1"/>
  <c r="K14" i="61" a="1"/>
  <c r="K14" i="61" s="1"/>
  <c r="J14" i="61" a="1"/>
  <c r="J14" i="61" s="1"/>
  <c r="I14" i="61" a="1"/>
  <c r="I14" i="61" s="1"/>
  <c r="H14" i="61" a="1"/>
  <c r="H14" i="61" s="1"/>
  <c r="G14" i="61" a="1"/>
  <c r="G14" i="61" s="1"/>
  <c r="F14" i="61" a="1"/>
  <c r="F14" i="61" s="1"/>
  <c r="E14" i="61" a="1"/>
  <c r="E14" i="61" s="1"/>
  <c r="D14" i="61" a="1"/>
  <c r="D14" i="61" s="1"/>
  <c r="C14" i="61"/>
  <c r="W13" i="61" a="1"/>
  <c r="W13" i="61" s="1"/>
  <c r="V13" i="61" a="1"/>
  <c r="V13" i="61" s="1"/>
  <c r="U13" i="61" a="1"/>
  <c r="U13" i="61" s="1"/>
  <c r="T13" i="61" a="1"/>
  <c r="T13" i="61" s="1"/>
  <c r="S13" i="61" a="1"/>
  <c r="S13" i="61" s="1"/>
  <c r="R13" i="61" a="1"/>
  <c r="R13" i="61" s="1"/>
  <c r="Q13" i="61" a="1"/>
  <c r="Q13" i="61" s="1"/>
  <c r="P13" i="61" a="1"/>
  <c r="P13" i="61" s="1"/>
  <c r="O13" i="61" a="1"/>
  <c r="O13" i="61" s="1"/>
  <c r="N13" i="61" a="1"/>
  <c r="N13" i="61" s="1"/>
  <c r="M13" i="61" a="1"/>
  <c r="M13" i="61" s="1"/>
  <c r="L13" i="61" a="1"/>
  <c r="L13" i="61" s="1"/>
  <c r="K13" i="61" a="1"/>
  <c r="K13" i="61" s="1"/>
  <c r="J13" i="61" a="1"/>
  <c r="J13" i="61" s="1"/>
  <c r="I13" i="61" a="1"/>
  <c r="I13" i="61" s="1"/>
  <c r="H13" i="61" a="1"/>
  <c r="H13" i="61" s="1"/>
  <c r="G13" i="61" a="1"/>
  <c r="G13" i="61" s="1"/>
  <c r="F13" i="61" a="1"/>
  <c r="F13" i="61" s="1"/>
  <c r="E13" i="61" a="1"/>
  <c r="E13" i="61" s="1"/>
  <c r="D13" i="61" a="1"/>
  <c r="D13" i="61" s="1"/>
  <c r="C13" i="61"/>
  <c r="W12" i="61" a="1"/>
  <c r="W12" i="61" s="1"/>
  <c r="V12" i="61" a="1"/>
  <c r="V12" i="61" s="1"/>
  <c r="U12" i="61" a="1"/>
  <c r="U12" i="61" s="1"/>
  <c r="T12" i="61" a="1"/>
  <c r="T12" i="61" s="1"/>
  <c r="S12" i="61" a="1"/>
  <c r="S12" i="61" s="1"/>
  <c r="R12" i="61" a="1"/>
  <c r="R12" i="61" s="1"/>
  <c r="Q12" i="61" a="1"/>
  <c r="Q12" i="61" s="1"/>
  <c r="P12" i="61" a="1"/>
  <c r="P12" i="61" s="1"/>
  <c r="O12" i="61" a="1"/>
  <c r="O12" i="61" s="1"/>
  <c r="N12" i="61" a="1"/>
  <c r="N12" i="61" s="1"/>
  <c r="M12" i="61" a="1"/>
  <c r="M12" i="61" s="1"/>
  <c r="L12" i="61" a="1"/>
  <c r="L12" i="61" s="1"/>
  <c r="K12" i="61" a="1"/>
  <c r="K12" i="61" s="1"/>
  <c r="J12" i="61" a="1"/>
  <c r="J12" i="61" s="1"/>
  <c r="I12" i="61" a="1"/>
  <c r="I12" i="61" s="1"/>
  <c r="H12" i="61" a="1"/>
  <c r="H12" i="61" s="1"/>
  <c r="G12" i="61" a="1"/>
  <c r="G12" i="61" s="1"/>
  <c r="F12" i="61" a="1"/>
  <c r="F12" i="61" s="1"/>
  <c r="E12" i="61" a="1"/>
  <c r="E12" i="61" s="1"/>
  <c r="D12" i="61" a="1"/>
  <c r="D12" i="61" s="1"/>
  <c r="C12" i="61"/>
  <c r="W11" i="61" a="1"/>
  <c r="W11" i="61" s="1"/>
  <c r="V11" i="61" a="1"/>
  <c r="V11" i="61" s="1"/>
  <c r="U11" i="61" a="1"/>
  <c r="U11" i="61" s="1"/>
  <c r="T11" i="61" a="1"/>
  <c r="T11" i="61" s="1"/>
  <c r="S11" i="61" a="1"/>
  <c r="S11" i="61" s="1"/>
  <c r="R11" i="61" a="1"/>
  <c r="R11" i="61" s="1"/>
  <c r="Q11" i="61" a="1"/>
  <c r="Q11" i="61" s="1"/>
  <c r="P11" i="61" a="1"/>
  <c r="P11" i="61" s="1"/>
  <c r="O11" i="61" a="1"/>
  <c r="O11" i="61" s="1"/>
  <c r="N11" i="61" a="1"/>
  <c r="N11" i="61" s="1"/>
  <c r="M11" i="61" a="1"/>
  <c r="M11" i="61" s="1"/>
  <c r="L11" i="61" a="1"/>
  <c r="L11" i="61" s="1"/>
  <c r="K11" i="61" a="1"/>
  <c r="K11" i="61" s="1"/>
  <c r="J11" i="61" a="1"/>
  <c r="J11" i="61" s="1"/>
  <c r="I11" i="61" a="1"/>
  <c r="I11" i="61" s="1"/>
  <c r="H11" i="61" a="1"/>
  <c r="H11" i="61" s="1"/>
  <c r="G11" i="61" a="1"/>
  <c r="G11" i="61" s="1"/>
  <c r="F11" i="61" a="1"/>
  <c r="F11" i="61" s="1"/>
  <c r="E11" i="61" a="1"/>
  <c r="E11" i="61" s="1"/>
  <c r="D11" i="61" a="1"/>
  <c r="D11" i="61" s="1"/>
  <c r="C11" i="61"/>
  <c r="W10" i="61" a="1"/>
  <c r="W10" i="61" s="1"/>
  <c r="V10" i="61" a="1"/>
  <c r="V10" i="61" s="1"/>
  <c r="U10" i="61" a="1"/>
  <c r="U10" i="61" s="1"/>
  <c r="T10" i="61" a="1"/>
  <c r="T10" i="61" s="1"/>
  <c r="S10" i="61" a="1"/>
  <c r="S10" i="61" s="1"/>
  <c r="R10" i="61" a="1"/>
  <c r="R10" i="61" s="1"/>
  <c r="Q10" i="61" a="1"/>
  <c r="Q10" i="61" s="1"/>
  <c r="P10" i="61" a="1"/>
  <c r="P10" i="61" s="1"/>
  <c r="O10" i="61" a="1"/>
  <c r="O10" i="61" s="1"/>
  <c r="N10" i="61" a="1"/>
  <c r="N10" i="61" s="1"/>
  <c r="M10" i="61" a="1"/>
  <c r="M10" i="61" s="1"/>
  <c r="L10" i="61" a="1"/>
  <c r="L10" i="61" s="1"/>
  <c r="K10" i="61" a="1"/>
  <c r="K10" i="61" s="1"/>
  <c r="J10" i="61" a="1"/>
  <c r="J10" i="61" s="1"/>
  <c r="I10" i="61" a="1"/>
  <c r="I10" i="61" s="1"/>
  <c r="H10" i="61" a="1"/>
  <c r="H10" i="61" s="1"/>
  <c r="G10" i="61" a="1"/>
  <c r="G10" i="61" s="1"/>
  <c r="F10" i="61" a="1"/>
  <c r="F10" i="61" s="1"/>
  <c r="E10" i="61" a="1"/>
  <c r="E10" i="61" s="1"/>
  <c r="D10" i="61" a="1"/>
  <c r="D10" i="61" s="1"/>
  <c r="C10" i="61"/>
  <c r="W9" i="61" a="1"/>
  <c r="W9" i="61" s="1"/>
  <c r="V9" i="61" a="1"/>
  <c r="V9" i="61" s="1"/>
  <c r="U9" i="61" a="1"/>
  <c r="U9" i="61" s="1"/>
  <c r="T9" i="61" a="1"/>
  <c r="T9" i="61" s="1"/>
  <c r="S9" i="61" a="1"/>
  <c r="S9" i="61" s="1"/>
  <c r="R9" i="61" a="1"/>
  <c r="R9" i="61" s="1"/>
  <c r="Q9" i="61" a="1"/>
  <c r="Q9" i="61" s="1"/>
  <c r="P9" i="61" a="1"/>
  <c r="P9" i="61" s="1"/>
  <c r="O9" i="61" a="1"/>
  <c r="O9" i="61" s="1"/>
  <c r="N9" i="61" a="1"/>
  <c r="N9" i="61" s="1"/>
  <c r="M9" i="61" a="1"/>
  <c r="M9" i="61" s="1"/>
  <c r="L9" i="61" a="1"/>
  <c r="L9" i="61" s="1"/>
  <c r="K9" i="61" a="1"/>
  <c r="K9" i="61" s="1"/>
  <c r="J9" i="61" a="1"/>
  <c r="J9" i="61" s="1"/>
  <c r="I9" i="61" a="1"/>
  <c r="I9" i="61" s="1"/>
  <c r="H9" i="61" a="1"/>
  <c r="H9" i="61" s="1"/>
  <c r="G9" i="61" a="1"/>
  <c r="G9" i="61" s="1"/>
  <c r="F9" i="61" a="1"/>
  <c r="F9" i="61" s="1"/>
  <c r="E9" i="61" a="1"/>
  <c r="E9" i="61" s="1"/>
  <c r="D9" i="61" a="1"/>
  <c r="D9" i="61" s="1"/>
  <c r="C9" i="61"/>
  <c r="C8" i="61"/>
  <c r="C7" i="61"/>
  <c r="C6" i="61"/>
  <c r="C5" i="61"/>
  <c r="C4" i="61"/>
  <c r="W21" i="60" a="1"/>
  <c r="W21" i="60" s="1"/>
  <c r="V21" i="60" a="1"/>
  <c r="V21" i="60" s="1"/>
  <c r="U21" i="60" a="1"/>
  <c r="U21" i="60" s="1"/>
  <c r="T21" i="60" a="1"/>
  <c r="T21" i="60" s="1"/>
  <c r="S21" i="60" a="1"/>
  <c r="S21" i="60" s="1"/>
  <c r="R21" i="60" a="1"/>
  <c r="R21" i="60" s="1"/>
  <c r="Q21" i="60" a="1"/>
  <c r="Q21" i="60" s="1"/>
  <c r="P21" i="60" a="1"/>
  <c r="P21" i="60" s="1"/>
  <c r="O21" i="60" a="1"/>
  <c r="O21" i="60" s="1"/>
  <c r="N21" i="60" a="1"/>
  <c r="N21" i="60" s="1"/>
  <c r="M21" i="60" a="1"/>
  <c r="M21" i="60" s="1"/>
  <c r="L21" i="60" a="1"/>
  <c r="L21" i="60" s="1"/>
  <c r="K21" i="60" a="1"/>
  <c r="K21" i="60" s="1"/>
  <c r="J21" i="60" a="1"/>
  <c r="J21" i="60" s="1"/>
  <c r="I21" i="60" a="1"/>
  <c r="I21" i="60" s="1"/>
  <c r="H21" i="60" a="1"/>
  <c r="H21" i="60" s="1"/>
  <c r="G21" i="60" a="1"/>
  <c r="G21" i="60" s="1"/>
  <c r="F21" i="60" a="1"/>
  <c r="F21" i="60" s="1"/>
  <c r="E21" i="60" a="1"/>
  <c r="E21" i="60" s="1"/>
  <c r="D21" i="60" a="1"/>
  <c r="D21" i="60" s="1"/>
  <c r="C21" i="60"/>
  <c r="W20" i="60" a="1"/>
  <c r="W20" i="60" s="1"/>
  <c r="V20" i="60" a="1"/>
  <c r="V20" i="60" s="1"/>
  <c r="U20" i="60" a="1"/>
  <c r="U20" i="60" s="1"/>
  <c r="T20" i="60" a="1"/>
  <c r="T20" i="60" s="1"/>
  <c r="S20" i="60" a="1"/>
  <c r="S20" i="60" s="1"/>
  <c r="R20" i="60" a="1"/>
  <c r="R20" i="60" s="1"/>
  <c r="Q20" i="60" a="1"/>
  <c r="Q20" i="60" s="1"/>
  <c r="P20" i="60" a="1"/>
  <c r="P20" i="60" s="1"/>
  <c r="O20" i="60" a="1"/>
  <c r="O20" i="60" s="1"/>
  <c r="N20" i="60" a="1"/>
  <c r="N20" i="60" s="1"/>
  <c r="M20" i="60" a="1"/>
  <c r="M20" i="60" s="1"/>
  <c r="L20" i="60" a="1"/>
  <c r="L20" i="60" s="1"/>
  <c r="K20" i="60" a="1"/>
  <c r="K20" i="60" s="1"/>
  <c r="J20" i="60" a="1"/>
  <c r="J20" i="60" s="1"/>
  <c r="I20" i="60" a="1"/>
  <c r="I20" i="60" s="1"/>
  <c r="H20" i="60" a="1"/>
  <c r="H20" i="60" s="1"/>
  <c r="G20" i="60" a="1"/>
  <c r="G20" i="60" s="1"/>
  <c r="F20" i="60" a="1"/>
  <c r="F20" i="60" s="1"/>
  <c r="E20" i="60" a="1"/>
  <c r="E20" i="60" s="1"/>
  <c r="D20" i="60" a="1"/>
  <c r="D20" i="60" s="1"/>
  <c r="C20" i="60"/>
  <c r="W19" i="60" a="1"/>
  <c r="W19" i="60" s="1"/>
  <c r="V19" i="60" a="1"/>
  <c r="V19" i="60" s="1"/>
  <c r="U19" i="60" a="1"/>
  <c r="U19" i="60" s="1"/>
  <c r="T19" i="60" a="1"/>
  <c r="T19" i="60" s="1"/>
  <c r="S19" i="60" a="1"/>
  <c r="S19" i="60" s="1"/>
  <c r="R19" i="60" a="1"/>
  <c r="R19" i="60" s="1"/>
  <c r="Q19" i="60" a="1"/>
  <c r="Q19" i="60" s="1"/>
  <c r="P19" i="60" a="1"/>
  <c r="P19" i="60" s="1"/>
  <c r="O19" i="60" a="1"/>
  <c r="O19" i="60" s="1"/>
  <c r="N19" i="60" a="1"/>
  <c r="N19" i="60" s="1"/>
  <c r="M19" i="60" a="1"/>
  <c r="M19" i="60" s="1"/>
  <c r="L19" i="60" a="1"/>
  <c r="L19" i="60" s="1"/>
  <c r="K19" i="60" a="1"/>
  <c r="K19" i="60" s="1"/>
  <c r="J19" i="60" a="1"/>
  <c r="J19" i="60" s="1"/>
  <c r="I19" i="60" a="1"/>
  <c r="I19" i="60" s="1"/>
  <c r="H19" i="60" a="1"/>
  <c r="H19" i="60" s="1"/>
  <c r="G19" i="60" a="1"/>
  <c r="G19" i="60" s="1"/>
  <c r="F19" i="60" a="1"/>
  <c r="F19" i="60" s="1"/>
  <c r="E19" i="60" a="1"/>
  <c r="E19" i="60" s="1"/>
  <c r="D19" i="60" a="1"/>
  <c r="D19" i="60" s="1"/>
  <c r="C19" i="60"/>
  <c r="W18" i="60" a="1"/>
  <c r="W18" i="60" s="1"/>
  <c r="V18" i="60" a="1"/>
  <c r="V18" i="60" s="1"/>
  <c r="U18" i="60" a="1"/>
  <c r="U18" i="60" s="1"/>
  <c r="T18" i="60" a="1"/>
  <c r="T18" i="60" s="1"/>
  <c r="S18" i="60" a="1"/>
  <c r="S18" i="60" s="1"/>
  <c r="R18" i="60" a="1"/>
  <c r="R18" i="60" s="1"/>
  <c r="Q18" i="60" a="1"/>
  <c r="Q18" i="60" s="1"/>
  <c r="P18" i="60" a="1"/>
  <c r="P18" i="60" s="1"/>
  <c r="O18" i="60" a="1"/>
  <c r="O18" i="60" s="1"/>
  <c r="N18" i="60" a="1"/>
  <c r="N18" i="60" s="1"/>
  <c r="M18" i="60" a="1"/>
  <c r="M18" i="60" s="1"/>
  <c r="L18" i="60" a="1"/>
  <c r="L18" i="60" s="1"/>
  <c r="K18" i="60" a="1"/>
  <c r="K18" i="60" s="1"/>
  <c r="J18" i="60" a="1"/>
  <c r="J18" i="60" s="1"/>
  <c r="I18" i="60" a="1"/>
  <c r="I18" i="60" s="1"/>
  <c r="H18" i="60" a="1"/>
  <c r="H18" i="60" s="1"/>
  <c r="G18" i="60" a="1"/>
  <c r="G18" i="60" s="1"/>
  <c r="F18" i="60" a="1"/>
  <c r="F18" i="60" s="1"/>
  <c r="E18" i="60" a="1"/>
  <c r="E18" i="60" s="1"/>
  <c r="D18" i="60" a="1"/>
  <c r="D18" i="60" s="1"/>
  <c r="C18" i="60"/>
  <c r="W17" i="60" a="1"/>
  <c r="W17" i="60" s="1"/>
  <c r="V17" i="60" a="1"/>
  <c r="V17" i="60" s="1"/>
  <c r="U17" i="60" a="1"/>
  <c r="U17" i="60" s="1"/>
  <c r="T17" i="60" a="1"/>
  <c r="T17" i="60" s="1"/>
  <c r="S17" i="60" a="1"/>
  <c r="S17" i="60" s="1"/>
  <c r="R17" i="60" a="1"/>
  <c r="R17" i="60" s="1"/>
  <c r="Q17" i="60" a="1"/>
  <c r="Q17" i="60" s="1"/>
  <c r="P17" i="60" a="1"/>
  <c r="P17" i="60" s="1"/>
  <c r="O17" i="60" a="1"/>
  <c r="O17" i="60" s="1"/>
  <c r="N17" i="60" a="1"/>
  <c r="N17" i="60" s="1"/>
  <c r="M17" i="60" a="1"/>
  <c r="M17" i="60" s="1"/>
  <c r="L17" i="60" a="1"/>
  <c r="L17" i="60" s="1"/>
  <c r="K17" i="60" a="1"/>
  <c r="K17" i="60" s="1"/>
  <c r="J17" i="60" a="1"/>
  <c r="J17" i="60" s="1"/>
  <c r="I17" i="60" a="1"/>
  <c r="I17" i="60" s="1"/>
  <c r="H17" i="60" a="1"/>
  <c r="H17" i="60" s="1"/>
  <c r="G17" i="60" a="1"/>
  <c r="G17" i="60" s="1"/>
  <c r="F17" i="60" a="1"/>
  <c r="F17" i="60" s="1"/>
  <c r="E17" i="60" a="1"/>
  <c r="E17" i="60" s="1"/>
  <c r="D17" i="60" a="1"/>
  <c r="D17" i="60" s="1"/>
  <c r="C17" i="60"/>
  <c r="W16" i="60" a="1"/>
  <c r="W16" i="60" s="1"/>
  <c r="V16" i="60" a="1"/>
  <c r="V16" i="60" s="1"/>
  <c r="U16" i="60" a="1"/>
  <c r="U16" i="60" s="1"/>
  <c r="T16" i="60" a="1"/>
  <c r="T16" i="60" s="1"/>
  <c r="S16" i="60" a="1"/>
  <c r="S16" i="60" s="1"/>
  <c r="R16" i="60" a="1"/>
  <c r="R16" i="60" s="1"/>
  <c r="Q16" i="60" a="1"/>
  <c r="Q16" i="60" s="1"/>
  <c r="P16" i="60" a="1"/>
  <c r="P16" i="60" s="1"/>
  <c r="O16" i="60" a="1"/>
  <c r="O16" i="60" s="1"/>
  <c r="N16" i="60" a="1"/>
  <c r="N16" i="60" s="1"/>
  <c r="M16" i="60" a="1"/>
  <c r="M16" i="60" s="1"/>
  <c r="L16" i="60" a="1"/>
  <c r="L16" i="60" s="1"/>
  <c r="K16" i="60" a="1"/>
  <c r="K16" i="60" s="1"/>
  <c r="J16" i="60" a="1"/>
  <c r="J16" i="60" s="1"/>
  <c r="I16" i="60" a="1"/>
  <c r="I16" i="60" s="1"/>
  <c r="H16" i="60" a="1"/>
  <c r="H16" i="60" s="1"/>
  <c r="G16" i="60" a="1"/>
  <c r="G16" i="60" s="1"/>
  <c r="F16" i="60" a="1"/>
  <c r="F16" i="60" s="1"/>
  <c r="E16" i="60" a="1"/>
  <c r="E16" i="60" s="1"/>
  <c r="D16" i="60" a="1"/>
  <c r="D16" i="60" s="1"/>
  <c r="C16" i="60"/>
  <c r="W15" i="60" a="1"/>
  <c r="W15" i="60" s="1"/>
  <c r="V15" i="60" a="1"/>
  <c r="V15" i="60" s="1"/>
  <c r="U15" i="60" a="1"/>
  <c r="U15" i="60" s="1"/>
  <c r="T15" i="60" a="1"/>
  <c r="T15" i="60" s="1"/>
  <c r="S15" i="60" a="1"/>
  <c r="S15" i="60" s="1"/>
  <c r="R15" i="60" a="1"/>
  <c r="R15" i="60" s="1"/>
  <c r="Q15" i="60" a="1"/>
  <c r="Q15" i="60" s="1"/>
  <c r="P15" i="60" a="1"/>
  <c r="P15" i="60" s="1"/>
  <c r="O15" i="60" a="1"/>
  <c r="O15" i="60" s="1"/>
  <c r="N15" i="60" a="1"/>
  <c r="N15" i="60" s="1"/>
  <c r="M15" i="60" a="1"/>
  <c r="M15" i="60" s="1"/>
  <c r="L15" i="60" a="1"/>
  <c r="L15" i="60" s="1"/>
  <c r="K15" i="60" a="1"/>
  <c r="K15" i="60" s="1"/>
  <c r="J15" i="60" a="1"/>
  <c r="J15" i="60" s="1"/>
  <c r="I15" i="60" a="1"/>
  <c r="I15" i="60" s="1"/>
  <c r="H15" i="60" a="1"/>
  <c r="H15" i="60" s="1"/>
  <c r="G15" i="60" a="1"/>
  <c r="G15" i="60" s="1"/>
  <c r="F15" i="60" a="1"/>
  <c r="F15" i="60" s="1"/>
  <c r="E15" i="60" a="1"/>
  <c r="E15" i="60" s="1"/>
  <c r="D15" i="60" a="1"/>
  <c r="D15" i="60" s="1"/>
  <c r="C15" i="60"/>
  <c r="W14" i="60" a="1"/>
  <c r="W14" i="60" s="1"/>
  <c r="V14" i="60" a="1"/>
  <c r="V14" i="60" s="1"/>
  <c r="U14" i="60" a="1"/>
  <c r="U14" i="60" s="1"/>
  <c r="T14" i="60" a="1"/>
  <c r="T14" i="60" s="1"/>
  <c r="S14" i="60" a="1"/>
  <c r="S14" i="60" s="1"/>
  <c r="R14" i="60" a="1"/>
  <c r="R14" i="60" s="1"/>
  <c r="Q14" i="60" a="1"/>
  <c r="Q14" i="60" s="1"/>
  <c r="P14" i="60" a="1"/>
  <c r="P14" i="60" s="1"/>
  <c r="O14" i="60" a="1"/>
  <c r="O14" i="60" s="1"/>
  <c r="N14" i="60" a="1"/>
  <c r="N14" i="60" s="1"/>
  <c r="M14" i="60" a="1"/>
  <c r="M14" i="60" s="1"/>
  <c r="L14" i="60" a="1"/>
  <c r="L14" i="60" s="1"/>
  <c r="K14" i="60" a="1"/>
  <c r="K14" i="60" s="1"/>
  <c r="J14" i="60" a="1"/>
  <c r="J14" i="60" s="1"/>
  <c r="I14" i="60" a="1"/>
  <c r="I14" i="60" s="1"/>
  <c r="H14" i="60" a="1"/>
  <c r="H14" i="60" s="1"/>
  <c r="G14" i="60" a="1"/>
  <c r="G14" i="60" s="1"/>
  <c r="F14" i="60" a="1"/>
  <c r="F14" i="60" s="1"/>
  <c r="E14" i="60" a="1"/>
  <c r="E14" i="60" s="1"/>
  <c r="D14" i="60" a="1"/>
  <c r="D14" i="60" s="1"/>
  <c r="C14" i="60"/>
  <c r="W13" i="60" a="1"/>
  <c r="W13" i="60" s="1"/>
  <c r="V13" i="60" a="1"/>
  <c r="V13" i="60" s="1"/>
  <c r="U13" i="60" a="1"/>
  <c r="U13" i="60" s="1"/>
  <c r="T13" i="60" a="1"/>
  <c r="T13" i="60" s="1"/>
  <c r="S13" i="60" a="1"/>
  <c r="S13" i="60" s="1"/>
  <c r="R13" i="60" a="1"/>
  <c r="R13" i="60" s="1"/>
  <c r="Q13" i="60" a="1"/>
  <c r="Q13" i="60" s="1"/>
  <c r="P13" i="60" a="1"/>
  <c r="P13" i="60" s="1"/>
  <c r="O13" i="60" a="1"/>
  <c r="O13" i="60" s="1"/>
  <c r="N13" i="60" a="1"/>
  <c r="N13" i="60" s="1"/>
  <c r="M13" i="60" a="1"/>
  <c r="M13" i="60" s="1"/>
  <c r="L13" i="60" a="1"/>
  <c r="L13" i="60" s="1"/>
  <c r="K13" i="60" a="1"/>
  <c r="K13" i="60" s="1"/>
  <c r="J13" i="60" a="1"/>
  <c r="J13" i="60" s="1"/>
  <c r="I13" i="60" a="1"/>
  <c r="I13" i="60" s="1"/>
  <c r="H13" i="60" a="1"/>
  <c r="H13" i="60" s="1"/>
  <c r="G13" i="60" a="1"/>
  <c r="G13" i="60" s="1"/>
  <c r="F13" i="60" a="1"/>
  <c r="F13" i="60" s="1"/>
  <c r="E13" i="60" a="1"/>
  <c r="E13" i="60" s="1"/>
  <c r="D13" i="60" a="1"/>
  <c r="D13" i="60" s="1"/>
  <c r="C13" i="60"/>
  <c r="W12" i="60" a="1"/>
  <c r="W12" i="60" s="1"/>
  <c r="V12" i="60" a="1"/>
  <c r="V12" i="60" s="1"/>
  <c r="U12" i="60" a="1"/>
  <c r="U12" i="60" s="1"/>
  <c r="T12" i="60" a="1"/>
  <c r="T12" i="60" s="1"/>
  <c r="S12" i="60" a="1"/>
  <c r="S12" i="60" s="1"/>
  <c r="R12" i="60" a="1"/>
  <c r="R12" i="60" s="1"/>
  <c r="Q12" i="60" a="1"/>
  <c r="Q12" i="60" s="1"/>
  <c r="P12" i="60" a="1"/>
  <c r="P12" i="60" s="1"/>
  <c r="O12" i="60" a="1"/>
  <c r="O12" i="60" s="1"/>
  <c r="N12" i="60" a="1"/>
  <c r="N12" i="60" s="1"/>
  <c r="M12" i="60" a="1"/>
  <c r="M12" i="60" s="1"/>
  <c r="L12" i="60" a="1"/>
  <c r="L12" i="60" s="1"/>
  <c r="K12" i="60" a="1"/>
  <c r="K12" i="60" s="1"/>
  <c r="J12" i="60" a="1"/>
  <c r="J12" i="60" s="1"/>
  <c r="I12" i="60" a="1"/>
  <c r="I12" i="60" s="1"/>
  <c r="H12" i="60" a="1"/>
  <c r="H12" i="60" s="1"/>
  <c r="G12" i="60" a="1"/>
  <c r="G12" i="60" s="1"/>
  <c r="F12" i="60" a="1"/>
  <c r="F12" i="60" s="1"/>
  <c r="E12" i="60" a="1"/>
  <c r="E12" i="60" s="1"/>
  <c r="D12" i="60" a="1"/>
  <c r="D12" i="60" s="1"/>
  <c r="C12" i="60"/>
  <c r="W11" i="60" a="1"/>
  <c r="W11" i="60" s="1"/>
  <c r="V11" i="60" a="1"/>
  <c r="V11" i="60" s="1"/>
  <c r="U11" i="60" a="1"/>
  <c r="U11" i="60" s="1"/>
  <c r="T11" i="60" a="1"/>
  <c r="T11" i="60" s="1"/>
  <c r="S11" i="60" a="1"/>
  <c r="S11" i="60" s="1"/>
  <c r="R11" i="60" a="1"/>
  <c r="R11" i="60" s="1"/>
  <c r="Q11" i="60" a="1"/>
  <c r="Q11" i="60" s="1"/>
  <c r="P11" i="60" a="1"/>
  <c r="P11" i="60" s="1"/>
  <c r="O11" i="60" a="1"/>
  <c r="O11" i="60" s="1"/>
  <c r="N11" i="60" a="1"/>
  <c r="N11" i="60" s="1"/>
  <c r="M11" i="60" a="1"/>
  <c r="M11" i="60" s="1"/>
  <c r="L11" i="60" a="1"/>
  <c r="L11" i="60" s="1"/>
  <c r="K11" i="60" a="1"/>
  <c r="K11" i="60" s="1"/>
  <c r="J11" i="60" a="1"/>
  <c r="J11" i="60" s="1"/>
  <c r="I11" i="60" a="1"/>
  <c r="I11" i="60" s="1"/>
  <c r="H11" i="60" a="1"/>
  <c r="H11" i="60" s="1"/>
  <c r="G11" i="60" a="1"/>
  <c r="G11" i="60" s="1"/>
  <c r="F11" i="60" a="1"/>
  <c r="F11" i="60" s="1"/>
  <c r="E11" i="60" a="1"/>
  <c r="E11" i="60" s="1"/>
  <c r="D11" i="60" a="1"/>
  <c r="D11" i="60" s="1"/>
  <c r="C11" i="60"/>
  <c r="W10" i="60" a="1"/>
  <c r="W10" i="60" s="1"/>
  <c r="V10" i="60" a="1"/>
  <c r="V10" i="60" s="1"/>
  <c r="U10" i="60" a="1"/>
  <c r="U10" i="60" s="1"/>
  <c r="T10" i="60" a="1"/>
  <c r="T10" i="60" s="1"/>
  <c r="S10" i="60" a="1"/>
  <c r="S10" i="60" s="1"/>
  <c r="R10" i="60" a="1"/>
  <c r="R10" i="60" s="1"/>
  <c r="Q10" i="60" a="1"/>
  <c r="Q10" i="60" s="1"/>
  <c r="P10" i="60" a="1"/>
  <c r="P10" i="60" s="1"/>
  <c r="O10" i="60" a="1"/>
  <c r="O10" i="60" s="1"/>
  <c r="N10" i="60" a="1"/>
  <c r="N10" i="60" s="1"/>
  <c r="M10" i="60" a="1"/>
  <c r="M10" i="60" s="1"/>
  <c r="L10" i="60" a="1"/>
  <c r="L10" i="60" s="1"/>
  <c r="K10" i="60" a="1"/>
  <c r="K10" i="60" s="1"/>
  <c r="J10" i="60" a="1"/>
  <c r="J10" i="60" s="1"/>
  <c r="I10" i="60" a="1"/>
  <c r="I10" i="60" s="1"/>
  <c r="H10" i="60" a="1"/>
  <c r="H10" i="60" s="1"/>
  <c r="G10" i="60" a="1"/>
  <c r="G10" i="60" s="1"/>
  <c r="F10" i="60" a="1"/>
  <c r="F10" i="60" s="1"/>
  <c r="E10" i="60" a="1"/>
  <c r="E10" i="60" s="1"/>
  <c r="D10" i="60" a="1"/>
  <c r="D10" i="60" s="1"/>
  <c r="C10" i="60"/>
  <c r="W9" i="60" a="1"/>
  <c r="W9" i="60" s="1"/>
  <c r="V9" i="60" a="1"/>
  <c r="V9" i="60" s="1"/>
  <c r="U9" i="60" a="1"/>
  <c r="U9" i="60" s="1"/>
  <c r="T9" i="60" a="1"/>
  <c r="T9" i="60" s="1"/>
  <c r="S9" i="60" a="1"/>
  <c r="S9" i="60" s="1"/>
  <c r="R9" i="60" a="1"/>
  <c r="R9" i="60" s="1"/>
  <c r="Q9" i="60" a="1"/>
  <c r="Q9" i="60" s="1"/>
  <c r="P9" i="60" a="1"/>
  <c r="P9" i="60" s="1"/>
  <c r="O9" i="60" a="1"/>
  <c r="O9" i="60" s="1"/>
  <c r="N9" i="60" a="1"/>
  <c r="N9" i="60" s="1"/>
  <c r="M9" i="60" a="1"/>
  <c r="M9" i="60" s="1"/>
  <c r="L9" i="60" a="1"/>
  <c r="L9" i="60" s="1"/>
  <c r="K9" i="60" a="1"/>
  <c r="K9" i="60" s="1"/>
  <c r="J9" i="60" a="1"/>
  <c r="J9" i="60" s="1"/>
  <c r="I9" i="60" a="1"/>
  <c r="I9" i="60" s="1"/>
  <c r="H9" i="60" a="1"/>
  <c r="H9" i="60" s="1"/>
  <c r="G9" i="60" a="1"/>
  <c r="G9" i="60" s="1"/>
  <c r="F9" i="60" a="1"/>
  <c r="F9" i="60" s="1"/>
  <c r="E9" i="60" a="1"/>
  <c r="E9" i="60" s="1"/>
  <c r="D9" i="60" a="1"/>
  <c r="D9" i="60" s="1"/>
  <c r="C9" i="60"/>
  <c r="C8" i="60"/>
  <c r="C7" i="60"/>
  <c r="C6" i="60"/>
  <c r="C5" i="60"/>
  <c r="C4" i="60"/>
  <c r="D27" i="1"/>
  <c r="D47" i="1"/>
  <c r="D35" i="1"/>
  <c r="E27" i="1"/>
  <c r="E47" i="1"/>
  <c r="E35" i="1"/>
  <c r="D28" i="1"/>
  <c r="E29" i="1"/>
  <c r="E28" i="1"/>
  <c r="D55" i="1"/>
  <c r="E55" i="1"/>
  <c r="W21" i="59" a="1"/>
  <c r="W21" i="59" s="1"/>
  <c r="V21" i="59" a="1"/>
  <c r="V21" i="59" s="1"/>
  <c r="U21" i="59" a="1"/>
  <c r="U21" i="59" s="1"/>
  <c r="T21" i="59" a="1"/>
  <c r="T21" i="59" s="1"/>
  <c r="S21" i="59" a="1"/>
  <c r="S21" i="59" s="1"/>
  <c r="R21" i="59" a="1"/>
  <c r="R21" i="59" s="1"/>
  <c r="Q21" i="59" a="1"/>
  <c r="Q21" i="59" s="1"/>
  <c r="P21" i="59" a="1"/>
  <c r="P21" i="59" s="1"/>
  <c r="O21" i="59" a="1"/>
  <c r="O21" i="59" s="1"/>
  <c r="N21" i="59" a="1"/>
  <c r="N21" i="59" s="1"/>
  <c r="M21" i="59" a="1"/>
  <c r="M21" i="59" s="1"/>
  <c r="L21" i="59" a="1"/>
  <c r="L21" i="59" s="1"/>
  <c r="K21" i="59" a="1"/>
  <c r="K21" i="59" s="1"/>
  <c r="J21" i="59" a="1"/>
  <c r="J21" i="59" s="1"/>
  <c r="I21" i="59" a="1"/>
  <c r="I21" i="59" s="1"/>
  <c r="H21" i="59" a="1"/>
  <c r="H21" i="59" s="1"/>
  <c r="G21" i="59" a="1"/>
  <c r="G21" i="59" s="1"/>
  <c r="F21" i="59" a="1"/>
  <c r="F21" i="59" s="1"/>
  <c r="E21" i="59" a="1"/>
  <c r="E21" i="59" s="1"/>
  <c r="D21" i="59" a="1"/>
  <c r="D21" i="59" s="1"/>
  <c r="C21" i="59"/>
  <c r="W20" i="59" a="1"/>
  <c r="W20" i="59" s="1"/>
  <c r="V20" i="59" a="1"/>
  <c r="V20" i="59" s="1"/>
  <c r="U20" i="59" a="1"/>
  <c r="U20" i="59" s="1"/>
  <c r="T20" i="59" a="1"/>
  <c r="T20" i="59" s="1"/>
  <c r="S20" i="59" a="1"/>
  <c r="S20" i="59" s="1"/>
  <c r="R20" i="59" a="1"/>
  <c r="R20" i="59" s="1"/>
  <c r="Q20" i="59" a="1"/>
  <c r="Q20" i="59" s="1"/>
  <c r="P20" i="59" a="1"/>
  <c r="P20" i="59" s="1"/>
  <c r="O20" i="59" a="1"/>
  <c r="O20" i="59" s="1"/>
  <c r="N20" i="59" a="1"/>
  <c r="N20" i="59" s="1"/>
  <c r="M20" i="59" a="1"/>
  <c r="M20" i="59" s="1"/>
  <c r="L20" i="59" a="1"/>
  <c r="L20" i="59" s="1"/>
  <c r="K20" i="59" a="1"/>
  <c r="K20" i="59" s="1"/>
  <c r="J20" i="59" a="1"/>
  <c r="J20" i="59" s="1"/>
  <c r="I20" i="59" a="1"/>
  <c r="I20" i="59" s="1"/>
  <c r="H20" i="59" a="1"/>
  <c r="H20" i="59" s="1"/>
  <c r="G20" i="59" a="1"/>
  <c r="G20" i="59" s="1"/>
  <c r="F20" i="59" a="1"/>
  <c r="F20" i="59" s="1"/>
  <c r="E20" i="59" a="1"/>
  <c r="E20" i="59" s="1"/>
  <c r="D20" i="59" a="1"/>
  <c r="D20" i="59" s="1"/>
  <c r="C20" i="59"/>
  <c r="W19" i="59" a="1"/>
  <c r="W19" i="59" s="1"/>
  <c r="V19" i="59" a="1"/>
  <c r="V19" i="59" s="1"/>
  <c r="U19" i="59" a="1"/>
  <c r="U19" i="59" s="1"/>
  <c r="T19" i="59" a="1"/>
  <c r="T19" i="59" s="1"/>
  <c r="S19" i="59" a="1"/>
  <c r="S19" i="59" s="1"/>
  <c r="R19" i="59" a="1"/>
  <c r="R19" i="59" s="1"/>
  <c r="Q19" i="59" a="1"/>
  <c r="Q19" i="59" s="1"/>
  <c r="P19" i="59" a="1"/>
  <c r="P19" i="59" s="1"/>
  <c r="O19" i="59" a="1"/>
  <c r="O19" i="59" s="1"/>
  <c r="N19" i="59" a="1"/>
  <c r="N19" i="59" s="1"/>
  <c r="M19" i="59" a="1"/>
  <c r="M19" i="59" s="1"/>
  <c r="L19" i="59" a="1"/>
  <c r="L19" i="59" s="1"/>
  <c r="K19" i="59" a="1"/>
  <c r="K19" i="59" s="1"/>
  <c r="J19" i="59" a="1"/>
  <c r="J19" i="59" s="1"/>
  <c r="I19" i="59" a="1"/>
  <c r="I19" i="59" s="1"/>
  <c r="H19" i="59" a="1"/>
  <c r="H19" i="59" s="1"/>
  <c r="G19" i="59" a="1"/>
  <c r="G19" i="59" s="1"/>
  <c r="F19" i="59" a="1"/>
  <c r="F19" i="59" s="1"/>
  <c r="E19" i="59" a="1"/>
  <c r="E19" i="59" s="1"/>
  <c r="D19" i="59" a="1"/>
  <c r="D19" i="59" s="1"/>
  <c r="C19" i="59"/>
  <c r="W18" i="59" a="1"/>
  <c r="W18" i="59" s="1"/>
  <c r="V18" i="59" a="1"/>
  <c r="V18" i="59" s="1"/>
  <c r="U18" i="59" a="1"/>
  <c r="U18" i="59" s="1"/>
  <c r="T18" i="59" a="1"/>
  <c r="T18" i="59" s="1"/>
  <c r="S18" i="59" a="1"/>
  <c r="S18" i="59" s="1"/>
  <c r="R18" i="59" a="1"/>
  <c r="R18" i="59" s="1"/>
  <c r="Q18" i="59" a="1"/>
  <c r="Q18" i="59" s="1"/>
  <c r="P18" i="59" a="1"/>
  <c r="P18" i="59" s="1"/>
  <c r="O18" i="59" a="1"/>
  <c r="O18" i="59" s="1"/>
  <c r="N18" i="59" a="1"/>
  <c r="N18" i="59" s="1"/>
  <c r="M18" i="59" a="1"/>
  <c r="M18" i="59" s="1"/>
  <c r="L18" i="59" a="1"/>
  <c r="L18" i="59" s="1"/>
  <c r="K18" i="59" a="1"/>
  <c r="K18" i="59" s="1"/>
  <c r="J18" i="59" a="1"/>
  <c r="J18" i="59" s="1"/>
  <c r="I18" i="59" a="1"/>
  <c r="I18" i="59" s="1"/>
  <c r="H18" i="59" a="1"/>
  <c r="H18" i="59" s="1"/>
  <c r="G18" i="59" a="1"/>
  <c r="G18" i="59" s="1"/>
  <c r="F18" i="59" a="1"/>
  <c r="F18" i="59" s="1"/>
  <c r="E18" i="59" a="1"/>
  <c r="E18" i="59" s="1"/>
  <c r="D18" i="59" a="1"/>
  <c r="D18" i="59" s="1"/>
  <c r="C18" i="59"/>
  <c r="W17" i="59" a="1"/>
  <c r="W17" i="59" s="1"/>
  <c r="V17" i="59" a="1"/>
  <c r="V17" i="59" s="1"/>
  <c r="U17" i="59" a="1"/>
  <c r="U17" i="59" s="1"/>
  <c r="T17" i="59" a="1"/>
  <c r="T17" i="59" s="1"/>
  <c r="S17" i="59" a="1"/>
  <c r="S17" i="59" s="1"/>
  <c r="R17" i="59" a="1"/>
  <c r="R17" i="59" s="1"/>
  <c r="Q17" i="59" a="1"/>
  <c r="Q17" i="59" s="1"/>
  <c r="P17" i="59" a="1"/>
  <c r="P17" i="59" s="1"/>
  <c r="O17" i="59" a="1"/>
  <c r="O17" i="59" s="1"/>
  <c r="N17" i="59" a="1"/>
  <c r="N17" i="59" s="1"/>
  <c r="M17" i="59" a="1"/>
  <c r="M17" i="59" s="1"/>
  <c r="L17" i="59" a="1"/>
  <c r="L17" i="59" s="1"/>
  <c r="K17" i="59" a="1"/>
  <c r="K17" i="59" s="1"/>
  <c r="J17" i="59" a="1"/>
  <c r="J17" i="59" s="1"/>
  <c r="I17" i="59" a="1"/>
  <c r="I17" i="59" s="1"/>
  <c r="H17" i="59" a="1"/>
  <c r="H17" i="59" s="1"/>
  <c r="G17" i="59" a="1"/>
  <c r="G17" i="59" s="1"/>
  <c r="F17" i="59" a="1"/>
  <c r="F17" i="59" s="1"/>
  <c r="E17" i="59" a="1"/>
  <c r="E17" i="59" s="1"/>
  <c r="D17" i="59" a="1"/>
  <c r="D17" i="59" s="1"/>
  <c r="C17" i="59"/>
  <c r="W16" i="59" a="1"/>
  <c r="W16" i="59" s="1"/>
  <c r="V16" i="59" a="1"/>
  <c r="V16" i="59" s="1"/>
  <c r="U16" i="59" a="1"/>
  <c r="U16" i="59" s="1"/>
  <c r="T16" i="59" a="1"/>
  <c r="T16" i="59" s="1"/>
  <c r="S16" i="59" a="1"/>
  <c r="S16" i="59" s="1"/>
  <c r="R16" i="59" a="1"/>
  <c r="R16" i="59" s="1"/>
  <c r="Q16" i="59" a="1"/>
  <c r="Q16" i="59" s="1"/>
  <c r="P16" i="59" a="1"/>
  <c r="P16" i="59" s="1"/>
  <c r="O16" i="59" a="1"/>
  <c r="O16" i="59" s="1"/>
  <c r="N16" i="59" a="1"/>
  <c r="N16" i="59" s="1"/>
  <c r="M16" i="59" a="1"/>
  <c r="M16" i="59" s="1"/>
  <c r="L16" i="59" a="1"/>
  <c r="L16" i="59" s="1"/>
  <c r="K16" i="59" a="1"/>
  <c r="K16" i="59" s="1"/>
  <c r="J16" i="59" a="1"/>
  <c r="J16" i="59" s="1"/>
  <c r="I16" i="59" a="1"/>
  <c r="I16" i="59" s="1"/>
  <c r="H16" i="59" a="1"/>
  <c r="H16" i="59" s="1"/>
  <c r="G16" i="59" a="1"/>
  <c r="G16" i="59" s="1"/>
  <c r="F16" i="59" a="1"/>
  <c r="F16" i="59" s="1"/>
  <c r="E16" i="59" a="1"/>
  <c r="E16" i="59" s="1"/>
  <c r="D16" i="59" a="1"/>
  <c r="D16" i="59" s="1"/>
  <c r="C16" i="59"/>
  <c r="W15" i="59" a="1"/>
  <c r="W15" i="59" s="1"/>
  <c r="V15" i="59" a="1"/>
  <c r="V15" i="59" s="1"/>
  <c r="U15" i="59" a="1"/>
  <c r="U15" i="59" s="1"/>
  <c r="T15" i="59" a="1"/>
  <c r="T15" i="59" s="1"/>
  <c r="S15" i="59" a="1"/>
  <c r="S15" i="59" s="1"/>
  <c r="R15" i="59" a="1"/>
  <c r="R15" i="59" s="1"/>
  <c r="Q15" i="59" a="1"/>
  <c r="Q15" i="59" s="1"/>
  <c r="P15" i="59" a="1"/>
  <c r="P15" i="59" s="1"/>
  <c r="O15" i="59" a="1"/>
  <c r="O15" i="59" s="1"/>
  <c r="N15" i="59" a="1"/>
  <c r="N15" i="59" s="1"/>
  <c r="M15" i="59" a="1"/>
  <c r="M15" i="59" s="1"/>
  <c r="L15" i="59" a="1"/>
  <c r="L15" i="59" s="1"/>
  <c r="K15" i="59" a="1"/>
  <c r="K15" i="59" s="1"/>
  <c r="J15" i="59" a="1"/>
  <c r="J15" i="59" s="1"/>
  <c r="I15" i="59" a="1"/>
  <c r="I15" i="59" s="1"/>
  <c r="H15" i="59" a="1"/>
  <c r="H15" i="59" s="1"/>
  <c r="G15" i="59" a="1"/>
  <c r="G15" i="59" s="1"/>
  <c r="F15" i="59" a="1"/>
  <c r="F15" i="59" s="1"/>
  <c r="E15" i="59" a="1"/>
  <c r="E15" i="59" s="1"/>
  <c r="D15" i="59" a="1"/>
  <c r="D15" i="59" s="1"/>
  <c r="C15" i="59"/>
  <c r="W14" i="59" a="1"/>
  <c r="W14" i="59" s="1"/>
  <c r="V14" i="59" a="1"/>
  <c r="V14" i="59" s="1"/>
  <c r="U14" i="59" a="1"/>
  <c r="U14" i="59" s="1"/>
  <c r="T14" i="59" a="1"/>
  <c r="T14" i="59" s="1"/>
  <c r="S14" i="59" a="1"/>
  <c r="S14" i="59" s="1"/>
  <c r="R14" i="59" a="1"/>
  <c r="R14" i="59" s="1"/>
  <c r="Q14" i="59" a="1"/>
  <c r="Q14" i="59" s="1"/>
  <c r="P14" i="59" a="1"/>
  <c r="P14" i="59" s="1"/>
  <c r="O14" i="59" a="1"/>
  <c r="O14" i="59" s="1"/>
  <c r="N14" i="59" a="1"/>
  <c r="N14" i="59" s="1"/>
  <c r="M14" i="59" a="1"/>
  <c r="M14" i="59" s="1"/>
  <c r="L14" i="59" a="1"/>
  <c r="L14" i="59" s="1"/>
  <c r="K14" i="59" a="1"/>
  <c r="K14" i="59" s="1"/>
  <c r="J14" i="59" a="1"/>
  <c r="J14" i="59" s="1"/>
  <c r="I14" i="59" a="1"/>
  <c r="I14" i="59" s="1"/>
  <c r="H14" i="59" a="1"/>
  <c r="H14" i="59" s="1"/>
  <c r="G14" i="59" a="1"/>
  <c r="G14" i="59" s="1"/>
  <c r="F14" i="59" a="1"/>
  <c r="F14" i="59" s="1"/>
  <c r="E14" i="59" a="1"/>
  <c r="E14" i="59" s="1"/>
  <c r="D14" i="59" a="1"/>
  <c r="D14" i="59" s="1"/>
  <c r="C14" i="59"/>
  <c r="W13" i="59" a="1"/>
  <c r="W13" i="59" s="1"/>
  <c r="V13" i="59" a="1"/>
  <c r="V13" i="59" s="1"/>
  <c r="U13" i="59" a="1"/>
  <c r="U13" i="59" s="1"/>
  <c r="T13" i="59" a="1"/>
  <c r="T13" i="59" s="1"/>
  <c r="S13" i="59" a="1"/>
  <c r="S13" i="59" s="1"/>
  <c r="R13" i="59" a="1"/>
  <c r="R13" i="59" s="1"/>
  <c r="Q13" i="59" a="1"/>
  <c r="Q13" i="59" s="1"/>
  <c r="P13" i="59" a="1"/>
  <c r="P13" i="59" s="1"/>
  <c r="O13" i="59" a="1"/>
  <c r="O13" i="59" s="1"/>
  <c r="N13" i="59" a="1"/>
  <c r="N13" i="59" s="1"/>
  <c r="M13" i="59" a="1"/>
  <c r="M13" i="59" s="1"/>
  <c r="L13" i="59" a="1"/>
  <c r="L13" i="59" s="1"/>
  <c r="K13" i="59" a="1"/>
  <c r="K13" i="59" s="1"/>
  <c r="J13" i="59" a="1"/>
  <c r="J13" i="59" s="1"/>
  <c r="I13" i="59" a="1"/>
  <c r="I13" i="59" s="1"/>
  <c r="H13" i="59" a="1"/>
  <c r="H13" i="59" s="1"/>
  <c r="G13" i="59" a="1"/>
  <c r="G13" i="59" s="1"/>
  <c r="F13" i="59" a="1"/>
  <c r="F13" i="59" s="1"/>
  <c r="E13" i="59" a="1"/>
  <c r="E13" i="59" s="1"/>
  <c r="D13" i="59" a="1"/>
  <c r="D13" i="59" s="1"/>
  <c r="C13" i="59"/>
  <c r="W12" i="59" a="1"/>
  <c r="W12" i="59" s="1"/>
  <c r="V12" i="59" a="1"/>
  <c r="V12" i="59" s="1"/>
  <c r="U12" i="59" a="1"/>
  <c r="U12" i="59" s="1"/>
  <c r="T12" i="59" a="1"/>
  <c r="T12" i="59" s="1"/>
  <c r="S12" i="59" a="1"/>
  <c r="S12" i="59" s="1"/>
  <c r="R12" i="59" a="1"/>
  <c r="R12" i="59" s="1"/>
  <c r="Q12" i="59" a="1"/>
  <c r="Q12" i="59" s="1"/>
  <c r="P12" i="59" a="1"/>
  <c r="P12" i="59" s="1"/>
  <c r="O12" i="59" a="1"/>
  <c r="O12" i="59" s="1"/>
  <c r="N12" i="59" a="1"/>
  <c r="N12" i="59" s="1"/>
  <c r="M12" i="59" a="1"/>
  <c r="M12" i="59" s="1"/>
  <c r="L12" i="59" a="1"/>
  <c r="L12" i="59" s="1"/>
  <c r="K12" i="59" a="1"/>
  <c r="K12" i="59" s="1"/>
  <c r="J12" i="59" a="1"/>
  <c r="J12" i="59" s="1"/>
  <c r="I12" i="59" a="1"/>
  <c r="I12" i="59" s="1"/>
  <c r="H12" i="59" a="1"/>
  <c r="H12" i="59" s="1"/>
  <c r="G12" i="59" a="1"/>
  <c r="G12" i="59" s="1"/>
  <c r="F12" i="59" a="1"/>
  <c r="F12" i="59" s="1"/>
  <c r="E12" i="59" a="1"/>
  <c r="E12" i="59" s="1"/>
  <c r="D12" i="59" a="1"/>
  <c r="D12" i="59" s="1"/>
  <c r="C12" i="59"/>
  <c r="W11" i="59" a="1"/>
  <c r="W11" i="59" s="1"/>
  <c r="V11" i="59" a="1"/>
  <c r="V11" i="59" s="1"/>
  <c r="U11" i="59" a="1"/>
  <c r="U11" i="59" s="1"/>
  <c r="T11" i="59" a="1"/>
  <c r="T11" i="59" s="1"/>
  <c r="S11" i="59" a="1"/>
  <c r="S11" i="59" s="1"/>
  <c r="R11" i="59" a="1"/>
  <c r="R11" i="59" s="1"/>
  <c r="Q11" i="59" a="1"/>
  <c r="Q11" i="59" s="1"/>
  <c r="P11" i="59" a="1"/>
  <c r="P11" i="59" s="1"/>
  <c r="O11" i="59" a="1"/>
  <c r="O11" i="59" s="1"/>
  <c r="N11" i="59" a="1"/>
  <c r="N11" i="59" s="1"/>
  <c r="M11" i="59" a="1"/>
  <c r="M11" i="59" s="1"/>
  <c r="L11" i="59" a="1"/>
  <c r="L11" i="59" s="1"/>
  <c r="K11" i="59" a="1"/>
  <c r="K11" i="59" s="1"/>
  <c r="J11" i="59" a="1"/>
  <c r="J11" i="59" s="1"/>
  <c r="I11" i="59" a="1"/>
  <c r="I11" i="59" s="1"/>
  <c r="H11" i="59" a="1"/>
  <c r="H11" i="59" s="1"/>
  <c r="G11" i="59" a="1"/>
  <c r="G11" i="59" s="1"/>
  <c r="F11" i="59" a="1"/>
  <c r="F11" i="59" s="1"/>
  <c r="E11" i="59" a="1"/>
  <c r="E11" i="59" s="1"/>
  <c r="D11" i="59" a="1"/>
  <c r="D11" i="59" s="1"/>
  <c r="C11" i="59"/>
  <c r="W10" i="59" a="1"/>
  <c r="W10" i="59" s="1"/>
  <c r="V10" i="59" a="1"/>
  <c r="V10" i="59" s="1"/>
  <c r="U10" i="59" a="1"/>
  <c r="U10" i="59" s="1"/>
  <c r="T10" i="59" a="1"/>
  <c r="T10" i="59" s="1"/>
  <c r="S10" i="59" a="1"/>
  <c r="S10" i="59" s="1"/>
  <c r="R10" i="59" a="1"/>
  <c r="R10" i="59" s="1"/>
  <c r="Q10" i="59" a="1"/>
  <c r="Q10" i="59" s="1"/>
  <c r="P10" i="59" a="1"/>
  <c r="P10" i="59" s="1"/>
  <c r="O10" i="59" a="1"/>
  <c r="O10" i="59" s="1"/>
  <c r="N10" i="59" a="1"/>
  <c r="N10" i="59" s="1"/>
  <c r="M10" i="59" a="1"/>
  <c r="M10" i="59" s="1"/>
  <c r="L10" i="59" a="1"/>
  <c r="L10" i="59" s="1"/>
  <c r="K10" i="59" a="1"/>
  <c r="K10" i="59" s="1"/>
  <c r="J10" i="59" a="1"/>
  <c r="J10" i="59" s="1"/>
  <c r="I10" i="59" a="1"/>
  <c r="I10" i="59" s="1"/>
  <c r="H10" i="59" a="1"/>
  <c r="H10" i="59" s="1"/>
  <c r="G10" i="59" a="1"/>
  <c r="G10" i="59" s="1"/>
  <c r="F10" i="59" a="1"/>
  <c r="F10" i="59" s="1"/>
  <c r="E10" i="59" a="1"/>
  <c r="E10" i="59" s="1"/>
  <c r="D10" i="59" a="1"/>
  <c r="D10" i="59" s="1"/>
  <c r="C10" i="59"/>
  <c r="W9" i="59" a="1"/>
  <c r="W9" i="59" s="1"/>
  <c r="V9" i="59" a="1"/>
  <c r="V9" i="59" s="1"/>
  <c r="U9" i="59" a="1"/>
  <c r="U9" i="59" s="1"/>
  <c r="T9" i="59" a="1"/>
  <c r="T9" i="59" s="1"/>
  <c r="S9" i="59" a="1"/>
  <c r="S9" i="59" s="1"/>
  <c r="R9" i="59" a="1"/>
  <c r="R9" i="59" s="1"/>
  <c r="Q9" i="59" a="1"/>
  <c r="Q9" i="59" s="1"/>
  <c r="P9" i="59" a="1"/>
  <c r="P9" i="59" s="1"/>
  <c r="O9" i="59" a="1"/>
  <c r="O9" i="59" s="1"/>
  <c r="N9" i="59" a="1"/>
  <c r="N9" i="59" s="1"/>
  <c r="M9" i="59" a="1"/>
  <c r="M9" i="59" s="1"/>
  <c r="L9" i="59" a="1"/>
  <c r="L9" i="59" s="1"/>
  <c r="K9" i="59" a="1"/>
  <c r="K9" i="59" s="1"/>
  <c r="J9" i="59" a="1"/>
  <c r="J9" i="59" s="1"/>
  <c r="I9" i="59" a="1"/>
  <c r="I9" i="59" s="1"/>
  <c r="H9" i="59" a="1"/>
  <c r="H9" i="59" s="1"/>
  <c r="G9" i="59" a="1"/>
  <c r="G9" i="59" s="1"/>
  <c r="F9" i="59" a="1"/>
  <c r="F9" i="59" s="1"/>
  <c r="E9" i="59" a="1"/>
  <c r="E9" i="59" s="1"/>
  <c r="D9" i="59" a="1"/>
  <c r="D9" i="59" s="1"/>
  <c r="C9" i="59"/>
  <c r="W8" i="59" a="1"/>
  <c r="W8" i="59" s="1"/>
  <c r="V8" i="59" a="1"/>
  <c r="V8" i="59" s="1"/>
  <c r="U8" i="59" a="1"/>
  <c r="U8" i="59" s="1"/>
  <c r="T8" i="59" a="1"/>
  <c r="T8" i="59" s="1"/>
  <c r="S8" i="59" a="1"/>
  <c r="S8" i="59" s="1"/>
  <c r="R8" i="59" a="1"/>
  <c r="R8" i="59" s="1"/>
  <c r="Q8" i="59" a="1"/>
  <c r="Q8" i="59" s="1"/>
  <c r="P8" i="59" a="1"/>
  <c r="P8" i="59" s="1"/>
  <c r="O8" i="59" a="1"/>
  <c r="O8" i="59" s="1"/>
  <c r="N8" i="59" a="1"/>
  <c r="N8" i="59" s="1"/>
  <c r="M8" i="59" a="1"/>
  <c r="M8" i="59" s="1"/>
  <c r="L8" i="59" a="1"/>
  <c r="L8" i="59" s="1"/>
  <c r="K8" i="59" a="1"/>
  <c r="K8" i="59" s="1"/>
  <c r="J8" i="59" a="1"/>
  <c r="J8" i="59" s="1"/>
  <c r="I8" i="59" a="1"/>
  <c r="I8" i="59" s="1"/>
  <c r="H8" i="59" a="1"/>
  <c r="H8" i="59" s="1"/>
  <c r="G8" i="59" a="1"/>
  <c r="G8" i="59" s="1"/>
  <c r="F8" i="59" a="1"/>
  <c r="F8" i="59" s="1"/>
  <c r="E8" i="59" a="1"/>
  <c r="E8" i="59" s="1"/>
  <c r="D8" i="59" a="1"/>
  <c r="D8" i="59" s="1"/>
  <c r="C8" i="59"/>
  <c r="C7" i="59"/>
  <c r="C6" i="59"/>
  <c r="C5" i="59"/>
  <c r="C4" i="59"/>
  <c r="W21" i="58" a="1"/>
  <c r="W21" i="58" s="1"/>
  <c r="V21" i="58" a="1"/>
  <c r="V21" i="58" s="1"/>
  <c r="U21" i="58" a="1"/>
  <c r="U21" i="58" s="1"/>
  <c r="T21" i="58" a="1"/>
  <c r="T21" i="58" s="1"/>
  <c r="S21" i="58" a="1"/>
  <c r="S21" i="58" s="1"/>
  <c r="R21" i="58" a="1"/>
  <c r="R21" i="58" s="1"/>
  <c r="Q21" i="58" a="1"/>
  <c r="Q21" i="58" s="1"/>
  <c r="P21" i="58" a="1"/>
  <c r="P21" i="58" s="1"/>
  <c r="O21" i="58" a="1"/>
  <c r="O21" i="58" s="1"/>
  <c r="N21" i="58" a="1"/>
  <c r="N21" i="58" s="1"/>
  <c r="M21" i="58" a="1"/>
  <c r="M21" i="58" s="1"/>
  <c r="L21" i="58" a="1"/>
  <c r="L21" i="58" s="1"/>
  <c r="K21" i="58" a="1"/>
  <c r="K21" i="58" s="1"/>
  <c r="J21" i="58" a="1"/>
  <c r="J21" i="58" s="1"/>
  <c r="I21" i="58" a="1"/>
  <c r="I21" i="58" s="1"/>
  <c r="H21" i="58" a="1"/>
  <c r="H21" i="58" s="1"/>
  <c r="G21" i="58" a="1"/>
  <c r="G21" i="58" s="1"/>
  <c r="F21" i="58" a="1"/>
  <c r="F21" i="58" s="1"/>
  <c r="E21" i="58" a="1"/>
  <c r="E21" i="58" s="1"/>
  <c r="D21" i="58" a="1"/>
  <c r="D21" i="58" s="1"/>
  <c r="C21" i="58"/>
  <c r="W20" i="58" a="1"/>
  <c r="W20" i="58" s="1"/>
  <c r="V20" i="58" a="1"/>
  <c r="V20" i="58" s="1"/>
  <c r="U20" i="58" a="1"/>
  <c r="U20" i="58" s="1"/>
  <c r="T20" i="58" a="1"/>
  <c r="T20" i="58" s="1"/>
  <c r="S20" i="58" a="1"/>
  <c r="S20" i="58" s="1"/>
  <c r="R20" i="58" a="1"/>
  <c r="R20" i="58" s="1"/>
  <c r="Q20" i="58" a="1"/>
  <c r="Q20" i="58" s="1"/>
  <c r="P20" i="58" a="1"/>
  <c r="P20" i="58" s="1"/>
  <c r="O20" i="58" a="1"/>
  <c r="O20" i="58" s="1"/>
  <c r="N20" i="58" a="1"/>
  <c r="N20" i="58" s="1"/>
  <c r="M20" i="58" a="1"/>
  <c r="M20" i="58" s="1"/>
  <c r="L20" i="58" a="1"/>
  <c r="L20" i="58" s="1"/>
  <c r="K20" i="58" a="1"/>
  <c r="K20" i="58" s="1"/>
  <c r="J20" i="58" a="1"/>
  <c r="J20" i="58" s="1"/>
  <c r="I20" i="58" a="1"/>
  <c r="I20" i="58" s="1"/>
  <c r="H20" i="58" a="1"/>
  <c r="H20" i="58" s="1"/>
  <c r="G20" i="58" a="1"/>
  <c r="G20" i="58" s="1"/>
  <c r="F20" i="58" a="1"/>
  <c r="F20" i="58" s="1"/>
  <c r="E20" i="58" a="1"/>
  <c r="E20" i="58" s="1"/>
  <c r="D20" i="58" a="1"/>
  <c r="D20" i="58" s="1"/>
  <c r="C20" i="58"/>
  <c r="W19" i="58" a="1"/>
  <c r="W19" i="58" s="1"/>
  <c r="V19" i="58" a="1"/>
  <c r="V19" i="58" s="1"/>
  <c r="U19" i="58" a="1"/>
  <c r="U19" i="58" s="1"/>
  <c r="T19" i="58" a="1"/>
  <c r="T19" i="58" s="1"/>
  <c r="S19" i="58" a="1"/>
  <c r="S19" i="58" s="1"/>
  <c r="R19" i="58" a="1"/>
  <c r="R19" i="58" s="1"/>
  <c r="Q19" i="58" a="1"/>
  <c r="Q19" i="58" s="1"/>
  <c r="P19" i="58" a="1"/>
  <c r="P19" i="58" s="1"/>
  <c r="O19" i="58" a="1"/>
  <c r="O19" i="58" s="1"/>
  <c r="N19" i="58" a="1"/>
  <c r="N19" i="58" s="1"/>
  <c r="M19" i="58" a="1"/>
  <c r="M19" i="58" s="1"/>
  <c r="L19" i="58" a="1"/>
  <c r="L19" i="58" s="1"/>
  <c r="K19" i="58" a="1"/>
  <c r="K19" i="58" s="1"/>
  <c r="J19" i="58" a="1"/>
  <c r="J19" i="58" s="1"/>
  <c r="I19" i="58" a="1"/>
  <c r="I19" i="58" s="1"/>
  <c r="H19" i="58" a="1"/>
  <c r="H19" i="58" s="1"/>
  <c r="G19" i="58" a="1"/>
  <c r="G19" i="58" s="1"/>
  <c r="F19" i="58" a="1"/>
  <c r="F19" i="58" s="1"/>
  <c r="E19" i="58" a="1"/>
  <c r="E19" i="58" s="1"/>
  <c r="D19" i="58" a="1"/>
  <c r="D19" i="58" s="1"/>
  <c r="C19" i="58"/>
  <c r="W18" i="58" a="1"/>
  <c r="W18" i="58" s="1"/>
  <c r="V18" i="58" a="1"/>
  <c r="V18" i="58" s="1"/>
  <c r="U18" i="58" a="1"/>
  <c r="U18" i="58" s="1"/>
  <c r="T18" i="58" a="1"/>
  <c r="T18" i="58" s="1"/>
  <c r="S18" i="58" a="1"/>
  <c r="S18" i="58" s="1"/>
  <c r="R18" i="58" a="1"/>
  <c r="R18" i="58" s="1"/>
  <c r="Q18" i="58" a="1"/>
  <c r="Q18" i="58" s="1"/>
  <c r="P18" i="58" a="1"/>
  <c r="P18" i="58" s="1"/>
  <c r="O18" i="58" a="1"/>
  <c r="O18" i="58" s="1"/>
  <c r="N18" i="58" a="1"/>
  <c r="N18" i="58" s="1"/>
  <c r="M18" i="58" a="1"/>
  <c r="M18" i="58" s="1"/>
  <c r="L18" i="58" a="1"/>
  <c r="L18" i="58" s="1"/>
  <c r="K18" i="58" a="1"/>
  <c r="K18" i="58" s="1"/>
  <c r="J18" i="58" a="1"/>
  <c r="J18" i="58" s="1"/>
  <c r="I18" i="58" a="1"/>
  <c r="I18" i="58" s="1"/>
  <c r="H18" i="58" a="1"/>
  <c r="H18" i="58" s="1"/>
  <c r="G18" i="58" a="1"/>
  <c r="G18" i="58" s="1"/>
  <c r="F18" i="58" a="1"/>
  <c r="F18" i="58" s="1"/>
  <c r="E18" i="58" a="1"/>
  <c r="E18" i="58" s="1"/>
  <c r="D18" i="58" a="1"/>
  <c r="D18" i="58" s="1"/>
  <c r="C18" i="58"/>
  <c r="W17" i="58" a="1"/>
  <c r="W17" i="58" s="1"/>
  <c r="V17" i="58" a="1"/>
  <c r="V17" i="58" s="1"/>
  <c r="U17" i="58" a="1"/>
  <c r="U17" i="58" s="1"/>
  <c r="T17" i="58" a="1"/>
  <c r="T17" i="58" s="1"/>
  <c r="S17" i="58" a="1"/>
  <c r="S17" i="58" s="1"/>
  <c r="R17" i="58" a="1"/>
  <c r="R17" i="58" s="1"/>
  <c r="Q17" i="58" a="1"/>
  <c r="Q17" i="58" s="1"/>
  <c r="P17" i="58" a="1"/>
  <c r="P17" i="58" s="1"/>
  <c r="O17" i="58" a="1"/>
  <c r="O17" i="58" s="1"/>
  <c r="N17" i="58" a="1"/>
  <c r="N17" i="58" s="1"/>
  <c r="M17" i="58" a="1"/>
  <c r="M17" i="58" s="1"/>
  <c r="L17" i="58" a="1"/>
  <c r="L17" i="58" s="1"/>
  <c r="K17" i="58" a="1"/>
  <c r="K17" i="58" s="1"/>
  <c r="J17" i="58" a="1"/>
  <c r="J17" i="58" s="1"/>
  <c r="I17" i="58" a="1"/>
  <c r="I17" i="58" s="1"/>
  <c r="H17" i="58" a="1"/>
  <c r="H17" i="58" s="1"/>
  <c r="G17" i="58" a="1"/>
  <c r="G17" i="58" s="1"/>
  <c r="F17" i="58" a="1"/>
  <c r="F17" i="58" s="1"/>
  <c r="E17" i="58" a="1"/>
  <c r="E17" i="58" s="1"/>
  <c r="D17" i="58" a="1"/>
  <c r="D17" i="58" s="1"/>
  <c r="C17" i="58"/>
  <c r="W16" i="58" a="1"/>
  <c r="W16" i="58" s="1"/>
  <c r="V16" i="58" a="1"/>
  <c r="V16" i="58" s="1"/>
  <c r="U16" i="58" a="1"/>
  <c r="U16" i="58" s="1"/>
  <c r="T16" i="58" a="1"/>
  <c r="T16" i="58" s="1"/>
  <c r="S16" i="58" a="1"/>
  <c r="S16" i="58" s="1"/>
  <c r="R16" i="58" a="1"/>
  <c r="R16" i="58" s="1"/>
  <c r="Q16" i="58" a="1"/>
  <c r="Q16" i="58" s="1"/>
  <c r="P16" i="58" a="1"/>
  <c r="P16" i="58" s="1"/>
  <c r="O16" i="58" a="1"/>
  <c r="O16" i="58" s="1"/>
  <c r="N16" i="58" a="1"/>
  <c r="N16" i="58" s="1"/>
  <c r="M16" i="58" a="1"/>
  <c r="M16" i="58" s="1"/>
  <c r="L16" i="58" a="1"/>
  <c r="L16" i="58" s="1"/>
  <c r="K16" i="58" a="1"/>
  <c r="K16" i="58" s="1"/>
  <c r="J16" i="58" a="1"/>
  <c r="J16" i="58" s="1"/>
  <c r="I16" i="58" a="1"/>
  <c r="I16" i="58" s="1"/>
  <c r="H16" i="58" a="1"/>
  <c r="H16" i="58" s="1"/>
  <c r="G16" i="58" a="1"/>
  <c r="G16" i="58" s="1"/>
  <c r="F16" i="58" a="1"/>
  <c r="F16" i="58" s="1"/>
  <c r="E16" i="58" a="1"/>
  <c r="E16" i="58" s="1"/>
  <c r="D16" i="58" a="1"/>
  <c r="D16" i="58" s="1"/>
  <c r="C16" i="58"/>
  <c r="W15" i="58" a="1"/>
  <c r="W15" i="58" s="1"/>
  <c r="V15" i="58" a="1"/>
  <c r="V15" i="58" s="1"/>
  <c r="U15" i="58" a="1"/>
  <c r="U15" i="58" s="1"/>
  <c r="T15" i="58" a="1"/>
  <c r="T15" i="58" s="1"/>
  <c r="S15" i="58" a="1"/>
  <c r="S15" i="58" s="1"/>
  <c r="R15" i="58" a="1"/>
  <c r="R15" i="58" s="1"/>
  <c r="Q15" i="58" a="1"/>
  <c r="Q15" i="58" s="1"/>
  <c r="P15" i="58" a="1"/>
  <c r="P15" i="58" s="1"/>
  <c r="O15" i="58" a="1"/>
  <c r="O15" i="58" s="1"/>
  <c r="N15" i="58" a="1"/>
  <c r="N15" i="58" s="1"/>
  <c r="M15" i="58" a="1"/>
  <c r="M15" i="58" s="1"/>
  <c r="L15" i="58" a="1"/>
  <c r="L15" i="58" s="1"/>
  <c r="K15" i="58" a="1"/>
  <c r="K15" i="58" s="1"/>
  <c r="J15" i="58" a="1"/>
  <c r="J15" i="58" s="1"/>
  <c r="I15" i="58" a="1"/>
  <c r="I15" i="58" s="1"/>
  <c r="H15" i="58" a="1"/>
  <c r="H15" i="58" s="1"/>
  <c r="G15" i="58" a="1"/>
  <c r="G15" i="58" s="1"/>
  <c r="F15" i="58" a="1"/>
  <c r="F15" i="58" s="1"/>
  <c r="E15" i="58" a="1"/>
  <c r="E15" i="58" s="1"/>
  <c r="D15" i="58" a="1"/>
  <c r="D15" i="58" s="1"/>
  <c r="C15" i="58"/>
  <c r="W14" i="58" a="1"/>
  <c r="W14" i="58" s="1"/>
  <c r="V14" i="58" a="1"/>
  <c r="V14" i="58" s="1"/>
  <c r="U14" i="58" a="1"/>
  <c r="U14" i="58" s="1"/>
  <c r="T14" i="58" a="1"/>
  <c r="T14" i="58" s="1"/>
  <c r="S14" i="58" a="1"/>
  <c r="S14" i="58" s="1"/>
  <c r="R14" i="58" a="1"/>
  <c r="R14" i="58" s="1"/>
  <c r="Q14" i="58" a="1"/>
  <c r="Q14" i="58" s="1"/>
  <c r="P14" i="58" a="1"/>
  <c r="P14" i="58" s="1"/>
  <c r="O14" i="58" a="1"/>
  <c r="O14" i="58" s="1"/>
  <c r="N14" i="58" a="1"/>
  <c r="N14" i="58" s="1"/>
  <c r="M14" i="58" a="1"/>
  <c r="M14" i="58" s="1"/>
  <c r="L14" i="58" a="1"/>
  <c r="L14" i="58" s="1"/>
  <c r="K14" i="58" a="1"/>
  <c r="K14" i="58" s="1"/>
  <c r="J14" i="58" a="1"/>
  <c r="J14" i="58" s="1"/>
  <c r="I14" i="58" a="1"/>
  <c r="I14" i="58" s="1"/>
  <c r="H14" i="58" a="1"/>
  <c r="H14" i="58" s="1"/>
  <c r="G14" i="58" a="1"/>
  <c r="G14" i="58" s="1"/>
  <c r="F14" i="58" a="1"/>
  <c r="F14" i="58" s="1"/>
  <c r="E14" i="58" a="1"/>
  <c r="E14" i="58" s="1"/>
  <c r="D14" i="58" a="1"/>
  <c r="D14" i="58" s="1"/>
  <c r="C14" i="58"/>
  <c r="W13" i="58" a="1"/>
  <c r="W13" i="58" s="1"/>
  <c r="V13" i="58" a="1"/>
  <c r="V13" i="58" s="1"/>
  <c r="U13" i="58" a="1"/>
  <c r="U13" i="58" s="1"/>
  <c r="T13" i="58" a="1"/>
  <c r="T13" i="58" s="1"/>
  <c r="S13" i="58" a="1"/>
  <c r="S13" i="58" s="1"/>
  <c r="R13" i="58" a="1"/>
  <c r="R13" i="58" s="1"/>
  <c r="Q13" i="58" a="1"/>
  <c r="Q13" i="58" s="1"/>
  <c r="P13" i="58" a="1"/>
  <c r="P13" i="58" s="1"/>
  <c r="O13" i="58" a="1"/>
  <c r="O13" i="58" s="1"/>
  <c r="N13" i="58" a="1"/>
  <c r="N13" i="58" s="1"/>
  <c r="M13" i="58" a="1"/>
  <c r="M13" i="58" s="1"/>
  <c r="L13" i="58" a="1"/>
  <c r="L13" i="58" s="1"/>
  <c r="K13" i="58" a="1"/>
  <c r="K13" i="58" s="1"/>
  <c r="J13" i="58" a="1"/>
  <c r="J13" i="58" s="1"/>
  <c r="I13" i="58" a="1"/>
  <c r="I13" i="58" s="1"/>
  <c r="H13" i="58" a="1"/>
  <c r="H13" i="58" s="1"/>
  <c r="G13" i="58" a="1"/>
  <c r="G13" i="58" s="1"/>
  <c r="F13" i="58" a="1"/>
  <c r="F13" i="58" s="1"/>
  <c r="E13" i="58" a="1"/>
  <c r="E13" i="58" s="1"/>
  <c r="D13" i="58" a="1"/>
  <c r="D13" i="58" s="1"/>
  <c r="C13" i="58"/>
  <c r="W12" i="58" a="1"/>
  <c r="W12" i="58" s="1"/>
  <c r="V12" i="58" a="1"/>
  <c r="V12" i="58" s="1"/>
  <c r="U12" i="58" a="1"/>
  <c r="U12" i="58" s="1"/>
  <c r="T12" i="58" a="1"/>
  <c r="T12" i="58" s="1"/>
  <c r="S12" i="58" a="1"/>
  <c r="S12" i="58" s="1"/>
  <c r="R12" i="58" a="1"/>
  <c r="R12" i="58" s="1"/>
  <c r="Q12" i="58" a="1"/>
  <c r="Q12" i="58" s="1"/>
  <c r="P12" i="58" a="1"/>
  <c r="P12" i="58" s="1"/>
  <c r="O12" i="58" a="1"/>
  <c r="O12" i="58" s="1"/>
  <c r="N12" i="58" a="1"/>
  <c r="N12" i="58" s="1"/>
  <c r="M12" i="58" a="1"/>
  <c r="M12" i="58" s="1"/>
  <c r="L12" i="58" a="1"/>
  <c r="L12" i="58" s="1"/>
  <c r="K12" i="58" a="1"/>
  <c r="K12" i="58" s="1"/>
  <c r="J12" i="58" a="1"/>
  <c r="J12" i="58" s="1"/>
  <c r="I12" i="58" a="1"/>
  <c r="I12" i="58" s="1"/>
  <c r="H12" i="58" a="1"/>
  <c r="H12" i="58" s="1"/>
  <c r="G12" i="58" a="1"/>
  <c r="G12" i="58" s="1"/>
  <c r="F12" i="58" a="1"/>
  <c r="F12" i="58" s="1"/>
  <c r="E12" i="58" a="1"/>
  <c r="E12" i="58" s="1"/>
  <c r="D12" i="58" a="1"/>
  <c r="D12" i="58" s="1"/>
  <c r="C12" i="58"/>
  <c r="W11" i="58" a="1"/>
  <c r="W11" i="58" s="1"/>
  <c r="V11" i="58" a="1"/>
  <c r="V11" i="58" s="1"/>
  <c r="U11" i="58" a="1"/>
  <c r="U11" i="58" s="1"/>
  <c r="T11" i="58" a="1"/>
  <c r="T11" i="58" s="1"/>
  <c r="S11" i="58" a="1"/>
  <c r="S11" i="58" s="1"/>
  <c r="R11" i="58" a="1"/>
  <c r="R11" i="58" s="1"/>
  <c r="Q11" i="58" a="1"/>
  <c r="Q11" i="58" s="1"/>
  <c r="P11" i="58" a="1"/>
  <c r="P11" i="58" s="1"/>
  <c r="O11" i="58" a="1"/>
  <c r="O11" i="58" s="1"/>
  <c r="N11" i="58" a="1"/>
  <c r="N11" i="58" s="1"/>
  <c r="M11" i="58" a="1"/>
  <c r="M11" i="58" s="1"/>
  <c r="L11" i="58" a="1"/>
  <c r="L11" i="58" s="1"/>
  <c r="K11" i="58" a="1"/>
  <c r="K11" i="58" s="1"/>
  <c r="J11" i="58" a="1"/>
  <c r="J11" i="58" s="1"/>
  <c r="I11" i="58" a="1"/>
  <c r="I11" i="58" s="1"/>
  <c r="H11" i="58" a="1"/>
  <c r="H11" i="58" s="1"/>
  <c r="G11" i="58" a="1"/>
  <c r="G11" i="58" s="1"/>
  <c r="F11" i="58" a="1"/>
  <c r="F11" i="58" s="1"/>
  <c r="E11" i="58" a="1"/>
  <c r="E11" i="58" s="1"/>
  <c r="D11" i="58" a="1"/>
  <c r="D11" i="58" s="1"/>
  <c r="C11" i="58"/>
  <c r="W10" i="58" a="1"/>
  <c r="W10" i="58" s="1"/>
  <c r="V10" i="58" a="1"/>
  <c r="V10" i="58" s="1"/>
  <c r="U10" i="58" a="1"/>
  <c r="U10" i="58" s="1"/>
  <c r="T10" i="58" a="1"/>
  <c r="T10" i="58" s="1"/>
  <c r="S10" i="58" a="1"/>
  <c r="S10" i="58" s="1"/>
  <c r="R10" i="58" a="1"/>
  <c r="R10" i="58" s="1"/>
  <c r="Q10" i="58" a="1"/>
  <c r="Q10" i="58" s="1"/>
  <c r="P10" i="58" a="1"/>
  <c r="P10" i="58" s="1"/>
  <c r="O10" i="58" a="1"/>
  <c r="O10" i="58" s="1"/>
  <c r="N10" i="58" a="1"/>
  <c r="N10" i="58" s="1"/>
  <c r="M10" i="58" a="1"/>
  <c r="M10" i="58" s="1"/>
  <c r="L10" i="58" a="1"/>
  <c r="L10" i="58" s="1"/>
  <c r="K10" i="58" a="1"/>
  <c r="K10" i="58" s="1"/>
  <c r="J10" i="58" a="1"/>
  <c r="J10" i="58" s="1"/>
  <c r="I10" i="58" a="1"/>
  <c r="I10" i="58" s="1"/>
  <c r="H10" i="58" a="1"/>
  <c r="H10" i="58" s="1"/>
  <c r="G10" i="58" a="1"/>
  <c r="G10" i="58" s="1"/>
  <c r="F10" i="58" a="1"/>
  <c r="F10" i="58" s="1"/>
  <c r="E10" i="58" a="1"/>
  <c r="E10" i="58" s="1"/>
  <c r="D10" i="58" a="1"/>
  <c r="D10" i="58" s="1"/>
  <c r="C10" i="58"/>
  <c r="W9" i="58" a="1"/>
  <c r="W9" i="58" s="1"/>
  <c r="V9" i="58" a="1"/>
  <c r="V9" i="58" s="1"/>
  <c r="U9" i="58" a="1"/>
  <c r="U9" i="58" s="1"/>
  <c r="T9" i="58" a="1"/>
  <c r="T9" i="58" s="1"/>
  <c r="S9" i="58" a="1"/>
  <c r="S9" i="58" s="1"/>
  <c r="R9" i="58" a="1"/>
  <c r="R9" i="58" s="1"/>
  <c r="Q9" i="58" a="1"/>
  <c r="Q9" i="58" s="1"/>
  <c r="P9" i="58" a="1"/>
  <c r="P9" i="58" s="1"/>
  <c r="O9" i="58" a="1"/>
  <c r="O9" i="58" s="1"/>
  <c r="N9" i="58" a="1"/>
  <c r="N9" i="58" s="1"/>
  <c r="M9" i="58" a="1"/>
  <c r="M9" i="58" s="1"/>
  <c r="L9" i="58" a="1"/>
  <c r="L9" i="58" s="1"/>
  <c r="K9" i="58" a="1"/>
  <c r="K9" i="58" s="1"/>
  <c r="J9" i="58" a="1"/>
  <c r="J9" i="58" s="1"/>
  <c r="I9" i="58" a="1"/>
  <c r="I9" i="58" s="1"/>
  <c r="H9" i="58" a="1"/>
  <c r="H9" i="58" s="1"/>
  <c r="G9" i="58" a="1"/>
  <c r="G9" i="58" s="1"/>
  <c r="F9" i="58" a="1"/>
  <c r="F9" i="58" s="1"/>
  <c r="E9" i="58" a="1"/>
  <c r="E9" i="58" s="1"/>
  <c r="D9" i="58" a="1"/>
  <c r="D9" i="58" s="1"/>
  <c r="C9" i="58"/>
  <c r="W8" i="58" a="1"/>
  <c r="W8" i="58" s="1"/>
  <c r="V8" i="58" a="1"/>
  <c r="V8" i="58" s="1"/>
  <c r="U8" i="58" a="1"/>
  <c r="U8" i="58" s="1"/>
  <c r="T8" i="58" a="1"/>
  <c r="T8" i="58" s="1"/>
  <c r="S8" i="58" a="1"/>
  <c r="S8" i="58" s="1"/>
  <c r="R8" i="58" a="1"/>
  <c r="R8" i="58" s="1"/>
  <c r="Q8" i="58" a="1"/>
  <c r="Q8" i="58" s="1"/>
  <c r="P8" i="58" a="1"/>
  <c r="P8" i="58" s="1"/>
  <c r="O8" i="58" a="1"/>
  <c r="O8" i="58" s="1"/>
  <c r="N8" i="58" a="1"/>
  <c r="N8" i="58" s="1"/>
  <c r="M8" i="58" a="1"/>
  <c r="M8" i="58" s="1"/>
  <c r="L8" i="58" a="1"/>
  <c r="L8" i="58" s="1"/>
  <c r="K8" i="58" a="1"/>
  <c r="K8" i="58" s="1"/>
  <c r="J8" i="58" a="1"/>
  <c r="J8" i="58" s="1"/>
  <c r="I8" i="58" a="1"/>
  <c r="I8" i="58" s="1"/>
  <c r="H8" i="58" a="1"/>
  <c r="H8" i="58" s="1"/>
  <c r="G8" i="58" a="1"/>
  <c r="G8" i="58" s="1"/>
  <c r="F8" i="58" a="1"/>
  <c r="F8" i="58" s="1"/>
  <c r="E8" i="58" a="1"/>
  <c r="E8" i="58" s="1"/>
  <c r="D8" i="58" a="1"/>
  <c r="D8" i="58" s="1"/>
  <c r="C8" i="58"/>
  <c r="C7" i="58"/>
  <c r="C6" i="58"/>
  <c r="C5" i="58"/>
  <c r="C4" i="58"/>
  <c r="W21" i="57" a="1"/>
  <c r="W21" i="57" s="1"/>
  <c r="V21" i="57" a="1"/>
  <c r="V21" i="57" s="1"/>
  <c r="U21" i="57" a="1"/>
  <c r="U21" i="57" s="1"/>
  <c r="T21" i="57" a="1"/>
  <c r="T21" i="57" s="1"/>
  <c r="S21" i="57" a="1"/>
  <c r="S21" i="57" s="1"/>
  <c r="R21" i="57" a="1"/>
  <c r="R21" i="57" s="1"/>
  <c r="Q21" i="57" a="1"/>
  <c r="Q21" i="57" s="1"/>
  <c r="P21" i="57" a="1"/>
  <c r="P21" i="57" s="1"/>
  <c r="O21" i="57" a="1"/>
  <c r="O21" i="57" s="1"/>
  <c r="N21" i="57" a="1"/>
  <c r="N21" i="57" s="1"/>
  <c r="M21" i="57" a="1"/>
  <c r="M21" i="57" s="1"/>
  <c r="L21" i="57" a="1"/>
  <c r="L21" i="57" s="1"/>
  <c r="K21" i="57" a="1"/>
  <c r="K21" i="57" s="1"/>
  <c r="J21" i="57" a="1"/>
  <c r="J21" i="57" s="1"/>
  <c r="I21" i="57" a="1"/>
  <c r="I21" i="57" s="1"/>
  <c r="H21" i="57" a="1"/>
  <c r="H21" i="57" s="1"/>
  <c r="G21" i="57" a="1"/>
  <c r="G21" i="57" s="1"/>
  <c r="F21" i="57" a="1"/>
  <c r="F21" i="57" s="1"/>
  <c r="E21" i="57" a="1"/>
  <c r="E21" i="57" s="1"/>
  <c r="D21" i="57" a="1"/>
  <c r="D21" i="57" s="1"/>
  <c r="C21" i="57"/>
  <c r="W20" i="57" a="1"/>
  <c r="W20" i="57" s="1"/>
  <c r="V20" i="57" a="1"/>
  <c r="V20" i="57" s="1"/>
  <c r="U20" i="57" a="1"/>
  <c r="U20" i="57" s="1"/>
  <c r="T20" i="57" a="1"/>
  <c r="T20" i="57" s="1"/>
  <c r="S20" i="57" a="1"/>
  <c r="S20" i="57" s="1"/>
  <c r="R20" i="57" a="1"/>
  <c r="R20" i="57" s="1"/>
  <c r="Q20" i="57" a="1"/>
  <c r="Q20" i="57" s="1"/>
  <c r="P20" i="57" a="1"/>
  <c r="P20" i="57" s="1"/>
  <c r="O20" i="57" a="1"/>
  <c r="O20" i="57" s="1"/>
  <c r="N20" i="57" a="1"/>
  <c r="N20" i="57" s="1"/>
  <c r="M20" i="57" a="1"/>
  <c r="M20" i="57" s="1"/>
  <c r="L20" i="57" a="1"/>
  <c r="L20" i="57" s="1"/>
  <c r="K20" i="57" a="1"/>
  <c r="K20" i="57" s="1"/>
  <c r="J20" i="57" a="1"/>
  <c r="J20" i="57" s="1"/>
  <c r="I20" i="57" a="1"/>
  <c r="I20" i="57" s="1"/>
  <c r="H20" i="57" a="1"/>
  <c r="H20" i="57" s="1"/>
  <c r="G20" i="57" a="1"/>
  <c r="G20" i="57" s="1"/>
  <c r="F20" i="57" a="1"/>
  <c r="F20" i="57" s="1"/>
  <c r="E20" i="57" a="1"/>
  <c r="E20" i="57" s="1"/>
  <c r="D20" i="57" a="1"/>
  <c r="D20" i="57" s="1"/>
  <c r="C20" i="57"/>
  <c r="W19" i="57" a="1"/>
  <c r="W19" i="57" s="1"/>
  <c r="V19" i="57" a="1"/>
  <c r="V19" i="57" s="1"/>
  <c r="U19" i="57" a="1"/>
  <c r="U19" i="57" s="1"/>
  <c r="T19" i="57" a="1"/>
  <c r="T19" i="57" s="1"/>
  <c r="S19" i="57" a="1"/>
  <c r="S19" i="57" s="1"/>
  <c r="R19" i="57" a="1"/>
  <c r="R19" i="57" s="1"/>
  <c r="Q19" i="57" a="1"/>
  <c r="Q19" i="57" s="1"/>
  <c r="P19" i="57" a="1"/>
  <c r="P19" i="57" s="1"/>
  <c r="O19" i="57" a="1"/>
  <c r="O19" i="57" s="1"/>
  <c r="N19" i="57" a="1"/>
  <c r="N19" i="57" s="1"/>
  <c r="M19" i="57" a="1"/>
  <c r="M19" i="57" s="1"/>
  <c r="L19" i="57" a="1"/>
  <c r="L19" i="57" s="1"/>
  <c r="K19" i="57" a="1"/>
  <c r="K19" i="57" s="1"/>
  <c r="J19" i="57" a="1"/>
  <c r="J19" i="57" s="1"/>
  <c r="I19" i="57" a="1"/>
  <c r="I19" i="57" s="1"/>
  <c r="H19" i="57" a="1"/>
  <c r="H19" i="57" s="1"/>
  <c r="G19" i="57" a="1"/>
  <c r="G19" i="57" s="1"/>
  <c r="F19" i="57" a="1"/>
  <c r="F19" i="57" s="1"/>
  <c r="E19" i="57" a="1"/>
  <c r="E19" i="57" s="1"/>
  <c r="D19" i="57" a="1"/>
  <c r="D19" i="57" s="1"/>
  <c r="C19" i="57"/>
  <c r="W18" i="57" a="1"/>
  <c r="W18" i="57" s="1"/>
  <c r="V18" i="57" a="1"/>
  <c r="V18" i="57" s="1"/>
  <c r="U18" i="57" a="1"/>
  <c r="U18" i="57" s="1"/>
  <c r="T18" i="57" a="1"/>
  <c r="T18" i="57" s="1"/>
  <c r="S18" i="57" a="1"/>
  <c r="S18" i="57" s="1"/>
  <c r="R18" i="57" a="1"/>
  <c r="R18" i="57" s="1"/>
  <c r="Q18" i="57" a="1"/>
  <c r="Q18" i="57" s="1"/>
  <c r="P18" i="57" a="1"/>
  <c r="P18" i="57" s="1"/>
  <c r="O18" i="57" a="1"/>
  <c r="O18" i="57" s="1"/>
  <c r="N18" i="57" a="1"/>
  <c r="N18" i="57" s="1"/>
  <c r="M18" i="57" a="1"/>
  <c r="M18" i="57" s="1"/>
  <c r="L18" i="57" a="1"/>
  <c r="L18" i="57" s="1"/>
  <c r="K18" i="57" a="1"/>
  <c r="K18" i="57" s="1"/>
  <c r="J18" i="57" a="1"/>
  <c r="J18" i="57" s="1"/>
  <c r="I18" i="57" a="1"/>
  <c r="I18" i="57" s="1"/>
  <c r="H18" i="57" a="1"/>
  <c r="H18" i="57" s="1"/>
  <c r="G18" i="57" a="1"/>
  <c r="G18" i="57" s="1"/>
  <c r="F18" i="57" a="1"/>
  <c r="F18" i="57" s="1"/>
  <c r="E18" i="57" a="1"/>
  <c r="E18" i="57" s="1"/>
  <c r="D18" i="57" a="1"/>
  <c r="D18" i="57" s="1"/>
  <c r="C18" i="57"/>
  <c r="W17" i="57" a="1"/>
  <c r="W17" i="57" s="1"/>
  <c r="V17" i="57" a="1"/>
  <c r="V17" i="57" s="1"/>
  <c r="U17" i="57" a="1"/>
  <c r="U17" i="57" s="1"/>
  <c r="T17" i="57" a="1"/>
  <c r="T17" i="57" s="1"/>
  <c r="S17" i="57" a="1"/>
  <c r="S17" i="57" s="1"/>
  <c r="R17" i="57" a="1"/>
  <c r="R17" i="57" s="1"/>
  <c r="Q17" i="57" a="1"/>
  <c r="Q17" i="57" s="1"/>
  <c r="P17" i="57" a="1"/>
  <c r="P17" i="57" s="1"/>
  <c r="O17" i="57" a="1"/>
  <c r="O17" i="57" s="1"/>
  <c r="N17" i="57" a="1"/>
  <c r="N17" i="57" s="1"/>
  <c r="M17" i="57" a="1"/>
  <c r="M17" i="57" s="1"/>
  <c r="L17" i="57" a="1"/>
  <c r="L17" i="57" s="1"/>
  <c r="K17" i="57" a="1"/>
  <c r="K17" i="57" s="1"/>
  <c r="J17" i="57" a="1"/>
  <c r="J17" i="57" s="1"/>
  <c r="I17" i="57" a="1"/>
  <c r="I17" i="57" s="1"/>
  <c r="H17" i="57" a="1"/>
  <c r="H17" i="57" s="1"/>
  <c r="G17" i="57" a="1"/>
  <c r="G17" i="57" s="1"/>
  <c r="F17" i="57" a="1"/>
  <c r="F17" i="57" s="1"/>
  <c r="E17" i="57" a="1"/>
  <c r="E17" i="57" s="1"/>
  <c r="D17" i="57" a="1"/>
  <c r="D17" i="57" s="1"/>
  <c r="C17" i="57"/>
  <c r="W16" i="57" a="1"/>
  <c r="W16" i="57" s="1"/>
  <c r="V16" i="57" a="1"/>
  <c r="V16" i="57" s="1"/>
  <c r="U16" i="57" a="1"/>
  <c r="U16" i="57" s="1"/>
  <c r="T16" i="57" a="1"/>
  <c r="T16" i="57" s="1"/>
  <c r="S16" i="57" a="1"/>
  <c r="S16" i="57" s="1"/>
  <c r="R16" i="57" a="1"/>
  <c r="R16" i="57" s="1"/>
  <c r="Q16" i="57" a="1"/>
  <c r="Q16" i="57" s="1"/>
  <c r="P16" i="57" a="1"/>
  <c r="P16" i="57" s="1"/>
  <c r="O16" i="57" a="1"/>
  <c r="O16" i="57" s="1"/>
  <c r="N16" i="57" a="1"/>
  <c r="N16" i="57" s="1"/>
  <c r="M16" i="57" a="1"/>
  <c r="M16" i="57" s="1"/>
  <c r="L16" i="57" a="1"/>
  <c r="L16" i="57" s="1"/>
  <c r="K16" i="57" a="1"/>
  <c r="K16" i="57" s="1"/>
  <c r="J16" i="57" a="1"/>
  <c r="J16" i="57" s="1"/>
  <c r="I16" i="57" a="1"/>
  <c r="I16" i="57" s="1"/>
  <c r="H16" i="57" a="1"/>
  <c r="H16" i="57" s="1"/>
  <c r="G16" i="57" a="1"/>
  <c r="G16" i="57" s="1"/>
  <c r="F16" i="57" a="1"/>
  <c r="F16" i="57" s="1"/>
  <c r="E16" i="57" a="1"/>
  <c r="E16" i="57" s="1"/>
  <c r="D16" i="57" a="1"/>
  <c r="D16" i="57" s="1"/>
  <c r="C16" i="57"/>
  <c r="W15" i="57" a="1"/>
  <c r="W15" i="57" s="1"/>
  <c r="V15" i="57" a="1"/>
  <c r="V15" i="57" s="1"/>
  <c r="U15" i="57" a="1"/>
  <c r="U15" i="57" s="1"/>
  <c r="T15" i="57" a="1"/>
  <c r="T15" i="57" s="1"/>
  <c r="S15" i="57" a="1"/>
  <c r="S15" i="57" s="1"/>
  <c r="R15" i="57" a="1"/>
  <c r="R15" i="57" s="1"/>
  <c r="Q15" i="57" a="1"/>
  <c r="Q15" i="57" s="1"/>
  <c r="P15" i="57" a="1"/>
  <c r="P15" i="57" s="1"/>
  <c r="O15" i="57" a="1"/>
  <c r="O15" i="57" s="1"/>
  <c r="N15" i="57" a="1"/>
  <c r="N15" i="57" s="1"/>
  <c r="M15" i="57" a="1"/>
  <c r="M15" i="57" s="1"/>
  <c r="L15" i="57" a="1"/>
  <c r="L15" i="57" s="1"/>
  <c r="K15" i="57" a="1"/>
  <c r="K15" i="57" s="1"/>
  <c r="J15" i="57" a="1"/>
  <c r="J15" i="57" s="1"/>
  <c r="I15" i="57" a="1"/>
  <c r="I15" i="57" s="1"/>
  <c r="H15" i="57" a="1"/>
  <c r="H15" i="57" s="1"/>
  <c r="G15" i="57" a="1"/>
  <c r="G15" i="57" s="1"/>
  <c r="F15" i="57" a="1"/>
  <c r="F15" i="57" s="1"/>
  <c r="E15" i="57" a="1"/>
  <c r="E15" i="57" s="1"/>
  <c r="D15" i="57" a="1"/>
  <c r="D15" i="57" s="1"/>
  <c r="C15" i="57"/>
  <c r="W14" i="57" a="1"/>
  <c r="W14" i="57" s="1"/>
  <c r="V14" i="57" a="1"/>
  <c r="V14" i="57" s="1"/>
  <c r="U14" i="57" a="1"/>
  <c r="U14" i="57" s="1"/>
  <c r="T14" i="57" a="1"/>
  <c r="T14" i="57" s="1"/>
  <c r="S14" i="57" a="1"/>
  <c r="S14" i="57" s="1"/>
  <c r="R14" i="57" a="1"/>
  <c r="R14" i="57" s="1"/>
  <c r="Q14" i="57" a="1"/>
  <c r="Q14" i="57" s="1"/>
  <c r="P14" i="57" a="1"/>
  <c r="P14" i="57" s="1"/>
  <c r="O14" i="57" a="1"/>
  <c r="O14" i="57" s="1"/>
  <c r="N14" i="57" a="1"/>
  <c r="N14" i="57" s="1"/>
  <c r="M14" i="57" a="1"/>
  <c r="M14" i="57" s="1"/>
  <c r="L14" i="57" a="1"/>
  <c r="L14" i="57" s="1"/>
  <c r="K14" i="57" a="1"/>
  <c r="K14" i="57" s="1"/>
  <c r="J14" i="57" a="1"/>
  <c r="J14" i="57" s="1"/>
  <c r="I14" i="57" a="1"/>
  <c r="I14" i="57" s="1"/>
  <c r="H14" i="57" a="1"/>
  <c r="H14" i="57" s="1"/>
  <c r="G14" i="57" a="1"/>
  <c r="G14" i="57" s="1"/>
  <c r="F14" i="57" a="1"/>
  <c r="F14" i="57" s="1"/>
  <c r="E14" i="57" a="1"/>
  <c r="E14" i="57" s="1"/>
  <c r="D14" i="57" a="1"/>
  <c r="D14" i="57" s="1"/>
  <c r="C14" i="57"/>
  <c r="W13" i="57" a="1"/>
  <c r="W13" i="57" s="1"/>
  <c r="V13" i="57" a="1"/>
  <c r="V13" i="57" s="1"/>
  <c r="U13" i="57" a="1"/>
  <c r="U13" i="57" s="1"/>
  <c r="T13" i="57" a="1"/>
  <c r="T13" i="57" s="1"/>
  <c r="S13" i="57" a="1"/>
  <c r="S13" i="57" s="1"/>
  <c r="R13" i="57" a="1"/>
  <c r="R13" i="57" s="1"/>
  <c r="Q13" i="57" a="1"/>
  <c r="Q13" i="57" s="1"/>
  <c r="P13" i="57" a="1"/>
  <c r="P13" i="57" s="1"/>
  <c r="O13" i="57" a="1"/>
  <c r="O13" i="57" s="1"/>
  <c r="N13" i="57" a="1"/>
  <c r="N13" i="57" s="1"/>
  <c r="M13" i="57" a="1"/>
  <c r="M13" i="57" s="1"/>
  <c r="L13" i="57" a="1"/>
  <c r="L13" i="57" s="1"/>
  <c r="K13" i="57" a="1"/>
  <c r="K13" i="57" s="1"/>
  <c r="J13" i="57" a="1"/>
  <c r="J13" i="57" s="1"/>
  <c r="I13" i="57" a="1"/>
  <c r="I13" i="57" s="1"/>
  <c r="H13" i="57" a="1"/>
  <c r="H13" i="57" s="1"/>
  <c r="G13" i="57" a="1"/>
  <c r="G13" i="57" s="1"/>
  <c r="F13" i="57" a="1"/>
  <c r="F13" i="57" s="1"/>
  <c r="E13" i="57" a="1"/>
  <c r="E13" i="57" s="1"/>
  <c r="D13" i="57" a="1"/>
  <c r="D13" i="57" s="1"/>
  <c r="C13" i="57"/>
  <c r="W12" i="57" a="1"/>
  <c r="W12" i="57" s="1"/>
  <c r="V12" i="57" a="1"/>
  <c r="V12" i="57" s="1"/>
  <c r="U12" i="57" a="1"/>
  <c r="U12" i="57" s="1"/>
  <c r="T12" i="57" a="1"/>
  <c r="T12" i="57" s="1"/>
  <c r="S12" i="57" a="1"/>
  <c r="S12" i="57" s="1"/>
  <c r="R12" i="57" a="1"/>
  <c r="R12" i="57" s="1"/>
  <c r="Q12" i="57" a="1"/>
  <c r="Q12" i="57" s="1"/>
  <c r="P12" i="57" a="1"/>
  <c r="P12" i="57" s="1"/>
  <c r="O12" i="57" a="1"/>
  <c r="O12" i="57" s="1"/>
  <c r="N12" i="57" a="1"/>
  <c r="N12" i="57" s="1"/>
  <c r="M12" i="57" a="1"/>
  <c r="M12" i="57" s="1"/>
  <c r="L12" i="57" a="1"/>
  <c r="L12" i="57" s="1"/>
  <c r="K12" i="57" a="1"/>
  <c r="K12" i="57" s="1"/>
  <c r="J12" i="57" a="1"/>
  <c r="J12" i="57" s="1"/>
  <c r="I12" i="57" a="1"/>
  <c r="I12" i="57" s="1"/>
  <c r="H12" i="57" a="1"/>
  <c r="H12" i="57" s="1"/>
  <c r="G12" i="57" a="1"/>
  <c r="G12" i="57" s="1"/>
  <c r="F12" i="57" a="1"/>
  <c r="F12" i="57" s="1"/>
  <c r="E12" i="57" a="1"/>
  <c r="E12" i="57" s="1"/>
  <c r="D12" i="57" a="1"/>
  <c r="D12" i="57" s="1"/>
  <c r="C12" i="57"/>
  <c r="W11" i="57" a="1"/>
  <c r="W11" i="57" s="1"/>
  <c r="V11" i="57" a="1"/>
  <c r="V11" i="57" s="1"/>
  <c r="U11" i="57" a="1"/>
  <c r="U11" i="57" s="1"/>
  <c r="T11" i="57" a="1"/>
  <c r="T11" i="57" s="1"/>
  <c r="S11" i="57" a="1"/>
  <c r="S11" i="57" s="1"/>
  <c r="R11" i="57" a="1"/>
  <c r="R11" i="57" s="1"/>
  <c r="Q11" i="57" a="1"/>
  <c r="Q11" i="57" s="1"/>
  <c r="P11" i="57" a="1"/>
  <c r="P11" i="57" s="1"/>
  <c r="O11" i="57" a="1"/>
  <c r="O11" i="57" s="1"/>
  <c r="N11" i="57" a="1"/>
  <c r="N11" i="57" s="1"/>
  <c r="M11" i="57" a="1"/>
  <c r="M11" i="57" s="1"/>
  <c r="L11" i="57" a="1"/>
  <c r="L11" i="57" s="1"/>
  <c r="K11" i="57" a="1"/>
  <c r="K11" i="57" s="1"/>
  <c r="J11" i="57" a="1"/>
  <c r="J11" i="57" s="1"/>
  <c r="I11" i="57" a="1"/>
  <c r="I11" i="57" s="1"/>
  <c r="H11" i="57" a="1"/>
  <c r="H11" i="57" s="1"/>
  <c r="G11" i="57" a="1"/>
  <c r="G11" i="57" s="1"/>
  <c r="F11" i="57" a="1"/>
  <c r="F11" i="57" s="1"/>
  <c r="E11" i="57" a="1"/>
  <c r="E11" i="57" s="1"/>
  <c r="D11" i="57" a="1"/>
  <c r="D11" i="57" s="1"/>
  <c r="C11" i="57"/>
  <c r="W10" i="57" a="1"/>
  <c r="W10" i="57" s="1"/>
  <c r="V10" i="57" a="1"/>
  <c r="V10" i="57" s="1"/>
  <c r="U10" i="57" a="1"/>
  <c r="U10" i="57" s="1"/>
  <c r="T10" i="57" a="1"/>
  <c r="T10" i="57" s="1"/>
  <c r="S10" i="57" a="1"/>
  <c r="S10" i="57" s="1"/>
  <c r="R10" i="57" a="1"/>
  <c r="R10" i="57" s="1"/>
  <c r="Q10" i="57" a="1"/>
  <c r="Q10" i="57" s="1"/>
  <c r="P10" i="57" a="1"/>
  <c r="P10" i="57" s="1"/>
  <c r="O10" i="57" a="1"/>
  <c r="O10" i="57" s="1"/>
  <c r="N10" i="57" a="1"/>
  <c r="N10" i="57" s="1"/>
  <c r="M10" i="57" a="1"/>
  <c r="M10" i="57" s="1"/>
  <c r="L10" i="57" a="1"/>
  <c r="L10" i="57" s="1"/>
  <c r="K10" i="57" a="1"/>
  <c r="K10" i="57" s="1"/>
  <c r="J10" i="57" a="1"/>
  <c r="J10" i="57" s="1"/>
  <c r="I10" i="57" a="1"/>
  <c r="I10" i="57" s="1"/>
  <c r="H10" i="57" a="1"/>
  <c r="H10" i="57" s="1"/>
  <c r="G10" i="57" a="1"/>
  <c r="G10" i="57" s="1"/>
  <c r="F10" i="57" a="1"/>
  <c r="F10" i="57" s="1"/>
  <c r="E10" i="57" a="1"/>
  <c r="E10" i="57" s="1"/>
  <c r="D10" i="57" a="1"/>
  <c r="D10" i="57" s="1"/>
  <c r="C10" i="57"/>
  <c r="W9" i="57" a="1"/>
  <c r="W9" i="57" s="1"/>
  <c r="V9" i="57" a="1"/>
  <c r="V9" i="57" s="1"/>
  <c r="U9" i="57" a="1"/>
  <c r="U9" i="57" s="1"/>
  <c r="T9" i="57" a="1"/>
  <c r="T9" i="57" s="1"/>
  <c r="S9" i="57" a="1"/>
  <c r="S9" i="57" s="1"/>
  <c r="R9" i="57" a="1"/>
  <c r="R9" i="57" s="1"/>
  <c r="Q9" i="57" a="1"/>
  <c r="Q9" i="57" s="1"/>
  <c r="P9" i="57" a="1"/>
  <c r="P9" i="57" s="1"/>
  <c r="O9" i="57" a="1"/>
  <c r="O9" i="57" s="1"/>
  <c r="N9" i="57" a="1"/>
  <c r="N9" i="57" s="1"/>
  <c r="M9" i="57" a="1"/>
  <c r="M9" i="57" s="1"/>
  <c r="L9" i="57" a="1"/>
  <c r="L9" i="57" s="1"/>
  <c r="K9" i="57" a="1"/>
  <c r="K9" i="57" s="1"/>
  <c r="J9" i="57" a="1"/>
  <c r="J9" i="57" s="1"/>
  <c r="I9" i="57" a="1"/>
  <c r="I9" i="57" s="1"/>
  <c r="H9" i="57" a="1"/>
  <c r="H9" i="57" s="1"/>
  <c r="G9" i="57" a="1"/>
  <c r="G9" i="57" s="1"/>
  <c r="F9" i="57" a="1"/>
  <c r="F9" i="57" s="1"/>
  <c r="E9" i="57" a="1"/>
  <c r="E9" i="57" s="1"/>
  <c r="D9" i="57" a="1"/>
  <c r="D9" i="57" s="1"/>
  <c r="C9" i="57"/>
  <c r="W8" i="57" a="1"/>
  <c r="W8" i="57" s="1"/>
  <c r="V8" i="57" a="1"/>
  <c r="V8" i="57" s="1"/>
  <c r="U8" i="57" a="1"/>
  <c r="U8" i="57" s="1"/>
  <c r="T8" i="57" a="1"/>
  <c r="T8" i="57" s="1"/>
  <c r="S8" i="57" a="1"/>
  <c r="S8" i="57" s="1"/>
  <c r="R8" i="57" a="1"/>
  <c r="R8" i="57" s="1"/>
  <c r="Q8" i="57" a="1"/>
  <c r="Q8" i="57" s="1"/>
  <c r="P8" i="57" a="1"/>
  <c r="P8" i="57" s="1"/>
  <c r="O8" i="57" a="1"/>
  <c r="O8" i="57" s="1"/>
  <c r="N8" i="57" a="1"/>
  <c r="N8" i="57" s="1"/>
  <c r="M8" i="57" a="1"/>
  <c r="M8" i="57" s="1"/>
  <c r="L8" i="57" a="1"/>
  <c r="L8" i="57" s="1"/>
  <c r="K8" i="57" a="1"/>
  <c r="K8" i="57" s="1"/>
  <c r="J8" i="57" a="1"/>
  <c r="J8" i="57" s="1"/>
  <c r="I8" i="57" a="1"/>
  <c r="I8" i="57" s="1"/>
  <c r="H8" i="57" a="1"/>
  <c r="H8" i="57" s="1"/>
  <c r="G8" i="57" a="1"/>
  <c r="G8" i="57" s="1"/>
  <c r="F8" i="57" a="1"/>
  <c r="F8" i="57" s="1"/>
  <c r="E8" i="57" a="1"/>
  <c r="E8" i="57" s="1"/>
  <c r="D8" i="57" a="1"/>
  <c r="D8" i="57" s="1"/>
  <c r="C8" i="57"/>
  <c r="W7" i="57" a="1"/>
  <c r="W7" i="57" s="1"/>
  <c r="V7" i="57" a="1"/>
  <c r="V7" i="57" s="1"/>
  <c r="U7" i="57" a="1"/>
  <c r="U7" i="57" s="1"/>
  <c r="T7" i="57" a="1"/>
  <c r="T7" i="57" s="1"/>
  <c r="S7" i="57" a="1"/>
  <c r="S7" i="57" s="1"/>
  <c r="R7" i="57" a="1"/>
  <c r="R7" i="57" s="1"/>
  <c r="Q7" i="57" a="1"/>
  <c r="Q7" i="57" s="1"/>
  <c r="P7" i="57" a="1"/>
  <c r="P7" i="57" s="1"/>
  <c r="O7" i="57" a="1"/>
  <c r="O7" i="57" s="1"/>
  <c r="N7" i="57" a="1"/>
  <c r="N7" i="57" s="1"/>
  <c r="M7" i="57" a="1"/>
  <c r="M7" i="57" s="1"/>
  <c r="L7" i="57" a="1"/>
  <c r="L7" i="57" s="1"/>
  <c r="K7" i="57" a="1"/>
  <c r="K7" i="57" s="1"/>
  <c r="J7" i="57" a="1"/>
  <c r="J7" i="57" s="1"/>
  <c r="I7" i="57" a="1"/>
  <c r="I7" i="57" s="1"/>
  <c r="H7" i="57" a="1"/>
  <c r="H7" i="57" s="1"/>
  <c r="G7" i="57" a="1"/>
  <c r="G7" i="57" s="1"/>
  <c r="F7" i="57" a="1"/>
  <c r="F7" i="57" s="1"/>
  <c r="E7" i="57" a="1"/>
  <c r="E7" i="57" s="1"/>
  <c r="D7" i="57" a="1"/>
  <c r="D7" i="57" s="1"/>
  <c r="C7" i="57"/>
  <c r="C6" i="57"/>
  <c r="C5" i="57"/>
  <c r="C4" i="57"/>
  <c r="W21" i="56" a="1"/>
  <c r="W21" i="56" s="1"/>
  <c r="V21" i="56" a="1"/>
  <c r="V21" i="56" s="1"/>
  <c r="U21" i="56" a="1"/>
  <c r="U21" i="56" s="1"/>
  <c r="T21" i="56" a="1"/>
  <c r="T21" i="56" s="1"/>
  <c r="S21" i="56" a="1"/>
  <c r="S21" i="56" s="1"/>
  <c r="R21" i="56" a="1"/>
  <c r="R21" i="56" s="1"/>
  <c r="Q21" i="56" a="1"/>
  <c r="Q21" i="56" s="1"/>
  <c r="P21" i="56" a="1"/>
  <c r="P21" i="56" s="1"/>
  <c r="O21" i="56" a="1"/>
  <c r="O21" i="56" s="1"/>
  <c r="N21" i="56" a="1"/>
  <c r="N21" i="56" s="1"/>
  <c r="M21" i="56" a="1"/>
  <c r="M21" i="56" s="1"/>
  <c r="L21" i="56" a="1"/>
  <c r="L21" i="56" s="1"/>
  <c r="K21" i="56" a="1"/>
  <c r="K21" i="56" s="1"/>
  <c r="J21" i="56" a="1"/>
  <c r="J21" i="56" s="1"/>
  <c r="I21" i="56" a="1"/>
  <c r="I21" i="56" s="1"/>
  <c r="H21" i="56" a="1"/>
  <c r="H21" i="56" s="1"/>
  <c r="G21" i="56" a="1"/>
  <c r="G21" i="56" s="1"/>
  <c r="F21" i="56" a="1"/>
  <c r="F21" i="56" s="1"/>
  <c r="E21" i="56" a="1"/>
  <c r="E21" i="56" s="1"/>
  <c r="D21" i="56" a="1"/>
  <c r="D21" i="56" s="1"/>
  <c r="C21" i="56"/>
  <c r="W20" i="56" a="1"/>
  <c r="W20" i="56" s="1"/>
  <c r="V20" i="56" a="1"/>
  <c r="V20" i="56" s="1"/>
  <c r="U20" i="56" a="1"/>
  <c r="U20" i="56" s="1"/>
  <c r="T20" i="56" a="1"/>
  <c r="T20" i="56" s="1"/>
  <c r="S20" i="56" a="1"/>
  <c r="S20" i="56" s="1"/>
  <c r="R20" i="56" a="1"/>
  <c r="R20" i="56" s="1"/>
  <c r="Q20" i="56" a="1"/>
  <c r="Q20" i="56" s="1"/>
  <c r="P20" i="56" a="1"/>
  <c r="P20" i="56" s="1"/>
  <c r="O20" i="56" a="1"/>
  <c r="O20" i="56" s="1"/>
  <c r="N20" i="56" a="1"/>
  <c r="N20" i="56" s="1"/>
  <c r="M20" i="56" a="1"/>
  <c r="M20" i="56" s="1"/>
  <c r="L20" i="56" a="1"/>
  <c r="L20" i="56" s="1"/>
  <c r="K20" i="56" a="1"/>
  <c r="K20" i="56" s="1"/>
  <c r="J20" i="56" a="1"/>
  <c r="J20" i="56" s="1"/>
  <c r="I20" i="56" a="1"/>
  <c r="I20" i="56" s="1"/>
  <c r="H20" i="56" a="1"/>
  <c r="H20" i="56" s="1"/>
  <c r="G20" i="56" a="1"/>
  <c r="G20" i="56" s="1"/>
  <c r="F20" i="56" a="1"/>
  <c r="F20" i="56" s="1"/>
  <c r="E20" i="56" a="1"/>
  <c r="E20" i="56" s="1"/>
  <c r="D20" i="56" a="1"/>
  <c r="D20" i="56" s="1"/>
  <c r="C20" i="56"/>
  <c r="W19" i="56" a="1"/>
  <c r="W19" i="56" s="1"/>
  <c r="V19" i="56" a="1"/>
  <c r="V19" i="56" s="1"/>
  <c r="U19" i="56" a="1"/>
  <c r="U19" i="56" s="1"/>
  <c r="T19" i="56" a="1"/>
  <c r="T19" i="56" s="1"/>
  <c r="S19" i="56" a="1"/>
  <c r="S19" i="56" s="1"/>
  <c r="R19" i="56" a="1"/>
  <c r="R19" i="56" s="1"/>
  <c r="Q19" i="56" a="1"/>
  <c r="Q19" i="56" s="1"/>
  <c r="P19" i="56" a="1"/>
  <c r="P19" i="56" s="1"/>
  <c r="O19" i="56" a="1"/>
  <c r="O19" i="56" s="1"/>
  <c r="N19" i="56" a="1"/>
  <c r="N19" i="56" s="1"/>
  <c r="M19" i="56" a="1"/>
  <c r="M19" i="56" s="1"/>
  <c r="L19" i="56" a="1"/>
  <c r="L19" i="56" s="1"/>
  <c r="K19" i="56" a="1"/>
  <c r="K19" i="56" s="1"/>
  <c r="J19" i="56" a="1"/>
  <c r="J19" i="56" s="1"/>
  <c r="I19" i="56" a="1"/>
  <c r="I19" i="56" s="1"/>
  <c r="H19" i="56" a="1"/>
  <c r="H19" i="56" s="1"/>
  <c r="G19" i="56" a="1"/>
  <c r="G19" i="56" s="1"/>
  <c r="F19" i="56" a="1"/>
  <c r="F19" i="56" s="1"/>
  <c r="E19" i="56" a="1"/>
  <c r="E19" i="56" s="1"/>
  <c r="D19" i="56" a="1"/>
  <c r="D19" i="56" s="1"/>
  <c r="C19" i="56"/>
  <c r="W18" i="56" a="1"/>
  <c r="W18" i="56" s="1"/>
  <c r="V18" i="56" a="1"/>
  <c r="V18" i="56" s="1"/>
  <c r="U18" i="56" a="1"/>
  <c r="U18" i="56" s="1"/>
  <c r="T18" i="56" a="1"/>
  <c r="T18" i="56" s="1"/>
  <c r="S18" i="56" a="1"/>
  <c r="S18" i="56" s="1"/>
  <c r="R18" i="56" a="1"/>
  <c r="R18" i="56" s="1"/>
  <c r="Q18" i="56" a="1"/>
  <c r="Q18" i="56" s="1"/>
  <c r="P18" i="56" a="1"/>
  <c r="P18" i="56" s="1"/>
  <c r="O18" i="56" a="1"/>
  <c r="O18" i="56" s="1"/>
  <c r="N18" i="56" a="1"/>
  <c r="N18" i="56" s="1"/>
  <c r="M18" i="56" a="1"/>
  <c r="M18" i="56" s="1"/>
  <c r="L18" i="56" a="1"/>
  <c r="L18" i="56" s="1"/>
  <c r="K18" i="56" a="1"/>
  <c r="K18" i="56" s="1"/>
  <c r="J18" i="56" a="1"/>
  <c r="J18" i="56" s="1"/>
  <c r="I18" i="56" a="1"/>
  <c r="I18" i="56" s="1"/>
  <c r="H18" i="56" a="1"/>
  <c r="H18" i="56" s="1"/>
  <c r="G18" i="56" a="1"/>
  <c r="G18" i="56" s="1"/>
  <c r="F18" i="56" a="1"/>
  <c r="F18" i="56" s="1"/>
  <c r="E18" i="56" a="1"/>
  <c r="E18" i="56" s="1"/>
  <c r="D18" i="56" a="1"/>
  <c r="D18" i="56" s="1"/>
  <c r="C18" i="56"/>
  <c r="W17" i="56" a="1"/>
  <c r="W17" i="56" s="1"/>
  <c r="V17" i="56" a="1"/>
  <c r="V17" i="56" s="1"/>
  <c r="U17" i="56" a="1"/>
  <c r="U17" i="56" s="1"/>
  <c r="T17" i="56" a="1"/>
  <c r="T17" i="56" s="1"/>
  <c r="S17" i="56" a="1"/>
  <c r="S17" i="56" s="1"/>
  <c r="R17" i="56" a="1"/>
  <c r="R17" i="56" s="1"/>
  <c r="Q17" i="56" a="1"/>
  <c r="Q17" i="56" s="1"/>
  <c r="P17" i="56" a="1"/>
  <c r="P17" i="56" s="1"/>
  <c r="O17" i="56" a="1"/>
  <c r="O17" i="56" s="1"/>
  <c r="N17" i="56" a="1"/>
  <c r="N17" i="56" s="1"/>
  <c r="M17" i="56" a="1"/>
  <c r="M17" i="56" s="1"/>
  <c r="L17" i="56" a="1"/>
  <c r="L17" i="56" s="1"/>
  <c r="K17" i="56" a="1"/>
  <c r="K17" i="56" s="1"/>
  <c r="J17" i="56" a="1"/>
  <c r="J17" i="56" s="1"/>
  <c r="I17" i="56" a="1"/>
  <c r="I17" i="56" s="1"/>
  <c r="H17" i="56" a="1"/>
  <c r="H17" i="56" s="1"/>
  <c r="G17" i="56" a="1"/>
  <c r="G17" i="56" s="1"/>
  <c r="F17" i="56" a="1"/>
  <c r="F17" i="56" s="1"/>
  <c r="E17" i="56" a="1"/>
  <c r="E17" i="56" s="1"/>
  <c r="D17" i="56" a="1"/>
  <c r="D17" i="56" s="1"/>
  <c r="C17" i="56"/>
  <c r="W16" i="56" a="1"/>
  <c r="W16" i="56" s="1"/>
  <c r="V16" i="56" a="1"/>
  <c r="V16" i="56" s="1"/>
  <c r="U16" i="56" a="1"/>
  <c r="U16" i="56" s="1"/>
  <c r="T16" i="56" a="1"/>
  <c r="T16" i="56" s="1"/>
  <c r="S16" i="56" a="1"/>
  <c r="S16" i="56" s="1"/>
  <c r="R16" i="56" a="1"/>
  <c r="R16" i="56" s="1"/>
  <c r="Q16" i="56" a="1"/>
  <c r="Q16" i="56" s="1"/>
  <c r="P16" i="56" a="1"/>
  <c r="P16" i="56" s="1"/>
  <c r="O16" i="56" a="1"/>
  <c r="O16" i="56" s="1"/>
  <c r="N16" i="56" a="1"/>
  <c r="N16" i="56" s="1"/>
  <c r="M16" i="56" a="1"/>
  <c r="M16" i="56" s="1"/>
  <c r="L16" i="56" a="1"/>
  <c r="L16" i="56" s="1"/>
  <c r="K16" i="56" a="1"/>
  <c r="K16" i="56" s="1"/>
  <c r="J16" i="56" a="1"/>
  <c r="J16" i="56" s="1"/>
  <c r="I16" i="56" a="1"/>
  <c r="I16" i="56" s="1"/>
  <c r="H16" i="56" a="1"/>
  <c r="H16" i="56" s="1"/>
  <c r="G16" i="56" a="1"/>
  <c r="G16" i="56" s="1"/>
  <c r="F16" i="56" a="1"/>
  <c r="F16" i="56" s="1"/>
  <c r="E16" i="56" a="1"/>
  <c r="E16" i="56" s="1"/>
  <c r="D16" i="56" a="1"/>
  <c r="D16" i="56" s="1"/>
  <c r="C16" i="56"/>
  <c r="W15" i="56" a="1"/>
  <c r="W15" i="56" s="1"/>
  <c r="V15" i="56" a="1"/>
  <c r="V15" i="56" s="1"/>
  <c r="U15" i="56" a="1"/>
  <c r="U15" i="56" s="1"/>
  <c r="T15" i="56" a="1"/>
  <c r="T15" i="56" s="1"/>
  <c r="S15" i="56" a="1"/>
  <c r="S15" i="56" s="1"/>
  <c r="R15" i="56" a="1"/>
  <c r="R15" i="56" s="1"/>
  <c r="Q15" i="56" a="1"/>
  <c r="Q15" i="56" s="1"/>
  <c r="P15" i="56" a="1"/>
  <c r="P15" i="56" s="1"/>
  <c r="O15" i="56" a="1"/>
  <c r="O15" i="56" s="1"/>
  <c r="N15" i="56" a="1"/>
  <c r="N15" i="56" s="1"/>
  <c r="M15" i="56" a="1"/>
  <c r="M15" i="56" s="1"/>
  <c r="L15" i="56" a="1"/>
  <c r="L15" i="56" s="1"/>
  <c r="K15" i="56" a="1"/>
  <c r="K15" i="56" s="1"/>
  <c r="J15" i="56" a="1"/>
  <c r="J15" i="56" s="1"/>
  <c r="I15" i="56" a="1"/>
  <c r="I15" i="56" s="1"/>
  <c r="H15" i="56" a="1"/>
  <c r="H15" i="56" s="1"/>
  <c r="G15" i="56" a="1"/>
  <c r="G15" i="56" s="1"/>
  <c r="F15" i="56" a="1"/>
  <c r="F15" i="56" s="1"/>
  <c r="E15" i="56" a="1"/>
  <c r="E15" i="56" s="1"/>
  <c r="D15" i="56" a="1"/>
  <c r="D15" i="56" s="1"/>
  <c r="C15" i="56"/>
  <c r="W14" i="56" a="1"/>
  <c r="W14" i="56" s="1"/>
  <c r="V14" i="56" a="1"/>
  <c r="V14" i="56" s="1"/>
  <c r="U14" i="56" a="1"/>
  <c r="U14" i="56" s="1"/>
  <c r="T14" i="56" a="1"/>
  <c r="T14" i="56" s="1"/>
  <c r="S14" i="56" a="1"/>
  <c r="S14" i="56" s="1"/>
  <c r="R14" i="56" a="1"/>
  <c r="R14" i="56" s="1"/>
  <c r="Q14" i="56" a="1"/>
  <c r="Q14" i="56" s="1"/>
  <c r="P14" i="56" a="1"/>
  <c r="P14" i="56" s="1"/>
  <c r="O14" i="56" a="1"/>
  <c r="O14" i="56" s="1"/>
  <c r="N14" i="56" a="1"/>
  <c r="N14" i="56" s="1"/>
  <c r="M14" i="56" a="1"/>
  <c r="M14" i="56" s="1"/>
  <c r="L14" i="56" a="1"/>
  <c r="L14" i="56" s="1"/>
  <c r="K14" i="56" a="1"/>
  <c r="K14" i="56" s="1"/>
  <c r="J14" i="56" a="1"/>
  <c r="J14" i="56" s="1"/>
  <c r="I14" i="56" a="1"/>
  <c r="I14" i="56" s="1"/>
  <c r="H14" i="56" a="1"/>
  <c r="H14" i="56" s="1"/>
  <c r="G14" i="56" a="1"/>
  <c r="G14" i="56" s="1"/>
  <c r="F14" i="56" a="1"/>
  <c r="F14" i="56" s="1"/>
  <c r="E14" i="56" a="1"/>
  <c r="E14" i="56" s="1"/>
  <c r="D14" i="56" a="1"/>
  <c r="D14" i="56" s="1"/>
  <c r="C14" i="56"/>
  <c r="W13" i="56" a="1"/>
  <c r="W13" i="56" s="1"/>
  <c r="V13" i="56" a="1"/>
  <c r="V13" i="56" s="1"/>
  <c r="U13" i="56" a="1"/>
  <c r="U13" i="56" s="1"/>
  <c r="T13" i="56" a="1"/>
  <c r="T13" i="56" s="1"/>
  <c r="S13" i="56" a="1"/>
  <c r="S13" i="56" s="1"/>
  <c r="R13" i="56" a="1"/>
  <c r="R13" i="56" s="1"/>
  <c r="Q13" i="56" a="1"/>
  <c r="Q13" i="56" s="1"/>
  <c r="P13" i="56" a="1"/>
  <c r="P13" i="56" s="1"/>
  <c r="O13" i="56" a="1"/>
  <c r="O13" i="56" s="1"/>
  <c r="N13" i="56" a="1"/>
  <c r="N13" i="56" s="1"/>
  <c r="M13" i="56" a="1"/>
  <c r="M13" i="56" s="1"/>
  <c r="L13" i="56" a="1"/>
  <c r="L13" i="56" s="1"/>
  <c r="K13" i="56" a="1"/>
  <c r="K13" i="56" s="1"/>
  <c r="J13" i="56" a="1"/>
  <c r="J13" i="56" s="1"/>
  <c r="I13" i="56" a="1"/>
  <c r="I13" i="56" s="1"/>
  <c r="H13" i="56" a="1"/>
  <c r="H13" i="56" s="1"/>
  <c r="G13" i="56" a="1"/>
  <c r="G13" i="56" s="1"/>
  <c r="F13" i="56" a="1"/>
  <c r="F13" i="56" s="1"/>
  <c r="E13" i="56" a="1"/>
  <c r="E13" i="56" s="1"/>
  <c r="D13" i="56" a="1"/>
  <c r="D13" i="56" s="1"/>
  <c r="C13" i="56"/>
  <c r="W12" i="56" a="1"/>
  <c r="W12" i="56" s="1"/>
  <c r="V12" i="56" a="1"/>
  <c r="V12" i="56" s="1"/>
  <c r="U12" i="56" a="1"/>
  <c r="U12" i="56" s="1"/>
  <c r="T12" i="56" a="1"/>
  <c r="T12" i="56" s="1"/>
  <c r="S12" i="56" a="1"/>
  <c r="S12" i="56" s="1"/>
  <c r="R12" i="56" a="1"/>
  <c r="R12" i="56" s="1"/>
  <c r="Q12" i="56" a="1"/>
  <c r="Q12" i="56" s="1"/>
  <c r="P12" i="56" a="1"/>
  <c r="P12" i="56" s="1"/>
  <c r="O12" i="56" a="1"/>
  <c r="O12" i="56" s="1"/>
  <c r="N12" i="56" a="1"/>
  <c r="N12" i="56" s="1"/>
  <c r="M12" i="56" a="1"/>
  <c r="M12" i="56" s="1"/>
  <c r="L12" i="56" a="1"/>
  <c r="L12" i="56" s="1"/>
  <c r="K12" i="56" a="1"/>
  <c r="K12" i="56" s="1"/>
  <c r="J12" i="56" a="1"/>
  <c r="J12" i="56" s="1"/>
  <c r="I12" i="56" a="1"/>
  <c r="I12" i="56" s="1"/>
  <c r="H12" i="56" a="1"/>
  <c r="H12" i="56" s="1"/>
  <c r="G12" i="56" a="1"/>
  <c r="G12" i="56" s="1"/>
  <c r="F12" i="56" a="1"/>
  <c r="F12" i="56" s="1"/>
  <c r="E12" i="56" a="1"/>
  <c r="E12" i="56" s="1"/>
  <c r="D12" i="56" a="1"/>
  <c r="D12" i="56" s="1"/>
  <c r="C12" i="56"/>
  <c r="W11" i="56" a="1"/>
  <c r="W11" i="56" s="1"/>
  <c r="V11" i="56" a="1"/>
  <c r="V11" i="56" s="1"/>
  <c r="U11" i="56" a="1"/>
  <c r="U11" i="56" s="1"/>
  <c r="T11" i="56" a="1"/>
  <c r="T11" i="56" s="1"/>
  <c r="S11" i="56" a="1"/>
  <c r="S11" i="56" s="1"/>
  <c r="R11" i="56" a="1"/>
  <c r="R11" i="56" s="1"/>
  <c r="Q11" i="56" a="1"/>
  <c r="Q11" i="56" s="1"/>
  <c r="P11" i="56" a="1"/>
  <c r="P11" i="56" s="1"/>
  <c r="O11" i="56" a="1"/>
  <c r="O11" i="56" s="1"/>
  <c r="N11" i="56" a="1"/>
  <c r="N11" i="56" s="1"/>
  <c r="M11" i="56" a="1"/>
  <c r="M11" i="56" s="1"/>
  <c r="L11" i="56" a="1"/>
  <c r="L11" i="56" s="1"/>
  <c r="K11" i="56" a="1"/>
  <c r="K11" i="56" s="1"/>
  <c r="J11" i="56" a="1"/>
  <c r="J11" i="56" s="1"/>
  <c r="I11" i="56" a="1"/>
  <c r="I11" i="56" s="1"/>
  <c r="H11" i="56" a="1"/>
  <c r="H11" i="56" s="1"/>
  <c r="G11" i="56" a="1"/>
  <c r="G11" i="56" s="1"/>
  <c r="F11" i="56" a="1"/>
  <c r="F11" i="56" s="1"/>
  <c r="E11" i="56" a="1"/>
  <c r="E11" i="56" s="1"/>
  <c r="D11" i="56" a="1"/>
  <c r="D11" i="56" s="1"/>
  <c r="C11" i="56"/>
  <c r="W10" i="56" a="1"/>
  <c r="W10" i="56" s="1"/>
  <c r="V10" i="56" a="1"/>
  <c r="V10" i="56" s="1"/>
  <c r="U10" i="56" a="1"/>
  <c r="U10" i="56" s="1"/>
  <c r="T10" i="56" a="1"/>
  <c r="T10" i="56" s="1"/>
  <c r="S10" i="56" a="1"/>
  <c r="S10" i="56" s="1"/>
  <c r="R10" i="56" a="1"/>
  <c r="R10" i="56" s="1"/>
  <c r="Q10" i="56" a="1"/>
  <c r="Q10" i="56" s="1"/>
  <c r="P10" i="56" a="1"/>
  <c r="P10" i="56" s="1"/>
  <c r="O10" i="56" a="1"/>
  <c r="O10" i="56" s="1"/>
  <c r="N10" i="56" a="1"/>
  <c r="N10" i="56" s="1"/>
  <c r="M10" i="56" a="1"/>
  <c r="M10" i="56" s="1"/>
  <c r="L10" i="56" a="1"/>
  <c r="L10" i="56" s="1"/>
  <c r="K10" i="56" a="1"/>
  <c r="K10" i="56" s="1"/>
  <c r="J10" i="56" a="1"/>
  <c r="J10" i="56" s="1"/>
  <c r="I10" i="56" a="1"/>
  <c r="I10" i="56" s="1"/>
  <c r="H10" i="56" a="1"/>
  <c r="H10" i="56" s="1"/>
  <c r="G10" i="56" a="1"/>
  <c r="G10" i="56" s="1"/>
  <c r="F10" i="56" a="1"/>
  <c r="F10" i="56" s="1"/>
  <c r="E10" i="56" a="1"/>
  <c r="E10" i="56" s="1"/>
  <c r="D10" i="56" a="1"/>
  <c r="D10" i="56" s="1"/>
  <c r="C10" i="56"/>
  <c r="W9" i="56" a="1"/>
  <c r="W9" i="56" s="1"/>
  <c r="V9" i="56" a="1"/>
  <c r="V9" i="56" s="1"/>
  <c r="U9" i="56" a="1"/>
  <c r="U9" i="56" s="1"/>
  <c r="T9" i="56" a="1"/>
  <c r="T9" i="56" s="1"/>
  <c r="S9" i="56" a="1"/>
  <c r="S9" i="56" s="1"/>
  <c r="R9" i="56" a="1"/>
  <c r="R9" i="56" s="1"/>
  <c r="Q9" i="56" a="1"/>
  <c r="Q9" i="56" s="1"/>
  <c r="P9" i="56" a="1"/>
  <c r="P9" i="56" s="1"/>
  <c r="O9" i="56" a="1"/>
  <c r="O9" i="56" s="1"/>
  <c r="N9" i="56" a="1"/>
  <c r="N9" i="56" s="1"/>
  <c r="M9" i="56" a="1"/>
  <c r="M9" i="56" s="1"/>
  <c r="L9" i="56" a="1"/>
  <c r="L9" i="56" s="1"/>
  <c r="K9" i="56" a="1"/>
  <c r="K9" i="56" s="1"/>
  <c r="J9" i="56" a="1"/>
  <c r="J9" i="56" s="1"/>
  <c r="I9" i="56" a="1"/>
  <c r="I9" i="56" s="1"/>
  <c r="H9" i="56" a="1"/>
  <c r="H9" i="56" s="1"/>
  <c r="G9" i="56" a="1"/>
  <c r="G9" i="56" s="1"/>
  <c r="F9" i="56" a="1"/>
  <c r="F9" i="56" s="1"/>
  <c r="E9" i="56" a="1"/>
  <c r="E9" i="56" s="1"/>
  <c r="D9" i="56" a="1"/>
  <c r="D9" i="56" s="1"/>
  <c r="C9" i="56"/>
  <c r="W8" i="56" a="1"/>
  <c r="W8" i="56" s="1"/>
  <c r="V8" i="56" a="1"/>
  <c r="V8" i="56" s="1"/>
  <c r="U8" i="56" a="1"/>
  <c r="U8" i="56" s="1"/>
  <c r="T8" i="56" a="1"/>
  <c r="T8" i="56" s="1"/>
  <c r="S8" i="56" a="1"/>
  <c r="S8" i="56" s="1"/>
  <c r="R8" i="56" a="1"/>
  <c r="R8" i="56" s="1"/>
  <c r="Q8" i="56" a="1"/>
  <c r="Q8" i="56" s="1"/>
  <c r="P8" i="56" a="1"/>
  <c r="P8" i="56" s="1"/>
  <c r="O8" i="56" a="1"/>
  <c r="O8" i="56" s="1"/>
  <c r="N8" i="56" a="1"/>
  <c r="N8" i="56" s="1"/>
  <c r="M8" i="56" a="1"/>
  <c r="M8" i="56" s="1"/>
  <c r="L8" i="56" a="1"/>
  <c r="L8" i="56" s="1"/>
  <c r="K8" i="56" a="1"/>
  <c r="K8" i="56" s="1"/>
  <c r="J8" i="56" a="1"/>
  <c r="J8" i="56" s="1"/>
  <c r="I8" i="56" a="1"/>
  <c r="I8" i="56" s="1"/>
  <c r="H8" i="56" a="1"/>
  <c r="H8" i="56" s="1"/>
  <c r="G8" i="56" a="1"/>
  <c r="G8" i="56" s="1"/>
  <c r="F8" i="56" a="1"/>
  <c r="F8" i="56" s="1"/>
  <c r="E8" i="56" a="1"/>
  <c r="E8" i="56" s="1"/>
  <c r="D8" i="56" a="1"/>
  <c r="D8" i="56" s="1"/>
  <c r="C8" i="56"/>
  <c r="C7" i="56"/>
  <c r="C6" i="56"/>
  <c r="C5" i="56"/>
  <c r="C4" i="56"/>
  <c r="W21" i="55" a="1"/>
  <c r="W21" i="55" s="1"/>
  <c r="V21" i="55" a="1"/>
  <c r="V21" i="55" s="1"/>
  <c r="U21" i="55" a="1"/>
  <c r="U21" i="55" s="1"/>
  <c r="T21" i="55" a="1"/>
  <c r="T21" i="55" s="1"/>
  <c r="S21" i="55" a="1"/>
  <c r="S21" i="55" s="1"/>
  <c r="R21" i="55" a="1"/>
  <c r="R21" i="55" s="1"/>
  <c r="Q21" i="55" a="1"/>
  <c r="Q21" i="55" s="1"/>
  <c r="P21" i="55" a="1"/>
  <c r="P21" i="55" s="1"/>
  <c r="O21" i="55" a="1"/>
  <c r="O21" i="55" s="1"/>
  <c r="N21" i="55" a="1"/>
  <c r="N21" i="55" s="1"/>
  <c r="M21" i="55" a="1"/>
  <c r="M21" i="55" s="1"/>
  <c r="L21" i="55" a="1"/>
  <c r="L21" i="55" s="1"/>
  <c r="K21" i="55" a="1"/>
  <c r="K21" i="55" s="1"/>
  <c r="J21" i="55" a="1"/>
  <c r="J21" i="55" s="1"/>
  <c r="I21" i="55" a="1"/>
  <c r="I21" i="55" s="1"/>
  <c r="H21" i="55" a="1"/>
  <c r="H21" i="55" s="1"/>
  <c r="G21" i="55" a="1"/>
  <c r="G21" i="55" s="1"/>
  <c r="F21" i="55" a="1"/>
  <c r="F21" i="55" s="1"/>
  <c r="E21" i="55" a="1"/>
  <c r="E21" i="55" s="1"/>
  <c r="D21" i="55" a="1"/>
  <c r="D21" i="55" s="1"/>
  <c r="C21" i="55"/>
  <c r="W20" i="55" a="1"/>
  <c r="W20" i="55" s="1"/>
  <c r="V20" i="55" a="1"/>
  <c r="V20" i="55" s="1"/>
  <c r="U20" i="55" a="1"/>
  <c r="U20" i="55" s="1"/>
  <c r="T20" i="55" a="1"/>
  <c r="T20" i="55" s="1"/>
  <c r="S20" i="55" a="1"/>
  <c r="S20" i="55" s="1"/>
  <c r="R20" i="55" a="1"/>
  <c r="R20" i="55" s="1"/>
  <c r="Q20" i="55" a="1"/>
  <c r="Q20" i="55" s="1"/>
  <c r="P20" i="55" a="1"/>
  <c r="P20" i="55" s="1"/>
  <c r="O20" i="55" a="1"/>
  <c r="O20" i="55" s="1"/>
  <c r="N20" i="55" a="1"/>
  <c r="N20" i="55" s="1"/>
  <c r="M20" i="55" a="1"/>
  <c r="M20" i="55" s="1"/>
  <c r="L20" i="55" a="1"/>
  <c r="L20" i="55" s="1"/>
  <c r="K20" i="55" a="1"/>
  <c r="K20" i="55" s="1"/>
  <c r="J20" i="55" a="1"/>
  <c r="J20" i="55" s="1"/>
  <c r="I20" i="55" a="1"/>
  <c r="I20" i="55" s="1"/>
  <c r="H20" i="55" a="1"/>
  <c r="H20" i="55" s="1"/>
  <c r="G20" i="55" a="1"/>
  <c r="G20" i="55" s="1"/>
  <c r="F20" i="55" a="1"/>
  <c r="F20" i="55" s="1"/>
  <c r="E20" i="55" a="1"/>
  <c r="E20" i="55" s="1"/>
  <c r="D20" i="55" a="1"/>
  <c r="D20" i="55" s="1"/>
  <c r="C20" i="55"/>
  <c r="W19" i="55" a="1"/>
  <c r="W19" i="55" s="1"/>
  <c r="V19" i="55" a="1"/>
  <c r="V19" i="55" s="1"/>
  <c r="U19" i="55" a="1"/>
  <c r="U19" i="55" s="1"/>
  <c r="T19" i="55" a="1"/>
  <c r="T19" i="55" s="1"/>
  <c r="S19" i="55" a="1"/>
  <c r="S19" i="55" s="1"/>
  <c r="R19" i="55" a="1"/>
  <c r="R19" i="55" s="1"/>
  <c r="Q19" i="55" a="1"/>
  <c r="Q19" i="55" s="1"/>
  <c r="P19" i="55" a="1"/>
  <c r="P19" i="55" s="1"/>
  <c r="O19" i="55" a="1"/>
  <c r="O19" i="55" s="1"/>
  <c r="N19" i="55" a="1"/>
  <c r="N19" i="55" s="1"/>
  <c r="M19" i="55" a="1"/>
  <c r="M19" i="55" s="1"/>
  <c r="L19" i="55" a="1"/>
  <c r="L19" i="55" s="1"/>
  <c r="K19" i="55" a="1"/>
  <c r="K19" i="55" s="1"/>
  <c r="J19" i="55" a="1"/>
  <c r="J19" i="55" s="1"/>
  <c r="I19" i="55" a="1"/>
  <c r="I19" i="55" s="1"/>
  <c r="H19" i="55" a="1"/>
  <c r="H19" i="55" s="1"/>
  <c r="G19" i="55" a="1"/>
  <c r="G19" i="55" s="1"/>
  <c r="F19" i="55" a="1"/>
  <c r="F19" i="55" s="1"/>
  <c r="E19" i="55" a="1"/>
  <c r="E19" i="55" s="1"/>
  <c r="D19" i="55" a="1"/>
  <c r="D19" i="55" s="1"/>
  <c r="C19" i="55"/>
  <c r="W18" i="55" a="1"/>
  <c r="W18" i="55" s="1"/>
  <c r="V18" i="55" a="1"/>
  <c r="V18" i="55" s="1"/>
  <c r="U18" i="55" a="1"/>
  <c r="U18" i="55" s="1"/>
  <c r="T18" i="55" a="1"/>
  <c r="T18" i="55" s="1"/>
  <c r="S18" i="55" a="1"/>
  <c r="S18" i="55" s="1"/>
  <c r="R18" i="55" a="1"/>
  <c r="R18" i="55" s="1"/>
  <c r="Q18" i="55" a="1"/>
  <c r="Q18" i="55" s="1"/>
  <c r="P18" i="55" a="1"/>
  <c r="P18" i="55" s="1"/>
  <c r="O18" i="55" a="1"/>
  <c r="O18" i="55" s="1"/>
  <c r="N18" i="55" a="1"/>
  <c r="N18" i="55" s="1"/>
  <c r="M18" i="55" a="1"/>
  <c r="M18" i="55" s="1"/>
  <c r="L18" i="55" a="1"/>
  <c r="L18" i="55" s="1"/>
  <c r="K18" i="55" a="1"/>
  <c r="K18" i="55" s="1"/>
  <c r="J18" i="55" a="1"/>
  <c r="J18" i="55" s="1"/>
  <c r="I18" i="55" a="1"/>
  <c r="I18" i="55" s="1"/>
  <c r="H18" i="55" a="1"/>
  <c r="H18" i="55" s="1"/>
  <c r="G18" i="55" a="1"/>
  <c r="G18" i="55" s="1"/>
  <c r="F18" i="55" a="1"/>
  <c r="F18" i="55" s="1"/>
  <c r="E18" i="55" a="1"/>
  <c r="E18" i="55" s="1"/>
  <c r="D18" i="55" a="1"/>
  <c r="D18" i="55" s="1"/>
  <c r="C18" i="55"/>
  <c r="W17" i="55" a="1"/>
  <c r="W17" i="55" s="1"/>
  <c r="V17" i="55" a="1"/>
  <c r="V17" i="55" s="1"/>
  <c r="U17" i="55" a="1"/>
  <c r="U17" i="55" s="1"/>
  <c r="T17" i="55" a="1"/>
  <c r="T17" i="55" s="1"/>
  <c r="S17" i="55" a="1"/>
  <c r="S17" i="55" s="1"/>
  <c r="R17" i="55" a="1"/>
  <c r="R17" i="55" s="1"/>
  <c r="Q17" i="55" a="1"/>
  <c r="Q17" i="55" s="1"/>
  <c r="P17" i="55" a="1"/>
  <c r="P17" i="55" s="1"/>
  <c r="O17" i="55" a="1"/>
  <c r="O17" i="55" s="1"/>
  <c r="N17" i="55" a="1"/>
  <c r="N17" i="55" s="1"/>
  <c r="M17" i="55" a="1"/>
  <c r="M17" i="55" s="1"/>
  <c r="L17" i="55" a="1"/>
  <c r="L17" i="55" s="1"/>
  <c r="K17" i="55" a="1"/>
  <c r="K17" i="55" s="1"/>
  <c r="J17" i="55" a="1"/>
  <c r="J17" i="55" s="1"/>
  <c r="I17" i="55" a="1"/>
  <c r="I17" i="55" s="1"/>
  <c r="H17" i="55" a="1"/>
  <c r="H17" i="55" s="1"/>
  <c r="G17" i="55" a="1"/>
  <c r="G17" i="55" s="1"/>
  <c r="F17" i="55" a="1"/>
  <c r="F17" i="55" s="1"/>
  <c r="E17" i="55" a="1"/>
  <c r="E17" i="55" s="1"/>
  <c r="D17" i="55" a="1"/>
  <c r="D17" i="55" s="1"/>
  <c r="C17" i="55"/>
  <c r="W16" i="55" a="1"/>
  <c r="W16" i="55" s="1"/>
  <c r="V16" i="55" a="1"/>
  <c r="V16" i="55" s="1"/>
  <c r="U16" i="55" a="1"/>
  <c r="U16" i="55" s="1"/>
  <c r="T16" i="55" a="1"/>
  <c r="T16" i="55" s="1"/>
  <c r="S16" i="55" a="1"/>
  <c r="S16" i="55" s="1"/>
  <c r="R16" i="55" a="1"/>
  <c r="R16" i="55" s="1"/>
  <c r="Q16" i="55" a="1"/>
  <c r="Q16" i="55" s="1"/>
  <c r="P16" i="55" a="1"/>
  <c r="P16" i="55" s="1"/>
  <c r="O16" i="55" a="1"/>
  <c r="O16" i="55" s="1"/>
  <c r="N16" i="55" a="1"/>
  <c r="N16" i="55" s="1"/>
  <c r="M16" i="55" a="1"/>
  <c r="M16" i="55" s="1"/>
  <c r="L16" i="55" a="1"/>
  <c r="L16" i="55" s="1"/>
  <c r="K16" i="55" a="1"/>
  <c r="K16" i="55" s="1"/>
  <c r="J16" i="55" a="1"/>
  <c r="J16" i="55" s="1"/>
  <c r="I16" i="55" a="1"/>
  <c r="I16" i="55" s="1"/>
  <c r="H16" i="55" a="1"/>
  <c r="H16" i="55" s="1"/>
  <c r="G16" i="55" a="1"/>
  <c r="G16" i="55" s="1"/>
  <c r="F16" i="55" a="1"/>
  <c r="F16" i="55" s="1"/>
  <c r="E16" i="55" a="1"/>
  <c r="E16" i="55" s="1"/>
  <c r="D16" i="55" a="1"/>
  <c r="D16" i="55" s="1"/>
  <c r="C16" i="55"/>
  <c r="W15" i="55" a="1"/>
  <c r="W15" i="55" s="1"/>
  <c r="V15" i="55" a="1"/>
  <c r="V15" i="55" s="1"/>
  <c r="U15" i="55" a="1"/>
  <c r="U15" i="55" s="1"/>
  <c r="T15" i="55" a="1"/>
  <c r="T15" i="55" s="1"/>
  <c r="S15" i="55" a="1"/>
  <c r="S15" i="55" s="1"/>
  <c r="R15" i="55" a="1"/>
  <c r="R15" i="55" s="1"/>
  <c r="Q15" i="55" a="1"/>
  <c r="Q15" i="55" s="1"/>
  <c r="P15" i="55" a="1"/>
  <c r="P15" i="55" s="1"/>
  <c r="O15" i="55" a="1"/>
  <c r="O15" i="55" s="1"/>
  <c r="N15" i="55" a="1"/>
  <c r="N15" i="55" s="1"/>
  <c r="M15" i="55" a="1"/>
  <c r="M15" i="55" s="1"/>
  <c r="L15" i="55" a="1"/>
  <c r="L15" i="55" s="1"/>
  <c r="K15" i="55" a="1"/>
  <c r="K15" i="55" s="1"/>
  <c r="J15" i="55" a="1"/>
  <c r="J15" i="55" s="1"/>
  <c r="I15" i="55" a="1"/>
  <c r="I15" i="55" s="1"/>
  <c r="H15" i="55" a="1"/>
  <c r="H15" i="55" s="1"/>
  <c r="G15" i="55" a="1"/>
  <c r="G15" i="55" s="1"/>
  <c r="F15" i="55" a="1"/>
  <c r="F15" i="55" s="1"/>
  <c r="E15" i="55" a="1"/>
  <c r="E15" i="55" s="1"/>
  <c r="D15" i="55" a="1"/>
  <c r="D15" i="55" s="1"/>
  <c r="C15" i="55"/>
  <c r="W14" i="55" a="1"/>
  <c r="W14" i="55" s="1"/>
  <c r="V14" i="55" a="1"/>
  <c r="V14" i="55" s="1"/>
  <c r="U14" i="55" a="1"/>
  <c r="U14" i="55" s="1"/>
  <c r="T14" i="55" a="1"/>
  <c r="T14" i="55" s="1"/>
  <c r="S14" i="55" a="1"/>
  <c r="S14" i="55" s="1"/>
  <c r="R14" i="55" a="1"/>
  <c r="R14" i="55" s="1"/>
  <c r="Q14" i="55" a="1"/>
  <c r="Q14" i="55" s="1"/>
  <c r="P14" i="55" a="1"/>
  <c r="P14" i="55" s="1"/>
  <c r="O14" i="55" a="1"/>
  <c r="O14" i="55" s="1"/>
  <c r="N14" i="55" a="1"/>
  <c r="N14" i="55" s="1"/>
  <c r="M14" i="55" a="1"/>
  <c r="M14" i="55" s="1"/>
  <c r="L14" i="55" a="1"/>
  <c r="L14" i="55" s="1"/>
  <c r="K14" i="55" a="1"/>
  <c r="K14" i="55" s="1"/>
  <c r="J14" i="55" a="1"/>
  <c r="J14" i="55" s="1"/>
  <c r="I14" i="55" a="1"/>
  <c r="I14" i="55" s="1"/>
  <c r="H14" i="55" a="1"/>
  <c r="H14" i="55" s="1"/>
  <c r="G14" i="55" a="1"/>
  <c r="G14" i="55" s="1"/>
  <c r="F14" i="55" a="1"/>
  <c r="F14" i="55" s="1"/>
  <c r="E14" i="55" a="1"/>
  <c r="E14" i="55" s="1"/>
  <c r="D14" i="55" a="1"/>
  <c r="D14" i="55" s="1"/>
  <c r="C14" i="55"/>
  <c r="W13" i="55" a="1"/>
  <c r="W13" i="55" s="1"/>
  <c r="V13" i="55" a="1"/>
  <c r="V13" i="55" s="1"/>
  <c r="U13" i="55" a="1"/>
  <c r="U13" i="55" s="1"/>
  <c r="T13" i="55" a="1"/>
  <c r="T13" i="55" s="1"/>
  <c r="S13" i="55" a="1"/>
  <c r="S13" i="55" s="1"/>
  <c r="R13" i="55" a="1"/>
  <c r="R13" i="55" s="1"/>
  <c r="Q13" i="55" a="1"/>
  <c r="Q13" i="55" s="1"/>
  <c r="P13" i="55" a="1"/>
  <c r="P13" i="55" s="1"/>
  <c r="O13" i="55" a="1"/>
  <c r="O13" i="55" s="1"/>
  <c r="N13" i="55" a="1"/>
  <c r="N13" i="55" s="1"/>
  <c r="M13" i="55" a="1"/>
  <c r="M13" i="55" s="1"/>
  <c r="L13" i="55" a="1"/>
  <c r="L13" i="55" s="1"/>
  <c r="K13" i="55" a="1"/>
  <c r="K13" i="55" s="1"/>
  <c r="J13" i="55" a="1"/>
  <c r="J13" i="55" s="1"/>
  <c r="I13" i="55" a="1"/>
  <c r="I13" i="55" s="1"/>
  <c r="H13" i="55" a="1"/>
  <c r="H13" i="55" s="1"/>
  <c r="G13" i="55" a="1"/>
  <c r="G13" i="55" s="1"/>
  <c r="F13" i="55" a="1"/>
  <c r="F13" i="55" s="1"/>
  <c r="E13" i="55" a="1"/>
  <c r="E13" i="55" s="1"/>
  <c r="D13" i="55" a="1"/>
  <c r="D13" i="55" s="1"/>
  <c r="C13" i="55"/>
  <c r="W12" i="55" a="1"/>
  <c r="W12" i="55" s="1"/>
  <c r="V12" i="55" a="1"/>
  <c r="V12" i="55" s="1"/>
  <c r="U12" i="55" a="1"/>
  <c r="U12" i="55" s="1"/>
  <c r="T12" i="55" a="1"/>
  <c r="T12" i="55" s="1"/>
  <c r="S12" i="55" a="1"/>
  <c r="S12" i="55" s="1"/>
  <c r="R12" i="55" a="1"/>
  <c r="R12" i="55" s="1"/>
  <c r="Q12" i="55" a="1"/>
  <c r="Q12" i="55" s="1"/>
  <c r="P12" i="55" a="1"/>
  <c r="P12" i="55" s="1"/>
  <c r="O12" i="55" a="1"/>
  <c r="O12" i="55" s="1"/>
  <c r="N12" i="55" a="1"/>
  <c r="N12" i="55" s="1"/>
  <c r="M12" i="55" a="1"/>
  <c r="M12" i="55" s="1"/>
  <c r="L12" i="55" a="1"/>
  <c r="L12" i="55" s="1"/>
  <c r="K12" i="55" a="1"/>
  <c r="K12" i="55" s="1"/>
  <c r="J12" i="55" a="1"/>
  <c r="J12" i="55" s="1"/>
  <c r="I12" i="55" a="1"/>
  <c r="I12" i="55" s="1"/>
  <c r="H12" i="55" a="1"/>
  <c r="H12" i="55" s="1"/>
  <c r="G12" i="55" a="1"/>
  <c r="G12" i="55" s="1"/>
  <c r="F12" i="55" a="1"/>
  <c r="F12" i="55" s="1"/>
  <c r="E12" i="55" a="1"/>
  <c r="E12" i="55" s="1"/>
  <c r="D12" i="55" a="1"/>
  <c r="D12" i="55" s="1"/>
  <c r="C12" i="55"/>
  <c r="W11" i="55" a="1"/>
  <c r="W11" i="55" s="1"/>
  <c r="V11" i="55" a="1"/>
  <c r="V11" i="55" s="1"/>
  <c r="U11" i="55" a="1"/>
  <c r="U11" i="55" s="1"/>
  <c r="T11" i="55" a="1"/>
  <c r="T11" i="55" s="1"/>
  <c r="S11" i="55" a="1"/>
  <c r="S11" i="55" s="1"/>
  <c r="R11" i="55" a="1"/>
  <c r="R11" i="55" s="1"/>
  <c r="Q11" i="55" a="1"/>
  <c r="Q11" i="55" s="1"/>
  <c r="P11" i="55" a="1"/>
  <c r="P11" i="55" s="1"/>
  <c r="O11" i="55" a="1"/>
  <c r="O11" i="55" s="1"/>
  <c r="N11" i="55" a="1"/>
  <c r="N11" i="55" s="1"/>
  <c r="M11" i="55" a="1"/>
  <c r="M11" i="55" s="1"/>
  <c r="L11" i="55" a="1"/>
  <c r="L11" i="55" s="1"/>
  <c r="K11" i="55" a="1"/>
  <c r="K11" i="55" s="1"/>
  <c r="J11" i="55" a="1"/>
  <c r="J11" i="55" s="1"/>
  <c r="I11" i="55" a="1"/>
  <c r="I11" i="55" s="1"/>
  <c r="H11" i="55" a="1"/>
  <c r="H11" i="55" s="1"/>
  <c r="G11" i="55" a="1"/>
  <c r="G11" i="55" s="1"/>
  <c r="F11" i="55" a="1"/>
  <c r="F11" i="55" s="1"/>
  <c r="E11" i="55" a="1"/>
  <c r="E11" i="55" s="1"/>
  <c r="D11" i="55" a="1"/>
  <c r="D11" i="55" s="1"/>
  <c r="C11" i="55"/>
  <c r="W10" i="55" a="1"/>
  <c r="W10" i="55" s="1"/>
  <c r="V10" i="55" a="1"/>
  <c r="V10" i="55" s="1"/>
  <c r="U10" i="55" a="1"/>
  <c r="U10" i="55" s="1"/>
  <c r="T10" i="55" a="1"/>
  <c r="T10" i="55" s="1"/>
  <c r="S10" i="55" a="1"/>
  <c r="S10" i="55" s="1"/>
  <c r="R10" i="55" a="1"/>
  <c r="R10" i="55" s="1"/>
  <c r="Q10" i="55" a="1"/>
  <c r="Q10" i="55" s="1"/>
  <c r="P10" i="55" a="1"/>
  <c r="P10" i="55" s="1"/>
  <c r="O10" i="55" a="1"/>
  <c r="O10" i="55" s="1"/>
  <c r="N10" i="55" a="1"/>
  <c r="N10" i="55" s="1"/>
  <c r="M10" i="55" a="1"/>
  <c r="M10" i="55" s="1"/>
  <c r="L10" i="55" a="1"/>
  <c r="L10" i="55" s="1"/>
  <c r="K10" i="55" a="1"/>
  <c r="K10" i="55" s="1"/>
  <c r="J10" i="55" a="1"/>
  <c r="J10" i="55" s="1"/>
  <c r="I10" i="55" a="1"/>
  <c r="I10" i="55" s="1"/>
  <c r="H10" i="55" a="1"/>
  <c r="H10" i="55" s="1"/>
  <c r="G10" i="55" a="1"/>
  <c r="G10" i="55" s="1"/>
  <c r="F10" i="55" a="1"/>
  <c r="F10" i="55" s="1"/>
  <c r="E10" i="55" a="1"/>
  <c r="E10" i="55" s="1"/>
  <c r="D10" i="55" a="1"/>
  <c r="D10" i="55" s="1"/>
  <c r="C10" i="55"/>
  <c r="W9" i="55" a="1"/>
  <c r="W9" i="55" s="1"/>
  <c r="V9" i="55" a="1"/>
  <c r="V9" i="55" s="1"/>
  <c r="U9" i="55" a="1"/>
  <c r="U9" i="55" s="1"/>
  <c r="T9" i="55" a="1"/>
  <c r="T9" i="55" s="1"/>
  <c r="S9" i="55" a="1"/>
  <c r="S9" i="55" s="1"/>
  <c r="R9" i="55" a="1"/>
  <c r="R9" i="55" s="1"/>
  <c r="Q9" i="55" a="1"/>
  <c r="Q9" i="55" s="1"/>
  <c r="P9" i="55" a="1"/>
  <c r="P9" i="55" s="1"/>
  <c r="O9" i="55" a="1"/>
  <c r="O9" i="55" s="1"/>
  <c r="N9" i="55" a="1"/>
  <c r="N9" i="55" s="1"/>
  <c r="M9" i="55" a="1"/>
  <c r="M9" i="55" s="1"/>
  <c r="L9" i="55" a="1"/>
  <c r="L9" i="55" s="1"/>
  <c r="K9" i="55" a="1"/>
  <c r="K9" i="55" s="1"/>
  <c r="J9" i="55" a="1"/>
  <c r="J9" i="55" s="1"/>
  <c r="I9" i="55" a="1"/>
  <c r="I9" i="55" s="1"/>
  <c r="H9" i="55" a="1"/>
  <c r="H9" i="55" s="1"/>
  <c r="G9" i="55" a="1"/>
  <c r="G9" i="55" s="1"/>
  <c r="F9" i="55" a="1"/>
  <c r="F9" i="55" s="1"/>
  <c r="E9" i="55" a="1"/>
  <c r="E9" i="55" s="1"/>
  <c r="D9" i="55" a="1"/>
  <c r="D9" i="55" s="1"/>
  <c r="C9" i="55"/>
  <c r="C8" i="55"/>
  <c r="C7" i="55"/>
  <c r="C6" i="55"/>
  <c r="C5" i="55"/>
  <c r="C4" i="55"/>
  <c r="W21" i="54" a="1"/>
  <c r="W21" i="54" s="1"/>
  <c r="V21" i="54" a="1"/>
  <c r="V21" i="54" s="1"/>
  <c r="U21" i="54" a="1"/>
  <c r="U21" i="54" s="1"/>
  <c r="T21" i="54" a="1"/>
  <c r="T21" i="54" s="1"/>
  <c r="S21" i="54" a="1"/>
  <c r="S21" i="54" s="1"/>
  <c r="R21" i="54" a="1"/>
  <c r="R21" i="54" s="1"/>
  <c r="Q21" i="54" a="1"/>
  <c r="Q21" i="54" s="1"/>
  <c r="P21" i="54" a="1"/>
  <c r="P21" i="54" s="1"/>
  <c r="O21" i="54" a="1"/>
  <c r="O21" i="54" s="1"/>
  <c r="N21" i="54" a="1"/>
  <c r="N21" i="54" s="1"/>
  <c r="M21" i="54" a="1"/>
  <c r="M21" i="54" s="1"/>
  <c r="L21" i="54" a="1"/>
  <c r="L21" i="54" s="1"/>
  <c r="K21" i="54" a="1"/>
  <c r="K21" i="54" s="1"/>
  <c r="J21" i="54" a="1"/>
  <c r="J21" i="54" s="1"/>
  <c r="I21" i="54" a="1"/>
  <c r="I21" i="54" s="1"/>
  <c r="H21" i="54" a="1"/>
  <c r="H21" i="54" s="1"/>
  <c r="G21" i="54" a="1"/>
  <c r="G21" i="54" s="1"/>
  <c r="F21" i="54" a="1"/>
  <c r="F21" i="54" s="1"/>
  <c r="E21" i="54" a="1"/>
  <c r="E21" i="54" s="1"/>
  <c r="D21" i="54" a="1"/>
  <c r="D21" i="54" s="1"/>
  <c r="C21" i="54"/>
  <c r="W20" i="54" a="1"/>
  <c r="W20" i="54" s="1"/>
  <c r="V20" i="54" a="1"/>
  <c r="V20" i="54" s="1"/>
  <c r="U20" i="54" a="1"/>
  <c r="U20" i="54" s="1"/>
  <c r="T20" i="54" a="1"/>
  <c r="T20" i="54" s="1"/>
  <c r="S20" i="54" a="1"/>
  <c r="S20" i="54" s="1"/>
  <c r="R20" i="54" a="1"/>
  <c r="R20" i="54" s="1"/>
  <c r="Q20" i="54" a="1"/>
  <c r="Q20" i="54" s="1"/>
  <c r="P20" i="54" a="1"/>
  <c r="P20" i="54" s="1"/>
  <c r="O20" i="54" a="1"/>
  <c r="O20" i="54" s="1"/>
  <c r="N20" i="54" a="1"/>
  <c r="N20" i="54" s="1"/>
  <c r="M20" i="54" a="1"/>
  <c r="M20" i="54" s="1"/>
  <c r="L20" i="54" a="1"/>
  <c r="L20" i="54" s="1"/>
  <c r="K20" i="54" a="1"/>
  <c r="K20" i="54" s="1"/>
  <c r="J20" i="54" a="1"/>
  <c r="J20" i="54" s="1"/>
  <c r="I20" i="54" a="1"/>
  <c r="I20" i="54" s="1"/>
  <c r="H20" i="54" a="1"/>
  <c r="H20" i="54" s="1"/>
  <c r="G20" i="54" a="1"/>
  <c r="G20" i="54" s="1"/>
  <c r="F20" i="54" a="1"/>
  <c r="F20" i="54" s="1"/>
  <c r="E20" i="54" a="1"/>
  <c r="E20" i="54" s="1"/>
  <c r="D20" i="54" a="1"/>
  <c r="D20" i="54" s="1"/>
  <c r="C20" i="54"/>
  <c r="W19" i="54" a="1"/>
  <c r="W19" i="54" s="1"/>
  <c r="V19" i="54" a="1"/>
  <c r="V19" i="54" s="1"/>
  <c r="U19" i="54" a="1"/>
  <c r="U19" i="54" s="1"/>
  <c r="T19" i="54" a="1"/>
  <c r="T19" i="54" s="1"/>
  <c r="S19" i="54" a="1"/>
  <c r="S19" i="54" s="1"/>
  <c r="R19" i="54" a="1"/>
  <c r="R19" i="54" s="1"/>
  <c r="Q19" i="54" a="1"/>
  <c r="Q19" i="54" s="1"/>
  <c r="P19" i="54" a="1"/>
  <c r="P19" i="54" s="1"/>
  <c r="O19" i="54" a="1"/>
  <c r="O19" i="54" s="1"/>
  <c r="N19" i="54" a="1"/>
  <c r="N19" i="54" s="1"/>
  <c r="M19" i="54" a="1"/>
  <c r="M19" i="54" s="1"/>
  <c r="L19" i="54" a="1"/>
  <c r="L19" i="54" s="1"/>
  <c r="K19" i="54" a="1"/>
  <c r="K19" i="54" s="1"/>
  <c r="J19" i="54" a="1"/>
  <c r="J19" i="54" s="1"/>
  <c r="I19" i="54" a="1"/>
  <c r="I19" i="54" s="1"/>
  <c r="H19" i="54" a="1"/>
  <c r="H19" i="54" s="1"/>
  <c r="G19" i="54" a="1"/>
  <c r="G19" i="54" s="1"/>
  <c r="F19" i="54" a="1"/>
  <c r="F19" i="54" s="1"/>
  <c r="E19" i="54" a="1"/>
  <c r="E19" i="54" s="1"/>
  <c r="D19" i="54" a="1"/>
  <c r="D19" i="54" s="1"/>
  <c r="C19" i="54"/>
  <c r="W18" i="54" a="1"/>
  <c r="W18" i="54" s="1"/>
  <c r="V18" i="54" a="1"/>
  <c r="V18" i="54" s="1"/>
  <c r="U18" i="54" a="1"/>
  <c r="U18" i="54" s="1"/>
  <c r="T18" i="54" a="1"/>
  <c r="T18" i="54" s="1"/>
  <c r="S18" i="54" a="1"/>
  <c r="S18" i="54" s="1"/>
  <c r="R18" i="54" a="1"/>
  <c r="R18" i="54" s="1"/>
  <c r="Q18" i="54" a="1"/>
  <c r="Q18" i="54" s="1"/>
  <c r="P18" i="54" a="1"/>
  <c r="P18" i="54" s="1"/>
  <c r="O18" i="54" a="1"/>
  <c r="O18" i="54" s="1"/>
  <c r="N18" i="54" a="1"/>
  <c r="N18" i="54" s="1"/>
  <c r="M18" i="54" a="1"/>
  <c r="M18" i="54" s="1"/>
  <c r="L18" i="54" a="1"/>
  <c r="L18" i="54" s="1"/>
  <c r="K18" i="54" a="1"/>
  <c r="K18" i="54" s="1"/>
  <c r="J18" i="54" a="1"/>
  <c r="J18" i="54" s="1"/>
  <c r="I18" i="54" a="1"/>
  <c r="I18" i="54" s="1"/>
  <c r="H18" i="54" a="1"/>
  <c r="H18" i="54" s="1"/>
  <c r="G18" i="54" a="1"/>
  <c r="G18" i="54" s="1"/>
  <c r="F18" i="54" a="1"/>
  <c r="F18" i="54" s="1"/>
  <c r="E18" i="54" a="1"/>
  <c r="E18" i="54" s="1"/>
  <c r="D18" i="54" a="1"/>
  <c r="D18" i="54" s="1"/>
  <c r="C18" i="54"/>
  <c r="W17" i="54" a="1"/>
  <c r="W17" i="54" s="1"/>
  <c r="V17" i="54" a="1"/>
  <c r="V17" i="54" s="1"/>
  <c r="U17" i="54" a="1"/>
  <c r="U17" i="54" s="1"/>
  <c r="T17" i="54" a="1"/>
  <c r="T17" i="54" s="1"/>
  <c r="S17" i="54" a="1"/>
  <c r="S17" i="54" s="1"/>
  <c r="R17" i="54" a="1"/>
  <c r="R17" i="54" s="1"/>
  <c r="Q17" i="54" a="1"/>
  <c r="Q17" i="54" s="1"/>
  <c r="P17" i="54" a="1"/>
  <c r="P17" i="54" s="1"/>
  <c r="O17" i="54" a="1"/>
  <c r="O17" i="54" s="1"/>
  <c r="N17" i="54" a="1"/>
  <c r="N17" i="54" s="1"/>
  <c r="M17" i="54" a="1"/>
  <c r="M17" i="54" s="1"/>
  <c r="L17" i="54" a="1"/>
  <c r="L17" i="54" s="1"/>
  <c r="K17" i="54" a="1"/>
  <c r="K17" i="54" s="1"/>
  <c r="J17" i="54" a="1"/>
  <c r="J17" i="54" s="1"/>
  <c r="I17" i="54" a="1"/>
  <c r="I17" i="54" s="1"/>
  <c r="H17" i="54" a="1"/>
  <c r="H17" i="54" s="1"/>
  <c r="G17" i="54" a="1"/>
  <c r="G17" i="54" s="1"/>
  <c r="F17" i="54" a="1"/>
  <c r="F17" i="54" s="1"/>
  <c r="E17" i="54" a="1"/>
  <c r="E17" i="54" s="1"/>
  <c r="D17" i="54" a="1"/>
  <c r="D17" i="54" s="1"/>
  <c r="C17" i="54"/>
  <c r="W16" i="54" a="1"/>
  <c r="W16" i="54" s="1"/>
  <c r="V16" i="54" a="1"/>
  <c r="V16" i="54" s="1"/>
  <c r="U16" i="54" a="1"/>
  <c r="U16" i="54" s="1"/>
  <c r="T16" i="54" a="1"/>
  <c r="T16" i="54" s="1"/>
  <c r="S16" i="54" a="1"/>
  <c r="S16" i="54" s="1"/>
  <c r="R16" i="54" a="1"/>
  <c r="R16" i="54" s="1"/>
  <c r="Q16" i="54" a="1"/>
  <c r="Q16" i="54" s="1"/>
  <c r="P16" i="54" a="1"/>
  <c r="P16" i="54" s="1"/>
  <c r="O16" i="54" a="1"/>
  <c r="O16" i="54" s="1"/>
  <c r="N16" i="54" a="1"/>
  <c r="N16" i="54" s="1"/>
  <c r="M16" i="54" a="1"/>
  <c r="M16" i="54" s="1"/>
  <c r="L16" i="54" a="1"/>
  <c r="L16" i="54" s="1"/>
  <c r="K16" i="54" a="1"/>
  <c r="K16" i="54" s="1"/>
  <c r="J16" i="54" a="1"/>
  <c r="J16" i="54" s="1"/>
  <c r="I16" i="54" a="1"/>
  <c r="I16" i="54" s="1"/>
  <c r="H16" i="54" a="1"/>
  <c r="H16" i="54" s="1"/>
  <c r="G16" i="54" a="1"/>
  <c r="G16" i="54" s="1"/>
  <c r="F16" i="54" a="1"/>
  <c r="F16" i="54" s="1"/>
  <c r="E16" i="54" a="1"/>
  <c r="E16" i="54" s="1"/>
  <c r="D16" i="54" a="1"/>
  <c r="D16" i="54" s="1"/>
  <c r="C16" i="54"/>
  <c r="W15" i="54" a="1"/>
  <c r="W15" i="54" s="1"/>
  <c r="V15" i="54" a="1"/>
  <c r="V15" i="54" s="1"/>
  <c r="U15" i="54" a="1"/>
  <c r="U15" i="54" s="1"/>
  <c r="T15" i="54" a="1"/>
  <c r="T15" i="54" s="1"/>
  <c r="S15" i="54" a="1"/>
  <c r="S15" i="54" s="1"/>
  <c r="R15" i="54" a="1"/>
  <c r="R15" i="54" s="1"/>
  <c r="Q15" i="54" a="1"/>
  <c r="Q15" i="54" s="1"/>
  <c r="P15" i="54" a="1"/>
  <c r="P15" i="54" s="1"/>
  <c r="O15" i="54" a="1"/>
  <c r="O15" i="54" s="1"/>
  <c r="N15" i="54" a="1"/>
  <c r="N15" i="54" s="1"/>
  <c r="M15" i="54" a="1"/>
  <c r="M15" i="54" s="1"/>
  <c r="L15" i="54" a="1"/>
  <c r="L15" i="54" s="1"/>
  <c r="K15" i="54" a="1"/>
  <c r="K15" i="54" s="1"/>
  <c r="J15" i="54" a="1"/>
  <c r="J15" i="54" s="1"/>
  <c r="I15" i="54" a="1"/>
  <c r="I15" i="54" s="1"/>
  <c r="H15" i="54" a="1"/>
  <c r="H15" i="54" s="1"/>
  <c r="G15" i="54" a="1"/>
  <c r="G15" i="54" s="1"/>
  <c r="F15" i="54" a="1"/>
  <c r="F15" i="54" s="1"/>
  <c r="E15" i="54" a="1"/>
  <c r="E15" i="54" s="1"/>
  <c r="D15" i="54" a="1"/>
  <c r="D15" i="54" s="1"/>
  <c r="C15" i="54"/>
  <c r="W14" i="54" a="1"/>
  <c r="W14" i="54" s="1"/>
  <c r="V14" i="54" a="1"/>
  <c r="V14" i="54" s="1"/>
  <c r="U14" i="54" a="1"/>
  <c r="U14" i="54" s="1"/>
  <c r="T14" i="54" a="1"/>
  <c r="T14" i="54" s="1"/>
  <c r="S14" i="54" a="1"/>
  <c r="S14" i="54" s="1"/>
  <c r="R14" i="54" a="1"/>
  <c r="R14" i="54" s="1"/>
  <c r="Q14" i="54" a="1"/>
  <c r="Q14" i="54" s="1"/>
  <c r="P14" i="54" a="1"/>
  <c r="P14" i="54" s="1"/>
  <c r="O14" i="54" a="1"/>
  <c r="O14" i="54" s="1"/>
  <c r="N14" i="54" a="1"/>
  <c r="N14" i="54" s="1"/>
  <c r="M14" i="54" a="1"/>
  <c r="M14" i="54" s="1"/>
  <c r="L14" i="54" a="1"/>
  <c r="L14" i="54" s="1"/>
  <c r="K14" i="54" a="1"/>
  <c r="K14" i="54" s="1"/>
  <c r="J14" i="54" a="1"/>
  <c r="J14" i="54" s="1"/>
  <c r="I14" i="54" a="1"/>
  <c r="I14" i="54" s="1"/>
  <c r="H14" i="54" a="1"/>
  <c r="H14" i="54" s="1"/>
  <c r="G14" i="54" a="1"/>
  <c r="G14" i="54" s="1"/>
  <c r="F14" i="54" a="1"/>
  <c r="F14" i="54" s="1"/>
  <c r="E14" i="54" a="1"/>
  <c r="E14" i="54" s="1"/>
  <c r="D14" i="54" a="1"/>
  <c r="D14" i="54" s="1"/>
  <c r="C14" i="54"/>
  <c r="W13" i="54" a="1"/>
  <c r="W13" i="54" s="1"/>
  <c r="V13" i="54" a="1"/>
  <c r="V13" i="54" s="1"/>
  <c r="U13" i="54" a="1"/>
  <c r="U13" i="54" s="1"/>
  <c r="T13" i="54" a="1"/>
  <c r="T13" i="54" s="1"/>
  <c r="S13" i="54" a="1"/>
  <c r="S13" i="54" s="1"/>
  <c r="R13" i="54" a="1"/>
  <c r="R13" i="54" s="1"/>
  <c r="Q13" i="54" a="1"/>
  <c r="Q13" i="54" s="1"/>
  <c r="P13" i="54" a="1"/>
  <c r="P13" i="54" s="1"/>
  <c r="O13" i="54" a="1"/>
  <c r="O13" i="54" s="1"/>
  <c r="N13" i="54" a="1"/>
  <c r="N13" i="54" s="1"/>
  <c r="M13" i="54" a="1"/>
  <c r="M13" i="54" s="1"/>
  <c r="L13" i="54" a="1"/>
  <c r="L13" i="54" s="1"/>
  <c r="K13" i="54" a="1"/>
  <c r="K13" i="54" s="1"/>
  <c r="J13" i="54" a="1"/>
  <c r="J13" i="54" s="1"/>
  <c r="I13" i="54" a="1"/>
  <c r="I13" i="54" s="1"/>
  <c r="H13" i="54" a="1"/>
  <c r="H13" i="54" s="1"/>
  <c r="G13" i="54" a="1"/>
  <c r="G13" i="54" s="1"/>
  <c r="F13" i="54" a="1"/>
  <c r="F13" i="54" s="1"/>
  <c r="E13" i="54" a="1"/>
  <c r="E13" i="54" s="1"/>
  <c r="D13" i="54" a="1"/>
  <c r="D13" i="54" s="1"/>
  <c r="C13" i="54"/>
  <c r="W12" i="54" a="1"/>
  <c r="W12" i="54" s="1"/>
  <c r="V12" i="54" a="1"/>
  <c r="V12" i="54" s="1"/>
  <c r="U12" i="54" a="1"/>
  <c r="U12" i="54" s="1"/>
  <c r="T12" i="54" a="1"/>
  <c r="T12" i="54" s="1"/>
  <c r="S12" i="54" a="1"/>
  <c r="S12" i="54" s="1"/>
  <c r="R12" i="54" a="1"/>
  <c r="R12" i="54" s="1"/>
  <c r="Q12" i="54" a="1"/>
  <c r="Q12" i="54" s="1"/>
  <c r="P12" i="54" a="1"/>
  <c r="P12" i="54" s="1"/>
  <c r="O12" i="54" a="1"/>
  <c r="O12" i="54" s="1"/>
  <c r="N12" i="54" a="1"/>
  <c r="N12" i="54" s="1"/>
  <c r="M12" i="54" a="1"/>
  <c r="M12" i="54" s="1"/>
  <c r="L12" i="54" a="1"/>
  <c r="L12" i="54" s="1"/>
  <c r="K12" i="54" a="1"/>
  <c r="K12" i="54" s="1"/>
  <c r="J12" i="54" a="1"/>
  <c r="J12" i="54" s="1"/>
  <c r="I12" i="54" a="1"/>
  <c r="I12" i="54" s="1"/>
  <c r="H12" i="54" a="1"/>
  <c r="H12" i="54" s="1"/>
  <c r="G12" i="54" a="1"/>
  <c r="G12" i="54" s="1"/>
  <c r="F12" i="54" a="1"/>
  <c r="F12" i="54" s="1"/>
  <c r="E12" i="54" a="1"/>
  <c r="E12" i="54" s="1"/>
  <c r="D12" i="54" a="1"/>
  <c r="D12" i="54" s="1"/>
  <c r="C12" i="54"/>
  <c r="C11" i="54"/>
  <c r="C10" i="54"/>
  <c r="C9" i="54"/>
  <c r="C8" i="54"/>
  <c r="C7" i="54"/>
  <c r="C6" i="54"/>
  <c r="C5" i="54"/>
  <c r="C4" i="54"/>
  <c r="W21" i="53" a="1"/>
  <c r="W21" i="53" s="1"/>
  <c r="V21" i="53" a="1"/>
  <c r="V21" i="53" s="1"/>
  <c r="U21" i="53" a="1"/>
  <c r="U21" i="53" s="1"/>
  <c r="T21" i="53" a="1"/>
  <c r="T21" i="53" s="1"/>
  <c r="S21" i="53" a="1"/>
  <c r="S21" i="53" s="1"/>
  <c r="R21" i="53" a="1"/>
  <c r="R21" i="53" s="1"/>
  <c r="Q21" i="53" a="1"/>
  <c r="Q21" i="53" s="1"/>
  <c r="P21" i="53" a="1"/>
  <c r="P21" i="53" s="1"/>
  <c r="O21" i="53" a="1"/>
  <c r="O21" i="53" s="1"/>
  <c r="N21" i="53" a="1"/>
  <c r="N21" i="53" s="1"/>
  <c r="M21" i="53" a="1"/>
  <c r="M21" i="53" s="1"/>
  <c r="L21" i="53" a="1"/>
  <c r="L21" i="53" s="1"/>
  <c r="K21" i="53" a="1"/>
  <c r="K21" i="53" s="1"/>
  <c r="J21" i="53" a="1"/>
  <c r="J21" i="53" s="1"/>
  <c r="I21" i="53" a="1"/>
  <c r="I21" i="53" s="1"/>
  <c r="H21" i="53" a="1"/>
  <c r="H21" i="53" s="1"/>
  <c r="G21" i="53" a="1"/>
  <c r="G21" i="53" s="1"/>
  <c r="F21" i="53" a="1"/>
  <c r="F21" i="53" s="1"/>
  <c r="E21" i="53" a="1"/>
  <c r="E21" i="53" s="1"/>
  <c r="D21" i="53" a="1"/>
  <c r="D21" i="53" s="1"/>
  <c r="C21" i="53"/>
  <c r="W20" i="53" a="1"/>
  <c r="W20" i="53" s="1"/>
  <c r="V20" i="53" a="1"/>
  <c r="V20" i="53" s="1"/>
  <c r="U20" i="53" a="1"/>
  <c r="U20" i="53" s="1"/>
  <c r="T20" i="53" a="1"/>
  <c r="T20" i="53" s="1"/>
  <c r="S20" i="53" a="1"/>
  <c r="S20" i="53" s="1"/>
  <c r="R20" i="53" a="1"/>
  <c r="R20" i="53" s="1"/>
  <c r="Q20" i="53" a="1"/>
  <c r="Q20" i="53" s="1"/>
  <c r="P20" i="53" a="1"/>
  <c r="P20" i="53" s="1"/>
  <c r="O20" i="53" a="1"/>
  <c r="O20" i="53" s="1"/>
  <c r="N20" i="53" a="1"/>
  <c r="N20" i="53" s="1"/>
  <c r="M20" i="53" a="1"/>
  <c r="M20" i="53" s="1"/>
  <c r="L20" i="53" a="1"/>
  <c r="L20" i="53" s="1"/>
  <c r="K20" i="53" a="1"/>
  <c r="K20" i="53" s="1"/>
  <c r="J20" i="53" a="1"/>
  <c r="J20" i="53" s="1"/>
  <c r="I20" i="53" a="1"/>
  <c r="I20" i="53" s="1"/>
  <c r="H20" i="53" a="1"/>
  <c r="H20" i="53" s="1"/>
  <c r="G20" i="53" a="1"/>
  <c r="G20" i="53" s="1"/>
  <c r="F20" i="53" a="1"/>
  <c r="F20" i="53" s="1"/>
  <c r="E20" i="53" a="1"/>
  <c r="E20" i="53" s="1"/>
  <c r="D20" i="53" a="1"/>
  <c r="D20" i="53" s="1"/>
  <c r="C20" i="53"/>
  <c r="W19" i="53" a="1"/>
  <c r="W19" i="53" s="1"/>
  <c r="V19" i="53" a="1"/>
  <c r="V19" i="53" s="1"/>
  <c r="U19" i="53" a="1"/>
  <c r="U19" i="53" s="1"/>
  <c r="T19" i="53" a="1"/>
  <c r="T19" i="53" s="1"/>
  <c r="S19" i="53" a="1"/>
  <c r="S19" i="53" s="1"/>
  <c r="R19" i="53" a="1"/>
  <c r="R19" i="53" s="1"/>
  <c r="Q19" i="53" a="1"/>
  <c r="Q19" i="53" s="1"/>
  <c r="P19" i="53" a="1"/>
  <c r="P19" i="53" s="1"/>
  <c r="O19" i="53" a="1"/>
  <c r="O19" i="53" s="1"/>
  <c r="N19" i="53" a="1"/>
  <c r="N19" i="53" s="1"/>
  <c r="M19" i="53" a="1"/>
  <c r="M19" i="53" s="1"/>
  <c r="L19" i="53" a="1"/>
  <c r="L19" i="53" s="1"/>
  <c r="K19" i="53" a="1"/>
  <c r="K19" i="53" s="1"/>
  <c r="J19" i="53" a="1"/>
  <c r="J19" i="53" s="1"/>
  <c r="I19" i="53" a="1"/>
  <c r="I19" i="53" s="1"/>
  <c r="H19" i="53" a="1"/>
  <c r="H19" i="53" s="1"/>
  <c r="G19" i="53" a="1"/>
  <c r="G19" i="53" s="1"/>
  <c r="F19" i="53" a="1"/>
  <c r="F19" i="53" s="1"/>
  <c r="E19" i="53" a="1"/>
  <c r="E19" i="53" s="1"/>
  <c r="D19" i="53" a="1"/>
  <c r="D19" i="53" s="1"/>
  <c r="C19" i="53"/>
  <c r="W18" i="53" a="1"/>
  <c r="W18" i="53" s="1"/>
  <c r="V18" i="53" a="1"/>
  <c r="V18" i="53" s="1"/>
  <c r="U18" i="53" a="1"/>
  <c r="U18" i="53" s="1"/>
  <c r="T18" i="53" a="1"/>
  <c r="T18" i="53" s="1"/>
  <c r="S18" i="53" a="1"/>
  <c r="S18" i="53" s="1"/>
  <c r="R18" i="53" a="1"/>
  <c r="R18" i="53" s="1"/>
  <c r="Q18" i="53" a="1"/>
  <c r="Q18" i="53" s="1"/>
  <c r="P18" i="53" a="1"/>
  <c r="P18" i="53" s="1"/>
  <c r="O18" i="53" a="1"/>
  <c r="O18" i="53" s="1"/>
  <c r="N18" i="53" a="1"/>
  <c r="N18" i="53" s="1"/>
  <c r="M18" i="53" a="1"/>
  <c r="M18" i="53" s="1"/>
  <c r="L18" i="53" a="1"/>
  <c r="L18" i="53" s="1"/>
  <c r="K18" i="53" a="1"/>
  <c r="K18" i="53" s="1"/>
  <c r="J18" i="53" a="1"/>
  <c r="J18" i="53" s="1"/>
  <c r="I18" i="53" a="1"/>
  <c r="I18" i="53" s="1"/>
  <c r="H18" i="53" a="1"/>
  <c r="H18" i="53" s="1"/>
  <c r="G18" i="53" a="1"/>
  <c r="G18" i="53" s="1"/>
  <c r="F18" i="53" a="1"/>
  <c r="F18" i="53" s="1"/>
  <c r="E18" i="53" a="1"/>
  <c r="E18" i="53" s="1"/>
  <c r="D18" i="53" a="1"/>
  <c r="D18" i="53" s="1"/>
  <c r="C18" i="53"/>
  <c r="W17" i="53" a="1"/>
  <c r="W17" i="53" s="1"/>
  <c r="V17" i="53" a="1"/>
  <c r="V17" i="53" s="1"/>
  <c r="U17" i="53" a="1"/>
  <c r="U17" i="53" s="1"/>
  <c r="T17" i="53" a="1"/>
  <c r="T17" i="53" s="1"/>
  <c r="S17" i="53" a="1"/>
  <c r="S17" i="53" s="1"/>
  <c r="R17" i="53" a="1"/>
  <c r="R17" i="53" s="1"/>
  <c r="Q17" i="53" a="1"/>
  <c r="Q17" i="53" s="1"/>
  <c r="P17" i="53" a="1"/>
  <c r="P17" i="53" s="1"/>
  <c r="O17" i="53" a="1"/>
  <c r="O17" i="53" s="1"/>
  <c r="N17" i="53" a="1"/>
  <c r="N17" i="53" s="1"/>
  <c r="M17" i="53" a="1"/>
  <c r="M17" i="53" s="1"/>
  <c r="L17" i="53" a="1"/>
  <c r="L17" i="53" s="1"/>
  <c r="K17" i="53" a="1"/>
  <c r="K17" i="53" s="1"/>
  <c r="J17" i="53" a="1"/>
  <c r="J17" i="53" s="1"/>
  <c r="I17" i="53" a="1"/>
  <c r="I17" i="53" s="1"/>
  <c r="H17" i="53" a="1"/>
  <c r="H17" i="53" s="1"/>
  <c r="G17" i="53" a="1"/>
  <c r="G17" i="53" s="1"/>
  <c r="F17" i="53" a="1"/>
  <c r="F17" i="53" s="1"/>
  <c r="E17" i="53" a="1"/>
  <c r="E17" i="53" s="1"/>
  <c r="D17" i="53" a="1"/>
  <c r="D17" i="53" s="1"/>
  <c r="C17" i="53"/>
  <c r="W16" i="53" a="1"/>
  <c r="W16" i="53" s="1"/>
  <c r="V16" i="53" a="1"/>
  <c r="V16" i="53" s="1"/>
  <c r="U16" i="53" a="1"/>
  <c r="U16" i="53" s="1"/>
  <c r="T16" i="53" a="1"/>
  <c r="T16" i="53" s="1"/>
  <c r="S16" i="53" a="1"/>
  <c r="S16" i="53" s="1"/>
  <c r="R16" i="53" a="1"/>
  <c r="R16" i="53" s="1"/>
  <c r="Q16" i="53" a="1"/>
  <c r="Q16" i="53" s="1"/>
  <c r="P16" i="53" a="1"/>
  <c r="P16" i="53" s="1"/>
  <c r="O16" i="53" a="1"/>
  <c r="O16" i="53" s="1"/>
  <c r="N16" i="53" a="1"/>
  <c r="N16" i="53" s="1"/>
  <c r="M16" i="53" a="1"/>
  <c r="M16" i="53" s="1"/>
  <c r="L16" i="53" a="1"/>
  <c r="L16" i="53" s="1"/>
  <c r="K16" i="53" a="1"/>
  <c r="K16" i="53" s="1"/>
  <c r="J16" i="53" a="1"/>
  <c r="J16" i="53" s="1"/>
  <c r="I16" i="53" a="1"/>
  <c r="I16" i="53" s="1"/>
  <c r="H16" i="53" a="1"/>
  <c r="H16" i="53" s="1"/>
  <c r="G16" i="53" a="1"/>
  <c r="G16" i="53" s="1"/>
  <c r="F16" i="53" a="1"/>
  <c r="F16" i="53" s="1"/>
  <c r="E16" i="53" a="1"/>
  <c r="E16" i="53" s="1"/>
  <c r="D16" i="53" a="1"/>
  <c r="D16" i="53" s="1"/>
  <c r="C16" i="53"/>
  <c r="W15" i="53" a="1"/>
  <c r="W15" i="53" s="1"/>
  <c r="V15" i="53" a="1"/>
  <c r="V15" i="53" s="1"/>
  <c r="U15" i="53" a="1"/>
  <c r="U15" i="53" s="1"/>
  <c r="T15" i="53" a="1"/>
  <c r="T15" i="53" s="1"/>
  <c r="S15" i="53" a="1"/>
  <c r="S15" i="53" s="1"/>
  <c r="R15" i="53" a="1"/>
  <c r="R15" i="53" s="1"/>
  <c r="Q15" i="53" a="1"/>
  <c r="Q15" i="53" s="1"/>
  <c r="P15" i="53" a="1"/>
  <c r="P15" i="53" s="1"/>
  <c r="O15" i="53" a="1"/>
  <c r="O15" i="53" s="1"/>
  <c r="N15" i="53" a="1"/>
  <c r="N15" i="53" s="1"/>
  <c r="M15" i="53" a="1"/>
  <c r="M15" i="53" s="1"/>
  <c r="L15" i="53" a="1"/>
  <c r="L15" i="53" s="1"/>
  <c r="K15" i="53" a="1"/>
  <c r="K15" i="53" s="1"/>
  <c r="J15" i="53" a="1"/>
  <c r="J15" i="53" s="1"/>
  <c r="I15" i="53" a="1"/>
  <c r="I15" i="53" s="1"/>
  <c r="H15" i="53" a="1"/>
  <c r="H15" i="53" s="1"/>
  <c r="G15" i="53" a="1"/>
  <c r="G15" i="53" s="1"/>
  <c r="F15" i="53" a="1"/>
  <c r="F15" i="53" s="1"/>
  <c r="E15" i="53" a="1"/>
  <c r="E15" i="53" s="1"/>
  <c r="D15" i="53" a="1"/>
  <c r="D15" i="53" s="1"/>
  <c r="C15" i="53"/>
  <c r="W14" i="53" a="1"/>
  <c r="W14" i="53" s="1"/>
  <c r="V14" i="53" a="1"/>
  <c r="V14" i="53" s="1"/>
  <c r="U14" i="53" a="1"/>
  <c r="U14" i="53" s="1"/>
  <c r="T14" i="53" a="1"/>
  <c r="T14" i="53" s="1"/>
  <c r="S14" i="53" a="1"/>
  <c r="S14" i="53" s="1"/>
  <c r="R14" i="53" a="1"/>
  <c r="R14" i="53" s="1"/>
  <c r="Q14" i="53" a="1"/>
  <c r="Q14" i="53" s="1"/>
  <c r="P14" i="53" a="1"/>
  <c r="P14" i="53" s="1"/>
  <c r="O14" i="53" a="1"/>
  <c r="O14" i="53" s="1"/>
  <c r="N14" i="53" a="1"/>
  <c r="N14" i="53" s="1"/>
  <c r="M14" i="53" a="1"/>
  <c r="M14" i="53" s="1"/>
  <c r="L14" i="53" a="1"/>
  <c r="L14" i="53" s="1"/>
  <c r="K14" i="53" a="1"/>
  <c r="K14" i="53" s="1"/>
  <c r="J14" i="53" a="1"/>
  <c r="J14" i="53" s="1"/>
  <c r="I14" i="53" a="1"/>
  <c r="I14" i="53" s="1"/>
  <c r="H14" i="53" a="1"/>
  <c r="H14" i="53" s="1"/>
  <c r="G14" i="53" a="1"/>
  <c r="G14" i="53" s="1"/>
  <c r="F14" i="53" a="1"/>
  <c r="F14" i="53" s="1"/>
  <c r="E14" i="53" a="1"/>
  <c r="E14" i="53" s="1"/>
  <c r="D14" i="53" a="1"/>
  <c r="D14" i="53" s="1"/>
  <c r="C14" i="53"/>
  <c r="W13" i="53" a="1"/>
  <c r="W13" i="53" s="1"/>
  <c r="V13" i="53" a="1"/>
  <c r="V13" i="53" s="1"/>
  <c r="U13" i="53" a="1"/>
  <c r="U13" i="53" s="1"/>
  <c r="T13" i="53" a="1"/>
  <c r="T13" i="53" s="1"/>
  <c r="S13" i="53" a="1"/>
  <c r="S13" i="53" s="1"/>
  <c r="R13" i="53" a="1"/>
  <c r="R13" i="53" s="1"/>
  <c r="Q13" i="53" a="1"/>
  <c r="Q13" i="53" s="1"/>
  <c r="P13" i="53" a="1"/>
  <c r="P13" i="53" s="1"/>
  <c r="O13" i="53" a="1"/>
  <c r="O13" i="53" s="1"/>
  <c r="N13" i="53" a="1"/>
  <c r="N13" i="53" s="1"/>
  <c r="M13" i="53" a="1"/>
  <c r="M13" i="53" s="1"/>
  <c r="L13" i="53" a="1"/>
  <c r="L13" i="53" s="1"/>
  <c r="K13" i="53" a="1"/>
  <c r="K13" i="53" s="1"/>
  <c r="J13" i="53" a="1"/>
  <c r="J13" i="53" s="1"/>
  <c r="I13" i="53" a="1"/>
  <c r="I13" i="53" s="1"/>
  <c r="H13" i="53" a="1"/>
  <c r="H13" i="53" s="1"/>
  <c r="G13" i="53" a="1"/>
  <c r="G13" i="53" s="1"/>
  <c r="F13" i="53" a="1"/>
  <c r="F13" i="53" s="1"/>
  <c r="E13" i="53" a="1"/>
  <c r="E13" i="53" s="1"/>
  <c r="D13" i="53" a="1"/>
  <c r="D13" i="53" s="1"/>
  <c r="C13" i="53"/>
  <c r="W12" i="53" a="1"/>
  <c r="W12" i="53" s="1"/>
  <c r="V12" i="53" a="1"/>
  <c r="V12" i="53" s="1"/>
  <c r="U12" i="53" a="1"/>
  <c r="U12" i="53" s="1"/>
  <c r="T12" i="53" a="1"/>
  <c r="T12" i="53" s="1"/>
  <c r="S12" i="53" a="1"/>
  <c r="S12" i="53" s="1"/>
  <c r="R12" i="53" a="1"/>
  <c r="R12" i="53" s="1"/>
  <c r="Q12" i="53" a="1"/>
  <c r="Q12" i="53" s="1"/>
  <c r="P12" i="53" a="1"/>
  <c r="P12" i="53" s="1"/>
  <c r="O12" i="53" a="1"/>
  <c r="O12" i="53" s="1"/>
  <c r="N12" i="53" a="1"/>
  <c r="N12" i="53" s="1"/>
  <c r="M12" i="53" a="1"/>
  <c r="M12" i="53" s="1"/>
  <c r="L12" i="53" a="1"/>
  <c r="L12" i="53" s="1"/>
  <c r="K12" i="53" a="1"/>
  <c r="K12" i="53" s="1"/>
  <c r="J12" i="53" a="1"/>
  <c r="J12" i="53" s="1"/>
  <c r="I12" i="53" a="1"/>
  <c r="I12" i="53" s="1"/>
  <c r="H12" i="53" a="1"/>
  <c r="H12" i="53" s="1"/>
  <c r="G12" i="53" a="1"/>
  <c r="G12" i="53" s="1"/>
  <c r="F12" i="53" a="1"/>
  <c r="F12" i="53" s="1"/>
  <c r="E12" i="53" a="1"/>
  <c r="E12" i="53" s="1"/>
  <c r="D12" i="53" a="1"/>
  <c r="D12" i="53" s="1"/>
  <c r="C12" i="53"/>
  <c r="W11" i="53" a="1"/>
  <c r="W11" i="53" s="1"/>
  <c r="V11" i="53" a="1"/>
  <c r="V11" i="53" s="1"/>
  <c r="U11" i="53" a="1"/>
  <c r="U11" i="53" s="1"/>
  <c r="T11" i="53" a="1"/>
  <c r="T11" i="53" s="1"/>
  <c r="S11" i="53" a="1"/>
  <c r="S11" i="53" s="1"/>
  <c r="R11" i="53" a="1"/>
  <c r="R11" i="53" s="1"/>
  <c r="Q11" i="53" a="1"/>
  <c r="Q11" i="53" s="1"/>
  <c r="P11" i="53" a="1"/>
  <c r="P11" i="53" s="1"/>
  <c r="O11" i="53" a="1"/>
  <c r="O11" i="53" s="1"/>
  <c r="N11" i="53" a="1"/>
  <c r="N11" i="53" s="1"/>
  <c r="M11" i="53" a="1"/>
  <c r="M11" i="53" s="1"/>
  <c r="L11" i="53" a="1"/>
  <c r="L11" i="53" s="1"/>
  <c r="K11" i="53" a="1"/>
  <c r="K11" i="53" s="1"/>
  <c r="J11" i="53" a="1"/>
  <c r="J11" i="53" s="1"/>
  <c r="I11" i="53" a="1"/>
  <c r="I11" i="53" s="1"/>
  <c r="H11" i="53" a="1"/>
  <c r="H11" i="53" s="1"/>
  <c r="G11" i="53" a="1"/>
  <c r="G11" i="53" s="1"/>
  <c r="F11" i="53" a="1"/>
  <c r="F11" i="53" s="1"/>
  <c r="E11" i="53" a="1"/>
  <c r="E11" i="53" s="1"/>
  <c r="D11" i="53" a="1"/>
  <c r="D11" i="53" s="1"/>
  <c r="C11" i="53"/>
  <c r="C10" i="53"/>
  <c r="C9" i="53"/>
  <c r="C8" i="53"/>
  <c r="C7" i="53"/>
  <c r="C6" i="53"/>
  <c r="C5" i="53"/>
  <c r="C4" i="53"/>
  <c r="W21" i="52" a="1"/>
  <c r="W21" i="52" s="1"/>
  <c r="V21" i="52" a="1"/>
  <c r="V21" i="52" s="1"/>
  <c r="U21" i="52" a="1"/>
  <c r="U21" i="52" s="1"/>
  <c r="T21" i="52" a="1"/>
  <c r="T21" i="52" s="1"/>
  <c r="S21" i="52" a="1"/>
  <c r="S21" i="52" s="1"/>
  <c r="R21" i="52" a="1"/>
  <c r="R21" i="52" s="1"/>
  <c r="Q21" i="52" a="1"/>
  <c r="Q21" i="52" s="1"/>
  <c r="P21" i="52" a="1"/>
  <c r="P21" i="52" s="1"/>
  <c r="O21" i="52" a="1"/>
  <c r="O21" i="52" s="1"/>
  <c r="N21" i="52" a="1"/>
  <c r="N21" i="52" s="1"/>
  <c r="M21" i="52" a="1"/>
  <c r="M21" i="52" s="1"/>
  <c r="L21" i="52" a="1"/>
  <c r="L21" i="52" s="1"/>
  <c r="K21" i="52" a="1"/>
  <c r="K21" i="52" s="1"/>
  <c r="J21" i="52" a="1"/>
  <c r="J21" i="52" s="1"/>
  <c r="I21" i="52" a="1"/>
  <c r="I21" i="52" s="1"/>
  <c r="H21" i="52" a="1"/>
  <c r="H21" i="52" s="1"/>
  <c r="G21" i="52" a="1"/>
  <c r="G21" i="52" s="1"/>
  <c r="F21" i="52" a="1"/>
  <c r="F21" i="52" s="1"/>
  <c r="E21" i="52" a="1"/>
  <c r="E21" i="52" s="1"/>
  <c r="D21" i="52" a="1"/>
  <c r="D21" i="52" s="1"/>
  <c r="C21" i="52"/>
  <c r="W20" i="52" a="1"/>
  <c r="W20" i="52" s="1"/>
  <c r="V20" i="52" a="1"/>
  <c r="V20" i="52" s="1"/>
  <c r="U20" i="52" a="1"/>
  <c r="U20" i="52" s="1"/>
  <c r="T20" i="52" a="1"/>
  <c r="T20" i="52" s="1"/>
  <c r="S20" i="52" a="1"/>
  <c r="S20" i="52" s="1"/>
  <c r="R20" i="52" a="1"/>
  <c r="R20" i="52" s="1"/>
  <c r="Q20" i="52" a="1"/>
  <c r="Q20" i="52" s="1"/>
  <c r="P20" i="52" a="1"/>
  <c r="P20" i="52" s="1"/>
  <c r="O20" i="52" a="1"/>
  <c r="O20" i="52" s="1"/>
  <c r="N20" i="52" a="1"/>
  <c r="N20" i="52" s="1"/>
  <c r="M20" i="52" a="1"/>
  <c r="M20" i="52" s="1"/>
  <c r="L20" i="52" a="1"/>
  <c r="L20" i="52" s="1"/>
  <c r="K20" i="52" a="1"/>
  <c r="K20" i="52" s="1"/>
  <c r="J20" i="52" a="1"/>
  <c r="J20" i="52" s="1"/>
  <c r="I20" i="52" a="1"/>
  <c r="I20" i="52" s="1"/>
  <c r="H20" i="52" a="1"/>
  <c r="H20" i="52" s="1"/>
  <c r="G20" i="52" a="1"/>
  <c r="G20" i="52" s="1"/>
  <c r="F20" i="52" a="1"/>
  <c r="F20" i="52" s="1"/>
  <c r="E20" i="52" a="1"/>
  <c r="E20" i="52" s="1"/>
  <c r="D20" i="52" a="1"/>
  <c r="D20" i="52" s="1"/>
  <c r="C20" i="52"/>
  <c r="W19" i="52" a="1"/>
  <c r="W19" i="52" s="1"/>
  <c r="V19" i="52" a="1"/>
  <c r="V19" i="52" s="1"/>
  <c r="U19" i="52" a="1"/>
  <c r="U19" i="52" s="1"/>
  <c r="T19" i="52" a="1"/>
  <c r="T19" i="52" s="1"/>
  <c r="S19" i="52" a="1"/>
  <c r="S19" i="52" s="1"/>
  <c r="R19" i="52" a="1"/>
  <c r="R19" i="52" s="1"/>
  <c r="Q19" i="52" a="1"/>
  <c r="Q19" i="52" s="1"/>
  <c r="P19" i="52" a="1"/>
  <c r="P19" i="52" s="1"/>
  <c r="O19" i="52" a="1"/>
  <c r="O19" i="52" s="1"/>
  <c r="N19" i="52" a="1"/>
  <c r="N19" i="52" s="1"/>
  <c r="M19" i="52" a="1"/>
  <c r="M19" i="52" s="1"/>
  <c r="L19" i="52" a="1"/>
  <c r="L19" i="52" s="1"/>
  <c r="K19" i="52" a="1"/>
  <c r="K19" i="52" s="1"/>
  <c r="J19" i="52" a="1"/>
  <c r="J19" i="52" s="1"/>
  <c r="I19" i="52" a="1"/>
  <c r="I19" i="52" s="1"/>
  <c r="H19" i="52" a="1"/>
  <c r="H19" i="52" s="1"/>
  <c r="G19" i="52" a="1"/>
  <c r="G19" i="52" s="1"/>
  <c r="F19" i="52" a="1"/>
  <c r="F19" i="52" s="1"/>
  <c r="E19" i="52" a="1"/>
  <c r="E19" i="52" s="1"/>
  <c r="D19" i="52" a="1"/>
  <c r="D19" i="52" s="1"/>
  <c r="C19" i="52"/>
  <c r="W18" i="52" a="1"/>
  <c r="W18" i="52" s="1"/>
  <c r="V18" i="52" a="1"/>
  <c r="V18" i="52" s="1"/>
  <c r="U18" i="52" a="1"/>
  <c r="U18" i="52" s="1"/>
  <c r="T18" i="52" a="1"/>
  <c r="T18" i="52" s="1"/>
  <c r="S18" i="52" a="1"/>
  <c r="S18" i="52" s="1"/>
  <c r="R18" i="52" a="1"/>
  <c r="R18" i="52" s="1"/>
  <c r="Q18" i="52" a="1"/>
  <c r="Q18" i="52" s="1"/>
  <c r="P18" i="52" a="1"/>
  <c r="P18" i="52" s="1"/>
  <c r="O18" i="52" a="1"/>
  <c r="O18" i="52" s="1"/>
  <c r="N18" i="52" a="1"/>
  <c r="N18" i="52" s="1"/>
  <c r="M18" i="52" a="1"/>
  <c r="M18" i="52" s="1"/>
  <c r="L18" i="52" a="1"/>
  <c r="L18" i="52" s="1"/>
  <c r="K18" i="52" a="1"/>
  <c r="K18" i="52" s="1"/>
  <c r="J18" i="52" a="1"/>
  <c r="J18" i="52" s="1"/>
  <c r="I18" i="52" a="1"/>
  <c r="I18" i="52" s="1"/>
  <c r="H18" i="52" a="1"/>
  <c r="H18" i="52" s="1"/>
  <c r="G18" i="52" a="1"/>
  <c r="G18" i="52" s="1"/>
  <c r="F18" i="52" a="1"/>
  <c r="F18" i="52" s="1"/>
  <c r="E18" i="52" a="1"/>
  <c r="E18" i="52" s="1"/>
  <c r="D18" i="52" a="1"/>
  <c r="D18" i="52" s="1"/>
  <c r="C18" i="52"/>
  <c r="W17" i="52" a="1"/>
  <c r="W17" i="52" s="1"/>
  <c r="V17" i="52" a="1"/>
  <c r="V17" i="52" s="1"/>
  <c r="U17" i="52" a="1"/>
  <c r="U17" i="52" s="1"/>
  <c r="T17" i="52" a="1"/>
  <c r="T17" i="52" s="1"/>
  <c r="S17" i="52" a="1"/>
  <c r="S17" i="52" s="1"/>
  <c r="R17" i="52" a="1"/>
  <c r="R17" i="52" s="1"/>
  <c r="Q17" i="52" a="1"/>
  <c r="Q17" i="52" s="1"/>
  <c r="P17" i="52" a="1"/>
  <c r="P17" i="52" s="1"/>
  <c r="O17" i="52" a="1"/>
  <c r="O17" i="52" s="1"/>
  <c r="N17" i="52" a="1"/>
  <c r="N17" i="52" s="1"/>
  <c r="M17" i="52" a="1"/>
  <c r="M17" i="52" s="1"/>
  <c r="L17" i="52" a="1"/>
  <c r="L17" i="52" s="1"/>
  <c r="K17" i="52" a="1"/>
  <c r="K17" i="52" s="1"/>
  <c r="J17" i="52" a="1"/>
  <c r="J17" i="52" s="1"/>
  <c r="I17" i="52" a="1"/>
  <c r="I17" i="52" s="1"/>
  <c r="H17" i="52" a="1"/>
  <c r="H17" i="52" s="1"/>
  <c r="G17" i="52" a="1"/>
  <c r="G17" i="52" s="1"/>
  <c r="F17" i="52" a="1"/>
  <c r="F17" i="52" s="1"/>
  <c r="E17" i="52" a="1"/>
  <c r="E17" i="52" s="1"/>
  <c r="D17" i="52" a="1"/>
  <c r="D17" i="52" s="1"/>
  <c r="C17" i="52"/>
  <c r="W16" i="52" a="1"/>
  <c r="W16" i="52" s="1"/>
  <c r="V16" i="52" a="1"/>
  <c r="V16" i="52" s="1"/>
  <c r="U16" i="52" a="1"/>
  <c r="U16" i="52" s="1"/>
  <c r="T16" i="52" a="1"/>
  <c r="T16" i="52" s="1"/>
  <c r="S16" i="52" a="1"/>
  <c r="S16" i="52" s="1"/>
  <c r="R16" i="52" a="1"/>
  <c r="R16" i="52" s="1"/>
  <c r="Q16" i="52" a="1"/>
  <c r="Q16" i="52" s="1"/>
  <c r="P16" i="52" a="1"/>
  <c r="P16" i="52" s="1"/>
  <c r="O16" i="52" a="1"/>
  <c r="O16" i="52" s="1"/>
  <c r="N16" i="52" a="1"/>
  <c r="N16" i="52" s="1"/>
  <c r="M16" i="52" a="1"/>
  <c r="M16" i="52" s="1"/>
  <c r="L16" i="52" a="1"/>
  <c r="L16" i="52" s="1"/>
  <c r="K16" i="52" a="1"/>
  <c r="K16" i="52" s="1"/>
  <c r="J16" i="52" a="1"/>
  <c r="J16" i="52" s="1"/>
  <c r="I16" i="52" a="1"/>
  <c r="I16" i="52" s="1"/>
  <c r="H16" i="52" a="1"/>
  <c r="H16" i="52" s="1"/>
  <c r="G16" i="52" a="1"/>
  <c r="G16" i="52" s="1"/>
  <c r="F16" i="52" a="1"/>
  <c r="F16" i="52" s="1"/>
  <c r="E16" i="52" a="1"/>
  <c r="E16" i="52" s="1"/>
  <c r="D16" i="52" a="1"/>
  <c r="D16" i="52" s="1"/>
  <c r="C16" i="52"/>
  <c r="W15" i="52" a="1"/>
  <c r="W15" i="52" s="1"/>
  <c r="V15" i="52" a="1"/>
  <c r="V15" i="52" s="1"/>
  <c r="U15" i="52" a="1"/>
  <c r="U15" i="52" s="1"/>
  <c r="T15" i="52" a="1"/>
  <c r="T15" i="52" s="1"/>
  <c r="S15" i="52" a="1"/>
  <c r="S15" i="52" s="1"/>
  <c r="R15" i="52" a="1"/>
  <c r="R15" i="52" s="1"/>
  <c r="Q15" i="52" a="1"/>
  <c r="Q15" i="52" s="1"/>
  <c r="P15" i="52" a="1"/>
  <c r="P15" i="52" s="1"/>
  <c r="O15" i="52" a="1"/>
  <c r="O15" i="52" s="1"/>
  <c r="N15" i="52" a="1"/>
  <c r="N15" i="52" s="1"/>
  <c r="M15" i="52" a="1"/>
  <c r="M15" i="52" s="1"/>
  <c r="L15" i="52" a="1"/>
  <c r="L15" i="52" s="1"/>
  <c r="K15" i="52" a="1"/>
  <c r="K15" i="52" s="1"/>
  <c r="J15" i="52" a="1"/>
  <c r="J15" i="52" s="1"/>
  <c r="I15" i="52" a="1"/>
  <c r="I15" i="52" s="1"/>
  <c r="H15" i="52" a="1"/>
  <c r="H15" i="52" s="1"/>
  <c r="G15" i="52" a="1"/>
  <c r="G15" i="52" s="1"/>
  <c r="F15" i="52" a="1"/>
  <c r="F15" i="52" s="1"/>
  <c r="E15" i="52" a="1"/>
  <c r="E15" i="52" s="1"/>
  <c r="D15" i="52" a="1"/>
  <c r="D15" i="52" s="1"/>
  <c r="C15" i="52"/>
  <c r="W14" i="52" a="1"/>
  <c r="W14" i="52" s="1"/>
  <c r="V14" i="52" a="1"/>
  <c r="V14" i="52" s="1"/>
  <c r="U14" i="52" a="1"/>
  <c r="U14" i="52" s="1"/>
  <c r="T14" i="52" a="1"/>
  <c r="T14" i="52" s="1"/>
  <c r="S14" i="52" a="1"/>
  <c r="S14" i="52" s="1"/>
  <c r="R14" i="52" a="1"/>
  <c r="R14" i="52" s="1"/>
  <c r="Q14" i="52" a="1"/>
  <c r="Q14" i="52" s="1"/>
  <c r="P14" i="52" a="1"/>
  <c r="P14" i="52" s="1"/>
  <c r="O14" i="52" a="1"/>
  <c r="O14" i="52" s="1"/>
  <c r="N14" i="52" a="1"/>
  <c r="N14" i="52" s="1"/>
  <c r="M14" i="52" a="1"/>
  <c r="M14" i="52" s="1"/>
  <c r="L14" i="52" a="1"/>
  <c r="L14" i="52" s="1"/>
  <c r="K14" i="52" a="1"/>
  <c r="K14" i="52" s="1"/>
  <c r="J14" i="52" a="1"/>
  <c r="J14" i="52" s="1"/>
  <c r="I14" i="52" a="1"/>
  <c r="I14" i="52" s="1"/>
  <c r="H14" i="52" a="1"/>
  <c r="H14" i="52" s="1"/>
  <c r="G14" i="52" a="1"/>
  <c r="G14" i="52" s="1"/>
  <c r="F14" i="52" a="1"/>
  <c r="F14" i="52" s="1"/>
  <c r="E14" i="52" a="1"/>
  <c r="E14" i="52" s="1"/>
  <c r="D14" i="52" a="1"/>
  <c r="D14" i="52" s="1"/>
  <c r="C14" i="52"/>
  <c r="W13" i="52" a="1"/>
  <c r="W13" i="52" s="1"/>
  <c r="V13" i="52" a="1"/>
  <c r="V13" i="52" s="1"/>
  <c r="U13" i="52" a="1"/>
  <c r="U13" i="52" s="1"/>
  <c r="T13" i="52" a="1"/>
  <c r="T13" i="52" s="1"/>
  <c r="S13" i="52" a="1"/>
  <c r="S13" i="52" s="1"/>
  <c r="R13" i="52" a="1"/>
  <c r="R13" i="52" s="1"/>
  <c r="Q13" i="52" a="1"/>
  <c r="Q13" i="52" s="1"/>
  <c r="P13" i="52" a="1"/>
  <c r="P13" i="52" s="1"/>
  <c r="O13" i="52" a="1"/>
  <c r="O13" i="52" s="1"/>
  <c r="N13" i="52" a="1"/>
  <c r="N13" i="52" s="1"/>
  <c r="M13" i="52" a="1"/>
  <c r="M13" i="52" s="1"/>
  <c r="L13" i="52" a="1"/>
  <c r="L13" i="52" s="1"/>
  <c r="K13" i="52" a="1"/>
  <c r="K13" i="52" s="1"/>
  <c r="J13" i="52" a="1"/>
  <c r="J13" i="52" s="1"/>
  <c r="I13" i="52" a="1"/>
  <c r="I13" i="52" s="1"/>
  <c r="H13" i="52" a="1"/>
  <c r="H13" i="52" s="1"/>
  <c r="G13" i="52" a="1"/>
  <c r="G13" i="52" s="1"/>
  <c r="F13" i="52" a="1"/>
  <c r="F13" i="52" s="1"/>
  <c r="E13" i="52" a="1"/>
  <c r="E13" i="52" s="1"/>
  <c r="D13" i="52" a="1"/>
  <c r="D13" i="52" s="1"/>
  <c r="C13" i="52"/>
  <c r="W12" i="52" a="1"/>
  <c r="W12" i="52" s="1"/>
  <c r="V12" i="52" a="1"/>
  <c r="V12" i="52" s="1"/>
  <c r="U12" i="52" a="1"/>
  <c r="U12" i="52" s="1"/>
  <c r="T12" i="52" a="1"/>
  <c r="T12" i="52" s="1"/>
  <c r="S12" i="52" a="1"/>
  <c r="S12" i="52" s="1"/>
  <c r="R12" i="52" a="1"/>
  <c r="R12" i="52" s="1"/>
  <c r="Q12" i="52" a="1"/>
  <c r="Q12" i="52" s="1"/>
  <c r="P12" i="52" a="1"/>
  <c r="P12" i="52" s="1"/>
  <c r="O12" i="52" a="1"/>
  <c r="O12" i="52" s="1"/>
  <c r="N12" i="52" a="1"/>
  <c r="N12" i="52" s="1"/>
  <c r="M12" i="52" a="1"/>
  <c r="M12" i="52" s="1"/>
  <c r="L12" i="52" a="1"/>
  <c r="L12" i="52" s="1"/>
  <c r="K12" i="52" a="1"/>
  <c r="K12" i="52" s="1"/>
  <c r="J12" i="52" a="1"/>
  <c r="J12" i="52" s="1"/>
  <c r="I12" i="52" a="1"/>
  <c r="I12" i="52" s="1"/>
  <c r="H12" i="52" a="1"/>
  <c r="H12" i="52" s="1"/>
  <c r="G12" i="52" a="1"/>
  <c r="G12" i="52" s="1"/>
  <c r="F12" i="52" a="1"/>
  <c r="F12" i="52" s="1"/>
  <c r="E12" i="52" a="1"/>
  <c r="E12" i="52" s="1"/>
  <c r="D12" i="52" a="1"/>
  <c r="D12" i="52" s="1"/>
  <c r="C12" i="52"/>
  <c r="W11" i="52" a="1"/>
  <c r="W11" i="52" s="1"/>
  <c r="V11" i="52" a="1"/>
  <c r="V11" i="52" s="1"/>
  <c r="U11" i="52" a="1"/>
  <c r="U11" i="52" s="1"/>
  <c r="T11" i="52" a="1"/>
  <c r="T11" i="52" s="1"/>
  <c r="S11" i="52" a="1"/>
  <c r="S11" i="52" s="1"/>
  <c r="R11" i="52" a="1"/>
  <c r="R11" i="52" s="1"/>
  <c r="Q11" i="52" a="1"/>
  <c r="Q11" i="52" s="1"/>
  <c r="P11" i="52" a="1"/>
  <c r="P11" i="52" s="1"/>
  <c r="O11" i="52" a="1"/>
  <c r="O11" i="52" s="1"/>
  <c r="N11" i="52" a="1"/>
  <c r="N11" i="52" s="1"/>
  <c r="M11" i="52" a="1"/>
  <c r="M11" i="52" s="1"/>
  <c r="L11" i="52" a="1"/>
  <c r="L11" i="52" s="1"/>
  <c r="K11" i="52" a="1"/>
  <c r="K11" i="52" s="1"/>
  <c r="J11" i="52" a="1"/>
  <c r="J11" i="52" s="1"/>
  <c r="I11" i="52" a="1"/>
  <c r="I11" i="52" s="1"/>
  <c r="H11" i="52" a="1"/>
  <c r="H11" i="52" s="1"/>
  <c r="G11" i="52" a="1"/>
  <c r="G11" i="52" s="1"/>
  <c r="F11" i="52" a="1"/>
  <c r="F11" i="52" s="1"/>
  <c r="E11" i="52" a="1"/>
  <c r="E11" i="52" s="1"/>
  <c r="D11" i="52" a="1"/>
  <c r="D11" i="52" s="1"/>
  <c r="C11" i="52"/>
  <c r="W10" i="52" a="1"/>
  <c r="W10" i="52" s="1"/>
  <c r="V10" i="52" a="1"/>
  <c r="V10" i="52" s="1"/>
  <c r="U10" i="52" a="1"/>
  <c r="U10" i="52" s="1"/>
  <c r="T10" i="52" a="1"/>
  <c r="T10" i="52" s="1"/>
  <c r="S10" i="52" a="1"/>
  <c r="S10" i="52" s="1"/>
  <c r="R10" i="52" a="1"/>
  <c r="R10" i="52" s="1"/>
  <c r="Q10" i="52" a="1"/>
  <c r="Q10" i="52" s="1"/>
  <c r="P10" i="52" a="1"/>
  <c r="P10" i="52" s="1"/>
  <c r="O10" i="52" a="1"/>
  <c r="O10" i="52" s="1"/>
  <c r="N10" i="52" a="1"/>
  <c r="N10" i="52" s="1"/>
  <c r="M10" i="52" a="1"/>
  <c r="M10" i="52" s="1"/>
  <c r="L10" i="52" a="1"/>
  <c r="L10" i="52" s="1"/>
  <c r="K10" i="52" a="1"/>
  <c r="K10" i="52" s="1"/>
  <c r="J10" i="52" a="1"/>
  <c r="J10" i="52" s="1"/>
  <c r="I10" i="52" a="1"/>
  <c r="I10" i="52" s="1"/>
  <c r="H10" i="52" a="1"/>
  <c r="H10" i="52" s="1"/>
  <c r="G10" i="52" a="1"/>
  <c r="G10" i="52" s="1"/>
  <c r="F10" i="52" a="1"/>
  <c r="F10" i="52" s="1"/>
  <c r="E10" i="52" a="1"/>
  <c r="E10" i="52" s="1"/>
  <c r="D10" i="52" a="1"/>
  <c r="D10" i="52" s="1"/>
  <c r="C10" i="52"/>
  <c r="W9" i="52" a="1"/>
  <c r="W9" i="52" s="1"/>
  <c r="V9" i="52" a="1"/>
  <c r="V9" i="52" s="1"/>
  <c r="U9" i="52" a="1"/>
  <c r="U9" i="52" s="1"/>
  <c r="T9" i="52" a="1"/>
  <c r="T9" i="52" s="1"/>
  <c r="S9" i="52" a="1"/>
  <c r="S9" i="52" s="1"/>
  <c r="R9" i="52" a="1"/>
  <c r="R9" i="52" s="1"/>
  <c r="Q9" i="52" a="1"/>
  <c r="Q9" i="52" s="1"/>
  <c r="P9" i="52" a="1"/>
  <c r="P9" i="52" s="1"/>
  <c r="O9" i="52" a="1"/>
  <c r="O9" i="52" s="1"/>
  <c r="N9" i="52" a="1"/>
  <c r="N9" i="52" s="1"/>
  <c r="M9" i="52" a="1"/>
  <c r="M9" i="52" s="1"/>
  <c r="L9" i="52" a="1"/>
  <c r="L9" i="52" s="1"/>
  <c r="K9" i="52" a="1"/>
  <c r="K9" i="52" s="1"/>
  <c r="J9" i="52" a="1"/>
  <c r="J9" i="52" s="1"/>
  <c r="I9" i="52" a="1"/>
  <c r="I9" i="52" s="1"/>
  <c r="H9" i="52" a="1"/>
  <c r="H9" i="52" s="1"/>
  <c r="G9" i="52" a="1"/>
  <c r="G9" i="52" s="1"/>
  <c r="F9" i="52" a="1"/>
  <c r="F9" i="52" s="1"/>
  <c r="E9" i="52" a="1"/>
  <c r="E9" i="52" s="1"/>
  <c r="D9" i="52" a="1"/>
  <c r="D9" i="52" s="1"/>
  <c r="C9" i="52"/>
  <c r="C8" i="52"/>
  <c r="C7" i="52"/>
  <c r="C6" i="52"/>
  <c r="C5" i="52"/>
  <c r="C4" i="52"/>
  <c r="W21" i="51" a="1"/>
  <c r="W21" i="51" s="1"/>
  <c r="V21" i="51" a="1"/>
  <c r="V21" i="51" s="1"/>
  <c r="U21" i="51" a="1"/>
  <c r="U21" i="51" s="1"/>
  <c r="T21" i="51" a="1"/>
  <c r="T21" i="51" s="1"/>
  <c r="S21" i="51" a="1"/>
  <c r="S21" i="51" s="1"/>
  <c r="R21" i="51" a="1"/>
  <c r="R21" i="51" s="1"/>
  <c r="Q21" i="51" a="1"/>
  <c r="Q21" i="51" s="1"/>
  <c r="P21" i="51" a="1"/>
  <c r="P21" i="51" s="1"/>
  <c r="O21" i="51" a="1"/>
  <c r="O21" i="51" s="1"/>
  <c r="N21" i="51" a="1"/>
  <c r="N21" i="51" s="1"/>
  <c r="M21" i="51" a="1"/>
  <c r="M21" i="51" s="1"/>
  <c r="L21" i="51" a="1"/>
  <c r="L21" i="51" s="1"/>
  <c r="K21" i="51" a="1"/>
  <c r="K21" i="51" s="1"/>
  <c r="J21" i="51" a="1"/>
  <c r="J21" i="51" s="1"/>
  <c r="I21" i="51" a="1"/>
  <c r="I21" i="51" s="1"/>
  <c r="H21" i="51" a="1"/>
  <c r="H21" i="51" s="1"/>
  <c r="G21" i="51" a="1"/>
  <c r="G21" i="51" s="1"/>
  <c r="F21" i="51" a="1"/>
  <c r="F21" i="51" s="1"/>
  <c r="E21" i="51" a="1"/>
  <c r="E21" i="51" s="1"/>
  <c r="D21" i="51" a="1"/>
  <c r="D21" i="51" s="1"/>
  <c r="C21" i="51"/>
  <c r="W20" i="51" a="1"/>
  <c r="W20" i="51" s="1"/>
  <c r="V20" i="51" a="1"/>
  <c r="V20" i="51" s="1"/>
  <c r="U20" i="51" a="1"/>
  <c r="U20" i="51" s="1"/>
  <c r="T20" i="51" a="1"/>
  <c r="T20" i="51" s="1"/>
  <c r="S20" i="51" a="1"/>
  <c r="S20" i="51" s="1"/>
  <c r="R20" i="51" a="1"/>
  <c r="R20" i="51" s="1"/>
  <c r="Q20" i="51" a="1"/>
  <c r="Q20" i="51" s="1"/>
  <c r="P20" i="51" a="1"/>
  <c r="P20" i="51" s="1"/>
  <c r="O20" i="51" a="1"/>
  <c r="O20" i="51" s="1"/>
  <c r="N20" i="51" a="1"/>
  <c r="N20" i="51" s="1"/>
  <c r="M20" i="51" a="1"/>
  <c r="M20" i="51" s="1"/>
  <c r="L20" i="51" a="1"/>
  <c r="L20" i="51" s="1"/>
  <c r="K20" i="51" a="1"/>
  <c r="K20" i="51" s="1"/>
  <c r="J20" i="51" a="1"/>
  <c r="J20" i="51" s="1"/>
  <c r="I20" i="51" a="1"/>
  <c r="I20" i="51" s="1"/>
  <c r="H20" i="51" a="1"/>
  <c r="H20" i="51" s="1"/>
  <c r="G20" i="51" a="1"/>
  <c r="G20" i="51" s="1"/>
  <c r="F20" i="51" a="1"/>
  <c r="F20" i="51" s="1"/>
  <c r="E20" i="51" a="1"/>
  <c r="E20" i="51" s="1"/>
  <c r="D20" i="51" a="1"/>
  <c r="D20" i="51" s="1"/>
  <c r="C20" i="51"/>
  <c r="W19" i="51" a="1"/>
  <c r="W19" i="51" s="1"/>
  <c r="V19" i="51" a="1"/>
  <c r="V19" i="51" s="1"/>
  <c r="U19" i="51" a="1"/>
  <c r="U19" i="51" s="1"/>
  <c r="T19" i="51" a="1"/>
  <c r="T19" i="51" s="1"/>
  <c r="S19" i="51" a="1"/>
  <c r="S19" i="51" s="1"/>
  <c r="R19" i="51" a="1"/>
  <c r="R19" i="51" s="1"/>
  <c r="Q19" i="51" a="1"/>
  <c r="Q19" i="51" s="1"/>
  <c r="P19" i="51" a="1"/>
  <c r="P19" i="51" s="1"/>
  <c r="O19" i="51" a="1"/>
  <c r="O19" i="51" s="1"/>
  <c r="N19" i="51" a="1"/>
  <c r="N19" i="51" s="1"/>
  <c r="M19" i="51" a="1"/>
  <c r="M19" i="51" s="1"/>
  <c r="L19" i="51" a="1"/>
  <c r="L19" i="51" s="1"/>
  <c r="K19" i="51" a="1"/>
  <c r="K19" i="51" s="1"/>
  <c r="J19" i="51" a="1"/>
  <c r="J19" i="51" s="1"/>
  <c r="I19" i="51" a="1"/>
  <c r="I19" i="51" s="1"/>
  <c r="H19" i="51" a="1"/>
  <c r="H19" i="51" s="1"/>
  <c r="G19" i="51" a="1"/>
  <c r="G19" i="51" s="1"/>
  <c r="F19" i="51" a="1"/>
  <c r="F19" i="51" s="1"/>
  <c r="E19" i="51" a="1"/>
  <c r="E19" i="51" s="1"/>
  <c r="D19" i="51" a="1"/>
  <c r="D19" i="51" s="1"/>
  <c r="C19" i="51"/>
  <c r="W18" i="51" a="1"/>
  <c r="W18" i="51" s="1"/>
  <c r="V18" i="51" a="1"/>
  <c r="V18" i="51" s="1"/>
  <c r="U18" i="51" a="1"/>
  <c r="U18" i="51" s="1"/>
  <c r="T18" i="51" a="1"/>
  <c r="T18" i="51" s="1"/>
  <c r="S18" i="51" a="1"/>
  <c r="S18" i="51" s="1"/>
  <c r="R18" i="51" a="1"/>
  <c r="R18" i="51" s="1"/>
  <c r="Q18" i="51" a="1"/>
  <c r="Q18" i="51" s="1"/>
  <c r="P18" i="51" a="1"/>
  <c r="P18" i="51" s="1"/>
  <c r="O18" i="51" a="1"/>
  <c r="O18" i="51" s="1"/>
  <c r="N18" i="51" a="1"/>
  <c r="N18" i="51" s="1"/>
  <c r="M18" i="51" a="1"/>
  <c r="M18" i="51" s="1"/>
  <c r="L18" i="51" a="1"/>
  <c r="L18" i="51" s="1"/>
  <c r="K18" i="51" a="1"/>
  <c r="K18" i="51" s="1"/>
  <c r="J18" i="51" a="1"/>
  <c r="J18" i="51" s="1"/>
  <c r="I18" i="51" a="1"/>
  <c r="I18" i="51" s="1"/>
  <c r="H18" i="51" a="1"/>
  <c r="H18" i="51" s="1"/>
  <c r="G18" i="51" a="1"/>
  <c r="G18" i="51" s="1"/>
  <c r="F18" i="51" a="1"/>
  <c r="F18" i="51" s="1"/>
  <c r="E18" i="51" a="1"/>
  <c r="E18" i="51" s="1"/>
  <c r="D18" i="51" a="1"/>
  <c r="D18" i="51" s="1"/>
  <c r="C18" i="51"/>
  <c r="W17" i="51" a="1"/>
  <c r="W17" i="51" s="1"/>
  <c r="V17" i="51" a="1"/>
  <c r="V17" i="51" s="1"/>
  <c r="U17" i="51" a="1"/>
  <c r="U17" i="51" s="1"/>
  <c r="T17" i="51" a="1"/>
  <c r="T17" i="51" s="1"/>
  <c r="S17" i="51" a="1"/>
  <c r="S17" i="51" s="1"/>
  <c r="R17" i="51" a="1"/>
  <c r="R17" i="51" s="1"/>
  <c r="Q17" i="51" a="1"/>
  <c r="Q17" i="51" s="1"/>
  <c r="P17" i="51" a="1"/>
  <c r="P17" i="51" s="1"/>
  <c r="O17" i="51" a="1"/>
  <c r="O17" i="51" s="1"/>
  <c r="N17" i="51" a="1"/>
  <c r="N17" i="51" s="1"/>
  <c r="M17" i="51" a="1"/>
  <c r="M17" i="51" s="1"/>
  <c r="L17" i="51" a="1"/>
  <c r="L17" i="51" s="1"/>
  <c r="K17" i="51" a="1"/>
  <c r="K17" i="51" s="1"/>
  <c r="J17" i="51" a="1"/>
  <c r="J17" i="51" s="1"/>
  <c r="I17" i="51" a="1"/>
  <c r="I17" i="51" s="1"/>
  <c r="H17" i="51" a="1"/>
  <c r="H17" i="51" s="1"/>
  <c r="G17" i="51" a="1"/>
  <c r="G17" i="51" s="1"/>
  <c r="F17" i="51" a="1"/>
  <c r="F17" i="51" s="1"/>
  <c r="E17" i="51" a="1"/>
  <c r="E17" i="51" s="1"/>
  <c r="D17" i="51" a="1"/>
  <c r="D17" i="51" s="1"/>
  <c r="C17" i="51"/>
  <c r="W16" i="51" a="1"/>
  <c r="W16" i="51" s="1"/>
  <c r="V16" i="51" a="1"/>
  <c r="V16" i="51" s="1"/>
  <c r="U16" i="51" a="1"/>
  <c r="U16" i="51" s="1"/>
  <c r="T16" i="51" a="1"/>
  <c r="T16" i="51" s="1"/>
  <c r="S16" i="51" a="1"/>
  <c r="S16" i="51" s="1"/>
  <c r="R16" i="51" a="1"/>
  <c r="R16" i="51" s="1"/>
  <c r="Q16" i="51" a="1"/>
  <c r="Q16" i="51" s="1"/>
  <c r="P16" i="51" a="1"/>
  <c r="P16" i="51" s="1"/>
  <c r="O16" i="51" a="1"/>
  <c r="O16" i="51" s="1"/>
  <c r="N16" i="51" a="1"/>
  <c r="N16" i="51" s="1"/>
  <c r="M16" i="51" a="1"/>
  <c r="M16" i="51" s="1"/>
  <c r="L16" i="51" a="1"/>
  <c r="L16" i="51" s="1"/>
  <c r="K16" i="51" a="1"/>
  <c r="K16" i="51" s="1"/>
  <c r="J16" i="51" a="1"/>
  <c r="J16" i="51" s="1"/>
  <c r="I16" i="51" a="1"/>
  <c r="I16" i="51" s="1"/>
  <c r="H16" i="51" a="1"/>
  <c r="H16" i="51" s="1"/>
  <c r="G16" i="51" a="1"/>
  <c r="G16" i="51" s="1"/>
  <c r="F16" i="51" a="1"/>
  <c r="F16" i="51" s="1"/>
  <c r="E16" i="51" a="1"/>
  <c r="E16" i="51" s="1"/>
  <c r="D16" i="51" a="1"/>
  <c r="D16" i="51" s="1"/>
  <c r="C16" i="51"/>
  <c r="W15" i="51" a="1"/>
  <c r="W15" i="51" s="1"/>
  <c r="V15" i="51" a="1"/>
  <c r="V15" i="51" s="1"/>
  <c r="U15" i="51" a="1"/>
  <c r="U15" i="51" s="1"/>
  <c r="T15" i="51" a="1"/>
  <c r="T15" i="51" s="1"/>
  <c r="S15" i="51" a="1"/>
  <c r="S15" i="51" s="1"/>
  <c r="R15" i="51" a="1"/>
  <c r="R15" i="51" s="1"/>
  <c r="Q15" i="51" a="1"/>
  <c r="Q15" i="51" s="1"/>
  <c r="P15" i="51" a="1"/>
  <c r="P15" i="51" s="1"/>
  <c r="O15" i="51" a="1"/>
  <c r="O15" i="51" s="1"/>
  <c r="N15" i="51" a="1"/>
  <c r="N15" i="51" s="1"/>
  <c r="M15" i="51" a="1"/>
  <c r="M15" i="51" s="1"/>
  <c r="L15" i="51" a="1"/>
  <c r="L15" i="51" s="1"/>
  <c r="K15" i="51" a="1"/>
  <c r="K15" i="51" s="1"/>
  <c r="J15" i="51" a="1"/>
  <c r="J15" i="51" s="1"/>
  <c r="I15" i="51" a="1"/>
  <c r="I15" i="51" s="1"/>
  <c r="H15" i="51" a="1"/>
  <c r="H15" i="51" s="1"/>
  <c r="G15" i="51" a="1"/>
  <c r="G15" i="51" s="1"/>
  <c r="F15" i="51" a="1"/>
  <c r="F15" i="51" s="1"/>
  <c r="E15" i="51" a="1"/>
  <c r="E15" i="51" s="1"/>
  <c r="D15" i="51" a="1"/>
  <c r="D15" i="51" s="1"/>
  <c r="C15" i="51"/>
  <c r="W14" i="51" a="1"/>
  <c r="W14" i="51" s="1"/>
  <c r="V14" i="51" a="1"/>
  <c r="V14" i="51" s="1"/>
  <c r="U14" i="51" a="1"/>
  <c r="U14" i="51" s="1"/>
  <c r="T14" i="51" a="1"/>
  <c r="T14" i="51" s="1"/>
  <c r="S14" i="51" a="1"/>
  <c r="S14" i="51" s="1"/>
  <c r="R14" i="51" a="1"/>
  <c r="R14" i="51" s="1"/>
  <c r="Q14" i="51" a="1"/>
  <c r="Q14" i="51" s="1"/>
  <c r="P14" i="51" a="1"/>
  <c r="P14" i="51" s="1"/>
  <c r="O14" i="51" a="1"/>
  <c r="O14" i="51" s="1"/>
  <c r="N14" i="51" a="1"/>
  <c r="N14" i="51" s="1"/>
  <c r="M14" i="51" a="1"/>
  <c r="M14" i="51" s="1"/>
  <c r="L14" i="51" a="1"/>
  <c r="L14" i="51" s="1"/>
  <c r="K14" i="51" a="1"/>
  <c r="K14" i="51" s="1"/>
  <c r="J14" i="51" a="1"/>
  <c r="J14" i="51" s="1"/>
  <c r="I14" i="51" a="1"/>
  <c r="I14" i="51" s="1"/>
  <c r="H14" i="51" a="1"/>
  <c r="H14" i="51" s="1"/>
  <c r="G14" i="51" a="1"/>
  <c r="G14" i="51" s="1"/>
  <c r="F14" i="51" a="1"/>
  <c r="F14" i="51" s="1"/>
  <c r="E14" i="51" a="1"/>
  <c r="E14" i="51" s="1"/>
  <c r="D14" i="51" a="1"/>
  <c r="D14" i="51" s="1"/>
  <c r="C14" i="51"/>
  <c r="W13" i="51" a="1"/>
  <c r="W13" i="51" s="1"/>
  <c r="V13" i="51" a="1"/>
  <c r="V13" i="51" s="1"/>
  <c r="U13" i="51" a="1"/>
  <c r="U13" i="51" s="1"/>
  <c r="T13" i="51" a="1"/>
  <c r="T13" i="51" s="1"/>
  <c r="S13" i="51" a="1"/>
  <c r="S13" i="51" s="1"/>
  <c r="R13" i="51" a="1"/>
  <c r="R13" i="51" s="1"/>
  <c r="Q13" i="51" a="1"/>
  <c r="Q13" i="51" s="1"/>
  <c r="P13" i="51" a="1"/>
  <c r="P13" i="51" s="1"/>
  <c r="O13" i="51" a="1"/>
  <c r="O13" i="51" s="1"/>
  <c r="N13" i="51" a="1"/>
  <c r="N13" i="51" s="1"/>
  <c r="M13" i="51" a="1"/>
  <c r="M13" i="51" s="1"/>
  <c r="L13" i="51" a="1"/>
  <c r="L13" i="51" s="1"/>
  <c r="K13" i="51" a="1"/>
  <c r="K13" i="51" s="1"/>
  <c r="J13" i="51" a="1"/>
  <c r="J13" i="51" s="1"/>
  <c r="I13" i="51" a="1"/>
  <c r="I13" i="51" s="1"/>
  <c r="H13" i="51" a="1"/>
  <c r="H13" i="51" s="1"/>
  <c r="G13" i="51" a="1"/>
  <c r="G13" i="51" s="1"/>
  <c r="F13" i="51" a="1"/>
  <c r="F13" i="51" s="1"/>
  <c r="E13" i="51" a="1"/>
  <c r="E13" i="51" s="1"/>
  <c r="D13" i="51" a="1"/>
  <c r="D13" i="51" s="1"/>
  <c r="C13" i="51"/>
  <c r="W12" i="51" a="1"/>
  <c r="W12" i="51" s="1"/>
  <c r="V12" i="51" a="1"/>
  <c r="V12" i="51" s="1"/>
  <c r="U12" i="51" a="1"/>
  <c r="U12" i="51" s="1"/>
  <c r="T12" i="51" a="1"/>
  <c r="T12" i="51" s="1"/>
  <c r="S12" i="51" a="1"/>
  <c r="S12" i="51" s="1"/>
  <c r="R12" i="51" a="1"/>
  <c r="R12" i="51" s="1"/>
  <c r="Q12" i="51" a="1"/>
  <c r="Q12" i="51" s="1"/>
  <c r="P12" i="51" a="1"/>
  <c r="P12" i="51" s="1"/>
  <c r="O12" i="51" a="1"/>
  <c r="O12" i="51" s="1"/>
  <c r="N12" i="51" a="1"/>
  <c r="N12" i="51" s="1"/>
  <c r="M12" i="51" a="1"/>
  <c r="M12" i="51" s="1"/>
  <c r="L12" i="51" a="1"/>
  <c r="L12" i="51" s="1"/>
  <c r="K12" i="51" a="1"/>
  <c r="K12" i="51" s="1"/>
  <c r="J12" i="51" a="1"/>
  <c r="J12" i="51" s="1"/>
  <c r="I12" i="51" a="1"/>
  <c r="I12" i="51" s="1"/>
  <c r="H12" i="51" a="1"/>
  <c r="H12" i="51" s="1"/>
  <c r="G12" i="51" a="1"/>
  <c r="G12" i="51" s="1"/>
  <c r="F12" i="51" a="1"/>
  <c r="F12" i="51" s="1"/>
  <c r="E12" i="51" a="1"/>
  <c r="E12" i="51" s="1"/>
  <c r="D12" i="51" a="1"/>
  <c r="D12" i="51" s="1"/>
  <c r="C12" i="51"/>
  <c r="W11" i="51" a="1"/>
  <c r="W11" i="51" s="1"/>
  <c r="V11" i="51" a="1"/>
  <c r="V11" i="51" s="1"/>
  <c r="U11" i="51" a="1"/>
  <c r="U11" i="51" s="1"/>
  <c r="T11" i="51" a="1"/>
  <c r="T11" i="51" s="1"/>
  <c r="S11" i="51" a="1"/>
  <c r="S11" i="51" s="1"/>
  <c r="R11" i="51" a="1"/>
  <c r="R11" i="51" s="1"/>
  <c r="Q11" i="51" a="1"/>
  <c r="Q11" i="51" s="1"/>
  <c r="P11" i="51" a="1"/>
  <c r="P11" i="51" s="1"/>
  <c r="O11" i="51" a="1"/>
  <c r="O11" i="51" s="1"/>
  <c r="N11" i="51" a="1"/>
  <c r="N11" i="51" s="1"/>
  <c r="M11" i="51" a="1"/>
  <c r="M11" i="51" s="1"/>
  <c r="L11" i="51" a="1"/>
  <c r="L11" i="51" s="1"/>
  <c r="K11" i="51" a="1"/>
  <c r="K11" i="51" s="1"/>
  <c r="J11" i="51" a="1"/>
  <c r="J11" i="51" s="1"/>
  <c r="I11" i="51" a="1"/>
  <c r="I11" i="51" s="1"/>
  <c r="H11" i="51" a="1"/>
  <c r="H11" i="51" s="1"/>
  <c r="G11" i="51" a="1"/>
  <c r="G11" i="51" s="1"/>
  <c r="F11" i="51" a="1"/>
  <c r="F11" i="51" s="1"/>
  <c r="E11" i="51" a="1"/>
  <c r="E11" i="51" s="1"/>
  <c r="D11" i="51" a="1"/>
  <c r="D11" i="51" s="1"/>
  <c r="C11" i="51"/>
  <c r="W10" i="51" a="1"/>
  <c r="W10" i="51" s="1"/>
  <c r="V10" i="51" a="1"/>
  <c r="V10" i="51" s="1"/>
  <c r="U10" i="51" a="1"/>
  <c r="U10" i="51" s="1"/>
  <c r="T10" i="51" a="1"/>
  <c r="T10" i="51" s="1"/>
  <c r="S10" i="51" a="1"/>
  <c r="S10" i="51" s="1"/>
  <c r="R10" i="51" a="1"/>
  <c r="R10" i="51" s="1"/>
  <c r="Q10" i="51" a="1"/>
  <c r="Q10" i="51" s="1"/>
  <c r="P10" i="51" a="1"/>
  <c r="P10" i="51" s="1"/>
  <c r="O10" i="51" a="1"/>
  <c r="O10" i="51" s="1"/>
  <c r="N10" i="51" a="1"/>
  <c r="N10" i="51" s="1"/>
  <c r="M10" i="51" a="1"/>
  <c r="M10" i="51" s="1"/>
  <c r="L10" i="51" a="1"/>
  <c r="L10" i="51" s="1"/>
  <c r="K10" i="51" a="1"/>
  <c r="K10" i="51" s="1"/>
  <c r="J10" i="51" a="1"/>
  <c r="J10" i="51" s="1"/>
  <c r="I10" i="51" a="1"/>
  <c r="I10" i="51" s="1"/>
  <c r="H10" i="51" a="1"/>
  <c r="H10" i="51" s="1"/>
  <c r="G10" i="51" a="1"/>
  <c r="G10" i="51" s="1"/>
  <c r="F10" i="51" a="1"/>
  <c r="F10" i="51" s="1"/>
  <c r="E10" i="51" a="1"/>
  <c r="E10" i="51" s="1"/>
  <c r="D10" i="51" a="1"/>
  <c r="D10" i="51" s="1"/>
  <c r="C10" i="51"/>
  <c r="W9" i="51" a="1"/>
  <c r="W9" i="51" s="1"/>
  <c r="V9" i="51" a="1"/>
  <c r="V9" i="51" s="1"/>
  <c r="U9" i="51" a="1"/>
  <c r="U9" i="51" s="1"/>
  <c r="T9" i="51" a="1"/>
  <c r="T9" i="51" s="1"/>
  <c r="S9" i="51" a="1"/>
  <c r="S9" i="51" s="1"/>
  <c r="R9" i="51" a="1"/>
  <c r="R9" i="51" s="1"/>
  <c r="Q9" i="51" a="1"/>
  <c r="Q9" i="51" s="1"/>
  <c r="P9" i="51" a="1"/>
  <c r="P9" i="51" s="1"/>
  <c r="O9" i="51" a="1"/>
  <c r="O9" i="51" s="1"/>
  <c r="N9" i="51" a="1"/>
  <c r="N9" i="51" s="1"/>
  <c r="M9" i="51" a="1"/>
  <c r="M9" i="51" s="1"/>
  <c r="L9" i="51" a="1"/>
  <c r="L9" i="51" s="1"/>
  <c r="K9" i="51" a="1"/>
  <c r="K9" i="51" s="1"/>
  <c r="J9" i="51" a="1"/>
  <c r="J9" i="51" s="1"/>
  <c r="I9" i="51" a="1"/>
  <c r="I9" i="51" s="1"/>
  <c r="H9" i="51" a="1"/>
  <c r="H9" i="51" s="1"/>
  <c r="G9" i="51" a="1"/>
  <c r="G9" i="51" s="1"/>
  <c r="F9" i="51" a="1"/>
  <c r="F9" i="51" s="1"/>
  <c r="E9" i="51" a="1"/>
  <c r="E9" i="51" s="1"/>
  <c r="D9" i="51" a="1"/>
  <c r="D9" i="51" s="1"/>
  <c r="C9" i="51"/>
  <c r="W8" i="51" a="1"/>
  <c r="W8" i="51" s="1"/>
  <c r="V8" i="51" a="1"/>
  <c r="V8" i="51" s="1"/>
  <c r="U8" i="51" a="1"/>
  <c r="U8" i="51" s="1"/>
  <c r="T8" i="51" a="1"/>
  <c r="T8" i="51" s="1"/>
  <c r="S8" i="51" a="1"/>
  <c r="S8" i="51" s="1"/>
  <c r="R8" i="51" a="1"/>
  <c r="R8" i="51" s="1"/>
  <c r="Q8" i="51" a="1"/>
  <c r="Q8" i="51" s="1"/>
  <c r="P8" i="51" a="1"/>
  <c r="P8" i="51" s="1"/>
  <c r="O8" i="51" a="1"/>
  <c r="O8" i="51" s="1"/>
  <c r="N8" i="51" a="1"/>
  <c r="N8" i="51" s="1"/>
  <c r="M8" i="51" a="1"/>
  <c r="M8" i="51" s="1"/>
  <c r="L8" i="51" a="1"/>
  <c r="L8" i="51" s="1"/>
  <c r="K8" i="51" a="1"/>
  <c r="K8" i="51" s="1"/>
  <c r="J8" i="51" a="1"/>
  <c r="J8" i="51" s="1"/>
  <c r="I8" i="51" a="1"/>
  <c r="I8" i="51" s="1"/>
  <c r="H8" i="51" a="1"/>
  <c r="H8" i="51" s="1"/>
  <c r="G8" i="51" a="1"/>
  <c r="G8" i="51" s="1"/>
  <c r="F8" i="51" a="1"/>
  <c r="F8" i="51" s="1"/>
  <c r="E8" i="51" a="1"/>
  <c r="E8" i="51" s="1"/>
  <c r="D8" i="51" a="1"/>
  <c r="D8" i="51" s="1"/>
  <c r="C8" i="51"/>
  <c r="W7" i="51" a="1"/>
  <c r="W7" i="51" s="1"/>
  <c r="V7" i="51" a="1"/>
  <c r="V7" i="51" s="1"/>
  <c r="U7" i="51" a="1"/>
  <c r="U7" i="51" s="1"/>
  <c r="T7" i="51" a="1"/>
  <c r="T7" i="51" s="1"/>
  <c r="S7" i="51" a="1"/>
  <c r="S7" i="51" s="1"/>
  <c r="R7" i="51" a="1"/>
  <c r="R7" i="51" s="1"/>
  <c r="Q7" i="51" a="1"/>
  <c r="Q7" i="51" s="1"/>
  <c r="P7" i="51" a="1"/>
  <c r="P7" i="51" s="1"/>
  <c r="O7" i="51" a="1"/>
  <c r="O7" i="51" s="1"/>
  <c r="N7" i="51" a="1"/>
  <c r="N7" i="51" s="1"/>
  <c r="M7" i="51" a="1"/>
  <c r="M7" i="51" s="1"/>
  <c r="L7" i="51" a="1"/>
  <c r="L7" i="51" s="1"/>
  <c r="K7" i="51" a="1"/>
  <c r="K7" i="51" s="1"/>
  <c r="J7" i="51" a="1"/>
  <c r="J7" i="51" s="1"/>
  <c r="I7" i="51" a="1"/>
  <c r="I7" i="51" s="1"/>
  <c r="H7" i="51" a="1"/>
  <c r="H7" i="51" s="1"/>
  <c r="G7" i="51" a="1"/>
  <c r="G7" i="51" s="1"/>
  <c r="F7" i="51" a="1"/>
  <c r="F7" i="51" s="1"/>
  <c r="E7" i="51" a="1"/>
  <c r="E7" i="51" s="1"/>
  <c r="D7" i="51" a="1"/>
  <c r="D7" i="51" s="1"/>
  <c r="C7" i="51"/>
  <c r="C6" i="51"/>
  <c r="C5" i="51"/>
  <c r="C4" i="51"/>
  <c r="W21" i="50" a="1"/>
  <c r="W21" i="50" s="1"/>
  <c r="V21" i="50" a="1"/>
  <c r="V21" i="50" s="1"/>
  <c r="U21" i="50" a="1"/>
  <c r="U21" i="50" s="1"/>
  <c r="T21" i="50" a="1"/>
  <c r="T21" i="50" s="1"/>
  <c r="S21" i="50" a="1"/>
  <c r="S21" i="50" s="1"/>
  <c r="R21" i="50" a="1"/>
  <c r="R21" i="50" s="1"/>
  <c r="Q21" i="50" a="1"/>
  <c r="Q21" i="50" s="1"/>
  <c r="P21" i="50" a="1"/>
  <c r="P21" i="50" s="1"/>
  <c r="O21" i="50" a="1"/>
  <c r="O21" i="50" s="1"/>
  <c r="N21" i="50" a="1"/>
  <c r="N21" i="50" s="1"/>
  <c r="M21" i="50" a="1"/>
  <c r="M21" i="50" s="1"/>
  <c r="L21" i="50" a="1"/>
  <c r="L21" i="50" s="1"/>
  <c r="K21" i="50" a="1"/>
  <c r="K21" i="50" s="1"/>
  <c r="J21" i="50" a="1"/>
  <c r="J21" i="50" s="1"/>
  <c r="I21" i="50" a="1"/>
  <c r="I21" i="50" s="1"/>
  <c r="H21" i="50" a="1"/>
  <c r="H21" i="50" s="1"/>
  <c r="G21" i="50" a="1"/>
  <c r="G21" i="50" s="1"/>
  <c r="F21" i="50" a="1"/>
  <c r="F21" i="50" s="1"/>
  <c r="E21" i="50" a="1"/>
  <c r="E21" i="50" s="1"/>
  <c r="D21" i="50" a="1"/>
  <c r="D21" i="50" s="1"/>
  <c r="C21" i="50"/>
  <c r="W20" i="50" a="1"/>
  <c r="W20" i="50" s="1"/>
  <c r="V20" i="50" a="1"/>
  <c r="V20" i="50" s="1"/>
  <c r="U20" i="50" a="1"/>
  <c r="U20" i="50" s="1"/>
  <c r="T20" i="50" a="1"/>
  <c r="T20" i="50" s="1"/>
  <c r="S20" i="50" a="1"/>
  <c r="S20" i="50" s="1"/>
  <c r="R20" i="50" a="1"/>
  <c r="R20" i="50" s="1"/>
  <c r="Q20" i="50" a="1"/>
  <c r="Q20" i="50" s="1"/>
  <c r="P20" i="50" a="1"/>
  <c r="P20" i="50" s="1"/>
  <c r="O20" i="50" a="1"/>
  <c r="O20" i="50" s="1"/>
  <c r="N20" i="50" a="1"/>
  <c r="N20" i="50" s="1"/>
  <c r="M20" i="50" a="1"/>
  <c r="M20" i="50" s="1"/>
  <c r="L20" i="50" a="1"/>
  <c r="L20" i="50" s="1"/>
  <c r="K20" i="50" a="1"/>
  <c r="K20" i="50" s="1"/>
  <c r="J20" i="50" a="1"/>
  <c r="J20" i="50" s="1"/>
  <c r="I20" i="50" a="1"/>
  <c r="I20" i="50" s="1"/>
  <c r="H20" i="50" a="1"/>
  <c r="H20" i="50" s="1"/>
  <c r="G20" i="50" a="1"/>
  <c r="G20" i="50" s="1"/>
  <c r="F20" i="50" a="1"/>
  <c r="F20" i="50" s="1"/>
  <c r="E20" i="50" a="1"/>
  <c r="E20" i="50" s="1"/>
  <c r="D20" i="50" a="1"/>
  <c r="D20" i="50" s="1"/>
  <c r="C20" i="50"/>
  <c r="W19" i="50" a="1"/>
  <c r="W19" i="50" s="1"/>
  <c r="V19" i="50" a="1"/>
  <c r="V19" i="50" s="1"/>
  <c r="U19" i="50" a="1"/>
  <c r="U19" i="50" s="1"/>
  <c r="T19" i="50" a="1"/>
  <c r="T19" i="50" s="1"/>
  <c r="S19" i="50" a="1"/>
  <c r="S19" i="50" s="1"/>
  <c r="R19" i="50" a="1"/>
  <c r="R19" i="50" s="1"/>
  <c r="Q19" i="50" a="1"/>
  <c r="Q19" i="50" s="1"/>
  <c r="P19" i="50" a="1"/>
  <c r="P19" i="50" s="1"/>
  <c r="O19" i="50" a="1"/>
  <c r="O19" i="50" s="1"/>
  <c r="N19" i="50" a="1"/>
  <c r="N19" i="50" s="1"/>
  <c r="M19" i="50" a="1"/>
  <c r="M19" i="50" s="1"/>
  <c r="L19" i="50" a="1"/>
  <c r="L19" i="50" s="1"/>
  <c r="K19" i="50" a="1"/>
  <c r="K19" i="50" s="1"/>
  <c r="J19" i="50" a="1"/>
  <c r="J19" i="50" s="1"/>
  <c r="I19" i="50" a="1"/>
  <c r="I19" i="50" s="1"/>
  <c r="H19" i="50" a="1"/>
  <c r="H19" i="50" s="1"/>
  <c r="G19" i="50" a="1"/>
  <c r="G19" i="50" s="1"/>
  <c r="F19" i="50" a="1"/>
  <c r="F19" i="50" s="1"/>
  <c r="E19" i="50" a="1"/>
  <c r="E19" i="50" s="1"/>
  <c r="D19" i="50" a="1"/>
  <c r="D19" i="50" s="1"/>
  <c r="C19" i="50"/>
  <c r="W18" i="50" a="1"/>
  <c r="W18" i="50" s="1"/>
  <c r="V18" i="50" a="1"/>
  <c r="V18" i="50" s="1"/>
  <c r="U18" i="50" a="1"/>
  <c r="U18" i="50" s="1"/>
  <c r="T18" i="50" a="1"/>
  <c r="T18" i="50" s="1"/>
  <c r="S18" i="50" a="1"/>
  <c r="S18" i="50" s="1"/>
  <c r="R18" i="50" a="1"/>
  <c r="R18" i="50" s="1"/>
  <c r="Q18" i="50" a="1"/>
  <c r="Q18" i="50" s="1"/>
  <c r="P18" i="50" a="1"/>
  <c r="P18" i="50" s="1"/>
  <c r="O18" i="50" a="1"/>
  <c r="O18" i="50" s="1"/>
  <c r="N18" i="50" a="1"/>
  <c r="N18" i="50" s="1"/>
  <c r="M18" i="50" a="1"/>
  <c r="M18" i="50" s="1"/>
  <c r="L18" i="50" a="1"/>
  <c r="L18" i="50" s="1"/>
  <c r="K18" i="50" a="1"/>
  <c r="K18" i="50" s="1"/>
  <c r="J18" i="50" a="1"/>
  <c r="J18" i="50" s="1"/>
  <c r="I18" i="50" a="1"/>
  <c r="I18" i="50" s="1"/>
  <c r="H18" i="50" a="1"/>
  <c r="H18" i="50" s="1"/>
  <c r="G18" i="50" a="1"/>
  <c r="G18" i="50" s="1"/>
  <c r="F18" i="50" a="1"/>
  <c r="F18" i="50" s="1"/>
  <c r="E18" i="50" a="1"/>
  <c r="E18" i="50" s="1"/>
  <c r="D18" i="50" a="1"/>
  <c r="D18" i="50" s="1"/>
  <c r="C18" i="50"/>
  <c r="W17" i="50" a="1"/>
  <c r="W17" i="50" s="1"/>
  <c r="V17" i="50" a="1"/>
  <c r="V17" i="50" s="1"/>
  <c r="U17" i="50" a="1"/>
  <c r="U17" i="50" s="1"/>
  <c r="T17" i="50" a="1"/>
  <c r="T17" i="50" s="1"/>
  <c r="S17" i="50" a="1"/>
  <c r="S17" i="50" s="1"/>
  <c r="R17" i="50" a="1"/>
  <c r="R17" i="50" s="1"/>
  <c r="Q17" i="50" a="1"/>
  <c r="Q17" i="50" s="1"/>
  <c r="P17" i="50" a="1"/>
  <c r="P17" i="50" s="1"/>
  <c r="O17" i="50" a="1"/>
  <c r="O17" i="50" s="1"/>
  <c r="N17" i="50" a="1"/>
  <c r="N17" i="50" s="1"/>
  <c r="M17" i="50" a="1"/>
  <c r="M17" i="50" s="1"/>
  <c r="L17" i="50" a="1"/>
  <c r="L17" i="50" s="1"/>
  <c r="K17" i="50" a="1"/>
  <c r="K17" i="50" s="1"/>
  <c r="J17" i="50" a="1"/>
  <c r="J17" i="50" s="1"/>
  <c r="I17" i="50" a="1"/>
  <c r="I17" i="50" s="1"/>
  <c r="H17" i="50" a="1"/>
  <c r="H17" i="50" s="1"/>
  <c r="G17" i="50" a="1"/>
  <c r="G17" i="50" s="1"/>
  <c r="F17" i="50" a="1"/>
  <c r="F17" i="50" s="1"/>
  <c r="E17" i="50" a="1"/>
  <c r="E17" i="50" s="1"/>
  <c r="D17" i="50" a="1"/>
  <c r="D17" i="50" s="1"/>
  <c r="C17" i="50"/>
  <c r="W16" i="50" a="1"/>
  <c r="W16" i="50" s="1"/>
  <c r="V16" i="50" a="1"/>
  <c r="V16" i="50" s="1"/>
  <c r="U16" i="50" a="1"/>
  <c r="U16" i="50" s="1"/>
  <c r="T16" i="50" a="1"/>
  <c r="T16" i="50" s="1"/>
  <c r="S16" i="50" a="1"/>
  <c r="S16" i="50" s="1"/>
  <c r="R16" i="50" a="1"/>
  <c r="R16" i="50" s="1"/>
  <c r="Q16" i="50" a="1"/>
  <c r="Q16" i="50" s="1"/>
  <c r="P16" i="50" a="1"/>
  <c r="P16" i="50" s="1"/>
  <c r="O16" i="50" a="1"/>
  <c r="O16" i="50" s="1"/>
  <c r="N16" i="50" a="1"/>
  <c r="N16" i="50" s="1"/>
  <c r="M16" i="50" a="1"/>
  <c r="M16" i="50" s="1"/>
  <c r="L16" i="50" a="1"/>
  <c r="L16" i="50" s="1"/>
  <c r="K16" i="50" a="1"/>
  <c r="K16" i="50" s="1"/>
  <c r="J16" i="50" a="1"/>
  <c r="J16" i="50" s="1"/>
  <c r="I16" i="50" a="1"/>
  <c r="I16" i="50" s="1"/>
  <c r="H16" i="50" a="1"/>
  <c r="H16" i="50" s="1"/>
  <c r="G16" i="50" a="1"/>
  <c r="G16" i="50" s="1"/>
  <c r="F16" i="50" a="1"/>
  <c r="F16" i="50" s="1"/>
  <c r="E16" i="50" a="1"/>
  <c r="E16" i="50" s="1"/>
  <c r="D16" i="50" a="1"/>
  <c r="D16" i="50" s="1"/>
  <c r="C16" i="50"/>
  <c r="W15" i="50" a="1"/>
  <c r="W15" i="50" s="1"/>
  <c r="V15" i="50" a="1"/>
  <c r="V15" i="50" s="1"/>
  <c r="U15" i="50" a="1"/>
  <c r="U15" i="50" s="1"/>
  <c r="T15" i="50" a="1"/>
  <c r="T15" i="50" s="1"/>
  <c r="S15" i="50" a="1"/>
  <c r="S15" i="50" s="1"/>
  <c r="R15" i="50" a="1"/>
  <c r="R15" i="50" s="1"/>
  <c r="Q15" i="50" a="1"/>
  <c r="Q15" i="50" s="1"/>
  <c r="P15" i="50" a="1"/>
  <c r="P15" i="50" s="1"/>
  <c r="O15" i="50" a="1"/>
  <c r="O15" i="50" s="1"/>
  <c r="N15" i="50" a="1"/>
  <c r="N15" i="50" s="1"/>
  <c r="M15" i="50" a="1"/>
  <c r="M15" i="50" s="1"/>
  <c r="L15" i="50" a="1"/>
  <c r="L15" i="50" s="1"/>
  <c r="K15" i="50" a="1"/>
  <c r="K15" i="50" s="1"/>
  <c r="J15" i="50" a="1"/>
  <c r="J15" i="50" s="1"/>
  <c r="I15" i="50" a="1"/>
  <c r="I15" i="50" s="1"/>
  <c r="H15" i="50" a="1"/>
  <c r="H15" i="50" s="1"/>
  <c r="G15" i="50" a="1"/>
  <c r="G15" i="50" s="1"/>
  <c r="F15" i="50" a="1"/>
  <c r="F15" i="50" s="1"/>
  <c r="E15" i="50" a="1"/>
  <c r="E15" i="50" s="1"/>
  <c r="D15" i="50" a="1"/>
  <c r="D15" i="50" s="1"/>
  <c r="C15" i="50"/>
  <c r="W14" i="50" a="1"/>
  <c r="W14" i="50" s="1"/>
  <c r="V14" i="50" a="1"/>
  <c r="V14" i="50" s="1"/>
  <c r="U14" i="50" a="1"/>
  <c r="U14" i="50" s="1"/>
  <c r="T14" i="50" a="1"/>
  <c r="T14" i="50" s="1"/>
  <c r="S14" i="50" a="1"/>
  <c r="S14" i="50" s="1"/>
  <c r="R14" i="50" a="1"/>
  <c r="R14" i="50" s="1"/>
  <c r="Q14" i="50" a="1"/>
  <c r="Q14" i="50" s="1"/>
  <c r="P14" i="50" a="1"/>
  <c r="P14" i="50" s="1"/>
  <c r="O14" i="50" a="1"/>
  <c r="O14" i="50" s="1"/>
  <c r="N14" i="50" a="1"/>
  <c r="N14" i="50" s="1"/>
  <c r="M14" i="50" a="1"/>
  <c r="M14" i="50" s="1"/>
  <c r="L14" i="50" a="1"/>
  <c r="L14" i="50" s="1"/>
  <c r="K14" i="50" a="1"/>
  <c r="K14" i="50" s="1"/>
  <c r="J14" i="50" a="1"/>
  <c r="J14" i="50" s="1"/>
  <c r="I14" i="50" a="1"/>
  <c r="I14" i="50" s="1"/>
  <c r="H14" i="50" a="1"/>
  <c r="H14" i="50" s="1"/>
  <c r="G14" i="50" a="1"/>
  <c r="G14" i="50" s="1"/>
  <c r="F14" i="50" a="1"/>
  <c r="F14" i="50" s="1"/>
  <c r="E14" i="50" a="1"/>
  <c r="E14" i="50" s="1"/>
  <c r="D14" i="50" a="1"/>
  <c r="D14" i="50" s="1"/>
  <c r="C14" i="50"/>
  <c r="W13" i="50" a="1"/>
  <c r="W13" i="50" s="1"/>
  <c r="V13" i="50" a="1"/>
  <c r="V13" i="50" s="1"/>
  <c r="U13" i="50" a="1"/>
  <c r="U13" i="50" s="1"/>
  <c r="T13" i="50" a="1"/>
  <c r="T13" i="50" s="1"/>
  <c r="S13" i="50" a="1"/>
  <c r="S13" i="50" s="1"/>
  <c r="R13" i="50" a="1"/>
  <c r="R13" i="50" s="1"/>
  <c r="Q13" i="50" a="1"/>
  <c r="Q13" i="50" s="1"/>
  <c r="P13" i="50" a="1"/>
  <c r="P13" i="50" s="1"/>
  <c r="O13" i="50" a="1"/>
  <c r="O13" i="50" s="1"/>
  <c r="N13" i="50" a="1"/>
  <c r="N13" i="50" s="1"/>
  <c r="M13" i="50" a="1"/>
  <c r="M13" i="50" s="1"/>
  <c r="L13" i="50" a="1"/>
  <c r="L13" i="50" s="1"/>
  <c r="K13" i="50" a="1"/>
  <c r="K13" i="50" s="1"/>
  <c r="J13" i="50" a="1"/>
  <c r="J13" i="50" s="1"/>
  <c r="I13" i="50" a="1"/>
  <c r="I13" i="50" s="1"/>
  <c r="H13" i="50" a="1"/>
  <c r="H13" i="50" s="1"/>
  <c r="G13" i="50" a="1"/>
  <c r="G13" i="50" s="1"/>
  <c r="F13" i="50" a="1"/>
  <c r="F13" i="50" s="1"/>
  <c r="E13" i="50" a="1"/>
  <c r="E13" i="50" s="1"/>
  <c r="D13" i="50" a="1"/>
  <c r="D13" i="50" s="1"/>
  <c r="C13" i="50"/>
  <c r="W12" i="50" a="1"/>
  <c r="W12" i="50" s="1"/>
  <c r="V12" i="50" a="1"/>
  <c r="V12" i="50" s="1"/>
  <c r="U12" i="50" a="1"/>
  <c r="U12" i="50" s="1"/>
  <c r="T12" i="50" a="1"/>
  <c r="T12" i="50" s="1"/>
  <c r="S12" i="50" a="1"/>
  <c r="S12" i="50" s="1"/>
  <c r="R12" i="50" a="1"/>
  <c r="R12" i="50" s="1"/>
  <c r="Q12" i="50" a="1"/>
  <c r="Q12" i="50" s="1"/>
  <c r="P12" i="50" a="1"/>
  <c r="P12" i="50" s="1"/>
  <c r="O12" i="50" a="1"/>
  <c r="O12" i="50" s="1"/>
  <c r="N12" i="50" a="1"/>
  <c r="N12" i="50" s="1"/>
  <c r="M12" i="50" a="1"/>
  <c r="M12" i="50" s="1"/>
  <c r="L12" i="50" a="1"/>
  <c r="L12" i="50" s="1"/>
  <c r="K12" i="50" a="1"/>
  <c r="K12" i="50" s="1"/>
  <c r="J12" i="50" a="1"/>
  <c r="J12" i="50" s="1"/>
  <c r="I12" i="50" a="1"/>
  <c r="I12" i="50" s="1"/>
  <c r="H12" i="50" a="1"/>
  <c r="H12" i="50" s="1"/>
  <c r="G12" i="50" a="1"/>
  <c r="G12" i="50" s="1"/>
  <c r="F12" i="50" a="1"/>
  <c r="F12" i="50" s="1"/>
  <c r="E12" i="50" a="1"/>
  <c r="E12" i="50" s="1"/>
  <c r="D12" i="50" a="1"/>
  <c r="D12" i="50" s="1"/>
  <c r="C12" i="50"/>
  <c r="W11" i="50" a="1"/>
  <c r="W11" i="50" s="1"/>
  <c r="V11" i="50" a="1"/>
  <c r="V11" i="50" s="1"/>
  <c r="U11" i="50" a="1"/>
  <c r="U11" i="50" s="1"/>
  <c r="T11" i="50" a="1"/>
  <c r="T11" i="50" s="1"/>
  <c r="S11" i="50" a="1"/>
  <c r="S11" i="50" s="1"/>
  <c r="R11" i="50" a="1"/>
  <c r="R11" i="50" s="1"/>
  <c r="Q11" i="50" a="1"/>
  <c r="Q11" i="50" s="1"/>
  <c r="P11" i="50" a="1"/>
  <c r="P11" i="50" s="1"/>
  <c r="O11" i="50" a="1"/>
  <c r="O11" i="50" s="1"/>
  <c r="N11" i="50" a="1"/>
  <c r="N11" i="50" s="1"/>
  <c r="M11" i="50" a="1"/>
  <c r="M11" i="50" s="1"/>
  <c r="L11" i="50" a="1"/>
  <c r="L11" i="50" s="1"/>
  <c r="K11" i="50" a="1"/>
  <c r="K11" i="50" s="1"/>
  <c r="J11" i="50" a="1"/>
  <c r="J11" i="50" s="1"/>
  <c r="I11" i="50" a="1"/>
  <c r="I11" i="50" s="1"/>
  <c r="H11" i="50" a="1"/>
  <c r="H11" i="50" s="1"/>
  <c r="G11" i="50" a="1"/>
  <c r="G11" i="50" s="1"/>
  <c r="F11" i="50" a="1"/>
  <c r="F11" i="50" s="1"/>
  <c r="E11" i="50" a="1"/>
  <c r="E11" i="50" s="1"/>
  <c r="D11" i="50" a="1"/>
  <c r="D11" i="50" s="1"/>
  <c r="C11" i="50"/>
  <c r="W10" i="50" a="1"/>
  <c r="W10" i="50" s="1"/>
  <c r="V10" i="50" a="1"/>
  <c r="V10" i="50" s="1"/>
  <c r="U10" i="50" a="1"/>
  <c r="U10" i="50" s="1"/>
  <c r="T10" i="50" a="1"/>
  <c r="T10" i="50" s="1"/>
  <c r="S10" i="50" a="1"/>
  <c r="S10" i="50" s="1"/>
  <c r="R10" i="50" a="1"/>
  <c r="R10" i="50" s="1"/>
  <c r="Q10" i="50" a="1"/>
  <c r="Q10" i="50" s="1"/>
  <c r="P10" i="50" a="1"/>
  <c r="P10" i="50" s="1"/>
  <c r="O10" i="50" a="1"/>
  <c r="O10" i="50" s="1"/>
  <c r="N10" i="50" a="1"/>
  <c r="N10" i="50" s="1"/>
  <c r="M10" i="50" a="1"/>
  <c r="M10" i="50" s="1"/>
  <c r="L10" i="50" a="1"/>
  <c r="L10" i="50" s="1"/>
  <c r="K10" i="50" a="1"/>
  <c r="K10" i="50" s="1"/>
  <c r="J10" i="50" a="1"/>
  <c r="J10" i="50" s="1"/>
  <c r="I10" i="50" a="1"/>
  <c r="I10" i="50" s="1"/>
  <c r="H10" i="50" a="1"/>
  <c r="H10" i="50" s="1"/>
  <c r="G10" i="50" a="1"/>
  <c r="G10" i="50" s="1"/>
  <c r="F10" i="50" a="1"/>
  <c r="F10" i="50" s="1"/>
  <c r="E10" i="50" a="1"/>
  <c r="E10" i="50" s="1"/>
  <c r="D10" i="50" a="1"/>
  <c r="D10" i="50" s="1"/>
  <c r="C10" i="50"/>
  <c r="W9" i="50" a="1"/>
  <c r="W9" i="50" s="1"/>
  <c r="V9" i="50" a="1"/>
  <c r="V9" i="50" s="1"/>
  <c r="U9" i="50" a="1"/>
  <c r="U9" i="50" s="1"/>
  <c r="T9" i="50" a="1"/>
  <c r="T9" i="50" s="1"/>
  <c r="S9" i="50" a="1"/>
  <c r="S9" i="50" s="1"/>
  <c r="R9" i="50" a="1"/>
  <c r="R9" i="50" s="1"/>
  <c r="Q9" i="50" a="1"/>
  <c r="Q9" i="50" s="1"/>
  <c r="P9" i="50" a="1"/>
  <c r="P9" i="50" s="1"/>
  <c r="O9" i="50" a="1"/>
  <c r="O9" i="50" s="1"/>
  <c r="N9" i="50" a="1"/>
  <c r="N9" i="50" s="1"/>
  <c r="M9" i="50" a="1"/>
  <c r="M9" i="50" s="1"/>
  <c r="L9" i="50" a="1"/>
  <c r="L9" i="50" s="1"/>
  <c r="K9" i="50" a="1"/>
  <c r="K9" i="50" s="1"/>
  <c r="J9" i="50" a="1"/>
  <c r="J9" i="50" s="1"/>
  <c r="I9" i="50" a="1"/>
  <c r="I9" i="50" s="1"/>
  <c r="H9" i="50" a="1"/>
  <c r="H9" i="50" s="1"/>
  <c r="G9" i="50" a="1"/>
  <c r="G9" i="50" s="1"/>
  <c r="F9" i="50" a="1"/>
  <c r="F9" i="50" s="1"/>
  <c r="E9" i="50" a="1"/>
  <c r="E9" i="50" s="1"/>
  <c r="D9" i="50" a="1"/>
  <c r="D9" i="50" s="1"/>
  <c r="C9" i="50"/>
  <c r="W8" i="50" a="1"/>
  <c r="W8" i="50" s="1"/>
  <c r="V8" i="50" a="1"/>
  <c r="V8" i="50" s="1"/>
  <c r="U8" i="50" a="1"/>
  <c r="U8" i="50" s="1"/>
  <c r="T8" i="50" a="1"/>
  <c r="T8" i="50" s="1"/>
  <c r="S8" i="50" a="1"/>
  <c r="S8" i="50" s="1"/>
  <c r="R8" i="50" a="1"/>
  <c r="R8" i="50" s="1"/>
  <c r="Q8" i="50" a="1"/>
  <c r="Q8" i="50" s="1"/>
  <c r="P8" i="50" a="1"/>
  <c r="P8" i="50" s="1"/>
  <c r="O8" i="50" a="1"/>
  <c r="O8" i="50" s="1"/>
  <c r="N8" i="50" a="1"/>
  <c r="N8" i="50" s="1"/>
  <c r="M8" i="50" a="1"/>
  <c r="M8" i="50" s="1"/>
  <c r="L8" i="50" a="1"/>
  <c r="L8" i="50" s="1"/>
  <c r="K8" i="50" a="1"/>
  <c r="K8" i="50" s="1"/>
  <c r="J8" i="50" a="1"/>
  <c r="J8" i="50" s="1"/>
  <c r="I8" i="50" a="1"/>
  <c r="I8" i="50" s="1"/>
  <c r="H8" i="50" a="1"/>
  <c r="H8" i="50" s="1"/>
  <c r="G8" i="50" a="1"/>
  <c r="G8" i="50" s="1"/>
  <c r="F8" i="50" a="1"/>
  <c r="F8" i="50" s="1"/>
  <c r="E8" i="50" a="1"/>
  <c r="E8" i="50" s="1"/>
  <c r="D8" i="50" a="1"/>
  <c r="D8" i="50" s="1"/>
  <c r="C8" i="50"/>
  <c r="W7" i="50" a="1"/>
  <c r="W7" i="50" s="1"/>
  <c r="V7" i="50" a="1"/>
  <c r="V7" i="50" s="1"/>
  <c r="U7" i="50" a="1"/>
  <c r="U7" i="50" s="1"/>
  <c r="T7" i="50" a="1"/>
  <c r="T7" i="50" s="1"/>
  <c r="S7" i="50" a="1"/>
  <c r="S7" i="50" s="1"/>
  <c r="R7" i="50" a="1"/>
  <c r="R7" i="50" s="1"/>
  <c r="Q7" i="50" a="1"/>
  <c r="Q7" i="50" s="1"/>
  <c r="P7" i="50" a="1"/>
  <c r="P7" i="50" s="1"/>
  <c r="O7" i="50" a="1"/>
  <c r="O7" i="50" s="1"/>
  <c r="N7" i="50" a="1"/>
  <c r="N7" i="50" s="1"/>
  <c r="M7" i="50" a="1"/>
  <c r="M7" i="50" s="1"/>
  <c r="L7" i="50" a="1"/>
  <c r="L7" i="50" s="1"/>
  <c r="K7" i="50" a="1"/>
  <c r="K7" i="50" s="1"/>
  <c r="J7" i="50" a="1"/>
  <c r="J7" i="50" s="1"/>
  <c r="I7" i="50" a="1"/>
  <c r="I7" i="50" s="1"/>
  <c r="H7" i="50" a="1"/>
  <c r="H7" i="50" s="1"/>
  <c r="G7" i="50" a="1"/>
  <c r="G7" i="50" s="1"/>
  <c r="F7" i="50" a="1"/>
  <c r="F7" i="50" s="1"/>
  <c r="E7" i="50" a="1"/>
  <c r="E7" i="50" s="1"/>
  <c r="D7" i="50" a="1"/>
  <c r="D7" i="50" s="1"/>
  <c r="C7" i="50"/>
  <c r="C6" i="50"/>
  <c r="C5" i="50"/>
  <c r="C4" i="50"/>
  <c r="W21" i="49" a="1"/>
  <c r="W21" i="49" s="1"/>
  <c r="V21" i="49" a="1"/>
  <c r="V21" i="49" s="1"/>
  <c r="U21" i="49" a="1"/>
  <c r="U21" i="49" s="1"/>
  <c r="T21" i="49" a="1"/>
  <c r="T21" i="49" s="1"/>
  <c r="S21" i="49" a="1"/>
  <c r="S21" i="49" s="1"/>
  <c r="R21" i="49" a="1"/>
  <c r="R21" i="49" s="1"/>
  <c r="Q21" i="49" a="1"/>
  <c r="Q21" i="49" s="1"/>
  <c r="P21" i="49" a="1"/>
  <c r="P21" i="49" s="1"/>
  <c r="O21" i="49" a="1"/>
  <c r="O21" i="49" s="1"/>
  <c r="N21" i="49" a="1"/>
  <c r="N21" i="49" s="1"/>
  <c r="M21" i="49" a="1"/>
  <c r="M21" i="49" s="1"/>
  <c r="L21" i="49" a="1"/>
  <c r="L21" i="49" s="1"/>
  <c r="K21" i="49" a="1"/>
  <c r="K21" i="49" s="1"/>
  <c r="J21" i="49" a="1"/>
  <c r="J21" i="49" s="1"/>
  <c r="I21" i="49" a="1"/>
  <c r="I21" i="49" s="1"/>
  <c r="H21" i="49" a="1"/>
  <c r="H21" i="49" s="1"/>
  <c r="G21" i="49" a="1"/>
  <c r="G21" i="49" s="1"/>
  <c r="F21" i="49" a="1"/>
  <c r="F21" i="49" s="1"/>
  <c r="E21" i="49" a="1"/>
  <c r="E21" i="49" s="1"/>
  <c r="D21" i="49" a="1"/>
  <c r="D21" i="49" s="1"/>
  <c r="C21" i="49"/>
  <c r="W20" i="49" a="1"/>
  <c r="W20" i="49" s="1"/>
  <c r="V20" i="49" a="1"/>
  <c r="V20" i="49" s="1"/>
  <c r="U20" i="49" a="1"/>
  <c r="U20" i="49" s="1"/>
  <c r="T20" i="49" a="1"/>
  <c r="T20" i="49" s="1"/>
  <c r="S20" i="49" a="1"/>
  <c r="S20" i="49" s="1"/>
  <c r="R20" i="49" a="1"/>
  <c r="R20" i="49" s="1"/>
  <c r="Q20" i="49" a="1"/>
  <c r="Q20" i="49" s="1"/>
  <c r="P20" i="49" a="1"/>
  <c r="P20" i="49" s="1"/>
  <c r="O20" i="49" a="1"/>
  <c r="O20" i="49" s="1"/>
  <c r="N20" i="49" a="1"/>
  <c r="N20" i="49" s="1"/>
  <c r="M20" i="49" a="1"/>
  <c r="M20" i="49" s="1"/>
  <c r="L20" i="49" a="1"/>
  <c r="L20" i="49" s="1"/>
  <c r="K20" i="49" a="1"/>
  <c r="K20" i="49" s="1"/>
  <c r="J20" i="49" a="1"/>
  <c r="J20" i="49" s="1"/>
  <c r="I20" i="49" a="1"/>
  <c r="I20" i="49" s="1"/>
  <c r="H20" i="49" a="1"/>
  <c r="H20" i="49" s="1"/>
  <c r="G20" i="49" a="1"/>
  <c r="G20" i="49" s="1"/>
  <c r="F20" i="49" a="1"/>
  <c r="F20" i="49" s="1"/>
  <c r="E20" i="49" a="1"/>
  <c r="E20" i="49" s="1"/>
  <c r="D20" i="49" a="1"/>
  <c r="D20" i="49" s="1"/>
  <c r="C20" i="49"/>
  <c r="W19" i="49" a="1"/>
  <c r="W19" i="49" s="1"/>
  <c r="V19" i="49" a="1"/>
  <c r="V19" i="49" s="1"/>
  <c r="U19" i="49" a="1"/>
  <c r="U19" i="49" s="1"/>
  <c r="T19" i="49" a="1"/>
  <c r="T19" i="49" s="1"/>
  <c r="S19" i="49" a="1"/>
  <c r="S19" i="49" s="1"/>
  <c r="R19" i="49" a="1"/>
  <c r="R19" i="49" s="1"/>
  <c r="Q19" i="49" a="1"/>
  <c r="Q19" i="49" s="1"/>
  <c r="P19" i="49" a="1"/>
  <c r="P19" i="49" s="1"/>
  <c r="O19" i="49" a="1"/>
  <c r="O19" i="49" s="1"/>
  <c r="N19" i="49" a="1"/>
  <c r="N19" i="49" s="1"/>
  <c r="M19" i="49" a="1"/>
  <c r="M19" i="49" s="1"/>
  <c r="L19" i="49" a="1"/>
  <c r="L19" i="49" s="1"/>
  <c r="K19" i="49" a="1"/>
  <c r="K19" i="49" s="1"/>
  <c r="J19" i="49" a="1"/>
  <c r="J19" i="49" s="1"/>
  <c r="I19" i="49" a="1"/>
  <c r="I19" i="49" s="1"/>
  <c r="H19" i="49" a="1"/>
  <c r="H19" i="49" s="1"/>
  <c r="G19" i="49" a="1"/>
  <c r="G19" i="49" s="1"/>
  <c r="F19" i="49" a="1"/>
  <c r="F19" i="49" s="1"/>
  <c r="E19" i="49" a="1"/>
  <c r="E19" i="49" s="1"/>
  <c r="D19" i="49" a="1"/>
  <c r="D19" i="49" s="1"/>
  <c r="C19" i="49"/>
  <c r="W18" i="49" a="1"/>
  <c r="W18" i="49" s="1"/>
  <c r="V18" i="49" a="1"/>
  <c r="V18" i="49" s="1"/>
  <c r="U18" i="49" a="1"/>
  <c r="U18" i="49" s="1"/>
  <c r="T18" i="49" a="1"/>
  <c r="T18" i="49" s="1"/>
  <c r="S18" i="49" a="1"/>
  <c r="S18" i="49" s="1"/>
  <c r="R18" i="49" a="1"/>
  <c r="R18" i="49" s="1"/>
  <c r="Q18" i="49" a="1"/>
  <c r="Q18" i="49" s="1"/>
  <c r="P18" i="49" a="1"/>
  <c r="P18" i="49" s="1"/>
  <c r="O18" i="49" a="1"/>
  <c r="O18" i="49" s="1"/>
  <c r="N18" i="49" a="1"/>
  <c r="N18" i="49" s="1"/>
  <c r="M18" i="49" a="1"/>
  <c r="M18" i="49" s="1"/>
  <c r="L18" i="49" a="1"/>
  <c r="L18" i="49" s="1"/>
  <c r="K18" i="49" a="1"/>
  <c r="K18" i="49" s="1"/>
  <c r="J18" i="49" a="1"/>
  <c r="J18" i="49" s="1"/>
  <c r="I18" i="49" a="1"/>
  <c r="I18" i="49" s="1"/>
  <c r="H18" i="49" a="1"/>
  <c r="H18" i="49" s="1"/>
  <c r="G18" i="49" a="1"/>
  <c r="G18" i="49" s="1"/>
  <c r="F18" i="49" a="1"/>
  <c r="F18" i="49" s="1"/>
  <c r="E18" i="49" a="1"/>
  <c r="E18" i="49" s="1"/>
  <c r="D18" i="49" a="1"/>
  <c r="D18" i="49" s="1"/>
  <c r="C18" i="49"/>
  <c r="W17" i="49" a="1"/>
  <c r="W17" i="49" s="1"/>
  <c r="V17" i="49" a="1"/>
  <c r="V17" i="49" s="1"/>
  <c r="U17" i="49" a="1"/>
  <c r="U17" i="49" s="1"/>
  <c r="T17" i="49" a="1"/>
  <c r="T17" i="49" s="1"/>
  <c r="S17" i="49" a="1"/>
  <c r="S17" i="49" s="1"/>
  <c r="R17" i="49" a="1"/>
  <c r="R17" i="49" s="1"/>
  <c r="Q17" i="49" a="1"/>
  <c r="Q17" i="49" s="1"/>
  <c r="P17" i="49" a="1"/>
  <c r="P17" i="49" s="1"/>
  <c r="O17" i="49" a="1"/>
  <c r="O17" i="49" s="1"/>
  <c r="N17" i="49" a="1"/>
  <c r="N17" i="49" s="1"/>
  <c r="M17" i="49" a="1"/>
  <c r="M17" i="49" s="1"/>
  <c r="L17" i="49" a="1"/>
  <c r="L17" i="49" s="1"/>
  <c r="K17" i="49" a="1"/>
  <c r="K17" i="49" s="1"/>
  <c r="J17" i="49" a="1"/>
  <c r="J17" i="49" s="1"/>
  <c r="I17" i="49" a="1"/>
  <c r="I17" i="49" s="1"/>
  <c r="H17" i="49" a="1"/>
  <c r="H17" i="49" s="1"/>
  <c r="G17" i="49" a="1"/>
  <c r="G17" i="49" s="1"/>
  <c r="F17" i="49" a="1"/>
  <c r="F17" i="49" s="1"/>
  <c r="E17" i="49" a="1"/>
  <c r="E17" i="49" s="1"/>
  <c r="D17" i="49" a="1"/>
  <c r="D17" i="49" s="1"/>
  <c r="C17" i="49"/>
  <c r="W16" i="49" a="1"/>
  <c r="W16" i="49" s="1"/>
  <c r="V16" i="49" a="1"/>
  <c r="V16" i="49" s="1"/>
  <c r="U16" i="49" a="1"/>
  <c r="U16" i="49" s="1"/>
  <c r="T16" i="49" a="1"/>
  <c r="T16" i="49" s="1"/>
  <c r="S16" i="49" a="1"/>
  <c r="S16" i="49" s="1"/>
  <c r="R16" i="49" a="1"/>
  <c r="R16" i="49" s="1"/>
  <c r="Q16" i="49" a="1"/>
  <c r="Q16" i="49" s="1"/>
  <c r="P16" i="49" a="1"/>
  <c r="P16" i="49" s="1"/>
  <c r="O16" i="49" a="1"/>
  <c r="O16" i="49" s="1"/>
  <c r="N16" i="49" a="1"/>
  <c r="N16" i="49" s="1"/>
  <c r="M16" i="49" a="1"/>
  <c r="M16" i="49" s="1"/>
  <c r="L16" i="49" a="1"/>
  <c r="L16" i="49" s="1"/>
  <c r="K16" i="49" a="1"/>
  <c r="K16" i="49" s="1"/>
  <c r="J16" i="49" a="1"/>
  <c r="J16" i="49" s="1"/>
  <c r="I16" i="49" a="1"/>
  <c r="I16" i="49" s="1"/>
  <c r="H16" i="49" a="1"/>
  <c r="H16" i="49" s="1"/>
  <c r="G16" i="49" a="1"/>
  <c r="G16" i="49" s="1"/>
  <c r="F16" i="49" a="1"/>
  <c r="F16" i="49" s="1"/>
  <c r="E16" i="49" a="1"/>
  <c r="E16" i="49" s="1"/>
  <c r="D16" i="49" a="1"/>
  <c r="D16" i="49" s="1"/>
  <c r="C16" i="49"/>
  <c r="W15" i="49" a="1"/>
  <c r="W15" i="49" s="1"/>
  <c r="V15" i="49" a="1"/>
  <c r="V15" i="49" s="1"/>
  <c r="U15" i="49" a="1"/>
  <c r="U15" i="49" s="1"/>
  <c r="T15" i="49" a="1"/>
  <c r="T15" i="49" s="1"/>
  <c r="S15" i="49" a="1"/>
  <c r="S15" i="49" s="1"/>
  <c r="R15" i="49" a="1"/>
  <c r="R15" i="49" s="1"/>
  <c r="Q15" i="49" a="1"/>
  <c r="Q15" i="49" s="1"/>
  <c r="P15" i="49" a="1"/>
  <c r="P15" i="49" s="1"/>
  <c r="O15" i="49" a="1"/>
  <c r="O15" i="49" s="1"/>
  <c r="N15" i="49" a="1"/>
  <c r="N15" i="49" s="1"/>
  <c r="M15" i="49" a="1"/>
  <c r="M15" i="49" s="1"/>
  <c r="L15" i="49" a="1"/>
  <c r="L15" i="49" s="1"/>
  <c r="K15" i="49" a="1"/>
  <c r="K15" i="49" s="1"/>
  <c r="J15" i="49" a="1"/>
  <c r="J15" i="49" s="1"/>
  <c r="I15" i="49" a="1"/>
  <c r="I15" i="49" s="1"/>
  <c r="H15" i="49" a="1"/>
  <c r="H15" i="49" s="1"/>
  <c r="G15" i="49" a="1"/>
  <c r="G15" i="49" s="1"/>
  <c r="F15" i="49" a="1"/>
  <c r="F15" i="49" s="1"/>
  <c r="E15" i="49" a="1"/>
  <c r="E15" i="49" s="1"/>
  <c r="D15" i="49" a="1"/>
  <c r="D15" i="49" s="1"/>
  <c r="C15" i="49"/>
  <c r="W14" i="49" a="1"/>
  <c r="W14" i="49" s="1"/>
  <c r="V14" i="49" a="1"/>
  <c r="V14" i="49" s="1"/>
  <c r="U14" i="49" a="1"/>
  <c r="U14" i="49" s="1"/>
  <c r="T14" i="49" a="1"/>
  <c r="T14" i="49" s="1"/>
  <c r="S14" i="49" a="1"/>
  <c r="S14" i="49" s="1"/>
  <c r="R14" i="49" a="1"/>
  <c r="R14" i="49" s="1"/>
  <c r="Q14" i="49" a="1"/>
  <c r="Q14" i="49" s="1"/>
  <c r="P14" i="49" a="1"/>
  <c r="P14" i="49" s="1"/>
  <c r="O14" i="49" a="1"/>
  <c r="O14" i="49" s="1"/>
  <c r="N14" i="49" a="1"/>
  <c r="N14" i="49" s="1"/>
  <c r="M14" i="49" a="1"/>
  <c r="M14" i="49" s="1"/>
  <c r="L14" i="49" a="1"/>
  <c r="L14" i="49" s="1"/>
  <c r="K14" i="49" a="1"/>
  <c r="K14" i="49" s="1"/>
  <c r="J14" i="49" a="1"/>
  <c r="J14" i="49" s="1"/>
  <c r="I14" i="49" a="1"/>
  <c r="I14" i="49" s="1"/>
  <c r="H14" i="49" a="1"/>
  <c r="H14" i="49" s="1"/>
  <c r="G14" i="49" a="1"/>
  <c r="G14" i="49" s="1"/>
  <c r="F14" i="49" a="1"/>
  <c r="F14" i="49" s="1"/>
  <c r="E14" i="49" a="1"/>
  <c r="E14" i="49" s="1"/>
  <c r="D14" i="49" a="1"/>
  <c r="D14" i="49" s="1"/>
  <c r="C14" i="49"/>
  <c r="W13" i="49" a="1"/>
  <c r="W13" i="49" s="1"/>
  <c r="V13" i="49" a="1"/>
  <c r="V13" i="49" s="1"/>
  <c r="U13" i="49" a="1"/>
  <c r="U13" i="49" s="1"/>
  <c r="T13" i="49" a="1"/>
  <c r="T13" i="49" s="1"/>
  <c r="S13" i="49" a="1"/>
  <c r="S13" i="49" s="1"/>
  <c r="R13" i="49" a="1"/>
  <c r="R13" i="49" s="1"/>
  <c r="Q13" i="49" a="1"/>
  <c r="Q13" i="49" s="1"/>
  <c r="P13" i="49" a="1"/>
  <c r="P13" i="49" s="1"/>
  <c r="O13" i="49" a="1"/>
  <c r="O13" i="49" s="1"/>
  <c r="N13" i="49" a="1"/>
  <c r="N13" i="49" s="1"/>
  <c r="M13" i="49" a="1"/>
  <c r="M13" i="49" s="1"/>
  <c r="L13" i="49" a="1"/>
  <c r="L13" i="49" s="1"/>
  <c r="K13" i="49" a="1"/>
  <c r="K13" i="49" s="1"/>
  <c r="J13" i="49" a="1"/>
  <c r="J13" i="49" s="1"/>
  <c r="I13" i="49" a="1"/>
  <c r="I13" i="49" s="1"/>
  <c r="H13" i="49" a="1"/>
  <c r="H13" i="49" s="1"/>
  <c r="G13" i="49" a="1"/>
  <c r="G13" i="49" s="1"/>
  <c r="F13" i="49" a="1"/>
  <c r="F13" i="49" s="1"/>
  <c r="E13" i="49" a="1"/>
  <c r="E13" i="49" s="1"/>
  <c r="D13" i="49" a="1"/>
  <c r="D13" i="49" s="1"/>
  <c r="C13" i="49"/>
  <c r="W12" i="49" a="1"/>
  <c r="W12" i="49" s="1"/>
  <c r="V12" i="49" a="1"/>
  <c r="V12" i="49" s="1"/>
  <c r="U12" i="49" a="1"/>
  <c r="U12" i="49" s="1"/>
  <c r="T12" i="49" a="1"/>
  <c r="T12" i="49" s="1"/>
  <c r="S12" i="49" a="1"/>
  <c r="S12" i="49" s="1"/>
  <c r="R12" i="49" a="1"/>
  <c r="R12" i="49" s="1"/>
  <c r="Q12" i="49" a="1"/>
  <c r="Q12" i="49" s="1"/>
  <c r="P12" i="49" a="1"/>
  <c r="P12" i="49" s="1"/>
  <c r="O12" i="49" a="1"/>
  <c r="O12" i="49" s="1"/>
  <c r="N12" i="49" a="1"/>
  <c r="N12" i="49" s="1"/>
  <c r="M12" i="49" a="1"/>
  <c r="M12" i="49" s="1"/>
  <c r="L12" i="49" a="1"/>
  <c r="L12" i="49" s="1"/>
  <c r="K12" i="49" a="1"/>
  <c r="K12" i="49" s="1"/>
  <c r="J12" i="49" a="1"/>
  <c r="J12" i="49" s="1"/>
  <c r="I12" i="49" a="1"/>
  <c r="I12" i="49" s="1"/>
  <c r="H12" i="49" a="1"/>
  <c r="H12" i="49" s="1"/>
  <c r="G12" i="49" a="1"/>
  <c r="G12" i="49" s="1"/>
  <c r="F12" i="49" a="1"/>
  <c r="F12" i="49" s="1"/>
  <c r="E12" i="49" a="1"/>
  <c r="E12" i="49" s="1"/>
  <c r="D12" i="49" a="1"/>
  <c r="D12" i="49" s="1"/>
  <c r="C12" i="49"/>
  <c r="W11" i="49" a="1"/>
  <c r="W11" i="49" s="1"/>
  <c r="V11" i="49" a="1"/>
  <c r="V11" i="49" s="1"/>
  <c r="U11" i="49" a="1"/>
  <c r="U11" i="49" s="1"/>
  <c r="T11" i="49" a="1"/>
  <c r="T11" i="49" s="1"/>
  <c r="S11" i="49" a="1"/>
  <c r="S11" i="49" s="1"/>
  <c r="R11" i="49" a="1"/>
  <c r="R11" i="49" s="1"/>
  <c r="Q11" i="49" a="1"/>
  <c r="Q11" i="49" s="1"/>
  <c r="P11" i="49" a="1"/>
  <c r="P11" i="49" s="1"/>
  <c r="O11" i="49" a="1"/>
  <c r="O11" i="49" s="1"/>
  <c r="N11" i="49" a="1"/>
  <c r="N11" i="49" s="1"/>
  <c r="M11" i="49" a="1"/>
  <c r="M11" i="49" s="1"/>
  <c r="L11" i="49" a="1"/>
  <c r="L11" i="49" s="1"/>
  <c r="K11" i="49" a="1"/>
  <c r="K11" i="49" s="1"/>
  <c r="J11" i="49" a="1"/>
  <c r="J11" i="49" s="1"/>
  <c r="I11" i="49" a="1"/>
  <c r="I11" i="49" s="1"/>
  <c r="H11" i="49" a="1"/>
  <c r="H11" i="49" s="1"/>
  <c r="G11" i="49" a="1"/>
  <c r="G11" i="49" s="1"/>
  <c r="F11" i="49" a="1"/>
  <c r="F11" i="49" s="1"/>
  <c r="E11" i="49" a="1"/>
  <c r="E11" i="49" s="1"/>
  <c r="D11" i="49" a="1"/>
  <c r="D11" i="49" s="1"/>
  <c r="C11" i="49"/>
  <c r="W10" i="49" a="1"/>
  <c r="W10" i="49" s="1"/>
  <c r="V10" i="49" a="1"/>
  <c r="V10" i="49" s="1"/>
  <c r="U10" i="49" a="1"/>
  <c r="U10" i="49" s="1"/>
  <c r="T10" i="49" a="1"/>
  <c r="T10" i="49" s="1"/>
  <c r="S10" i="49" a="1"/>
  <c r="S10" i="49" s="1"/>
  <c r="R10" i="49" a="1"/>
  <c r="R10" i="49" s="1"/>
  <c r="Q10" i="49" a="1"/>
  <c r="Q10" i="49" s="1"/>
  <c r="P10" i="49" a="1"/>
  <c r="P10" i="49" s="1"/>
  <c r="O10" i="49" a="1"/>
  <c r="O10" i="49" s="1"/>
  <c r="N10" i="49" a="1"/>
  <c r="N10" i="49" s="1"/>
  <c r="M10" i="49" a="1"/>
  <c r="M10" i="49" s="1"/>
  <c r="L10" i="49" a="1"/>
  <c r="L10" i="49" s="1"/>
  <c r="K10" i="49" a="1"/>
  <c r="K10" i="49" s="1"/>
  <c r="J10" i="49" a="1"/>
  <c r="J10" i="49" s="1"/>
  <c r="I10" i="49" a="1"/>
  <c r="I10" i="49" s="1"/>
  <c r="H10" i="49" a="1"/>
  <c r="H10" i="49" s="1"/>
  <c r="G10" i="49" a="1"/>
  <c r="G10" i="49" s="1"/>
  <c r="F10" i="49" a="1"/>
  <c r="F10" i="49" s="1"/>
  <c r="E10" i="49" a="1"/>
  <c r="E10" i="49" s="1"/>
  <c r="D10" i="49" a="1"/>
  <c r="D10" i="49" s="1"/>
  <c r="C10" i="49"/>
  <c r="W9" i="49" a="1"/>
  <c r="W9" i="49" s="1"/>
  <c r="V9" i="49" a="1"/>
  <c r="V9" i="49" s="1"/>
  <c r="U9" i="49" a="1"/>
  <c r="U9" i="49" s="1"/>
  <c r="T9" i="49" a="1"/>
  <c r="T9" i="49" s="1"/>
  <c r="S9" i="49" a="1"/>
  <c r="S9" i="49" s="1"/>
  <c r="R9" i="49" a="1"/>
  <c r="R9" i="49" s="1"/>
  <c r="Q9" i="49" a="1"/>
  <c r="Q9" i="49" s="1"/>
  <c r="P9" i="49" a="1"/>
  <c r="P9" i="49" s="1"/>
  <c r="O9" i="49" a="1"/>
  <c r="O9" i="49" s="1"/>
  <c r="N9" i="49" a="1"/>
  <c r="N9" i="49" s="1"/>
  <c r="M9" i="49" a="1"/>
  <c r="M9" i="49" s="1"/>
  <c r="L9" i="49" a="1"/>
  <c r="L9" i="49" s="1"/>
  <c r="K9" i="49" a="1"/>
  <c r="K9" i="49" s="1"/>
  <c r="J9" i="49" a="1"/>
  <c r="J9" i="49" s="1"/>
  <c r="I9" i="49" a="1"/>
  <c r="I9" i="49" s="1"/>
  <c r="H9" i="49" a="1"/>
  <c r="H9" i="49" s="1"/>
  <c r="G9" i="49" a="1"/>
  <c r="G9" i="49" s="1"/>
  <c r="F9" i="49" a="1"/>
  <c r="F9" i="49" s="1"/>
  <c r="E9" i="49" a="1"/>
  <c r="E9" i="49" s="1"/>
  <c r="D9" i="49" a="1"/>
  <c r="D9" i="49" s="1"/>
  <c r="C9" i="49"/>
  <c r="W8" i="49" a="1"/>
  <c r="W8" i="49" s="1"/>
  <c r="V8" i="49" a="1"/>
  <c r="V8" i="49" s="1"/>
  <c r="U8" i="49" a="1"/>
  <c r="U8" i="49" s="1"/>
  <c r="T8" i="49" a="1"/>
  <c r="T8" i="49" s="1"/>
  <c r="S8" i="49" a="1"/>
  <c r="S8" i="49" s="1"/>
  <c r="R8" i="49" a="1"/>
  <c r="R8" i="49" s="1"/>
  <c r="Q8" i="49" a="1"/>
  <c r="Q8" i="49" s="1"/>
  <c r="P8" i="49" a="1"/>
  <c r="P8" i="49" s="1"/>
  <c r="O8" i="49" a="1"/>
  <c r="O8" i="49" s="1"/>
  <c r="N8" i="49" a="1"/>
  <c r="N8" i="49" s="1"/>
  <c r="M8" i="49" a="1"/>
  <c r="M8" i="49" s="1"/>
  <c r="L8" i="49" a="1"/>
  <c r="L8" i="49" s="1"/>
  <c r="K8" i="49" a="1"/>
  <c r="K8" i="49" s="1"/>
  <c r="J8" i="49" a="1"/>
  <c r="J8" i="49" s="1"/>
  <c r="I8" i="49" a="1"/>
  <c r="I8" i="49" s="1"/>
  <c r="H8" i="49" a="1"/>
  <c r="H8" i="49" s="1"/>
  <c r="G8" i="49" a="1"/>
  <c r="G8" i="49" s="1"/>
  <c r="F8" i="49" a="1"/>
  <c r="F8" i="49" s="1"/>
  <c r="E8" i="49" a="1"/>
  <c r="E8" i="49" s="1"/>
  <c r="D8" i="49" a="1"/>
  <c r="D8" i="49" s="1"/>
  <c r="C8" i="49"/>
  <c r="C7" i="49"/>
  <c r="C6" i="49"/>
  <c r="C5" i="49"/>
  <c r="C4" i="49"/>
  <c r="W21" i="48" a="1"/>
  <c r="W21" i="48" s="1"/>
  <c r="V21" i="48" a="1"/>
  <c r="V21" i="48" s="1"/>
  <c r="U21" i="48" a="1"/>
  <c r="U21" i="48" s="1"/>
  <c r="T21" i="48" a="1"/>
  <c r="T21" i="48" s="1"/>
  <c r="S21" i="48" a="1"/>
  <c r="S21" i="48" s="1"/>
  <c r="R21" i="48" a="1"/>
  <c r="R21" i="48" s="1"/>
  <c r="Q21" i="48" a="1"/>
  <c r="Q21" i="48" s="1"/>
  <c r="P21" i="48" a="1"/>
  <c r="P21" i="48" s="1"/>
  <c r="O21" i="48" a="1"/>
  <c r="O21" i="48" s="1"/>
  <c r="N21" i="48" a="1"/>
  <c r="N21" i="48" s="1"/>
  <c r="M21" i="48" a="1"/>
  <c r="M21" i="48" s="1"/>
  <c r="L21" i="48" a="1"/>
  <c r="L21" i="48" s="1"/>
  <c r="K21" i="48" a="1"/>
  <c r="K21" i="48" s="1"/>
  <c r="J21" i="48" a="1"/>
  <c r="J21" i="48" s="1"/>
  <c r="I21" i="48" a="1"/>
  <c r="I21" i="48" s="1"/>
  <c r="H21" i="48" a="1"/>
  <c r="H21" i="48" s="1"/>
  <c r="G21" i="48" a="1"/>
  <c r="G21" i="48" s="1"/>
  <c r="F21" i="48" a="1"/>
  <c r="F21" i="48" s="1"/>
  <c r="E21" i="48" a="1"/>
  <c r="E21" i="48" s="1"/>
  <c r="D21" i="48" a="1"/>
  <c r="D21" i="48" s="1"/>
  <c r="C21" i="48"/>
  <c r="W20" i="48" a="1"/>
  <c r="W20" i="48" s="1"/>
  <c r="V20" i="48" a="1"/>
  <c r="V20" i="48" s="1"/>
  <c r="U20" i="48" a="1"/>
  <c r="U20" i="48" s="1"/>
  <c r="T20" i="48" a="1"/>
  <c r="T20" i="48" s="1"/>
  <c r="S20" i="48" a="1"/>
  <c r="S20" i="48" s="1"/>
  <c r="R20" i="48" a="1"/>
  <c r="R20" i="48" s="1"/>
  <c r="Q20" i="48" a="1"/>
  <c r="Q20" i="48" s="1"/>
  <c r="P20" i="48" a="1"/>
  <c r="P20" i="48" s="1"/>
  <c r="O20" i="48" a="1"/>
  <c r="O20" i="48" s="1"/>
  <c r="N20" i="48" a="1"/>
  <c r="N20" i="48" s="1"/>
  <c r="M20" i="48" a="1"/>
  <c r="M20" i="48" s="1"/>
  <c r="L20" i="48" a="1"/>
  <c r="L20" i="48" s="1"/>
  <c r="K20" i="48" a="1"/>
  <c r="K20" i="48" s="1"/>
  <c r="J20" i="48" a="1"/>
  <c r="J20" i="48" s="1"/>
  <c r="I20" i="48" a="1"/>
  <c r="I20" i="48" s="1"/>
  <c r="H20" i="48" a="1"/>
  <c r="H20" i="48" s="1"/>
  <c r="G20" i="48" a="1"/>
  <c r="G20" i="48" s="1"/>
  <c r="F20" i="48" a="1"/>
  <c r="F20" i="48" s="1"/>
  <c r="E20" i="48" a="1"/>
  <c r="E20" i="48" s="1"/>
  <c r="D20" i="48" a="1"/>
  <c r="D20" i="48" s="1"/>
  <c r="C20" i="48"/>
  <c r="W19" i="48" a="1"/>
  <c r="W19" i="48" s="1"/>
  <c r="V19" i="48" a="1"/>
  <c r="V19" i="48" s="1"/>
  <c r="U19" i="48" a="1"/>
  <c r="U19" i="48" s="1"/>
  <c r="T19" i="48" a="1"/>
  <c r="T19" i="48" s="1"/>
  <c r="S19" i="48" a="1"/>
  <c r="S19" i="48" s="1"/>
  <c r="R19" i="48" a="1"/>
  <c r="R19" i="48" s="1"/>
  <c r="Q19" i="48" a="1"/>
  <c r="Q19" i="48" s="1"/>
  <c r="P19" i="48" a="1"/>
  <c r="P19" i="48" s="1"/>
  <c r="O19" i="48" a="1"/>
  <c r="O19" i="48" s="1"/>
  <c r="N19" i="48" a="1"/>
  <c r="N19" i="48" s="1"/>
  <c r="M19" i="48" a="1"/>
  <c r="M19" i="48" s="1"/>
  <c r="L19" i="48" a="1"/>
  <c r="L19" i="48" s="1"/>
  <c r="K19" i="48" a="1"/>
  <c r="K19" i="48" s="1"/>
  <c r="J19" i="48" a="1"/>
  <c r="J19" i="48" s="1"/>
  <c r="I19" i="48" a="1"/>
  <c r="I19" i="48" s="1"/>
  <c r="H19" i="48" a="1"/>
  <c r="H19" i="48" s="1"/>
  <c r="G19" i="48" a="1"/>
  <c r="G19" i="48" s="1"/>
  <c r="F19" i="48" a="1"/>
  <c r="F19" i="48" s="1"/>
  <c r="E19" i="48" a="1"/>
  <c r="E19" i="48" s="1"/>
  <c r="D19" i="48" a="1"/>
  <c r="D19" i="48" s="1"/>
  <c r="C19" i="48"/>
  <c r="W18" i="48" a="1"/>
  <c r="W18" i="48" s="1"/>
  <c r="V18" i="48" a="1"/>
  <c r="V18" i="48" s="1"/>
  <c r="U18" i="48" a="1"/>
  <c r="U18" i="48" s="1"/>
  <c r="T18" i="48" a="1"/>
  <c r="T18" i="48" s="1"/>
  <c r="S18" i="48" a="1"/>
  <c r="S18" i="48" s="1"/>
  <c r="R18" i="48" a="1"/>
  <c r="R18" i="48" s="1"/>
  <c r="Q18" i="48" a="1"/>
  <c r="Q18" i="48" s="1"/>
  <c r="P18" i="48" a="1"/>
  <c r="P18" i="48" s="1"/>
  <c r="O18" i="48" a="1"/>
  <c r="O18" i="48" s="1"/>
  <c r="N18" i="48" a="1"/>
  <c r="N18" i="48" s="1"/>
  <c r="M18" i="48" a="1"/>
  <c r="M18" i="48" s="1"/>
  <c r="L18" i="48" a="1"/>
  <c r="L18" i="48" s="1"/>
  <c r="K18" i="48" a="1"/>
  <c r="K18" i="48" s="1"/>
  <c r="J18" i="48" a="1"/>
  <c r="J18" i="48" s="1"/>
  <c r="I18" i="48" a="1"/>
  <c r="I18" i="48" s="1"/>
  <c r="H18" i="48" a="1"/>
  <c r="H18" i="48" s="1"/>
  <c r="G18" i="48" a="1"/>
  <c r="G18" i="48" s="1"/>
  <c r="F18" i="48" a="1"/>
  <c r="F18" i="48" s="1"/>
  <c r="E18" i="48" a="1"/>
  <c r="E18" i="48" s="1"/>
  <c r="D18" i="48" a="1"/>
  <c r="D18" i="48" s="1"/>
  <c r="C18" i="48"/>
  <c r="W17" i="48" a="1"/>
  <c r="W17" i="48" s="1"/>
  <c r="V17" i="48" a="1"/>
  <c r="V17" i="48" s="1"/>
  <c r="U17" i="48" a="1"/>
  <c r="U17" i="48" s="1"/>
  <c r="T17" i="48" a="1"/>
  <c r="T17" i="48" s="1"/>
  <c r="S17" i="48" a="1"/>
  <c r="S17" i="48" s="1"/>
  <c r="R17" i="48" a="1"/>
  <c r="R17" i="48" s="1"/>
  <c r="Q17" i="48" a="1"/>
  <c r="Q17" i="48" s="1"/>
  <c r="P17" i="48" a="1"/>
  <c r="P17" i="48" s="1"/>
  <c r="O17" i="48" a="1"/>
  <c r="O17" i="48" s="1"/>
  <c r="N17" i="48" a="1"/>
  <c r="N17" i="48" s="1"/>
  <c r="M17" i="48" a="1"/>
  <c r="M17" i="48" s="1"/>
  <c r="L17" i="48" a="1"/>
  <c r="L17" i="48" s="1"/>
  <c r="K17" i="48" a="1"/>
  <c r="K17" i="48" s="1"/>
  <c r="J17" i="48" a="1"/>
  <c r="J17" i="48" s="1"/>
  <c r="I17" i="48" a="1"/>
  <c r="I17" i="48" s="1"/>
  <c r="H17" i="48" a="1"/>
  <c r="H17" i="48" s="1"/>
  <c r="G17" i="48" a="1"/>
  <c r="G17" i="48" s="1"/>
  <c r="F17" i="48" a="1"/>
  <c r="F17" i="48" s="1"/>
  <c r="E17" i="48" a="1"/>
  <c r="E17" i="48" s="1"/>
  <c r="D17" i="48" a="1"/>
  <c r="D17" i="48" s="1"/>
  <c r="C17" i="48"/>
  <c r="W16" i="48" a="1"/>
  <c r="W16" i="48" s="1"/>
  <c r="V16" i="48" a="1"/>
  <c r="V16" i="48" s="1"/>
  <c r="U16" i="48" a="1"/>
  <c r="U16" i="48" s="1"/>
  <c r="T16" i="48" a="1"/>
  <c r="T16" i="48" s="1"/>
  <c r="S16" i="48" a="1"/>
  <c r="S16" i="48" s="1"/>
  <c r="R16" i="48" a="1"/>
  <c r="R16" i="48" s="1"/>
  <c r="Q16" i="48" a="1"/>
  <c r="Q16" i="48" s="1"/>
  <c r="P16" i="48" a="1"/>
  <c r="P16" i="48" s="1"/>
  <c r="O16" i="48" a="1"/>
  <c r="O16" i="48" s="1"/>
  <c r="N16" i="48" a="1"/>
  <c r="N16" i="48" s="1"/>
  <c r="M16" i="48" a="1"/>
  <c r="M16" i="48" s="1"/>
  <c r="L16" i="48" a="1"/>
  <c r="L16" i="48" s="1"/>
  <c r="K16" i="48" a="1"/>
  <c r="K16" i="48" s="1"/>
  <c r="J16" i="48" a="1"/>
  <c r="J16" i="48" s="1"/>
  <c r="I16" i="48" a="1"/>
  <c r="I16" i="48" s="1"/>
  <c r="H16" i="48" a="1"/>
  <c r="H16" i="48" s="1"/>
  <c r="G16" i="48" a="1"/>
  <c r="G16" i="48" s="1"/>
  <c r="F16" i="48" a="1"/>
  <c r="F16" i="48" s="1"/>
  <c r="E16" i="48" a="1"/>
  <c r="E16" i="48" s="1"/>
  <c r="D16" i="48" a="1"/>
  <c r="D16" i="48" s="1"/>
  <c r="C16" i="48"/>
  <c r="W15" i="48" a="1"/>
  <c r="W15" i="48" s="1"/>
  <c r="V15" i="48" a="1"/>
  <c r="V15" i="48" s="1"/>
  <c r="U15" i="48" a="1"/>
  <c r="U15" i="48" s="1"/>
  <c r="T15" i="48" a="1"/>
  <c r="T15" i="48" s="1"/>
  <c r="S15" i="48" a="1"/>
  <c r="S15" i="48" s="1"/>
  <c r="R15" i="48" a="1"/>
  <c r="R15" i="48" s="1"/>
  <c r="Q15" i="48" a="1"/>
  <c r="Q15" i="48" s="1"/>
  <c r="P15" i="48" a="1"/>
  <c r="P15" i="48" s="1"/>
  <c r="O15" i="48" a="1"/>
  <c r="O15" i="48" s="1"/>
  <c r="N15" i="48" a="1"/>
  <c r="N15" i="48" s="1"/>
  <c r="M15" i="48" a="1"/>
  <c r="M15" i="48" s="1"/>
  <c r="L15" i="48" a="1"/>
  <c r="L15" i="48" s="1"/>
  <c r="K15" i="48" a="1"/>
  <c r="K15" i="48" s="1"/>
  <c r="J15" i="48" a="1"/>
  <c r="J15" i="48" s="1"/>
  <c r="I15" i="48" a="1"/>
  <c r="I15" i="48" s="1"/>
  <c r="H15" i="48" a="1"/>
  <c r="H15" i="48" s="1"/>
  <c r="G15" i="48" a="1"/>
  <c r="G15" i="48" s="1"/>
  <c r="F15" i="48" a="1"/>
  <c r="F15" i="48" s="1"/>
  <c r="E15" i="48" a="1"/>
  <c r="E15" i="48" s="1"/>
  <c r="D15" i="48" a="1"/>
  <c r="D15" i="48" s="1"/>
  <c r="C15" i="48"/>
  <c r="W14" i="48" a="1"/>
  <c r="W14" i="48" s="1"/>
  <c r="V14" i="48" a="1"/>
  <c r="V14" i="48" s="1"/>
  <c r="U14" i="48" a="1"/>
  <c r="U14" i="48" s="1"/>
  <c r="T14" i="48" a="1"/>
  <c r="T14" i="48" s="1"/>
  <c r="S14" i="48" a="1"/>
  <c r="S14" i="48" s="1"/>
  <c r="R14" i="48" a="1"/>
  <c r="R14" i="48" s="1"/>
  <c r="Q14" i="48" a="1"/>
  <c r="Q14" i="48" s="1"/>
  <c r="P14" i="48" a="1"/>
  <c r="P14" i="48" s="1"/>
  <c r="O14" i="48" a="1"/>
  <c r="O14" i="48" s="1"/>
  <c r="N14" i="48" a="1"/>
  <c r="N14" i="48" s="1"/>
  <c r="M14" i="48" a="1"/>
  <c r="M14" i="48" s="1"/>
  <c r="L14" i="48" a="1"/>
  <c r="L14" i="48" s="1"/>
  <c r="K14" i="48" a="1"/>
  <c r="K14" i="48" s="1"/>
  <c r="J14" i="48" a="1"/>
  <c r="J14" i="48" s="1"/>
  <c r="I14" i="48" a="1"/>
  <c r="I14" i="48" s="1"/>
  <c r="H14" i="48" a="1"/>
  <c r="H14" i="48" s="1"/>
  <c r="G14" i="48" a="1"/>
  <c r="G14" i="48" s="1"/>
  <c r="F14" i="48" a="1"/>
  <c r="F14" i="48" s="1"/>
  <c r="E14" i="48" a="1"/>
  <c r="E14" i="48" s="1"/>
  <c r="D14" i="48" a="1"/>
  <c r="D14" i="48" s="1"/>
  <c r="C14" i="48"/>
  <c r="W13" i="48" a="1"/>
  <c r="W13" i="48" s="1"/>
  <c r="V13" i="48" a="1"/>
  <c r="V13" i="48" s="1"/>
  <c r="U13" i="48" a="1"/>
  <c r="U13" i="48" s="1"/>
  <c r="T13" i="48" a="1"/>
  <c r="T13" i="48" s="1"/>
  <c r="S13" i="48" a="1"/>
  <c r="S13" i="48" s="1"/>
  <c r="R13" i="48" a="1"/>
  <c r="R13" i="48" s="1"/>
  <c r="Q13" i="48" a="1"/>
  <c r="Q13" i="48" s="1"/>
  <c r="P13" i="48" a="1"/>
  <c r="P13" i="48" s="1"/>
  <c r="O13" i="48" a="1"/>
  <c r="O13" i="48" s="1"/>
  <c r="N13" i="48" a="1"/>
  <c r="N13" i="48" s="1"/>
  <c r="M13" i="48" a="1"/>
  <c r="M13" i="48" s="1"/>
  <c r="L13" i="48" a="1"/>
  <c r="L13" i="48" s="1"/>
  <c r="K13" i="48" a="1"/>
  <c r="K13" i="48" s="1"/>
  <c r="J13" i="48" a="1"/>
  <c r="J13" i="48" s="1"/>
  <c r="I13" i="48" a="1"/>
  <c r="I13" i="48" s="1"/>
  <c r="H13" i="48" a="1"/>
  <c r="H13" i="48" s="1"/>
  <c r="G13" i="48" a="1"/>
  <c r="G13" i="48" s="1"/>
  <c r="F13" i="48" a="1"/>
  <c r="F13" i="48" s="1"/>
  <c r="E13" i="48" a="1"/>
  <c r="E13" i="48" s="1"/>
  <c r="D13" i="48" a="1"/>
  <c r="D13" i="48" s="1"/>
  <c r="C13" i="48"/>
  <c r="W12" i="48" a="1"/>
  <c r="W12" i="48" s="1"/>
  <c r="V12" i="48" a="1"/>
  <c r="V12" i="48" s="1"/>
  <c r="U12" i="48" a="1"/>
  <c r="U12" i="48" s="1"/>
  <c r="T12" i="48" a="1"/>
  <c r="T12" i="48" s="1"/>
  <c r="S12" i="48" a="1"/>
  <c r="S12" i="48" s="1"/>
  <c r="R12" i="48" a="1"/>
  <c r="R12" i="48" s="1"/>
  <c r="Q12" i="48" a="1"/>
  <c r="Q12" i="48" s="1"/>
  <c r="P12" i="48" a="1"/>
  <c r="P12" i="48" s="1"/>
  <c r="O12" i="48" a="1"/>
  <c r="O12" i="48" s="1"/>
  <c r="N12" i="48" a="1"/>
  <c r="N12" i="48" s="1"/>
  <c r="M12" i="48" a="1"/>
  <c r="M12" i="48" s="1"/>
  <c r="L12" i="48" a="1"/>
  <c r="L12" i="48" s="1"/>
  <c r="K12" i="48" a="1"/>
  <c r="K12" i="48" s="1"/>
  <c r="J12" i="48" a="1"/>
  <c r="J12" i="48" s="1"/>
  <c r="I12" i="48" a="1"/>
  <c r="I12" i="48" s="1"/>
  <c r="H12" i="48" a="1"/>
  <c r="H12" i="48" s="1"/>
  <c r="G12" i="48" a="1"/>
  <c r="G12" i="48" s="1"/>
  <c r="F12" i="48" a="1"/>
  <c r="F12" i="48" s="1"/>
  <c r="E12" i="48" a="1"/>
  <c r="E12" i="48" s="1"/>
  <c r="D12" i="48" a="1"/>
  <c r="D12" i="48" s="1"/>
  <c r="C12" i="48"/>
  <c r="W11" i="48" a="1"/>
  <c r="W11" i="48" s="1"/>
  <c r="V11" i="48" a="1"/>
  <c r="V11" i="48" s="1"/>
  <c r="U11" i="48" a="1"/>
  <c r="U11" i="48" s="1"/>
  <c r="T11" i="48" a="1"/>
  <c r="T11" i="48" s="1"/>
  <c r="S11" i="48" a="1"/>
  <c r="S11" i="48" s="1"/>
  <c r="R11" i="48" a="1"/>
  <c r="R11" i="48" s="1"/>
  <c r="Q11" i="48" a="1"/>
  <c r="Q11" i="48" s="1"/>
  <c r="P11" i="48" a="1"/>
  <c r="P11" i="48" s="1"/>
  <c r="O11" i="48" a="1"/>
  <c r="O11" i="48" s="1"/>
  <c r="N11" i="48" a="1"/>
  <c r="N11" i="48" s="1"/>
  <c r="M11" i="48" a="1"/>
  <c r="M11" i="48" s="1"/>
  <c r="L11" i="48" a="1"/>
  <c r="L11" i="48" s="1"/>
  <c r="K11" i="48" a="1"/>
  <c r="K11" i="48" s="1"/>
  <c r="J11" i="48" a="1"/>
  <c r="J11" i="48" s="1"/>
  <c r="I11" i="48" a="1"/>
  <c r="I11" i="48" s="1"/>
  <c r="H11" i="48" a="1"/>
  <c r="H11" i="48" s="1"/>
  <c r="G11" i="48" a="1"/>
  <c r="G11" i="48" s="1"/>
  <c r="F11" i="48" a="1"/>
  <c r="F11" i="48" s="1"/>
  <c r="E11" i="48" a="1"/>
  <c r="E11" i="48" s="1"/>
  <c r="D11" i="48" a="1"/>
  <c r="D11" i="48" s="1"/>
  <c r="C11" i="48"/>
  <c r="W10" i="48" a="1"/>
  <c r="W10" i="48" s="1"/>
  <c r="V10" i="48" a="1"/>
  <c r="V10" i="48" s="1"/>
  <c r="U10" i="48" a="1"/>
  <c r="U10" i="48" s="1"/>
  <c r="T10" i="48" a="1"/>
  <c r="T10" i="48" s="1"/>
  <c r="S10" i="48" a="1"/>
  <c r="S10" i="48" s="1"/>
  <c r="R10" i="48" a="1"/>
  <c r="R10" i="48" s="1"/>
  <c r="Q10" i="48" a="1"/>
  <c r="Q10" i="48" s="1"/>
  <c r="P10" i="48" a="1"/>
  <c r="P10" i="48" s="1"/>
  <c r="O10" i="48" a="1"/>
  <c r="O10" i="48" s="1"/>
  <c r="N10" i="48" a="1"/>
  <c r="N10" i="48" s="1"/>
  <c r="M10" i="48" a="1"/>
  <c r="M10" i="48" s="1"/>
  <c r="L10" i="48" a="1"/>
  <c r="L10" i="48" s="1"/>
  <c r="K10" i="48" a="1"/>
  <c r="K10" i="48" s="1"/>
  <c r="J10" i="48" a="1"/>
  <c r="J10" i="48" s="1"/>
  <c r="I10" i="48" a="1"/>
  <c r="I10" i="48" s="1"/>
  <c r="H10" i="48" a="1"/>
  <c r="H10" i="48" s="1"/>
  <c r="G10" i="48" a="1"/>
  <c r="G10" i="48" s="1"/>
  <c r="F10" i="48" a="1"/>
  <c r="F10" i="48" s="1"/>
  <c r="E10" i="48" a="1"/>
  <c r="E10" i="48" s="1"/>
  <c r="D10" i="48" a="1"/>
  <c r="D10" i="48" s="1"/>
  <c r="C10" i="48"/>
  <c r="W9" i="48" a="1"/>
  <c r="W9" i="48" s="1"/>
  <c r="V9" i="48" a="1"/>
  <c r="V9" i="48" s="1"/>
  <c r="U9" i="48" a="1"/>
  <c r="U9" i="48" s="1"/>
  <c r="T9" i="48" a="1"/>
  <c r="T9" i="48" s="1"/>
  <c r="S9" i="48" a="1"/>
  <c r="S9" i="48" s="1"/>
  <c r="R9" i="48" a="1"/>
  <c r="R9" i="48" s="1"/>
  <c r="Q9" i="48" a="1"/>
  <c r="Q9" i="48" s="1"/>
  <c r="P9" i="48" a="1"/>
  <c r="P9" i="48" s="1"/>
  <c r="O9" i="48" a="1"/>
  <c r="O9" i="48" s="1"/>
  <c r="N9" i="48" a="1"/>
  <c r="N9" i="48" s="1"/>
  <c r="M9" i="48" a="1"/>
  <c r="M9" i="48" s="1"/>
  <c r="L9" i="48" a="1"/>
  <c r="L9" i="48" s="1"/>
  <c r="K9" i="48" a="1"/>
  <c r="K9" i="48" s="1"/>
  <c r="J9" i="48" a="1"/>
  <c r="J9" i="48" s="1"/>
  <c r="I9" i="48" a="1"/>
  <c r="I9" i="48" s="1"/>
  <c r="H9" i="48" a="1"/>
  <c r="H9" i="48" s="1"/>
  <c r="G9" i="48" a="1"/>
  <c r="G9" i="48" s="1"/>
  <c r="F9" i="48" a="1"/>
  <c r="F9" i="48" s="1"/>
  <c r="E9" i="48" a="1"/>
  <c r="E9" i="48" s="1"/>
  <c r="D9" i="48" a="1"/>
  <c r="D9" i="48" s="1"/>
  <c r="C9" i="48"/>
  <c r="W8" i="48" a="1"/>
  <c r="W8" i="48" s="1"/>
  <c r="V8" i="48" a="1"/>
  <c r="V8" i="48" s="1"/>
  <c r="U8" i="48" a="1"/>
  <c r="U8" i="48" s="1"/>
  <c r="T8" i="48" a="1"/>
  <c r="T8" i="48" s="1"/>
  <c r="S8" i="48" a="1"/>
  <c r="S8" i="48" s="1"/>
  <c r="R8" i="48" a="1"/>
  <c r="R8" i="48" s="1"/>
  <c r="Q8" i="48" a="1"/>
  <c r="Q8" i="48" s="1"/>
  <c r="P8" i="48" a="1"/>
  <c r="P8" i="48" s="1"/>
  <c r="O8" i="48" a="1"/>
  <c r="O8" i="48" s="1"/>
  <c r="N8" i="48" a="1"/>
  <c r="N8" i="48" s="1"/>
  <c r="M8" i="48" a="1"/>
  <c r="M8" i="48" s="1"/>
  <c r="L8" i="48" a="1"/>
  <c r="L8" i="48" s="1"/>
  <c r="K8" i="48" a="1"/>
  <c r="K8" i="48" s="1"/>
  <c r="J8" i="48" a="1"/>
  <c r="J8" i="48" s="1"/>
  <c r="I8" i="48" a="1"/>
  <c r="I8" i="48" s="1"/>
  <c r="H8" i="48" a="1"/>
  <c r="H8" i="48" s="1"/>
  <c r="G8" i="48" a="1"/>
  <c r="G8" i="48" s="1"/>
  <c r="F8" i="48" a="1"/>
  <c r="F8" i="48" s="1"/>
  <c r="E8" i="48" a="1"/>
  <c r="E8" i="48" s="1"/>
  <c r="D8" i="48" a="1"/>
  <c r="D8" i="48" s="1"/>
  <c r="C8" i="48"/>
  <c r="C7" i="48"/>
  <c r="C6" i="48"/>
  <c r="C5" i="48"/>
  <c r="C4" i="48"/>
  <c r="W21" i="47" a="1"/>
  <c r="W21" i="47" s="1"/>
  <c r="V21" i="47" a="1"/>
  <c r="V21" i="47" s="1"/>
  <c r="U21" i="47" a="1"/>
  <c r="U21" i="47" s="1"/>
  <c r="T21" i="47" a="1"/>
  <c r="T21" i="47" s="1"/>
  <c r="S21" i="47" a="1"/>
  <c r="S21" i="47" s="1"/>
  <c r="R21" i="47" a="1"/>
  <c r="R21" i="47" s="1"/>
  <c r="Q21" i="47" a="1"/>
  <c r="Q21" i="47" s="1"/>
  <c r="P21" i="47" a="1"/>
  <c r="P21" i="47" s="1"/>
  <c r="O21" i="47" a="1"/>
  <c r="O21" i="47" s="1"/>
  <c r="N21" i="47" a="1"/>
  <c r="N21" i="47" s="1"/>
  <c r="M21" i="47" a="1"/>
  <c r="M21" i="47" s="1"/>
  <c r="L21" i="47" a="1"/>
  <c r="L21" i="47" s="1"/>
  <c r="K21" i="47" a="1"/>
  <c r="K21" i="47" s="1"/>
  <c r="J21" i="47" a="1"/>
  <c r="J21" i="47" s="1"/>
  <c r="I21" i="47" a="1"/>
  <c r="I21" i="47" s="1"/>
  <c r="H21" i="47" a="1"/>
  <c r="H21" i="47" s="1"/>
  <c r="G21" i="47" a="1"/>
  <c r="G21" i="47" s="1"/>
  <c r="F21" i="47" a="1"/>
  <c r="F21" i="47" s="1"/>
  <c r="E21" i="47" a="1"/>
  <c r="E21" i="47" s="1"/>
  <c r="D21" i="47" a="1"/>
  <c r="D21" i="47" s="1"/>
  <c r="C21" i="47"/>
  <c r="W20" i="47" a="1"/>
  <c r="W20" i="47" s="1"/>
  <c r="V20" i="47" a="1"/>
  <c r="V20" i="47" s="1"/>
  <c r="U20" i="47" a="1"/>
  <c r="U20" i="47" s="1"/>
  <c r="T20" i="47" a="1"/>
  <c r="T20" i="47" s="1"/>
  <c r="S20" i="47" a="1"/>
  <c r="S20" i="47" s="1"/>
  <c r="R20" i="47" a="1"/>
  <c r="R20" i="47" s="1"/>
  <c r="Q20" i="47" a="1"/>
  <c r="Q20" i="47" s="1"/>
  <c r="P20" i="47" a="1"/>
  <c r="P20" i="47" s="1"/>
  <c r="O20" i="47" a="1"/>
  <c r="O20" i="47" s="1"/>
  <c r="N20" i="47" a="1"/>
  <c r="N20" i="47" s="1"/>
  <c r="M20" i="47" a="1"/>
  <c r="M20" i="47" s="1"/>
  <c r="L20" i="47" a="1"/>
  <c r="L20" i="47" s="1"/>
  <c r="K20" i="47" a="1"/>
  <c r="K20" i="47" s="1"/>
  <c r="J20" i="47" a="1"/>
  <c r="J20" i="47" s="1"/>
  <c r="I20" i="47" a="1"/>
  <c r="I20" i="47" s="1"/>
  <c r="H20" i="47" a="1"/>
  <c r="H20" i="47" s="1"/>
  <c r="G20" i="47" a="1"/>
  <c r="G20" i="47" s="1"/>
  <c r="F20" i="47" a="1"/>
  <c r="F20" i="47" s="1"/>
  <c r="E20" i="47" a="1"/>
  <c r="E20" i="47" s="1"/>
  <c r="D20" i="47" a="1"/>
  <c r="D20" i="47" s="1"/>
  <c r="C20" i="47"/>
  <c r="W19" i="47" a="1"/>
  <c r="W19" i="47" s="1"/>
  <c r="V19" i="47" a="1"/>
  <c r="V19" i="47" s="1"/>
  <c r="U19" i="47" a="1"/>
  <c r="U19" i="47" s="1"/>
  <c r="T19" i="47" a="1"/>
  <c r="T19" i="47" s="1"/>
  <c r="S19" i="47" a="1"/>
  <c r="S19" i="47" s="1"/>
  <c r="R19" i="47" a="1"/>
  <c r="R19" i="47" s="1"/>
  <c r="Q19" i="47" a="1"/>
  <c r="Q19" i="47" s="1"/>
  <c r="P19" i="47" a="1"/>
  <c r="P19" i="47" s="1"/>
  <c r="O19" i="47" a="1"/>
  <c r="O19" i="47" s="1"/>
  <c r="N19" i="47" a="1"/>
  <c r="N19" i="47" s="1"/>
  <c r="M19" i="47" a="1"/>
  <c r="M19" i="47" s="1"/>
  <c r="L19" i="47" a="1"/>
  <c r="L19" i="47" s="1"/>
  <c r="K19" i="47" a="1"/>
  <c r="K19" i="47" s="1"/>
  <c r="J19" i="47" a="1"/>
  <c r="J19" i="47" s="1"/>
  <c r="I19" i="47" a="1"/>
  <c r="I19" i="47" s="1"/>
  <c r="H19" i="47" a="1"/>
  <c r="H19" i="47" s="1"/>
  <c r="G19" i="47" a="1"/>
  <c r="G19" i="47" s="1"/>
  <c r="F19" i="47" a="1"/>
  <c r="F19" i="47" s="1"/>
  <c r="E19" i="47" a="1"/>
  <c r="E19" i="47" s="1"/>
  <c r="D19" i="47" a="1"/>
  <c r="D19" i="47" s="1"/>
  <c r="C19" i="47"/>
  <c r="W18" i="47" a="1"/>
  <c r="W18" i="47" s="1"/>
  <c r="V18" i="47" a="1"/>
  <c r="V18" i="47" s="1"/>
  <c r="U18" i="47" a="1"/>
  <c r="U18" i="47" s="1"/>
  <c r="T18" i="47" a="1"/>
  <c r="T18" i="47" s="1"/>
  <c r="S18" i="47" a="1"/>
  <c r="S18" i="47" s="1"/>
  <c r="R18" i="47" a="1"/>
  <c r="R18" i="47" s="1"/>
  <c r="Q18" i="47" a="1"/>
  <c r="Q18" i="47" s="1"/>
  <c r="P18" i="47" a="1"/>
  <c r="P18" i="47" s="1"/>
  <c r="O18" i="47" a="1"/>
  <c r="O18" i="47" s="1"/>
  <c r="N18" i="47" a="1"/>
  <c r="N18" i="47" s="1"/>
  <c r="M18" i="47" a="1"/>
  <c r="M18" i="47" s="1"/>
  <c r="L18" i="47" a="1"/>
  <c r="L18" i="47" s="1"/>
  <c r="K18" i="47" a="1"/>
  <c r="K18" i="47" s="1"/>
  <c r="J18" i="47" a="1"/>
  <c r="J18" i="47" s="1"/>
  <c r="I18" i="47" a="1"/>
  <c r="I18" i="47" s="1"/>
  <c r="H18" i="47" a="1"/>
  <c r="H18" i="47" s="1"/>
  <c r="G18" i="47" a="1"/>
  <c r="G18" i="47" s="1"/>
  <c r="F18" i="47" a="1"/>
  <c r="F18" i="47" s="1"/>
  <c r="E18" i="47" a="1"/>
  <c r="E18" i="47" s="1"/>
  <c r="D18" i="47" a="1"/>
  <c r="D18" i="47" s="1"/>
  <c r="C18" i="47"/>
  <c r="W17" i="47" a="1"/>
  <c r="W17" i="47" s="1"/>
  <c r="V17" i="47" a="1"/>
  <c r="V17" i="47" s="1"/>
  <c r="U17" i="47" a="1"/>
  <c r="U17" i="47" s="1"/>
  <c r="T17" i="47" a="1"/>
  <c r="T17" i="47" s="1"/>
  <c r="S17" i="47" a="1"/>
  <c r="S17" i="47" s="1"/>
  <c r="R17" i="47" a="1"/>
  <c r="R17" i="47" s="1"/>
  <c r="Q17" i="47" a="1"/>
  <c r="Q17" i="47" s="1"/>
  <c r="P17" i="47" a="1"/>
  <c r="P17" i="47" s="1"/>
  <c r="O17" i="47" a="1"/>
  <c r="O17" i="47" s="1"/>
  <c r="N17" i="47" a="1"/>
  <c r="N17" i="47" s="1"/>
  <c r="M17" i="47" a="1"/>
  <c r="M17" i="47" s="1"/>
  <c r="L17" i="47" a="1"/>
  <c r="L17" i="47" s="1"/>
  <c r="K17" i="47" a="1"/>
  <c r="K17" i="47" s="1"/>
  <c r="J17" i="47" a="1"/>
  <c r="J17" i="47" s="1"/>
  <c r="I17" i="47" a="1"/>
  <c r="I17" i="47" s="1"/>
  <c r="H17" i="47" a="1"/>
  <c r="H17" i="47" s="1"/>
  <c r="G17" i="47" a="1"/>
  <c r="G17" i="47" s="1"/>
  <c r="F17" i="47" a="1"/>
  <c r="F17" i="47" s="1"/>
  <c r="E17" i="47" a="1"/>
  <c r="E17" i="47" s="1"/>
  <c r="D17" i="47" a="1"/>
  <c r="D17" i="47" s="1"/>
  <c r="C17" i="47"/>
  <c r="W16" i="47" a="1"/>
  <c r="W16" i="47" s="1"/>
  <c r="V16" i="47" a="1"/>
  <c r="V16" i="47" s="1"/>
  <c r="U16" i="47" a="1"/>
  <c r="U16" i="47" s="1"/>
  <c r="T16" i="47" a="1"/>
  <c r="T16" i="47" s="1"/>
  <c r="S16" i="47" a="1"/>
  <c r="S16" i="47" s="1"/>
  <c r="R16" i="47" a="1"/>
  <c r="R16" i="47" s="1"/>
  <c r="Q16" i="47" a="1"/>
  <c r="Q16" i="47" s="1"/>
  <c r="P16" i="47" a="1"/>
  <c r="P16" i="47" s="1"/>
  <c r="O16" i="47" a="1"/>
  <c r="O16" i="47" s="1"/>
  <c r="N16" i="47" a="1"/>
  <c r="N16" i="47" s="1"/>
  <c r="M16" i="47" a="1"/>
  <c r="M16" i="47" s="1"/>
  <c r="L16" i="47" a="1"/>
  <c r="L16" i="47" s="1"/>
  <c r="K16" i="47" a="1"/>
  <c r="K16" i="47" s="1"/>
  <c r="J16" i="47" a="1"/>
  <c r="J16" i="47" s="1"/>
  <c r="I16" i="47" a="1"/>
  <c r="I16" i="47" s="1"/>
  <c r="H16" i="47" a="1"/>
  <c r="H16" i="47" s="1"/>
  <c r="G16" i="47" a="1"/>
  <c r="G16" i="47" s="1"/>
  <c r="F16" i="47" a="1"/>
  <c r="F16" i="47" s="1"/>
  <c r="E16" i="47" a="1"/>
  <c r="E16" i="47" s="1"/>
  <c r="D16" i="47" a="1"/>
  <c r="D16" i="47" s="1"/>
  <c r="C16" i="47"/>
  <c r="W15" i="47" a="1"/>
  <c r="W15" i="47" s="1"/>
  <c r="V15" i="47" a="1"/>
  <c r="V15" i="47" s="1"/>
  <c r="U15" i="47" a="1"/>
  <c r="U15" i="47" s="1"/>
  <c r="T15" i="47" a="1"/>
  <c r="T15" i="47" s="1"/>
  <c r="S15" i="47" a="1"/>
  <c r="S15" i="47" s="1"/>
  <c r="R15" i="47" a="1"/>
  <c r="R15" i="47" s="1"/>
  <c r="Q15" i="47" a="1"/>
  <c r="Q15" i="47" s="1"/>
  <c r="P15" i="47" a="1"/>
  <c r="P15" i="47" s="1"/>
  <c r="O15" i="47" a="1"/>
  <c r="O15" i="47" s="1"/>
  <c r="N15" i="47" a="1"/>
  <c r="N15" i="47" s="1"/>
  <c r="M15" i="47" a="1"/>
  <c r="M15" i="47" s="1"/>
  <c r="L15" i="47" a="1"/>
  <c r="L15" i="47" s="1"/>
  <c r="K15" i="47" a="1"/>
  <c r="K15" i="47" s="1"/>
  <c r="J15" i="47" a="1"/>
  <c r="J15" i="47" s="1"/>
  <c r="I15" i="47" a="1"/>
  <c r="I15" i="47" s="1"/>
  <c r="H15" i="47" a="1"/>
  <c r="H15" i="47" s="1"/>
  <c r="G15" i="47" a="1"/>
  <c r="G15" i="47" s="1"/>
  <c r="F15" i="47" a="1"/>
  <c r="F15" i="47" s="1"/>
  <c r="E15" i="47" a="1"/>
  <c r="E15" i="47" s="1"/>
  <c r="D15" i="47" a="1"/>
  <c r="D15" i="47" s="1"/>
  <c r="C15" i="47"/>
  <c r="W14" i="47" a="1"/>
  <c r="W14" i="47" s="1"/>
  <c r="V14" i="47" a="1"/>
  <c r="V14" i="47" s="1"/>
  <c r="U14" i="47" a="1"/>
  <c r="U14" i="47" s="1"/>
  <c r="T14" i="47" a="1"/>
  <c r="T14" i="47" s="1"/>
  <c r="S14" i="47" a="1"/>
  <c r="S14" i="47" s="1"/>
  <c r="R14" i="47" a="1"/>
  <c r="R14" i="47" s="1"/>
  <c r="Q14" i="47" a="1"/>
  <c r="Q14" i="47" s="1"/>
  <c r="P14" i="47" a="1"/>
  <c r="P14" i="47" s="1"/>
  <c r="O14" i="47" a="1"/>
  <c r="O14" i="47" s="1"/>
  <c r="N14" i="47" a="1"/>
  <c r="N14" i="47" s="1"/>
  <c r="M14" i="47" a="1"/>
  <c r="M14" i="47" s="1"/>
  <c r="L14" i="47" a="1"/>
  <c r="L14" i="47" s="1"/>
  <c r="K14" i="47" a="1"/>
  <c r="K14" i="47" s="1"/>
  <c r="J14" i="47" a="1"/>
  <c r="J14" i="47" s="1"/>
  <c r="I14" i="47" a="1"/>
  <c r="I14" i="47" s="1"/>
  <c r="H14" i="47" a="1"/>
  <c r="H14" i="47" s="1"/>
  <c r="G14" i="47" a="1"/>
  <c r="G14" i="47" s="1"/>
  <c r="F14" i="47" a="1"/>
  <c r="F14" i="47" s="1"/>
  <c r="E14" i="47" a="1"/>
  <c r="E14" i="47" s="1"/>
  <c r="D14" i="47" a="1"/>
  <c r="D14" i="47" s="1"/>
  <c r="C14" i="47"/>
  <c r="W13" i="47" a="1"/>
  <c r="W13" i="47" s="1"/>
  <c r="V13" i="47" a="1"/>
  <c r="V13" i="47" s="1"/>
  <c r="U13" i="47" a="1"/>
  <c r="U13" i="47" s="1"/>
  <c r="T13" i="47" a="1"/>
  <c r="T13" i="47" s="1"/>
  <c r="S13" i="47" a="1"/>
  <c r="S13" i="47" s="1"/>
  <c r="R13" i="47" a="1"/>
  <c r="R13" i="47" s="1"/>
  <c r="Q13" i="47" a="1"/>
  <c r="Q13" i="47" s="1"/>
  <c r="P13" i="47" a="1"/>
  <c r="P13" i="47" s="1"/>
  <c r="O13" i="47" a="1"/>
  <c r="O13" i="47" s="1"/>
  <c r="N13" i="47" a="1"/>
  <c r="N13" i="47" s="1"/>
  <c r="M13" i="47" a="1"/>
  <c r="M13" i="47" s="1"/>
  <c r="L13" i="47" a="1"/>
  <c r="L13" i="47" s="1"/>
  <c r="K13" i="47" a="1"/>
  <c r="K13" i="47" s="1"/>
  <c r="J13" i="47" a="1"/>
  <c r="J13" i="47" s="1"/>
  <c r="I13" i="47" a="1"/>
  <c r="I13" i="47" s="1"/>
  <c r="H13" i="47" a="1"/>
  <c r="H13" i="47" s="1"/>
  <c r="G13" i="47" a="1"/>
  <c r="G13" i="47" s="1"/>
  <c r="F13" i="47" a="1"/>
  <c r="F13" i="47" s="1"/>
  <c r="E13" i="47" a="1"/>
  <c r="E13" i="47" s="1"/>
  <c r="D13" i="47" a="1"/>
  <c r="D13" i="47" s="1"/>
  <c r="C13" i="47"/>
  <c r="C12" i="47"/>
  <c r="C11" i="47"/>
  <c r="C10" i="47"/>
  <c r="C9" i="47"/>
  <c r="C8" i="47"/>
  <c r="C7" i="47"/>
  <c r="C6" i="47"/>
  <c r="C5" i="47"/>
  <c r="C4" i="47"/>
  <c r="W21" i="46" a="1"/>
  <c r="W21" i="46" s="1"/>
  <c r="V21" i="46" a="1"/>
  <c r="V21" i="46" s="1"/>
  <c r="U21" i="46" a="1"/>
  <c r="U21" i="46" s="1"/>
  <c r="T21" i="46" a="1"/>
  <c r="T21" i="46" s="1"/>
  <c r="S21" i="46" a="1"/>
  <c r="S21" i="46" s="1"/>
  <c r="R21" i="46" a="1"/>
  <c r="R21" i="46" s="1"/>
  <c r="Q21" i="46" a="1"/>
  <c r="Q21" i="46" s="1"/>
  <c r="P21" i="46" a="1"/>
  <c r="P21" i="46" s="1"/>
  <c r="O21" i="46" a="1"/>
  <c r="O21" i="46" s="1"/>
  <c r="N21" i="46" a="1"/>
  <c r="N21" i="46" s="1"/>
  <c r="M21" i="46" a="1"/>
  <c r="M21" i="46" s="1"/>
  <c r="L21" i="46" a="1"/>
  <c r="L21" i="46" s="1"/>
  <c r="K21" i="46" a="1"/>
  <c r="K21" i="46" s="1"/>
  <c r="J21" i="46" a="1"/>
  <c r="J21" i="46" s="1"/>
  <c r="I21" i="46" a="1"/>
  <c r="I21" i="46" s="1"/>
  <c r="H21" i="46" a="1"/>
  <c r="H21" i="46" s="1"/>
  <c r="G21" i="46" a="1"/>
  <c r="G21" i="46" s="1"/>
  <c r="F21" i="46" a="1"/>
  <c r="F21" i="46" s="1"/>
  <c r="E21" i="46" a="1"/>
  <c r="E21" i="46" s="1"/>
  <c r="D21" i="46" a="1"/>
  <c r="D21" i="46" s="1"/>
  <c r="C21" i="46"/>
  <c r="W20" i="46" a="1"/>
  <c r="W20" i="46" s="1"/>
  <c r="V20" i="46" a="1"/>
  <c r="V20" i="46" s="1"/>
  <c r="U20" i="46" a="1"/>
  <c r="U20" i="46" s="1"/>
  <c r="T20" i="46" a="1"/>
  <c r="T20" i="46" s="1"/>
  <c r="S20" i="46" a="1"/>
  <c r="S20" i="46" s="1"/>
  <c r="R20" i="46" a="1"/>
  <c r="R20" i="46" s="1"/>
  <c r="Q20" i="46" a="1"/>
  <c r="Q20" i="46" s="1"/>
  <c r="P20" i="46" a="1"/>
  <c r="P20" i="46" s="1"/>
  <c r="O20" i="46" a="1"/>
  <c r="O20" i="46" s="1"/>
  <c r="N20" i="46" a="1"/>
  <c r="N20" i="46" s="1"/>
  <c r="M20" i="46" a="1"/>
  <c r="M20" i="46" s="1"/>
  <c r="L20" i="46" a="1"/>
  <c r="L20" i="46" s="1"/>
  <c r="K20" i="46" a="1"/>
  <c r="K20" i="46" s="1"/>
  <c r="J20" i="46" a="1"/>
  <c r="J20" i="46" s="1"/>
  <c r="I20" i="46" a="1"/>
  <c r="I20" i="46" s="1"/>
  <c r="H20" i="46" a="1"/>
  <c r="H20" i="46" s="1"/>
  <c r="G20" i="46" a="1"/>
  <c r="G20" i="46" s="1"/>
  <c r="F20" i="46" a="1"/>
  <c r="F20" i="46" s="1"/>
  <c r="E20" i="46" a="1"/>
  <c r="E20" i="46" s="1"/>
  <c r="D20" i="46" a="1"/>
  <c r="D20" i="46" s="1"/>
  <c r="C20" i="46"/>
  <c r="W19" i="46" a="1"/>
  <c r="W19" i="46" s="1"/>
  <c r="V19" i="46" a="1"/>
  <c r="V19" i="46" s="1"/>
  <c r="U19" i="46" a="1"/>
  <c r="U19" i="46" s="1"/>
  <c r="T19" i="46" a="1"/>
  <c r="T19" i="46" s="1"/>
  <c r="S19" i="46" a="1"/>
  <c r="S19" i="46" s="1"/>
  <c r="R19" i="46" a="1"/>
  <c r="R19" i="46" s="1"/>
  <c r="Q19" i="46" a="1"/>
  <c r="Q19" i="46" s="1"/>
  <c r="P19" i="46" a="1"/>
  <c r="P19" i="46" s="1"/>
  <c r="O19" i="46" a="1"/>
  <c r="O19" i="46" s="1"/>
  <c r="N19" i="46" a="1"/>
  <c r="N19" i="46" s="1"/>
  <c r="M19" i="46" a="1"/>
  <c r="M19" i="46" s="1"/>
  <c r="L19" i="46" a="1"/>
  <c r="L19" i="46" s="1"/>
  <c r="K19" i="46" a="1"/>
  <c r="K19" i="46" s="1"/>
  <c r="J19" i="46" a="1"/>
  <c r="J19" i="46" s="1"/>
  <c r="I19" i="46" a="1"/>
  <c r="I19" i="46" s="1"/>
  <c r="H19" i="46" a="1"/>
  <c r="H19" i="46" s="1"/>
  <c r="G19" i="46" a="1"/>
  <c r="G19" i="46" s="1"/>
  <c r="F19" i="46" a="1"/>
  <c r="F19" i="46" s="1"/>
  <c r="E19" i="46" a="1"/>
  <c r="E19" i="46" s="1"/>
  <c r="D19" i="46" a="1"/>
  <c r="D19" i="46" s="1"/>
  <c r="C19" i="46"/>
  <c r="W18" i="46" a="1"/>
  <c r="W18" i="46" s="1"/>
  <c r="V18" i="46" a="1"/>
  <c r="V18" i="46" s="1"/>
  <c r="U18" i="46" a="1"/>
  <c r="U18" i="46" s="1"/>
  <c r="T18" i="46" a="1"/>
  <c r="T18" i="46" s="1"/>
  <c r="S18" i="46" a="1"/>
  <c r="S18" i="46" s="1"/>
  <c r="R18" i="46" a="1"/>
  <c r="R18" i="46" s="1"/>
  <c r="Q18" i="46" a="1"/>
  <c r="Q18" i="46" s="1"/>
  <c r="P18" i="46" a="1"/>
  <c r="P18" i="46" s="1"/>
  <c r="O18" i="46" a="1"/>
  <c r="O18" i="46" s="1"/>
  <c r="N18" i="46" a="1"/>
  <c r="N18" i="46" s="1"/>
  <c r="M18" i="46" a="1"/>
  <c r="M18" i="46" s="1"/>
  <c r="L18" i="46" a="1"/>
  <c r="L18" i="46" s="1"/>
  <c r="K18" i="46" a="1"/>
  <c r="K18" i="46" s="1"/>
  <c r="J18" i="46" a="1"/>
  <c r="J18" i="46" s="1"/>
  <c r="I18" i="46" a="1"/>
  <c r="I18" i="46" s="1"/>
  <c r="H18" i="46" a="1"/>
  <c r="H18" i="46" s="1"/>
  <c r="G18" i="46" a="1"/>
  <c r="G18" i="46" s="1"/>
  <c r="F18" i="46" a="1"/>
  <c r="F18" i="46" s="1"/>
  <c r="E18" i="46" a="1"/>
  <c r="E18" i="46" s="1"/>
  <c r="D18" i="46" a="1"/>
  <c r="D18" i="46" s="1"/>
  <c r="C18" i="46"/>
  <c r="W17" i="46" a="1"/>
  <c r="W17" i="46" s="1"/>
  <c r="V17" i="46" a="1"/>
  <c r="V17" i="46" s="1"/>
  <c r="U17" i="46" a="1"/>
  <c r="U17" i="46" s="1"/>
  <c r="T17" i="46" a="1"/>
  <c r="T17" i="46" s="1"/>
  <c r="S17" i="46" a="1"/>
  <c r="S17" i="46" s="1"/>
  <c r="R17" i="46" a="1"/>
  <c r="R17" i="46" s="1"/>
  <c r="Q17" i="46" a="1"/>
  <c r="Q17" i="46" s="1"/>
  <c r="P17" i="46" a="1"/>
  <c r="P17" i="46" s="1"/>
  <c r="O17" i="46" a="1"/>
  <c r="O17" i="46" s="1"/>
  <c r="N17" i="46" a="1"/>
  <c r="N17" i="46" s="1"/>
  <c r="M17" i="46" a="1"/>
  <c r="M17" i="46" s="1"/>
  <c r="L17" i="46" a="1"/>
  <c r="L17" i="46" s="1"/>
  <c r="K17" i="46" a="1"/>
  <c r="K17" i="46" s="1"/>
  <c r="J17" i="46" a="1"/>
  <c r="J17" i="46" s="1"/>
  <c r="I17" i="46" a="1"/>
  <c r="I17" i="46" s="1"/>
  <c r="H17" i="46" a="1"/>
  <c r="H17" i="46" s="1"/>
  <c r="G17" i="46" a="1"/>
  <c r="G17" i="46" s="1"/>
  <c r="F17" i="46" a="1"/>
  <c r="F17" i="46" s="1"/>
  <c r="E17" i="46" a="1"/>
  <c r="E17" i="46" s="1"/>
  <c r="D17" i="46" a="1"/>
  <c r="D17" i="46" s="1"/>
  <c r="C17" i="46"/>
  <c r="W16" i="46" a="1"/>
  <c r="W16" i="46" s="1"/>
  <c r="V16" i="46" a="1"/>
  <c r="V16" i="46" s="1"/>
  <c r="U16" i="46" a="1"/>
  <c r="U16" i="46" s="1"/>
  <c r="T16" i="46" a="1"/>
  <c r="T16" i="46" s="1"/>
  <c r="S16" i="46" a="1"/>
  <c r="S16" i="46" s="1"/>
  <c r="R16" i="46" a="1"/>
  <c r="R16" i="46" s="1"/>
  <c r="Q16" i="46" a="1"/>
  <c r="Q16" i="46" s="1"/>
  <c r="P16" i="46" a="1"/>
  <c r="P16" i="46" s="1"/>
  <c r="O16" i="46" a="1"/>
  <c r="O16" i="46" s="1"/>
  <c r="N16" i="46" a="1"/>
  <c r="N16" i="46" s="1"/>
  <c r="M16" i="46" a="1"/>
  <c r="M16" i="46" s="1"/>
  <c r="L16" i="46" a="1"/>
  <c r="L16" i="46" s="1"/>
  <c r="K16" i="46" a="1"/>
  <c r="K16" i="46" s="1"/>
  <c r="J16" i="46" a="1"/>
  <c r="J16" i="46" s="1"/>
  <c r="I16" i="46" a="1"/>
  <c r="I16" i="46" s="1"/>
  <c r="H16" i="46" a="1"/>
  <c r="H16" i="46" s="1"/>
  <c r="G16" i="46" a="1"/>
  <c r="G16" i="46" s="1"/>
  <c r="F16" i="46" a="1"/>
  <c r="F16" i="46" s="1"/>
  <c r="E16" i="46" a="1"/>
  <c r="E16" i="46" s="1"/>
  <c r="D16" i="46" a="1"/>
  <c r="D16" i="46" s="1"/>
  <c r="C16" i="46"/>
  <c r="W15" i="46" a="1"/>
  <c r="W15" i="46" s="1"/>
  <c r="V15" i="46" a="1"/>
  <c r="V15" i="46" s="1"/>
  <c r="U15" i="46" a="1"/>
  <c r="U15" i="46" s="1"/>
  <c r="T15" i="46" a="1"/>
  <c r="T15" i="46" s="1"/>
  <c r="S15" i="46" a="1"/>
  <c r="S15" i="46" s="1"/>
  <c r="R15" i="46" a="1"/>
  <c r="R15" i="46" s="1"/>
  <c r="Q15" i="46" a="1"/>
  <c r="Q15" i="46" s="1"/>
  <c r="P15" i="46" a="1"/>
  <c r="P15" i="46" s="1"/>
  <c r="O15" i="46" a="1"/>
  <c r="O15" i="46" s="1"/>
  <c r="N15" i="46" a="1"/>
  <c r="N15" i="46" s="1"/>
  <c r="M15" i="46" a="1"/>
  <c r="M15" i="46" s="1"/>
  <c r="L15" i="46" a="1"/>
  <c r="L15" i="46" s="1"/>
  <c r="K15" i="46" a="1"/>
  <c r="K15" i="46" s="1"/>
  <c r="J15" i="46" a="1"/>
  <c r="J15" i="46" s="1"/>
  <c r="I15" i="46" a="1"/>
  <c r="I15" i="46" s="1"/>
  <c r="H15" i="46" a="1"/>
  <c r="H15" i="46" s="1"/>
  <c r="G15" i="46" a="1"/>
  <c r="G15" i="46" s="1"/>
  <c r="F15" i="46" a="1"/>
  <c r="F15" i="46" s="1"/>
  <c r="E15" i="46" a="1"/>
  <c r="E15" i="46" s="1"/>
  <c r="D15" i="46" a="1"/>
  <c r="D15" i="46" s="1"/>
  <c r="C15" i="46"/>
  <c r="W14" i="46" a="1"/>
  <c r="W14" i="46" s="1"/>
  <c r="V14" i="46" a="1"/>
  <c r="V14" i="46" s="1"/>
  <c r="U14" i="46" a="1"/>
  <c r="U14" i="46" s="1"/>
  <c r="T14" i="46" a="1"/>
  <c r="T14" i="46" s="1"/>
  <c r="S14" i="46" a="1"/>
  <c r="S14" i="46" s="1"/>
  <c r="R14" i="46" a="1"/>
  <c r="R14" i="46" s="1"/>
  <c r="Q14" i="46" a="1"/>
  <c r="Q14" i="46" s="1"/>
  <c r="P14" i="46" a="1"/>
  <c r="P14" i="46" s="1"/>
  <c r="O14" i="46" a="1"/>
  <c r="O14" i="46" s="1"/>
  <c r="N14" i="46" a="1"/>
  <c r="N14" i="46" s="1"/>
  <c r="M14" i="46" a="1"/>
  <c r="M14" i="46" s="1"/>
  <c r="L14" i="46" a="1"/>
  <c r="L14" i="46" s="1"/>
  <c r="K14" i="46" a="1"/>
  <c r="K14" i="46" s="1"/>
  <c r="J14" i="46" a="1"/>
  <c r="J14" i="46" s="1"/>
  <c r="I14" i="46" a="1"/>
  <c r="I14" i="46" s="1"/>
  <c r="H14" i="46" a="1"/>
  <c r="H14" i="46" s="1"/>
  <c r="G14" i="46" a="1"/>
  <c r="G14" i="46" s="1"/>
  <c r="F14" i="46" a="1"/>
  <c r="F14" i="46" s="1"/>
  <c r="E14" i="46" a="1"/>
  <c r="E14" i="46" s="1"/>
  <c r="D14" i="46" a="1"/>
  <c r="D14" i="46" s="1"/>
  <c r="C14" i="46"/>
  <c r="W13" i="46" a="1"/>
  <c r="W13" i="46" s="1"/>
  <c r="V13" i="46" a="1"/>
  <c r="V13" i="46" s="1"/>
  <c r="U13" i="46" a="1"/>
  <c r="U13" i="46" s="1"/>
  <c r="T13" i="46" a="1"/>
  <c r="T13" i="46" s="1"/>
  <c r="S13" i="46" a="1"/>
  <c r="S13" i="46" s="1"/>
  <c r="R13" i="46" a="1"/>
  <c r="R13" i="46" s="1"/>
  <c r="Q13" i="46" a="1"/>
  <c r="Q13" i="46" s="1"/>
  <c r="P13" i="46" a="1"/>
  <c r="P13" i="46" s="1"/>
  <c r="O13" i="46" a="1"/>
  <c r="O13" i="46" s="1"/>
  <c r="N13" i="46" a="1"/>
  <c r="N13" i="46" s="1"/>
  <c r="M13" i="46" a="1"/>
  <c r="M13" i="46" s="1"/>
  <c r="L13" i="46" a="1"/>
  <c r="L13" i="46" s="1"/>
  <c r="K13" i="46" a="1"/>
  <c r="K13" i="46" s="1"/>
  <c r="J13" i="46" a="1"/>
  <c r="J13" i="46" s="1"/>
  <c r="I13" i="46" a="1"/>
  <c r="I13" i="46" s="1"/>
  <c r="H13" i="46" a="1"/>
  <c r="H13" i="46" s="1"/>
  <c r="G13" i="46" a="1"/>
  <c r="G13" i="46" s="1"/>
  <c r="F13" i="46" a="1"/>
  <c r="F13" i="46" s="1"/>
  <c r="E13" i="46" a="1"/>
  <c r="E13" i="46" s="1"/>
  <c r="D13" i="46" a="1"/>
  <c r="D13" i="46" s="1"/>
  <c r="C13" i="46"/>
  <c r="W12" i="46" a="1"/>
  <c r="W12" i="46" s="1"/>
  <c r="V12" i="46" a="1"/>
  <c r="V12" i="46" s="1"/>
  <c r="U12" i="46" a="1"/>
  <c r="U12" i="46" s="1"/>
  <c r="T12" i="46" a="1"/>
  <c r="T12" i="46" s="1"/>
  <c r="S12" i="46" a="1"/>
  <c r="S12" i="46" s="1"/>
  <c r="R12" i="46" a="1"/>
  <c r="R12" i="46" s="1"/>
  <c r="Q12" i="46" a="1"/>
  <c r="Q12" i="46" s="1"/>
  <c r="P12" i="46" a="1"/>
  <c r="P12" i="46" s="1"/>
  <c r="O12" i="46" a="1"/>
  <c r="O12" i="46" s="1"/>
  <c r="N12" i="46" a="1"/>
  <c r="N12" i="46" s="1"/>
  <c r="M12" i="46" a="1"/>
  <c r="M12" i="46" s="1"/>
  <c r="L12" i="46" a="1"/>
  <c r="L12" i="46" s="1"/>
  <c r="K12" i="46" a="1"/>
  <c r="K12" i="46" s="1"/>
  <c r="J12" i="46" a="1"/>
  <c r="J12" i="46" s="1"/>
  <c r="I12" i="46" a="1"/>
  <c r="I12" i="46" s="1"/>
  <c r="H12" i="46" a="1"/>
  <c r="H12" i="46" s="1"/>
  <c r="G12" i="46" a="1"/>
  <c r="G12" i="46" s="1"/>
  <c r="F12" i="46" a="1"/>
  <c r="F12" i="46" s="1"/>
  <c r="E12" i="46" a="1"/>
  <c r="E12" i="46" s="1"/>
  <c r="D12" i="46" a="1"/>
  <c r="D12" i="46" s="1"/>
  <c r="C12" i="46"/>
  <c r="C11" i="46"/>
  <c r="C10" i="46"/>
  <c r="C9" i="46"/>
  <c r="C8" i="46"/>
  <c r="C7" i="46"/>
  <c r="C6" i="46"/>
  <c r="C5" i="46"/>
  <c r="C4" i="46"/>
  <c r="W21" i="45" a="1"/>
  <c r="W21" i="45" s="1"/>
  <c r="V21" i="45" a="1"/>
  <c r="V21" i="45" s="1"/>
  <c r="U21" i="45" a="1"/>
  <c r="U21" i="45" s="1"/>
  <c r="T21" i="45" a="1"/>
  <c r="T21" i="45" s="1"/>
  <c r="S21" i="45" a="1"/>
  <c r="S21" i="45" s="1"/>
  <c r="R21" i="45" a="1"/>
  <c r="R21" i="45" s="1"/>
  <c r="Q21" i="45" a="1"/>
  <c r="Q21" i="45" s="1"/>
  <c r="P21" i="45" a="1"/>
  <c r="P21" i="45" s="1"/>
  <c r="O21" i="45" a="1"/>
  <c r="O21" i="45" s="1"/>
  <c r="N21" i="45" a="1"/>
  <c r="N21" i="45" s="1"/>
  <c r="M21" i="45" a="1"/>
  <c r="M21" i="45" s="1"/>
  <c r="L21" i="45" a="1"/>
  <c r="L21" i="45" s="1"/>
  <c r="K21" i="45" a="1"/>
  <c r="K21" i="45" s="1"/>
  <c r="J21" i="45" a="1"/>
  <c r="J21" i="45" s="1"/>
  <c r="I21" i="45" a="1"/>
  <c r="I21" i="45" s="1"/>
  <c r="H21" i="45" a="1"/>
  <c r="H21" i="45" s="1"/>
  <c r="G21" i="45" a="1"/>
  <c r="G21" i="45" s="1"/>
  <c r="F21" i="45" a="1"/>
  <c r="F21" i="45" s="1"/>
  <c r="E21" i="45" a="1"/>
  <c r="E21" i="45" s="1"/>
  <c r="D21" i="45" a="1"/>
  <c r="D21" i="45" s="1"/>
  <c r="C21" i="45"/>
  <c r="W20" i="45" a="1"/>
  <c r="W20" i="45" s="1"/>
  <c r="V20" i="45" a="1"/>
  <c r="V20" i="45" s="1"/>
  <c r="U20" i="45" a="1"/>
  <c r="U20" i="45" s="1"/>
  <c r="T20" i="45" a="1"/>
  <c r="T20" i="45" s="1"/>
  <c r="S20" i="45" a="1"/>
  <c r="S20" i="45" s="1"/>
  <c r="R20" i="45" a="1"/>
  <c r="R20" i="45" s="1"/>
  <c r="Q20" i="45" a="1"/>
  <c r="Q20" i="45" s="1"/>
  <c r="P20" i="45" a="1"/>
  <c r="P20" i="45" s="1"/>
  <c r="O20" i="45" a="1"/>
  <c r="O20" i="45" s="1"/>
  <c r="N20" i="45" a="1"/>
  <c r="N20" i="45" s="1"/>
  <c r="M20" i="45" a="1"/>
  <c r="M20" i="45" s="1"/>
  <c r="L20" i="45" a="1"/>
  <c r="L20" i="45" s="1"/>
  <c r="K20" i="45" a="1"/>
  <c r="K20" i="45" s="1"/>
  <c r="J20" i="45" a="1"/>
  <c r="J20" i="45" s="1"/>
  <c r="I20" i="45" a="1"/>
  <c r="I20" i="45" s="1"/>
  <c r="H20" i="45" a="1"/>
  <c r="H20" i="45" s="1"/>
  <c r="G20" i="45" a="1"/>
  <c r="G20" i="45" s="1"/>
  <c r="F20" i="45" a="1"/>
  <c r="F20" i="45" s="1"/>
  <c r="E20" i="45" a="1"/>
  <c r="E20" i="45" s="1"/>
  <c r="D20" i="45" a="1"/>
  <c r="D20" i="45" s="1"/>
  <c r="C20" i="45"/>
  <c r="W19" i="45" a="1"/>
  <c r="W19" i="45" s="1"/>
  <c r="V19" i="45" a="1"/>
  <c r="V19" i="45" s="1"/>
  <c r="U19" i="45" a="1"/>
  <c r="U19" i="45" s="1"/>
  <c r="T19" i="45" a="1"/>
  <c r="T19" i="45" s="1"/>
  <c r="S19" i="45" a="1"/>
  <c r="S19" i="45" s="1"/>
  <c r="R19" i="45" a="1"/>
  <c r="R19" i="45" s="1"/>
  <c r="Q19" i="45" a="1"/>
  <c r="Q19" i="45" s="1"/>
  <c r="P19" i="45" a="1"/>
  <c r="P19" i="45" s="1"/>
  <c r="O19" i="45" a="1"/>
  <c r="O19" i="45" s="1"/>
  <c r="N19" i="45" a="1"/>
  <c r="N19" i="45" s="1"/>
  <c r="M19" i="45" a="1"/>
  <c r="M19" i="45" s="1"/>
  <c r="L19" i="45" a="1"/>
  <c r="L19" i="45" s="1"/>
  <c r="K19" i="45" a="1"/>
  <c r="K19" i="45" s="1"/>
  <c r="J19" i="45" a="1"/>
  <c r="J19" i="45" s="1"/>
  <c r="I19" i="45" a="1"/>
  <c r="I19" i="45" s="1"/>
  <c r="H19" i="45" a="1"/>
  <c r="H19" i="45" s="1"/>
  <c r="G19" i="45" a="1"/>
  <c r="G19" i="45" s="1"/>
  <c r="F19" i="45" a="1"/>
  <c r="F19" i="45" s="1"/>
  <c r="E19" i="45" a="1"/>
  <c r="E19" i="45" s="1"/>
  <c r="D19" i="45" a="1"/>
  <c r="D19" i="45" s="1"/>
  <c r="C19" i="45"/>
  <c r="W18" i="45" a="1"/>
  <c r="W18" i="45" s="1"/>
  <c r="V18" i="45" a="1"/>
  <c r="V18" i="45" s="1"/>
  <c r="U18" i="45" a="1"/>
  <c r="U18" i="45" s="1"/>
  <c r="T18" i="45" a="1"/>
  <c r="T18" i="45" s="1"/>
  <c r="S18" i="45" a="1"/>
  <c r="S18" i="45" s="1"/>
  <c r="R18" i="45" a="1"/>
  <c r="R18" i="45" s="1"/>
  <c r="Q18" i="45" a="1"/>
  <c r="Q18" i="45" s="1"/>
  <c r="P18" i="45" a="1"/>
  <c r="P18" i="45" s="1"/>
  <c r="O18" i="45" a="1"/>
  <c r="O18" i="45" s="1"/>
  <c r="N18" i="45" a="1"/>
  <c r="N18" i="45" s="1"/>
  <c r="M18" i="45" a="1"/>
  <c r="M18" i="45" s="1"/>
  <c r="L18" i="45" a="1"/>
  <c r="L18" i="45" s="1"/>
  <c r="K18" i="45" a="1"/>
  <c r="K18" i="45" s="1"/>
  <c r="J18" i="45" a="1"/>
  <c r="J18" i="45" s="1"/>
  <c r="I18" i="45" a="1"/>
  <c r="I18" i="45" s="1"/>
  <c r="H18" i="45" a="1"/>
  <c r="H18" i="45" s="1"/>
  <c r="G18" i="45" a="1"/>
  <c r="G18" i="45" s="1"/>
  <c r="F18" i="45" a="1"/>
  <c r="F18" i="45" s="1"/>
  <c r="E18" i="45" a="1"/>
  <c r="E18" i="45" s="1"/>
  <c r="D18" i="45" a="1"/>
  <c r="D18" i="45" s="1"/>
  <c r="C18" i="45"/>
  <c r="W17" i="45" a="1"/>
  <c r="W17" i="45" s="1"/>
  <c r="V17" i="45" a="1"/>
  <c r="V17" i="45" s="1"/>
  <c r="U17" i="45" a="1"/>
  <c r="U17" i="45" s="1"/>
  <c r="T17" i="45" a="1"/>
  <c r="T17" i="45" s="1"/>
  <c r="S17" i="45" a="1"/>
  <c r="S17" i="45" s="1"/>
  <c r="R17" i="45" a="1"/>
  <c r="R17" i="45" s="1"/>
  <c r="Q17" i="45" a="1"/>
  <c r="Q17" i="45" s="1"/>
  <c r="P17" i="45" a="1"/>
  <c r="P17" i="45" s="1"/>
  <c r="O17" i="45" a="1"/>
  <c r="O17" i="45" s="1"/>
  <c r="N17" i="45" a="1"/>
  <c r="N17" i="45" s="1"/>
  <c r="M17" i="45" a="1"/>
  <c r="M17" i="45" s="1"/>
  <c r="L17" i="45" a="1"/>
  <c r="L17" i="45" s="1"/>
  <c r="K17" i="45" a="1"/>
  <c r="K17" i="45" s="1"/>
  <c r="J17" i="45" a="1"/>
  <c r="J17" i="45" s="1"/>
  <c r="I17" i="45" a="1"/>
  <c r="I17" i="45" s="1"/>
  <c r="H17" i="45" a="1"/>
  <c r="H17" i="45" s="1"/>
  <c r="G17" i="45" a="1"/>
  <c r="G17" i="45" s="1"/>
  <c r="F17" i="45" a="1"/>
  <c r="F17" i="45" s="1"/>
  <c r="E17" i="45" a="1"/>
  <c r="E17" i="45" s="1"/>
  <c r="D17" i="45" a="1"/>
  <c r="D17" i="45" s="1"/>
  <c r="C17" i="45"/>
  <c r="W16" i="45" a="1"/>
  <c r="W16" i="45" s="1"/>
  <c r="V16" i="45" a="1"/>
  <c r="V16" i="45" s="1"/>
  <c r="U16" i="45" a="1"/>
  <c r="U16" i="45" s="1"/>
  <c r="T16" i="45" a="1"/>
  <c r="T16" i="45" s="1"/>
  <c r="S16" i="45" a="1"/>
  <c r="S16" i="45" s="1"/>
  <c r="R16" i="45" a="1"/>
  <c r="R16" i="45" s="1"/>
  <c r="Q16" i="45" a="1"/>
  <c r="Q16" i="45" s="1"/>
  <c r="P16" i="45" a="1"/>
  <c r="P16" i="45" s="1"/>
  <c r="O16" i="45" a="1"/>
  <c r="O16" i="45" s="1"/>
  <c r="N16" i="45" a="1"/>
  <c r="N16" i="45" s="1"/>
  <c r="M16" i="45" a="1"/>
  <c r="M16" i="45" s="1"/>
  <c r="L16" i="45" a="1"/>
  <c r="L16" i="45" s="1"/>
  <c r="K16" i="45" a="1"/>
  <c r="K16" i="45" s="1"/>
  <c r="J16" i="45" a="1"/>
  <c r="J16" i="45" s="1"/>
  <c r="I16" i="45" a="1"/>
  <c r="I16" i="45" s="1"/>
  <c r="H16" i="45" a="1"/>
  <c r="H16" i="45" s="1"/>
  <c r="G16" i="45" a="1"/>
  <c r="G16" i="45" s="1"/>
  <c r="F16" i="45" a="1"/>
  <c r="F16" i="45" s="1"/>
  <c r="E16" i="45" a="1"/>
  <c r="E16" i="45" s="1"/>
  <c r="D16" i="45" a="1"/>
  <c r="D16" i="45" s="1"/>
  <c r="C16" i="45"/>
  <c r="W15" i="45" a="1"/>
  <c r="W15" i="45" s="1"/>
  <c r="V15" i="45" a="1"/>
  <c r="V15" i="45" s="1"/>
  <c r="U15" i="45" a="1"/>
  <c r="U15" i="45" s="1"/>
  <c r="T15" i="45" a="1"/>
  <c r="T15" i="45" s="1"/>
  <c r="S15" i="45" a="1"/>
  <c r="S15" i="45" s="1"/>
  <c r="R15" i="45" a="1"/>
  <c r="R15" i="45" s="1"/>
  <c r="Q15" i="45" a="1"/>
  <c r="Q15" i="45" s="1"/>
  <c r="P15" i="45" a="1"/>
  <c r="P15" i="45" s="1"/>
  <c r="O15" i="45" a="1"/>
  <c r="O15" i="45" s="1"/>
  <c r="N15" i="45" a="1"/>
  <c r="N15" i="45" s="1"/>
  <c r="M15" i="45" a="1"/>
  <c r="M15" i="45" s="1"/>
  <c r="L15" i="45" a="1"/>
  <c r="L15" i="45" s="1"/>
  <c r="K15" i="45" a="1"/>
  <c r="K15" i="45" s="1"/>
  <c r="J15" i="45" a="1"/>
  <c r="J15" i="45" s="1"/>
  <c r="I15" i="45" a="1"/>
  <c r="I15" i="45" s="1"/>
  <c r="H15" i="45" a="1"/>
  <c r="H15" i="45" s="1"/>
  <c r="G15" i="45" a="1"/>
  <c r="G15" i="45" s="1"/>
  <c r="F15" i="45" a="1"/>
  <c r="F15" i="45" s="1"/>
  <c r="E15" i="45" a="1"/>
  <c r="E15" i="45" s="1"/>
  <c r="D15" i="45" a="1"/>
  <c r="D15" i="45" s="1"/>
  <c r="C15" i="45"/>
  <c r="W14" i="45" a="1"/>
  <c r="W14" i="45" s="1"/>
  <c r="V14" i="45" a="1"/>
  <c r="V14" i="45" s="1"/>
  <c r="U14" i="45" a="1"/>
  <c r="U14" i="45" s="1"/>
  <c r="T14" i="45" a="1"/>
  <c r="T14" i="45" s="1"/>
  <c r="S14" i="45" a="1"/>
  <c r="S14" i="45" s="1"/>
  <c r="R14" i="45" a="1"/>
  <c r="R14" i="45" s="1"/>
  <c r="Q14" i="45" a="1"/>
  <c r="Q14" i="45" s="1"/>
  <c r="P14" i="45" a="1"/>
  <c r="P14" i="45" s="1"/>
  <c r="O14" i="45" a="1"/>
  <c r="O14" i="45" s="1"/>
  <c r="N14" i="45" a="1"/>
  <c r="N14" i="45" s="1"/>
  <c r="M14" i="45" a="1"/>
  <c r="M14" i="45" s="1"/>
  <c r="L14" i="45" a="1"/>
  <c r="L14" i="45" s="1"/>
  <c r="K14" i="45" a="1"/>
  <c r="K14" i="45" s="1"/>
  <c r="J14" i="45" a="1"/>
  <c r="J14" i="45" s="1"/>
  <c r="I14" i="45" a="1"/>
  <c r="I14" i="45" s="1"/>
  <c r="H14" i="45" a="1"/>
  <c r="H14" i="45" s="1"/>
  <c r="G14" i="45" a="1"/>
  <c r="G14" i="45" s="1"/>
  <c r="F14" i="45" a="1"/>
  <c r="F14" i="45" s="1"/>
  <c r="E14" i="45" a="1"/>
  <c r="E14" i="45" s="1"/>
  <c r="D14" i="45" a="1"/>
  <c r="D14" i="45" s="1"/>
  <c r="C14" i="45"/>
  <c r="W13" i="45" a="1"/>
  <c r="W13" i="45" s="1"/>
  <c r="V13" i="45" a="1"/>
  <c r="V13" i="45" s="1"/>
  <c r="U13" i="45" a="1"/>
  <c r="U13" i="45" s="1"/>
  <c r="T13" i="45" a="1"/>
  <c r="T13" i="45" s="1"/>
  <c r="S13" i="45" a="1"/>
  <c r="S13" i="45" s="1"/>
  <c r="R13" i="45" a="1"/>
  <c r="R13" i="45" s="1"/>
  <c r="Q13" i="45" a="1"/>
  <c r="Q13" i="45" s="1"/>
  <c r="P13" i="45" a="1"/>
  <c r="P13" i="45" s="1"/>
  <c r="O13" i="45" a="1"/>
  <c r="O13" i="45" s="1"/>
  <c r="N13" i="45" a="1"/>
  <c r="N13" i="45" s="1"/>
  <c r="M13" i="45" a="1"/>
  <c r="M13" i="45" s="1"/>
  <c r="L13" i="45" a="1"/>
  <c r="L13" i="45" s="1"/>
  <c r="K13" i="45" a="1"/>
  <c r="K13" i="45" s="1"/>
  <c r="J13" i="45" a="1"/>
  <c r="J13" i="45" s="1"/>
  <c r="I13" i="45" a="1"/>
  <c r="I13" i="45" s="1"/>
  <c r="H13" i="45" a="1"/>
  <c r="H13" i="45" s="1"/>
  <c r="G13" i="45" a="1"/>
  <c r="G13" i="45" s="1"/>
  <c r="F13" i="45" a="1"/>
  <c r="F13" i="45" s="1"/>
  <c r="E13" i="45" a="1"/>
  <c r="E13" i="45" s="1"/>
  <c r="D13" i="45" a="1"/>
  <c r="D13" i="45" s="1"/>
  <c r="C13" i="45"/>
  <c r="W12" i="45" a="1"/>
  <c r="W12" i="45" s="1"/>
  <c r="V12" i="45" a="1"/>
  <c r="V12" i="45" s="1"/>
  <c r="U12" i="45" a="1"/>
  <c r="U12" i="45" s="1"/>
  <c r="T12" i="45" a="1"/>
  <c r="T12" i="45" s="1"/>
  <c r="S12" i="45" a="1"/>
  <c r="S12" i="45" s="1"/>
  <c r="R12" i="45" a="1"/>
  <c r="R12" i="45" s="1"/>
  <c r="Q12" i="45" a="1"/>
  <c r="Q12" i="45" s="1"/>
  <c r="P12" i="45" a="1"/>
  <c r="P12" i="45" s="1"/>
  <c r="O12" i="45" a="1"/>
  <c r="O12" i="45" s="1"/>
  <c r="N12" i="45" a="1"/>
  <c r="N12" i="45" s="1"/>
  <c r="M12" i="45" a="1"/>
  <c r="M12" i="45" s="1"/>
  <c r="L12" i="45" a="1"/>
  <c r="L12" i="45" s="1"/>
  <c r="K12" i="45" a="1"/>
  <c r="K12" i="45" s="1"/>
  <c r="J12" i="45" a="1"/>
  <c r="J12" i="45" s="1"/>
  <c r="I12" i="45" a="1"/>
  <c r="I12" i="45" s="1"/>
  <c r="H12" i="45" a="1"/>
  <c r="H12" i="45" s="1"/>
  <c r="G12" i="45" a="1"/>
  <c r="G12" i="45" s="1"/>
  <c r="F12" i="45" a="1"/>
  <c r="F12" i="45" s="1"/>
  <c r="E12" i="45" a="1"/>
  <c r="E12" i="45" s="1"/>
  <c r="D12" i="45" a="1"/>
  <c r="D12" i="45" s="1"/>
  <c r="C12" i="45"/>
  <c r="W11" i="45" a="1"/>
  <c r="W11" i="45" s="1"/>
  <c r="V11" i="45" a="1"/>
  <c r="V11" i="45" s="1"/>
  <c r="U11" i="45" a="1"/>
  <c r="U11" i="45" s="1"/>
  <c r="T11" i="45" a="1"/>
  <c r="T11" i="45" s="1"/>
  <c r="S11" i="45" a="1"/>
  <c r="S11" i="45" s="1"/>
  <c r="R11" i="45" a="1"/>
  <c r="R11" i="45" s="1"/>
  <c r="Q11" i="45" a="1"/>
  <c r="Q11" i="45" s="1"/>
  <c r="P11" i="45" a="1"/>
  <c r="P11" i="45" s="1"/>
  <c r="O11" i="45" a="1"/>
  <c r="O11" i="45" s="1"/>
  <c r="N11" i="45" a="1"/>
  <c r="N11" i="45" s="1"/>
  <c r="M11" i="45" a="1"/>
  <c r="M11" i="45" s="1"/>
  <c r="L11" i="45" a="1"/>
  <c r="L11" i="45" s="1"/>
  <c r="K11" i="45" a="1"/>
  <c r="K11" i="45" s="1"/>
  <c r="J11" i="45" a="1"/>
  <c r="J11" i="45" s="1"/>
  <c r="I11" i="45" a="1"/>
  <c r="I11" i="45" s="1"/>
  <c r="H11" i="45" a="1"/>
  <c r="H11" i="45" s="1"/>
  <c r="G11" i="45" a="1"/>
  <c r="G11" i="45" s="1"/>
  <c r="F11" i="45" a="1"/>
  <c r="F11" i="45" s="1"/>
  <c r="E11" i="45" a="1"/>
  <c r="E11" i="45" s="1"/>
  <c r="D11" i="45" a="1"/>
  <c r="D11" i="45" s="1"/>
  <c r="C11" i="45"/>
  <c r="W10" i="45" a="1"/>
  <c r="W10" i="45" s="1"/>
  <c r="V10" i="45" a="1"/>
  <c r="V10" i="45" s="1"/>
  <c r="U10" i="45" a="1"/>
  <c r="U10" i="45" s="1"/>
  <c r="T10" i="45" a="1"/>
  <c r="T10" i="45" s="1"/>
  <c r="S10" i="45" a="1"/>
  <c r="S10" i="45" s="1"/>
  <c r="R10" i="45" a="1"/>
  <c r="R10" i="45" s="1"/>
  <c r="Q10" i="45" a="1"/>
  <c r="Q10" i="45" s="1"/>
  <c r="P10" i="45" a="1"/>
  <c r="P10" i="45" s="1"/>
  <c r="O10" i="45" a="1"/>
  <c r="O10" i="45" s="1"/>
  <c r="N10" i="45" a="1"/>
  <c r="N10" i="45" s="1"/>
  <c r="M10" i="45" a="1"/>
  <c r="M10" i="45" s="1"/>
  <c r="L10" i="45" a="1"/>
  <c r="L10" i="45" s="1"/>
  <c r="K10" i="45" a="1"/>
  <c r="K10" i="45" s="1"/>
  <c r="J10" i="45" a="1"/>
  <c r="J10" i="45" s="1"/>
  <c r="I10" i="45" a="1"/>
  <c r="I10" i="45" s="1"/>
  <c r="H10" i="45" a="1"/>
  <c r="H10" i="45" s="1"/>
  <c r="G10" i="45" a="1"/>
  <c r="G10" i="45" s="1"/>
  <c r="F10" i="45" a="1"/>
  <c r="F10" i="45" s="1"/>
  <c r="E10" i="45" a="1"/>
  <c r="E10" i="45" s="1"/>
  <c r="D10" i="45" a="1"/>
  <c r="D10" i="45" s="1"/>
  <c r="C10" i="45"/>
  <c r="C9" i="45"/>
  <c r="C8" i="45"/>
  <c r="C7" i="45"/>
  <c r="C6" i="45"/>
  <c r="C5" i="45"/>
  <c r="C4" i="45"/>
  <c r="W21" i="44" a="1"/>
  <c r="W21" i="44" s="1"/>
  <c r="V21" i="44" a="1"/>
  <c r="V21" i="44" s="1"/>
  <c r="U21" i="44" a="1"/>
  <c r="U21" i="44" s="1"/>
  <c r="T21" i="44" a="1"/>
  <c r="T21" i="44" s="1"/>
  <c r="S21" i="44" a="1"/>
  <c r="S21" i="44" s="1"/>
  <c r="R21" i="44" a="1"/>
  <c r="R21" i="44" s="1"/>
  <c r="Q21" i="44" a="1"/>
  <c r="Q21" i="44" s="1"/>
  <c r="P21" i="44" a="1"/>
  <c r="P21" i="44" s="1"/>
  <c r="O21" i="44" a="1"/>
  <c r="O21" i="44" s="1"/>
  <c r="N21" i="44" a="1"/>
  <c r="N21" i="44" s="1"/>
  <c r="M21" i="44" a="1"/>
  <c r="M21" i="44" s="1"/>
  <c r="L21" i="44" a="1"/>
  <c r="L21" i="44" s="1"/>
  <c r="K21" i="44" a="1"/>
  <c r="K21" i="44" s="1"/>
  <c r="J21" i="44" a="1"/>
  <c r="J21" i="44" s="1"/>
  <c r="I21" i="44" a="1"/>
  <c r="I21" i="44" s="1"/>
  <c r="H21" i="44" a="1"/>
  <c r="H21" i="44" s="1"/>
  <c r="G21" i="44" a="1"/>
  <c r="G21" i="44" s="1"/>
  <c r="F21" i="44" a="1"/>
  <c r="F21" i="44" s="1"/>
  <c r="E21" i="44" a="1"/>
  <c r="E21" i="44" s="1"/>
  <c r="D21" i="44" a="1"/>
  <c r="D21" i="44" s="1"/>
  <c r="C21" i="44"/>
  <c r="W20" i="44" a="1"/>
  <c r="W20" i="44" s="1"/>
  <c r="V20" i="44" a="1"/>
  <c r="V20" i="44" s="1"/>
  <c r="U20" i="44" a="1"/>
  <c r="U20" i="44" s="1"/>
  <c r="T20" i="44" a="1"/>
  <c r="T20" i="44" s="1"/>
  <c r="S20" i="44" a="1"/>
  <c r="S20" i="44" s="1"/>
  <c r="R20" i="44" a="1"/>
  <c r="R20" i="44" s="1"/>
  <c r="Q20" i="44" a="1"/>
  <c r="Q20" i="44" s="1"/>
  <c r="P20" i="44" a="1"/>
  <c r="P20" i="44" s="1"/>
  <c r="O20" i="44" a="1"/>
  <c r="O20" i="44" s="1"/>
  <c r="N20" i="44" a="1"/>
  <c r="N20" i="44" s="1"/>
  <c r="M20" i="44" a="1"/>
  <c r="M20" i="44" s="1"/>
  <c r="L20" i="44" a="1"/>
  <c r="L20" i="44" s="1"/>
  <c r="K20" i="44" a="1"/>
  <c r="K20" i="44" s="1"/>
  <c r="J20" i="44" a="1"/>
  <c r="J20" i="44" s="1"/>
  <c r="I20" i="44" a="1"/>
  <c r="I20" i="44" s="1"/>
  <c r="H20" i="44" a="1"/>
  <c r="H20" i="44" s="1"/>
  <c r="G20" i="44" a="1"/>
  <c r="G20" i="44" s="1"/>
  <c r="F20" i="44" a="1"/>
  <c r="F20" i="44" s="1"/>
  <c r="E20" i="44" a="1"/>
  <c r="E20" i="44" s="1"/>
  <c r="D20" i="44" a="1"/>
  <c r="D20" i="44" s="1"/>
  <c r="C20" i="44"/>
  <c r="W19" i="44" a="1"/>
  <c r="W19" i="44" s="1"/>
  <c r="V19" i="44" a="1"/>
  <c r="V19" i="44" s="1"/>
  <c r="U19" i="44" a="1"/>
  <c r="U19" i="44" s="1"/>
  <c r="T19" i="44" a="1"/>
  <c r="T19" i="44" s="1"/>
  <c r="S19" i="44" a="1"/>
  <c r="S19" i="44" s="1"/>
  <c r="R19" i="44" a="1"/>
  <c r="R19" i="44" s="1"/>
  <c r="Q19" i="44" a="1"/>
  <c r="Q19" i="44" s="1"/>
  <c r="P19" i="44" a="1"/>
  <c r="P19" i="44" s="1"/>
  <c r="O19" i="44" a="1"/>
  <c r="O19" i="44" s="1"/>
  <c r="N19" i="44" a="1"/>
  <c r="N19" i="44" s="1"/>
  <c r="M19" i="44" a="1"/>
  <c r="M19" i="44" s="1"/>
  <c r="L19" i="44" a="1"/>
  <c r="L19" i="44" s="1"/>
  <c r="K19" i="44" a="1"/>
  <c r="K19" i="44" s="1"/>
  <c r="J19" i="44" a="1"/>
  <c r="J19" i="44" s="1"/>
  <c r="I19" i="44" a="1"/>
  <c r="I19" i="44" s="1"/>
  <c r="H19" i="44" a="1"/>
  <c r="H19" i="44" s="1"/>
  <c r="G19" i="44" a="1"/>
  <c r="G19" i="44" s="1"/>
  <c r="F19" i="44" a="1"/>
  <c r="F19" i="44" s="1"/>
  <c r="E19" i="44" a="1"/>
  <c r="E19" i="44" s="1"/>
  <c r="D19" i="44" a="1"/>
  <c r="D19" i="44" s="1"/>
  <c r="C19" i="44"/>
  <c r="W18" i="44" a="1"/>
  <c r="W18" i="44" s="1"/>
  <c r="V18" i="44" a="1"/>
  <c r="V18" i="44" s="1"/>
  <c r="U18" i="44" a="1"/>
  <c r="U18" i="44" s="1"/>
  <c r="T18" i="44" a="1"/>
  <c r="T18" i="44" s="1"/>
  <c r="S18" i="44" a="1"/>
  <c r="S18" i="44" s="1"/>
  <c r="R18" i="44" a="1"/>
  <c r="R18" i="44" s="1"/>
  <c r="Q18" i="44" a="1"/>
  <c r="Q18" i="44" s="1"/>
  <c r="P18" i="44" a="1"/>
  <c r="P18" i="44" s="1"/>
  <c r="O18" i="44" a="1"/>
  <c r="O18" i="44" s="1"/>
  <c r="N18" i="44" a="1"/>
  <c r="N18" i="44" s="1"/>
  <c r="M18" i="44" a="1"/>
  <c r="M18" i="44" s="1"/>
  <c r="L18" i="44" a="1"/>
  <c r="L18" i="44" s="1"/>
  <c r="K18" i="44" a="1"/>
  <c r="K18" i="44" s="1"/>
  <c r="J18" i="44" a="1"/>
  <c r="J18" i="44" s="1"/>
  <c r="I18" i="44" a="1"/>
  <c r="I18" i="44" s="1"/>
  <c r="H18" i="44" a="1"/>
  <c r="H18" i="44" s="1"/>
  <c r="G18" i="44" a="1"/>
  <c r="G18" i="44" s="1"/>
  <c r="F18" i="44" a="1"/>
  <c r="F18" i="44" s="1"/>
  <c r="E18" i="44" a="1"/>
  <c r="E18" i="44" s="1"/>
  <c r="D18" i="44" a="1"/>
  <c r="D18" i="44" s="1"/>
  <c r="C18" i="44"/>
  <c r="W17" i="44" a="1"/>
  <c r="W17" i="44" s="1"/>
  <c r="V17" i="44" a="1"/>
  <c r="V17" i="44" s="1"/>
  <c r="U17" i="44" a="1"/>
  <c r="U17" i="44" s="1"/>
  <c r="T17" i="44" a="1"/>
  <c r="T17" i="44" s="1"/>
  <c r="S17" i="44" a="1"/>
  <c r="S17" i="44" s="1"/>
  <c r="R17" i="44" a="1"/>
  <c r="R17" i="44" s="1"/>
  <c r="Q17" i="44" a="1"/>
  <c r="Q17" i="44" s="1"/>
  <c r="P17" i="44" a="1"/>
  <c r="P17" i="44" s="1"/>
  <c r="O17" i="44" a="1"/>
  <c r="O17" i="44" s="1"/>
  <c r="N17" i="44" a="1"/>
  <c r="N17" i="44" s="1"/>
  <c r="M17" i="44" a="1"/>
  <c r="M17" i="44" s="1"/>
  <c r="L17" i="44" a="1"/>
  <c r="L17" i="44" s="1"/>
  <c r="K17" i="44" a="1"/>
  <c r="K17" i="44" s="1"/>
  <c r="J17" i="44" a="1"/>
  <c r="J17" i="44" s="1"/>
  <c r="I17" i="44" a="1"/>
  <c r="I17" i="44" s="1"/>
  <c r="H17" i="44" a="1"/>
  <c r="H17" i="44" s="1"/>
  <c r="G17" i="44" a="1"/>
  <c r="G17" i="44" s="1"/>
  <c r="F17" i="44" a="1"/>
  <c r="F17" i="44" s="1"/>
  <c r="E17" i="44" a="1"/>
  <c r="E17" i="44" s="1"/>
  <c r="D17" i="44" a="1"/>
  <c r="D17" i="44" s="1"/>
  <c r="C17" i="44"/>
  <c r="W16" i="44" a="1"/>
  <c r="W16" i="44" s="1"/>
  <c r="V16" i="44" a="1"/>
  <c r="V16" i="44" s="1"/>
  <c r="U16" i="44" a="1"/>
  <c r="U16" i="44" s="1"/>
  <c r="T16" i="44" a="1"/>
  <c r="T16" i="44" s="1"/>
  <c r="S16" i="44" a="1"/>
  <c r="S16" i="44" s="1"/>
  <c r="R16" i="44" a="1"/>
  <c r="R16" i="44" s="1"/>
  <c r="Q16" i="44" a="1"/>
  <c r="Q16" i="44" s="1"/>
  <c r="P16" i="44" a="1"/>
  <c r="P16" i="44" s="1"/>
  <c r="O16" i="44" a="1"/>
  <c r="O16" i="44" s="1"/>
  <c r="N16" i="44" a="1"/>
  <c r="N16" i="44" s="1"/>
  <c r="M16" i="44" a="1"/>
  <c r="M16" i="44" s="1"/>
  <c r="L16" i="44" a="1"/>
  <c r="L16" i="44" s="1"/>
  <c r="K16" i="44" a="1"/>
  <c r="K16" i="44" s="1"/>
  <c r="J16" i="44" a="1"/>
  <c r="J16" i="44" s="1"/>
  <c r="I16" i="44" a="1"/>
  <c r="I16" i="44" s="1"/>
  <c r="H16" i="44" a="1"/>
  <c r="H16" i="44" s="1"/>
  <c r="G16" i="44" a="1"/>
  <c r="G16" i="44" s="1"/>
  <c r="F16" i="44" a="1"/>
  <c r="F16" i="44" s="1"/>
  <c r="E16" i="44" a="1"/>
  <c r="E16" i="44" s="1"/>
  <c r="D16" i="44" a="1"/>
  <c r="D16" i="44" s="1"/>
  <c r="C16" i="44"/>
  <c r="W15" i="44" a="1"/>
  <c r="W15" i="44" s="1"/>
  <c r="V15" i="44" a="1"/>
  <c r="V15" i="44" s="1"/>
  <c r="U15" i="44" a="1"/>
  <c r="U15" i="44" s="1"/>
  <c r="T15" i="44" a="1"/>
  <c r="T15" i="44" s="1"/>
  <c r="S15" i="44" a="1"/>
  <c r="S15" i="44" s="1"/>
  <c r="R15" i="44" a="1"/>
  <c r="R15" i="44" s="1"/>
  <c r="Q15" i="44" a="1"/>
  <c r="Q15" i="44" s="1"/>
  <c r="P15" i="44" a="1"/>
  <c r="P15" i="44" s="1"/>
  <c r="O15" i="44" a="1"/>
  <c r="O15" i="44" s="1"/>
  <c r="N15" i="44" a="1"/>
  <c r="N15" i="44" s="1"/>
  <c r="M15" i="44" a="1"/>
  <c r="M15" i="44" s="1"/>
  <c r="L15" i="44" a="1"/>
  <c r="L15" i="44" s="1"/>
  <c r="K15" i="44" a="1"/>
  <c r="K15" i="44" s="1"/>
  <c r="J15" i="44" a="1"/>
  <c r="J15" i="44" s="1"/>
  <c r="I15" i="44" a="1"/>
  <c r="I15" i="44" s="1"/>
  <c r="H15" i="44" a="1"/>
  <c r="H15" i="44" s="1"/>
  <c r="G15" i="44" a="1"/>
  <c r="G15" i="44" s="1"/>
  <c r="F15" i="44" a="1"/>
  <c r="F15" i="44" s="1"/>
  <c r="E15" i="44" a="1"/>
  <c r="E15" i="44" s="1"/>
  <c r="D15" i="44" a="1"/>
  <c r="D15" i="44" s="1"/>
  <c r="C15" i="44"/>
  <c r="W14" i="44" a="1"/>
  <c r="W14" i="44" s="1"/>
  <c r="V14" i="44" a="1"/>
  <c r="V14" i="44" s="1"/>
  <c r="U14" i="44" a="1"/>
  <c r="U14" i="44" s="1"/>
  <c r="T14" i="44" a="1"/>
  <c r="T14" i="44" s="1"/>
  <c r="S14" i="44" a="1"/>
  <c r="S14" i="44" s="1"/>
  <c r="R14" i="44" a="1"/>
  <c r="R14" i="44" s="1"/>
  <c r="Q14" i="44" a="1"/>
  <c r="Q14" i="44" s="1"/>
  <c r="P14" i="44" a="1"/>
  <c r="P14" i="44" s="1"/>
  <c r="O14" i="44" a="1"/>
  <c r="O14" i="44" s="1"/>
  <c r="N14" i="44" a="1"/>
  <c r="N14" i="44" s="1"/>
  <c r="M14" i="44" a="1"/>
  <c r="M14" i="44" s="1"/>
  <c r="L14" i="44" a="1"/>
  <c r="L14" i="44" s="1"/>
  <c r="K14" i="44" a="1"/>
  <c r="K14" i="44" s="1"/>
  <c r="J14" i="44" a="1"/>
  <c r="J14" i="44" s="1"/>
  <c r="I14" i="44" a="1"/>
  <c r="I14" i="44" s="1"/>
  <c r="H14" i="44" a="1"/>
  <c r="H14" i="44" s="1"/>
  <c r="G14" i="44" a="1"/>
  <c r="G14" i="44" s="1"/>
  <c r="F14" i="44" a="1"/>
  <c r="F14" i="44" s="1"/>
  <c r="E14" i="44" a="1"/>
  <c r="E14" i="44" s="1"/>
  <c r="D14" i="44" a="1"/>
  <c r="D14" i="44" s="1"/>
  <c r="C14" i="44"/>
  <c r="W13" i="44" a="1"/>
  <c r="W13" i="44" s="1"/>
  <c r="V13" i="44" a="1"/>
  <c r="V13" i="44" s="1"/>
  <c r="U13" i="44" a="1"/>
  <c r="U13" i="44" s="1"/>
  <c r="T13" i="44" a="1"/>
  <c r="T13" i="44" s="1"/>
  <c r="S13" i="44" a="1"/>
  <c r="S13" i="44" s="1"/>
  <c r="R13" i="44" a="1"/>
  <c r="R13" i="44" s="1"/>
  <c r="Q13" i="44" a="1"/>
  <c r="Q13" i="44" s="1"/>
  <c r="P13" i="44" a="1"/>
  <c r="P13" i="44" s="1"/>
  <c r="O13" i="44" a="1"/>
  <c r="O13" i="44" s="1"/>
  <c r="N13" i="44" a="1"/>
  <c r="N13" i="44" s="1"/>
  <c r="M13" i="44" a="1"/>
  <c r="M13" i="44" s="1"/>
  <c r="L13" i="44" a="1"/>
  <c r="L13" i="44" s="1"/>
  <c r="K13" i="44" a="1"/>
  <c r="K13" i="44" s="1"/>
  <c r="J13" i="44" a="1"/>
  <c r="J13" i="44" s="1"/>
  <c r="I13" i="44" a="1"/>
  <c r="I13" i="44" s="1"/>
  <c r="H13" i="44" a="1"/>
  <c r="H13" i="44" s="1"/>
  <c r="G13" i="44" a="1"/>
  <c r="G13" i="44" s="1"/>
  <c r="F13" i="44" a="1"/>
  <c r="F13" i="44" s="1"/>
  <c r="E13" i="44" a="1"/>
  <c r="E13" i="44" s="1"/>
  <c r="D13" i="44" a="1"/>
  <c r="D13" i="44" s="1"/>
  <c r="C13" i="44"/>
  <c r="W12" i="44" a="1"/>
  <c r="W12" i="44" s="1"/>
  <c r="V12" i="44" a="1"/>
  <c r="V12" i="44" s="1"/>
  <c r="U12" i="44" a="1"/>
  <c r="U12" i="44" s="1"/>
  <c r="T12" i="44" a="1"/>
  <c r="T12" i="44" s="1"/>
  <c r="S12" i="44" a="1"/>
  <c r="S12" i="44" s="1"/>
  <c r="R12" i="44" a="1"/>
  <c r="R12" i="44" s="1"/>
  <c r="Q12" i="44" a="1"/>
  <c r="Q12" i="44" s="1"/>
  <c r="P12" i="44" a="1"/>
  <c r="P12" i="44" s="1"/>
  <c r="O12" i="44" a="1"/>
  <c r="O12" i="44" s="1"/>
  <c r="N12" i="44" a="1"/>
  <c r="N12" i="44" s="1"/>
  <c r="M12" i="44" a="1"/>
  <c r="M12" i="44" s="1"/>
  <c r="L12" i="44" a="1"/>
  <c r="L12" i="44" s="1"/>
  <c r="K12" i="44" a="1"/>
  <c r="K12" i="44" s="1"/>
  <c r="J12" i="44" a="1"/>
  <c r="J12" i="44" s="1"/>
  <c r="I12" i="44" a="1"/>
  <c r="I12" i="44" s="1"/>
  <c r="H12" i="44" a="1"/>
  <c r="H12" i="44" s="1"/>
  <c r="G12" i="44" a="1"/>
  <c r="G12" i="44" s="1"/>
  <c r="F12" i="44" a="1"/>
  <c r="F12" i="44" s="1"/>
  <c r="E12" i="44" a="1"/>
  <c r="E12" i="44" s="1"/>
  <c r="D12" i="44" a="1"/>
  <c r="D12" i="44" s="1"/>
  <c r="C12" i="44"/>
  <c r="W11" i="44" a="1"/>
  <c r="W11" i="44" s="1"/>
  <c r="V11" i="44" a="1"/>
  <c r="V11" i="44" s="1"/>
  <c r="U11" i="44" a="1"/>
  <c r="U11" i="44" s="1"/>
  <c r="T11" i="44" a="1"/>
  <c r="T11" i="44" s="1"/>
  <c r="S11" i="44" a="1"/>
  <c r="S11" i="44" s="1"/>
  <c r="R11" i="44" a="1"/>
  <c r="R11" i="44" s="1"/>
  <c r="Q11" i="44" a="1"/>
  <c r="Q11" i="44" s="1"/>
  <c r="P11" i="44" a="1"/>
  <c r="P11" i="44" s="1"/>
  <c r="O11" i="44" a="1"/>
  <c r="O11" i="44" s="1"/>
  <c r="N11" i="44" a="1"/>
  <c r="N11" i="44" s="1"/>
  <c r="M11" i="44" a="1"/>
  <c r="M11" i="44" s="1"/>
  <c r="L11" i="44" a="1"/>
  <c r="L11" i="44" s="1"/>
  <c r="K11" i="44" a="1"/>
  <c r="K11" i="44" s="1"/>
  <c r="J11" i="44" a="1"/>
  <c r="J11" i="44" s="1"/>
  <c r="I11" i="44" a="1"/>
  <c r="I11" i="44" s="1"/>
  <c r="H11" i="44" a="1"/>
  <c r="H11" i="44" s="1"/>
  <c r="G11" i="44" a="1"/>
  <c r="G11" i="44" s="1"/>
  <c r="F11" i="44" a="1"/>
  <c r="F11" i="44" s="1"/>
  <c r="E11" i="44" a="1"/>
  <c r="E11" i="44" s="1"/>
  <c r="D11" i="44" a="1"/>
  <c r="D11" i="44" s="1"/>
  <c r="C11" i="44"/>
  <c r="W10" i="44" a="1"/>
  <c r="W10" i="44" s="1"/>
  <c r="V10" i="44" a="1"/>
  <c r="V10" i="44" s="1"/>
  <c r="U10" i="44" a="1"/>
  <c r="U10" i="44" s="1"/>
  <c r="T10" i="44" a="1"/>
  <c r="T10" i="44" s="1"/>
  <c r="S10" i="44" a="1"/>
  <c r="S10" i="44" s="1"/>
  <c r="R10" i="44" a="1"/>
  <c r="R10" i="44" s="1"/>
  <c r="Q10" i="44" a="1"/>
  <c r="Q10" i="44" s="1"/>
  <c r="P10" i="44" a="1"/>
  <c r="P10" i="44" s="1"/>
  <c r="O10" i="44" a="1"/>
  <c r="O10" i="44" s="1"/>
  <c r="N10" i="44" a="1"/>
  <c r="N10" i="44" s="1"/>
  <c r="M10" i="44" a="1"/>
  <c r="M10" i="44" s="1"/>
  <c r="L10" i="44" a="1"/>
  <c r="L10" i="44" s="1"/>
  <c r="K10" i="44" a="1"/>
  <c r="K10" i="44" s="1"/>
  <c r="J10" i="44" a="1"/>
  <c r="J10" i="44" s="1"/>
  <c r="I10" i="44" a="1"/>
  <c r="I10" i="44" s="1"/>
  <c r="H10" i="44" a="1"/>
  <c r="H10" i="44" s="1"/>
  <c r="G10" i="44" a="1"/>
  <c r="G10" i="44" s="1"/>
  <c r="F10" i="44" a="1"/>
  <c r="F10" i="44" s="1"/>
  <c r="E10" i="44" a="1"/>
  <c r="E10" i="44" s="1"/>
  <c r="D10" i="44" a="1"/>
  <c r="D10" i="44" s="1"/>
  <c r="C10" i="44"/>
  <c r="W9" i="44" a="1"/>
  <c r="W9" i="44" s="1"/>
  <c r="V9" i="44" a="1"/>
  <c r="V9" i="44" s="1"/>
  <c r="U9" i="44" a="1"/>
  <c r="U9" i="44" s="1"/>
  <c r="T9" i="44" a="1"/>
  <c r="T9" i="44" s="1"/>
  <c r="S9" i="44" a="1"/>
  <c r="S9" i="44" s="1"/>
  <c r="R9" i="44" a="1"/>
  <c r="R9" i="44" s="1"/>
  <c r="Q9" i="44" a="1"/>
  <c r="Q9" i="44" s="1"/>
  <c r="P9" i="44" a="1"/>
  <c r="P9" i="44" s="1"/>
  <c r="O9" i="44" a="1"/>
  <c r="O9" i="44" s="1"/>
  <c r="N9" i="44" a="1"/>
  <c r="N9" i="44" s="1"/>
  <c r="M9" i="44" a="1"/>
  <c r="M9" i="44" s="1"/>
  <c r="L9" i="44" a="1"/>
  <c r="L9" i="44" s="1"/>
  <c r="K9" i="44" a="1"/>
  <c r="K9" i="44" s="1"/>
  <c r="J9" i="44" a="1"/>
  <c r="J9" i="44" s="1"/>
  <c r="I9" i="44" a="1"/>
  <c r="I9" i="44" s="1"/>
  <c r="H9" i="44" a="1"/>
  <c r="H9" i="44" s="1"/>
  <c r="G9" i="44" a="1"/>
  <c r="G9" i="44" s="1"/>
  <c r="F9" i="44" a="1"/>
  <c r="F9" i="44" s="1"/>
  <c r="E9" i="44" a="1"/>
  <c r="E9" i="44" s="1"/>
  <c r="D9" i="44" a="1"/>
  <c r="D9" i="44" s="1"/>
  <c r="C9" i="44"/>
  <c r="W8" i="44" a="1"/>
  <c r="W8" i="44" s="1"/>
  <c r="V8" i="44" a="1"/>
  <c r="V8" i="44" s="1"/>
  <c r="U8" i="44" a="1"/>
  <c r="U8" i="44" s="1"/>
  <c r="T8" i="44" a="1"/>
  <c r="T8" i="44" s="1"/>
  <c r="S8" i="44" a="1"/>
  <c r="S8" i="44" s="1"/>
  <c r="R8" i="44" a="1"/>
  <c r="R8" i="44" s="1"/>
  <c r="Q8" i="44" a="1"/>
  <c r="Q8" i="44" s="1"/>
  <c r="P8" i="44" a="1"/>
  <c r="P8" i="44" s="1"/>
  <c r="O8" i="44" a="1"/>
  <c r="O8" i="44" s="1"/>
  <c r="N8" i="44" a="1"/>
  <c r="N8" i="44" s="1"/>
  <c r="M8" i="44" a="1"/>
  <c r="M8" i="44" s="1"/>
  <c r="L8" i="44" a="1"/>
  <c r="L8" i="44" s="1"/>
  <c r="K8" i="44" a="1"/>
  <c r="K8" i="44" s="1"/>
  <c r="J8" i="44" a="1"/>
  <c r="J8" i="44" s="1"/>
  <c r="I8" i="44" a="1"/>
  <c r="I8" i="44" s="1"/>
  <c r="H8" i="44" a="1"/>
  <c r="H8" i="44" s="1"/>
  <c r="G8" i="44" a="1"/>
  <c r="G8" i="44" s="1"/>
  <c r="F8" i="44" a="1"/>
  <c r="F8" i="44" s="1"/>
  <c r="E8" i="44" a="1"/>
  <c r="E8" i="44" s="1"/>
  <c r="D8" i="44" a="1"/>
  <c r="D8" i="44" s="1"/>
  <c r="C7" i="44"/>
  <c r="C6" i="44"/>
  <c r="C5" i="44"/>
  <c r="C4" i="44"/>
  <c r="W21" i="43" a="1"/>
  <c r="W21" i="43" s="1"/>
  <c r="V21" i="43" a="1"/>
  <c r="V21" i="43" s="1"/>
  <c r="U21" i="43" a="1"/>
  <c r="U21" i="43" s="1"/>
  <c r="T21" i="43" a="1"/>
  <c r="T21" i="43" s="1"/>
  <c r="S21" i="43" a="1"/>
  <c r="S21" i="43" s="1"/>
  <c r="R21" i="43" a="1"/>
  <c r="R21" i="43" s="1"/>
  <c r="Q21" i="43" a="1"/>
  <c r="Q21" i="43" s="1"/>
  <c r="P21" i="43" a="1"/>
  <c r="P21" i="43" s="1"/>
  <c r="O21" i="43" a="1"/>
  <c r="O21" i="43" s="1"/>
  <c r="N21" i="43" a="1"/>
  <c r="N21" i="43" s="1"/>
  <c r="M21" i="43" a="1"/>
  <c r="M21" i="43" s="1"/>
  <c r="L21" i="43" a="1"/>
  <c r="L21" i="43" s="1"/>
  <c r="K21" i="43" a="1"/>
  <c r="K21" i="43" s="1"/>
  <c r="J21" i="43" a="1"/>
  <c r="J21" i="43" s="1"/>
  <c r="I21" i="43" a="1"/>
  <c r="I21" i="43" s="1"/>
  <c r="H21" i="43" a="1"/>
  <c r="H21" i="43" s="1"/>
  <c r="G21" i="43" a="1"/>
  <c r="G21" i="43" s="1"/>
  <c r="F21" i="43" a="1"/>
  <c r="F21" i="43" s="1"/>
  <c r="E21" i="43" a="1"/>
  <c r="E21" i="43" s="1"/>
  <c r="D21" i="43" a="1"/>
  <c r="D21" i="43" s="1"/>
  <c r="C21" i="43"/>
  <c r="W20" i="43" a="1"/>
  <c r="W20" i="43" s="1"/>
  <c r="V20" i="43" a="1"/>
  <c r="V20" i="43" s="1"/>
  <c r="U20" i="43" a="1"/>
  <c r="U20" i="43" s="1"/>
  <c r="T20" i="43" a="1"/>
  <c r="T20" i="43" s="1"/>
  <c r="S20" i="43" a="1"/>
  <c r="S20" i="43" s="1"/>
  <c r="R20" i="43" a="1"/>
  <c r="R20" i="43" s="1"/>
  <c r="Q20" i="43" a="1"/>
  <c r="Q20" i="43" s="1"/>
  <c r="P20" i="43" a="1"/>
  <c r="P20" i="43" s="1"/>
  <c r="O20" i="43" a="1"/>
  <c r="O20" i="43" s="1"/>
  <c r="N20" i="43" a="1"/>
  <c r="N20" i="43" s="1"/>
  <c r="M20" i="43" a="1"/>
  <c r="M20" i="43" s="1"/>
  <c r="L20" i="43" a="1"/>
  <c r="L20" i="43" s="1"/>
  <c r="K20" i="43" a="1"/>
  <c r="K20" i="43" s="1"/>
  <c r="J20" i="43" a="1"/>
  <c r="J20" i="43" s="1"/>
  <c r="I20" i="43" a="1"/>
  <c r="I20" i="43" s="1"/>
  <c r="H20" i="43" a="1"/>
  <c r="H20" i="43" s="1"/>
  <c r="G20" i="43" a="1"/>
  <c r="G20" i="43" s="1"/>
  <c r="F20" i="43" a="1"/>
  <c r="F20" i="43" s="1"/>
  <c r="E20" i="43" a="1"/>
  <c r="E20" i="43" s="1"/>
  <c r="D20" i="43" a="1"/>
  <c r="D20" i="43" s="1"/>
  <c r="C20" i="43"/>
  <c r="W19" i="43" a="1"/>
  <c r="W19" i="43" s="1"/>
  <c r="V19" i="43" a="1"/>
  <c r="V19" i="43" s="1"/>
  <c r="U19" i="43" a="1"/>
  <c r="U19" i="43" s="1"/>
  <c r="T19" i="43" a="1"/>
  <c r="T19" i="43" s="1"/>
  <c r="S19" i="43" a="1"/>
  <c r="S19" i="43" s="1"/>
  <c r="R19" i="43" a="1"/>
  <c r="R19" i="43" s="1"/>
  <c r="Q19" i="43" a="1"/>
  <c r="Q19" i="43" s="1"/>
  <c r="P19" i="43" a="1"/>
  <c r="P19" i="43" s="1"/>
  <c r="O19" i="43" a="1"/>
  <c r="O19" i="43" s="1"/>
  <c r="N19" i="43" a="1"/>
  <c r="N19" i="43" s="1"/>
  <c r="M19" i="43" a="1"/>
  <c r="M19" i="43" s="1"/>
  <c r="L19" i="43" a="1"/>
  <c r="L19" i="43" s="1"/>
  <c r="K19" i="43" a="1"/>
  <c r="K19" i="43" s="1"/>
  <c r="J19" i="43" a="1"/>
  <c r="J19" i="43" s="1"/>
  <c r="I19" i="43" a="1"/>
  <c r="I19" i="43" s="1"/>
  <c r="H19" i="43" a="1"/>
  <c r="H19" i="43" s="1"/>
  <c r="G19" i="43" a="1"/>
  <c r="G19" i="43" s="1"/>
  <c r="F19" i="43" a="1"/>
  <c r="F19" i="43" s="1"/>
  <c r="E19" i="43" a="1"/>
  <c r="E19" i="43" s="1"/>
  <c r="D19" i="43" a="1"/>
  <c r="D19" i="43" s="1"/>
  <c r="C19" i="43"/>
  <c r="W18" i="43" a="1"/>
  <c r="W18" i="43" s="1"/>
  <c r="V18" i="43" a="1"/>
  <c r="V18" i="43" s="1"/>
  <c r="U18" i="43" a="1"/>
  <c r="U18" i="43" s="1"/>
  <c r="T18" i="43" a="1"/>
  <c r="T18" i="43" s="1"/>
  <c r="S18" i="43" a="1"/>
  <c r="S18" i="43" s="1"/>
  <c r="R18" i="43" a="1"/>
  <c r="R18" i="43" s="1"/>
  <c r="Q18" i="43" a="1"/>
  <c r="Q18" i="43" s="1"/>
  <c r="P18" i="43" a="1"/>
  <c r="P18" i="43" s="1"/>
  <c r="O18" i="43" a="1"/>
  <c r="O18" i="43" s="1"/>
  <c r="N18" i="43" a="1"/>
  <c r="N18" i="43" s="1"/>
  <c r="M18" i="43" a="1"/>
  <c r="M18" i="43" s="1"/>
  <c r="L18" i="43" a="1"/>
  <c r="L18" i="43" s="1"/>
  <c r="K18" i="43" a="1"/>
  <c r="K18" i="43" s="1"/>
  <c r="J18" i="43" a="1"/>
  <c r="J18" i="43" s="1"/>
  <c r="I18" i="43" a="1"/>
  <c r="I18" i="43" s="1"/>
  <c r="H18" i="43" a="1"/>
  <c r="H18" i="43" s="1"/>
  <c r="G18" i="43" a="1"/>
  <c r="G18" i="43" s="1"/>
  <c r="F18" i="43" a="1"/>
  <c r="F18" i="43" s="1"/>
  <c r="E18" i="43" a="1"/>
  <c r="E18" i="43" s="1"/>
  <c r="D18" i="43" a="1"/>
  <c r="D18" i="43" s="1"/>
  <c r="C18" i="43"/>
  <c r="W17" i="43" a="1"/>
  <c r="W17" i="43" s="1"/>
  <c r="V17" i="43" a="1"/>
  <c r="V17" i="43" s="1"/>
  <c r="U17" i="43" a="1"/>
  <c r="U17" i="43" s="1"/>
  <c r="T17" i="43" a="1"/>
  <c r="T17" i="43" s="1"/>
  <c r="S17" i="43" a="1"/>
  <c r="S17" i="43" s="1"/>
  <c r="R17" i="43" a="1"/>
  <c r="R17" i="43" s="1"/>
  <c r="Q17" i="43" a="1"/>
  <c r="Q17" i="43" s="1"/>
  <c r="P17" i="43" a="1"/>
  <c r="P17" i="43" s="1"/>
  <c r="O17" i="43" a="1"/>
  <c r="O17" i="43" s="1"/>
  <c r="N17" i="43" a="1"/>
  <c r="N17" i="43" s="1"/>
  <c r="M17" i="43" a="1"/>
  <c r="M17" i="43" s="1"/>
  <c r="L17" i="43" a="1"/>
  <c r="L17" i="43" s="1"/>
  <c r="K17" i="43" a="1"/>
  <c r="K17" i="43" s="1"/>
  <c r="J17" i="43" a="1"/>
  <c r="J17" i="43" s="1"/>
  <c r="I17" i="43" a="1"/>
  <c r="I17" i="43" s="1"/>
  <c r="H17" i="43" a="1"/>
  <c r="H17" i="43" s="1"/>
  <c r="G17" i="43" a="1"/>
  <c r="G17" i="43" s="1"/>
  <c r="F17" i="43" a="1"/>
  <c r="F17" i="43" s="1"/>
  <c r="E17" i="43" a="1"/>
  <c r="E17" i="43" s="1"/>
  <c r="D17" i="43" a="1"/>
  <c r="D17" i="43" s="1"/>
  <c r="C17" i="43"/>
  <c r="W16" i="43" a="1"/>
  <c r="W16" i="43" s="1"/>
  <c r="V16" i="43" a="1"/>
  <c r="V16" i="43" s="1"/>
  <c r="U16" i="43" a="1"/>
  <c r="U16" i="43" s="1"/>
  <c r="T16" i="43" a="1"/>
  <c r="T16" i="43" s="1"/>
  <c r="S16" i="43" a="1"/>
  <c r="S16" i="43" s="1"/>
  <c r="R16" i="43" a="1"/>
  <c r="R16" i="43" s="1"/>
  <c r="Q16" i="43" a="1"/>
  <c r="Q16" i="43" s="1"/>
  <c r="P16" i="43" a="1"/>
  <c r="P16" i="43" s="1"/>
  <c r="O16" i="43" a="1"/>
  <c r="O16" i="43" s="1"/>
  <c r="N16" i="43" a="1"/>
  <c r="N16" i="43" s="1"/>
  <c r="M16" i="43" a="1"/>
  <c r="M16" i="43" s="1"/>
  <c r="L16" i="43" a="1"/>
  <c r="L16" i="43" s="1"/>
  <c r="K16" i="43" a="1"/>
  <c r="K16" i="43" s="1"/>
  <c r="J16" i="43" a="1"/>
  <c r="J16" i="43" s="1"/>
  <c r="I16" i="43" a="1"/>
  <c r="I16" i="43" s="1"/>
  <c r="H16" i="43" a="1"/>
  <c r="H16" i="43" s="1"/>
  <c r="G16" i="43" a="1"/>
  <c r="G16" i="43" s="1"/>
  <c r="F16" i="43" a="1"/>
  <c r="F16" i="43" s="1"/>
  <c r="E16" i="43" a="1"/>
  <c r="E16" i="43" s="1"/>
  <c r="D16" i="43" a="1"/>
  <c r="D16" i="43" s="1"/>
  <c r="C16" i="43"/>
  <c r="W15" i="43" a="1"/>
  <c r="W15" i="43" s="1"/>
  <c r="V15" i="43" a="1"/>
  <c r="V15" i="43" s="1"/>
  <c r="U15" i="43" a="1"/>
  <c r="U15" i="43" s="1"/>
  <c r="T15" i="43" a="1"/>
  <c r="T15" i="43" s="1"/>
  <c r="S15" i="43" a="1"/>
  <c r="S15" i="43" s="1"/>
  <c r="R15" i="43" a="1"/>
  <c r="R15" i="43" s="1"/>
  <c r="Q15" i="43" a="1"/>
  <c r="Q15" i="43" s="1"/>
  <c r="P15" i="43" a="1"/>
  <c r="P15" i="43" s="1"/>
  <c r="O15" i="43" a="1"/>
  <c r="O15" i="43" s="1"/>
  <c r="N15" i="43" a="1"/>
  <c r="N15" i="43" s="1"/>
  <c r="M15" i="43" a="1"/>
  <c r="M15" i="43" s="1"/>
  <c r="L15" i="43" a="1"/>
  <c r="L15" i="43" s="1"/>
  <c r="K15" i="43" a="1"/>
  <c r="K15" i="43" s="1"/>
  <c r="J15" i="43" a="1"/>
  <c r="J15" i="43" s="1"/>
  <c r="I15" i="43" a="1"/>
  <c r="I15" i="43" s="1"/>
  <c r="H15" i="43" a="1"/>
  <c r="H15" i="43" s="1"/>
  <c r="G15" i="43" a="1"/>
  <c r="G15" i="43" s="1"/>
  <c r="F15" i="43" a="1"/>
  <c r="F15" i="43" s="1"/>
  <c r="E15" i="43" a="1"/>
  <c r="E15" i="43" s="1"/>
  <c r="D15" i="43" a="1"/>
  <c r="D15" i="43" s="1"/>
  <c r="C15" i="43"/>
  <c r="W14" i="43" a="1"/>
  <c r="W14" i="43" s="1"/>
  <c r="V14" i="43" a="1"/>
  <c r="V14" i="43" s="1"/>
  <c r="U14" i="43" a="1"/>
  <c r="U14" i="43" s="1"/>
  <c r="T14" i="43" a="1"/>
  <c r="T14" i="43" s="1"/>
  <c r="S14" i="43" a="1"/>
  <c r="S14" i="43" s="1"/>
  <c r="R14" i="43" a="1"/>
  <c r="R14" i="43" s="1"/>
  <c r="Q14" i="43" a="1"/>
  <c r="Q14" i="43" s="1"/>
  <c r="P14" i="43" a="1"/>
  <c r="P14" i="43" s="1"/>
  <c r="O14" i="43" a="1"/>
  <c r="O14" i="43" s="1"/>
  <c r="N14" i="43" a="1"/>
  <c r="N14" i="43" s="1"/>
  <c r="M14" i="43" a="1"/>
  <c r="M14" i="43" s="1"/>
  <c r="L14" i="43" a="1"/>
  <c r="L14" i="43" s="1"/>
  <c r="K14" i="43" a="1"/>
  <c r="K14" i="43" s="1"/>
  <c r="J14" i="43" a="1"/>
  <c r="J14" i="43" s="1"/>
  <c r="I14" i="43" a="1"/>
  <c r="I14" i="43" s="1"/>
  <c r="H14" i="43" a="1"/>
  <c r="H14" i="43" s="1"/>
  <c r="G14" i="43" a="1"/>
  <c r="G14" i="43" s="1"/>
  <c r="F14" i="43" a="1"/>
  <c r="F14" i="43" s="1"/>
  <c r="E14" i="43" a="1"/>
  <c r="E14" i="43" s="1"/>
  <c r="D14" i="43" a="1"/>
  <c r="D14" i="43" s="1"/>
  <c r="C14" i="43"/>
  <c r="W13" i="43" a="1"/>
  <c r="W13" i="43" s="1"/>
  <c r="V13" i="43" a="1"/>
  <c r="V13" i="43" s="1"/>
  <c r="U13" i="43" a="1"/>
  <c r="U13" i="43" s="1"/>
  <c r="T13" i="43" a="1"/>
  <c r="T13" i="43" s="1"/>
  <c r="S13" i="43" a="1"/>
  <c r="S13" i="43" s="1"/>
  <c r="R13" i="43" a="1"/>
  <c r="R13" i="43" s="1"/>
  <c r="Q13" i="43" a="1"/>
  <c r="Q13" i="43" s="1"/>
  <c r="P13" i="43" a="1"/>
  <c r="P13" i="43" s="1"/>
  <c r="O13" i="43" a="1"/>
  <c r="O13" i="43" s="1"/>
  <c r="N13" i="43" a="1"/>
  <c r="N13" i="43" s="1"/>
  <c r="M13" i="43" a="1"/>
  <c r="M13" i="43" s="1"/>
  <c r="L13" i="43" a="1"/>
  <c r="L13" i="43" s="1"/>
  <c r="K13" i="43" a="1"/>
  <c r="K13" i="43" s="1"/>
  <c r="J13" i="43" a="1"/>
  <c r="J13" i="43" s="1"/>
  <c r="I13" i="43" a="1"/>
  <c r="I13" i="43" s="1"/>
  <c r="H13" i="43" a="1"/>
  <c r="H13" i="43" s="1"/>
  <c r="G13" i="43" a="1"/>
  <c r="G13" i="43" s="1"/>
  <c r="F13" i="43" a="1"/>
  <c r="F13" i="43" s="1"/>
  <c r="E13" i="43" a="1"/>
  <c r="E13" i="43" s="1"/>
  <c r="D13" i="43" a="1"/>
  <c r="D13" i="43" s="1"/>
  <c r="C13" i="43"/>
  <c r="W12" i="43" a="1"/>
  <c r="W12" i="43" s="1"/>
  <c r="V12" i="43" a="1"/>
  <c r="V12" i="43" s="1"/>
  <c r="U12" i="43" a="1"/>
  <c r="U12" i="43" s="1"/>
  <c r="T12" i="43" a="1"/>
  <c r="T12" i="43" s="1"/>
  <c r="S12" i="43" a="1"/>
  <c r="S12" i="43" s="1"/>
  <c r="R12" i="43" a="1"/>
  <c r="R12" i="43" s="1"/>
  <c r="Q12" i="43" a="1"/>
  <c r="Q12" i="43" s="1"/>
  <c r="P12" i="43" a="1"/>
  <c r="P12" i="43" s="1"/>
  <c r="O12" i="43" a="1"/>
  <c r="O12" i="43" s="1"/>
  <c r="N12" i="43" a="1"/>
  <c r="N12" i="43" s="1"/>
  <c r="M12" i="43" a="1"/>
  <c r="M12" i="43" s="1"/>
  <c r="L12" i="43" a="1"/>
  <c r="L12" i="43" s="1"/>
  <c r="K12" i="43" a="1"/>
  <c r="K12" i="43" s="1"/>
  <c r="J12" i="43" a="1"/>
  <c r="J12" i="43" s="1"/>
  <c r="I12" i="43" a="1"/>
  <c r="I12" i="43" s="1"/>
  <c r="H12" i="43" a="1"/>
  <c r="H12" i="43" s="1"/>
  <c r="G12" i="43" a="1"/>
  <c r="G12" i="43" s="1"/>
  <c r="F12" i="43" a="1"/>
  <c r="F12" i="43" s="1"/>
  <c r="E12" i="43" a="1"/>
  <c r="E12" i="43" s="1"/>
  <c r="D12" i="43" a="1"/>
  <c r="D12" i="43" s="1"/>
  <c r="C12" i="43"/>
  <c r="W11" i="43" a="1"/>
  <c r="W11" i="43" s="1"/>
  <c r="V11" i="43" a="1"/>
  <c r="V11" i="43" s="1"/>
  <c r="U11" i="43" a="1"/>
  <c r="U11" i="43" s="1"/>
  <c r="T11" i="43" a="1"/>
  <c r="T11" i="43" s="1"/>
  <c r="S11" i="43" a="1"/>
  <c r="S11" i="43" s="1"/>
  <c r="R11" i="43" a="1"/>
  <c r="R11" i="43" s="1"/>
  <c r="Q11" i="43" a="1"/>
  <c r="Q11" i="43" s="1"/>
  <c r="P11" i="43" a="1"/>
  <c r="P11" i="43" s="1"/>
  <c r="O11" i="43" a="1"/>
  <c r="O11" i="43" s="1"/>
  <c r="N11" i="43" a="1"/>
  <c r="N11" i="43" s="1"/>
  <c r="M11" i="43" a="1"/>
  <c r="M11" i="43" s="1"/>
  <c r="L11" i="43" a="1"/>
  <c r="L11" i="43" s="1"/>
  <c r="K11" i="43" a="1"/>
  <c r="K11" i="43" s="1"/>
  <c r="J11" i="43" a="1"/>
  <c r="J11" i="43" s="1"/>
  <c r="I11" i="43" a="1"/>
  <c r="I11" i="43" s="1"/>
  <c r="H11" i="43" a="1"/>
  <c r="H11" i="43" s="1"/>
  <c r="G11" i="43" a="1"/>
  <c r="G11" i="43" s="1"/>
  <c r="F11" i="43" a="1"/>
  <c r="F11" i="43" s="1"/>
  <c r="E11" i="43" a="1"/>
  <c r="E11" i="43" s="1"/>
  <c r="D11" i="43" a="1"/>
  <c r="D11" i="43" s="1"/>
  <c r="C11" i="43"/>
  <c r="W10" i="43" a="1"/>
  <c r="W10" i="43" s="1"/>
  <c r="V10" i="43" a="1"/>
  <c r="V10" i="43" s="1"/>
  <c r="U10" i="43" a="1"/>
  <c r="U10" i="43" s="1"/>
  <c r="T10" i="43" a="1"/>
  <c r="T10" i="43" s="1"/>
  <c r="S10" i="43" a="1"/>
  <c r="S10" i="43" s="1"/>
  <c r="R10" i="43" a="1"/>
  <c r="R10" i="43" s="1"/>
  <c r="Q10" i="43" a="1"/>
  <c r="Q10" i="43" s="1"/>
  <c r="P10" i="43" a="1"/>
  <c r="P10" i="43" s="1"/>
  <c r="O10" i="43" a="1"/>
  <c r="O10" i="43" s="1"/>
  <c r="N10" i="43" a="1"/>
  <c r="N10" i="43" s="1"/>
  <c r="M10" i="43" a="1"/>
  <c r="M10" i="43" s="1"/>
  <c r="L10" i="43" a="1"/>
  <c r="L10" i="43" s="1"/>
  <c r="K10" i="43" a="1"/>
  <c r="K10" i="43" s="1"/>
  <c r="J10" i="43" a="1"/>
  <c r="J10" i="43" s="1"/>
  <c r="I10" i="43" a="1"/>
  <c r="I10" i="43" s="1"/>
  <c r="H10" i="43" a="1"/>
  <c r="H10" i="43" s="1"/>
  <c r="G10" i="43" a="1"/>
  <c r="G10" i="43" s="1"/>
  <c r="F10" i="43" a="1"/>
  <c r="F10" i="43" s="1"/>
  <c r="E10" i="43" a="1"/>
  <c r="E10" i="43" s="1"/>
  <c r="D10" i="43" a="1"/>
  <c r="D10" i="43" s="1"/>
  <c r="C10" i="43"/>
  <c r="W9" i="43" a="1"/>
  <c r="W9" i="43" s="1"/>
  <c r="V9" i="43" a="1"/>
  <c r="V9" i="43" s="1"/>
  <c r="U9" i="43" a="1"/>
  <c r="U9" i="43" s="1"/>
  <c r="T9" i="43" a="1"/>
  <c r="T9" i="43" s="1"/>
  <c r="S9" i="43" a="1"/>
  <c r="S9" i="43" s="1"/>
  <c r="R9" i="43" a="1"/>
  <c r="R9" i="43" s="1"/>
  <c r="Q9" i="43" a="1"/>
  <c r="Q9" i="43" s="1"/>
  <c r="P9" i="43" a="1"/>
  <c r="P9" i="43" s="1"/>
  <c r="O9" i="43" a="1"/>
  <c r="O9" i="43" s="1"/>
  <c r="N9" i="43" a="1"/>
  <c r="N9" i="43" s="1"/>
  <c r="M9" i="43" a="1"/>
  <c r="M9" i="43" s="1"/>
  <c r="L9" i="43" a="1"/>
  <c r="L9" i="43" s="1"/>
  <c r="K9" i="43" a="1"/>
  <c r="K9" i="43" s="1"/>
  <c r="J9" i="43" a="1"/>
  <c r="J9" i="43" s="1"/>
  <c r="I9" i="43" a="1"/>
  <c r="I9" i="43" s="1"/>
  <c r="H9" i="43" a="1"/>
  <c r="H9" i="43" s="1"/>
  <c r="G9" i="43" a="1"/>
  <c r="G9" i="43" s="1"/>
  <c r="F9" i="43" a="1"/>
  <c r="F9" i="43" s="1"/>
  <c r="E9" i="43" a="1"/>
  <c r="E9" i="43" s="1"/>
  <c r="D9" i="43" a="1"/>
  <c r="D9" i="43" s="1"/>
  <c r="C9" i="43"/>
  <c r="C7" i="43"/>
  <c r="C6" i="43"/>
  <c r="C5" i="43"/>
  <c r="C4" i="43"/>
  <c r="W21" i="42" a="1"/>
  <c r="W21" i="42" s="1"/>
  <c r="V21" i="42" a="1"/>
  <c r="V21" i="42" s="1"/>
  <c r="U21" i="42" a="1"/>
  <c r="U21" i="42" s="1"/>
  <c r="T21" i="42" a="1"/>
  <c r="T21" i="42" s="1"/>
  <c r="S21" i="42" a="1"/>
  <c r="S21" i="42" s="1"/>
  <c r="R21" i="42" a="1"/>
  <c r="R21" i="42" s="1"/>
  <c r="Q21" i="42" a="1"/>
  <c r="Q21" i="42" s="1"/>
  <c r="P21" i="42" a="1"/>
  <c r="P21" i="42" s="1"/>
  <c r="O21" i="42" a="1"/>
  <c r="O21" i="42" s="1"/>
  <c r="N21" i="42" a="1"/>
  <c r="N21" i="42" s="1"/>
  <c r="M21" i="42" a="1"/>
  <c r="M21" i="42" s="1"/>
  <c r="L21" i="42" a="1"/>
  <c r="L21" i="42" s="1"/>
  <c r="K21" i="42" a="1"/>
  <c r="K21" i="42" s="1"/>
  <c r="J21" i="42" a="1"/>
  <c r="J21" i="42" s="1"/>
  <c r="I21" i="42" a="1"/>
  <c r="I21" i="42" s="1"/>
  <c r="H21" i="42" a="1"/>
  <c r="H21" i="42" s="1"/>
  <c r="G21" i="42" a="1"/>
  <c r="G21" i="42" s="1"/>
  <c r="F21" i="42" a="1"/>
  <c r="F21" i="42" s="1"/>
  <c r="E21" i="42" a="1"/>
  <c r="E21" i="42" s="1"/>
  <c r="D21" i="42" a="1"/>
  <c r="D21" i="42" s="1"/>
  <c r="C21" i="42"/>
  <c r="W20" i="42" a="1"/>
  <c r="W20" i="42" s="1"/>
  <c r="V20" i="42" a="1"/>
  <c r="V20" i="42" s="1"/>
  <c r="U20" i="42" a="1"/>
  <c r="U20" i="42" s="1"/>
  <c r="T20" i="42" a="1"/>
  <c r="T20" i="42" s="1"/>
  <c r="S20" i="42" a="1"/>
  <c r="S20" i="42" s="1"/>
  <c r="R20" i="42" a="1"/>
  <c r="R20" i="42" s="1"/>
  <c r="Q20" i="42" a="1"/>
  <c r="Q20" i="42" s="1"/>
  <c r="P20" i="42" a="1"/>
  <c r="P20" i="42" s="1"/>
  <c r="O20" i="42" a="1"/>
  <c r="O20" i="42" s="1"/>
  <c r="N20" i="42" a="1"/>
  <c r="N20" i="42" s="1"/>
  <c r="M20" i="42" a="1"/>
  <c r="M20" i="42" s="1"/>
  <c r="L20" i="42" a="1"/>
  <c r="L20" i="42" s="1"/>
  <c r="K20" i="42" a="1"/>
  <c r="K20" i="42" s="1"/>
  <c r="J20" i="42" a="1"/>
  <c r="J20" i="42" s="1"/>
  <c r="I20" i="42" a="1"/>
  <c r="I20" i="42" s="1"/>
  <c r="H20" i="42" a="1"/>
  <c r="H20" i="42" s="1"/>
  <c r="G20" i="42" a="1"/>
  <c r="G20" i="42" s="1"/>
  <c r="F20" i="42" a="1"/>
  <c r="F20" i="42" s="1"/>
  <c r="E20" i="42" a="1"/>
  <c r="E20" i="42" s="1"/>
  <c r="D20" i="42" a="1"/>
  <c r="D20" i="42" s="1"/>
  <c r="C20" i="42"/>
  <c r="W19" i="42" a="1"/>
  <c r="W19" i="42" s="1"/>
  <c r="V19" i="42" a="1"/>
  <c r="V19" i="42" s="1"/>
  <c r="U19" i="42" a="1"/>
  <c r="U19" i="42" s="1"/>
  <c r="T19" i="42" a="1"/>
  <c r="T19" i="42" s="1"/>
  <c r="S19" i="42" a="1"/>
  <c r="S19" i="42" s="1"/>
  <c r="R19" i="42" a="1"/>
  <c r="R19" i="42" s="1"/>
  <c r="Q19" i="42" a="1"/>
  <c r="Q19" i="42" s="1"/>
  <c r="P19" i="42" a="1"/>
  <c r="P19" i="42" s="1"/>
  <c r="O19" i="42" a="1"/>
  <c r="O19" i="42" s="1"/>
  <c r="N19" i="42" a="1"/>
  <c r="N19" i="42" s="1"/>
  <c r="M19" i="42" a="1"/>
  <c r="M19" i="42" s="1"/>
  <c r="L19" i="42" a="1"/>
  <c r="L19" i="42" s="1"/>
  <c r="K19" i="42" a="1"/>
  <c r="K19" i="42" s="1"/>
  <c r="J19" i="42" a="1"/>
  <c r="J19" i="42" s="1"/>
  <c r="I19" i="42" a="1"/>
  <c r="I19" i="42" s="1"/>
  <c r="H19" i="42" a="1"/>
  <c r="H19" i="42" s="1"/>
  <c r="G19" i="42" a="1"/>
  <c r="G19" i="42" s="1"/>
  <c r="F19" i="42" a="1"/>
  <c r="F19" i="42" s="1"/>
  <c r="E19" i="42" a="1"/>
  <c r="E19" i="42" s="1"/>
  <c r="D19" i="42" a="1"/>
  <c r="D19" i="42" s="1"/>
  <c r="C19" i="42"/>
  <c r="W18" i="42" a="1"/>
  <c r="W18" i="42" s="1"/>
  <c r="V18" i="42" a="1"/>
  <c r="V18" i="42" s="1"/>
  <c r="U18" i="42" a="1"/>
  <c r="U18" i="42" s="1"/>
  <c r="T18" i="42" a="1"/>
  <c r="T18" i="42" s="1"/>
  <c r="S18" i="42" a="1"/>
  <c r="S18" i="42" s="1"/>
  <c r="R18" i="42" a="1"/>
  <c r="R18" i="42" s="1"/>
  <c r="Q18" i="42" a="1"/>
  <c r="Q18" i="42" s="1"/>
  <c r="P18" i="42" a="1"/>
  <c r="P18" i="42" s="1"/>
  <c r="O18" i="42" a="1"/>
  <c r="O18" i="42" s="1"/>
  <c r="N18" i="42" a="1"/>
  <c r="N18" i="42" s="1"/>
  <c r="M18" i="42" a="1"/>
  <c r="M18" i="42" s="1"/>
  <c r="L18" i="42" a="1"/>
  <c r="L18" i="42" s="1"/>
  <c r="K18" i="42" a="1"/>
  <c r="K18" i="42" s="1"/>
  <c r="J18" i="42" a="1"/>
  <c r="J18" i="42" s="1"/>
  <c r="I18" i="42" a="1"/>
  <c r="I18" i="42" s="1"/>
  <c r="H18" i="42" a="1"/>
  <c r="H18" i="42" s="1"/>
  <c r="G18" i="42" a="1"/>
  <c r="G18" i="42" s="1"/>
  <c r="F18" i="42" a="1"/>
  <c r="F18" i="42" s="1"/>
  <c r="E18" i="42" a="1"/>
  <c r="E18" i="42" s="1"/>
  <c r="D18" i="42" a="1"/>
  <c r="D18" i="42" s="1"/>
  <c r="C18" i="42"/>
  <c r="W17" i="42" a="1"/>
  <c r="W17" i="42" s="1"/>
  <c r="V17" i="42" a="1"/>
  <c r="V17" i="42" s="1"/>
  <c r="U17" i="42" a="1"/>
  <c r="U17" i="42" s="1"/>
  <c r="T17" i="42" a="1"/>
  <c r="T17" i="42" s="1"/>
  <c r="S17" i="42" a="1"/>
  <c r="S17" i="42" s="1"/>
  <c r="R17" i="42" a="1"/>
  <c r="R17" i="42" s="1"/>
  <c r="Q17" i="42" a="1"/>
  <c r="Q17" i="42" s="1"/>
  <c r="P17" i="42" a="1"/>
  <c r="P17" i="42" s="1"/>
  <c r="O17" i="42" a="1"/>
  <c r="O17" i="42" s="1"/>
  <c r="N17" i="42" a="1"/>
  <c r="N17" i="42" s="1"/>
  <c r="M17" i="42" a="1"/>
  <c r="M17" i="42" s="1"/>
  <c r="L17" i="42" a="1"/>
  <c r="L17" i="42" s="1"/>
  <c r="K17" i="42" a="1"/>
  <c r="K17" i="42" s="1"/>
  <c r="J17" i="42" a="1"/>
  <c r="J17" i="42" s="1"/>
  <c r="I17" i="42" a="1"/>
  <c r="I17" i="42" s="1"/>
  <c r="H17" i="42" a="1"/>
  <c r="H17" i="42" s="1"/>
  <c r="G17" i="42" a="1"/>
  <c r="G17" i="42" s="1"/>
  <c r="F17" i="42" a="1"/>
  <c r="F17" i="42" s="1"/>
  <c r="E17" i="42" a="1"/>
  <c r="E17" i="42" s="1"/>
  <c r="D17" i="42" a="1"/>
  <c r="D17" i="42" s="1"/>
  <c r="C17" i="42"/>
  <c r="W16" i="42" a="1"/>
  <c r="W16" i="42" s="1"/>
  <c r="V16" i="42" a="1"/>
  <c r="V16" i="42" s="1"/>
  <c r="U16" i="42" a="1"/>
  <c r="U16" i="42" s="1"/>
  <c r="T16" i="42" a="1"/>
  <c r="T16" i="42" s="1"/>
  <c r="S16" i="42" a="1"/>
  <c r="S16" i="42" s="1"/>
  <c r="R16" i="42" a="1"/>
  <c r="R16" i="42" s="1"/>
  <c r="Q16" i="42" a="1"/>
  <c r="Q16" i="42" s="1"/>
  <c r="P16" i="42" a="1"/>
  <c r="P16" i="42" s="1"/>
  <c r="O16" i="42" a="1"/>
  <c r="O16" i="42" s="1"/>
  <c r="N16" i="42" a="1"/>
  <c r="N16" i="42" s="1"/>
  <c r="M16" i="42" a="1"/>
  <c r="M16" i="42" s="1"/>
  <c r="L16" i="42" a="1"/>
  <c r="L16" i="42" s="1"/>
  <c r="K16" i="42" a="1"/>
  <c r="K16" i="42" s="1"/>
  <c r="J16" i="42" a="1"/>
  <c r="J16" i="42" s="1"/>
  <c r="I16" i="42" a="1"/>
  <c r="I16" i="42" s="1"/>
  <c r="H16" i="42" a="1"/>
  <c r="H16" i="42" s="1"/>
  <c r="G16" i="42" a="1"/>
  <c r="G16" i="42" s="1"/>
  <c r="F16" i="42" a="1"/>
  <c r="F16" i="42" s="1"/>
  <c r="E16" i="42" a="1"/>
  <c r="E16" i="42" s="1"/>
  <c r="D16" i="42" a="1"/>
  <c r="D16" i="42" s="1"/>
  <c r="C16" i="42"/>
  <c r="W15" i="42" a="1"/>
  <c r="W15" i="42" s="1"/>
  <c r="V15" i="42" a="1"/>
  <c r="V15" i="42" s="1"/>
  <c r="U15" i="42" a="1"/>
  <c r="U15" i="42" s="1"/>
  <c r="T15" i="42" a="1"/>
  <c r="T15" i="42" s="1"/>
  <c r="S15" i="42" a="1"/>
  <c r="S15" i="42" s="1"/>
  <c r="R15" i="42" a="1"/>
  <c r="R15" i="42" s="1"/>
  <c r="Q15" i="42" a="1"/>
  <c r="Q15" i="42" s="1"/>
  <c r="P15" i="42" a="1"/>
  <c r="P15" i="42" s="1"/>
  <c r="O15" i="42" a="1"/>
  <c r="O15" i="42" s="1"/>
  <c r="N15" i="42" a="1"/>
  <c r="N15" i="42" s="1"/>
  <c r="M15" i="42" a="1"/>
  <c r="M15" i="42" s="1"/>
  <c r="L15" i="42" a="1"/>
  <c r="L15" i="42" s="1"/>
  <c r="K15" i="42" a="1"/>
  <c r="K15" i="42" s="1"/>
  <c r="J15" i="42" a="1"/>
  <c r="J15" i="42" s="1"/>
  <c r="I15" i="42" a="1"/>
  <c r="I15" i="42" s="1"/>
  <c r="H15" i="42" a="1"/>
  <c r="H15" i="42" s="1"/>
  <c r="G15" i="42" a="1"/>
  <c r="G15" i="42" s="1"/>
  <c r="F15" i="42" a="1"/>
  <c r="F15" i="42" s="1"/>
  <c r="E15" i="42" a="1"/>
  <c r="E15" i="42" s="1"/>
  <c r="D15" i="42" a="1"/>
  <c r="D15" i="42" s="1"/>
  <c r="C15" i="42"/>
  <c r="W14" i="42" a="1"/>
  <c r="W14" i="42" s="1"/>
  <c r="V14" i="42" a="1"/>
  <c r="V14" i="42" s="1"/>
  <c r="U14" i="42" a="1"/>
  <c r="U14" i="42" s="1"/>
  <c r="T14" i="42" a="1"/>
  <c r="T14" i="42" s="1"/>
  <c r="S14" i="42" a="1"/>
  <c r="S14" i="42" s="1"/>
  <c r="R14" i="42" a="1"/>
  <c r="R14" i="42" s="1"/>
  <c r="Q14" i="42" a="1"/>
  <c r="Q14" i="42" s="1"/>
  <c r="P14" i="42" a="1"/>
  <c r="P14" i="42" s="1"/>
  <c r="O14" i="42" a="1"/>
  <c r="O14" i="42" s="1"/>
  <c r="N14" i="42" a="1"/>
  <c r="N14" i="42" s="1"/>
  <c r="M14" i="42" a="1"/>
  <c r="M14" i="42" s="1"/>
  <c r="L14" i="42" a="1"/>
  <c r="L14" i="42" s="1"/>
  <c r="K14" i="42" a="1"/>
  <c r="K14" i="42" s="1"/>
  <c r="J14" i="42" a="1"/>
  <c r="J14" i="42" s="1"/>
  <c r="I14" i="42" a="1"/>
  <c r="I14" i="42" s="1"/>
  <c r="H14" i="42" a="1"/>
  <c r="H14" i="42" s="1"/>
  <c r="G14" i="42" a="1"/>
  <c r="G14" i="42" s="1"/>
  <c r="F14" i="42" a="1"/>
  <c r="F14" i="42" s="1"/>
  <c r="E14" i="42" a="1"/>
  <c r="E14" i="42" s="1"/>
  <c r="D14" i="42" a="1"/>
  <c r="D14" i="42" s="1"/>
  <c r="C14" i="42"/>
  <c r="W13" i="42" a="1"/>
  <c r="W13" i="42" s="1"/>
  <c r="V13" i="42" a="1"/>
  <c r="V13" i="42" s="1"/>
  <c r="U13" i="42" a="1"/>
  <c r="U13" i="42" s="1"/>
  <c r="T13" i="42" a="1"/>
  <c r="T13" i="42" s="1"/>
  <c r="S13" i="42" a="1"/>
  <c r="S13" i="42" s="1"/>
  <c r="R13" i="42" a="1"/>
  <c r="R13" i="42" s="1"/>
  <c r="Q13" i="42" a="1"/>
  <c r="Q13" i="42" s="1"/>
  <c r="P13" i="42" a="1"/>
  <c r="P13" i="42" s="1"/>
  <c r="O13" i="42" a="1"/>
  <c r="O13" i="42" s="1"/>
  <c r="N13" i="42" a="1"/>
  <c r="N13" i="42" s="1"/>
  <c r="M13" i="42" a="1"/>
  <c r="M13" i="42" s="1"/>
  <c r="L13" i="42" a="1"/>
  <c r="L13" i="42" s="1"/>
  <c r="K13" i="42" a="1"/>
  <c r="K13" i="42" s="1"/>
  <c r="J13" i="42" a="1"/>
  <c r="J13" i="42" s="1"/>
  <c r="I13" i="42" a="1"/>
  <c r="I13" i="42" s="1"/>
  <c r="H13" i="42" a="1"/>
  <c r="H13" i="42" s="1"/>
  <c r="G13" i="42" a="1"/>
  <c r="G13" i="42" s="1"/>
  <c r="F13" i="42" a="1"/>
  <c r="F13" i="42" s="1"/>
  <c r="E13" i="42" a="1"/>
  <c r="E13" i="42" s="1"/>
  <c r="D13" i="42" a="1"/>
  <c r="D13" i="42" s="1"/>
  <c r="C13" i="42"/>
  <c r="W12" i="42" a="1"/>
  <c r="W12" i="42" s="1"/>
  <c r="V12" i="42" a="1"/>
  <c r="V12" i="42" s="1"/>
  <c r="U12" i="42" a="1"/>
  <c r="U12" i="42" s="1"/>
  <c r="T12" i="42" a="1"/>
  <c r="T12" i="42" s="1"/>
  <c r="S12" i="42" a="1"/>
  <c r="S12" i="42" s="1"/>
  <c r="R12" i="42" a="1"/>
  <c r="R12" i="42" s="1"/>
  <c r="Q12" i="42" a="1"/>
  <c r="Q12" i="42" s="1"/>
  <c r="P12" i="42" a="1"/>
  <c r="P12" i="42" s="1"/>
  <c r="O12" i="42" a="1"/>
  <c r="O12" i="42" s="1"/>
  <c r="N12" i="42" a="1"/>
  <c r="N12" i="42" s="1"/>
  <c r="M12" i="42" a="1"/>
  <c r="M12" i="42" s="1"/>
  <c r="L12" i="42" a="1"/>
  <c r="L12" i="42" s="1"/>
  <c r="K12" i="42" a="1"/>
  <c r="K12" i="42" s="1"/>
  <c r="J12" i="42" a="1"/>
  <c r="J12" i="42" s="1"/>
  <c r="I12" i="42" a="1"/>
  <c r="I12" i="42" s="1"/>
  <c r="H12" i="42" a="1"/>
  <c r="H12" i="42" s="1"/>
  <c r="G12" i="42" a="1"/>
  <c r="G12" i="42" s="1"/>
  <c r="F12" i="42" a="1"/>
  <c r="F12" i="42" s="1"/>
  <c r="E12" i="42" a="1"/>
  <c r="E12" i="42" s="1"/>
  <c r="D12" i="42" a="1"/>
  <c r="D12" i="42" s="1"/>
  <c r="C12" i="42"/>
  <c r="W11" i="42" a="1"/>
  <c r="W11" i="42" s="1"/>
  <c r="V11" i="42" a="1"/>
  <c r="V11" i="42" s="1"/>
  <c r="U11" i="42" a="1"/>
  <c r="U11" i="42" s="1"/>
  <c r="T11" i="42" a="1"/>
  <c r="T11" i="42" s="1"/>
  <c r="S11" i="42" a="1"/>
  <c r="S11" i="42" s="1"/>
  <c r="R11" i="42" a="1"/>
  <c r="R11" i="42" s="1"/>
  <c r="Q11" i="42" a="1"/>
  <c r="Q11" i="42" s="1"/>
  <c r="P11" i="42" a="1"/>
  <c r="P11" i="42" s="1"/>
  <c r="O11" i="42" a="1"/>
  <c r="O11" i="42" s="1"/>
  <c r="N11" i="42" a="1"/>
  <c r="N11" i="42" s="1"/>
  <c r="M11" i="42" a="1"/>
  <c r="M11" i="42" s="1"/>
  <c r="L11" i="42" a="1"/>
  <c r="L11" i="42" s="1"/>
  <c r="K11" i="42" a="1"/>
  <c r="K11" i="42" s="1"/>
  <c r="J11" i="42" a="1"/>
  <c r="J11" i="42" s="1"/>
  <c r="I11" i="42" a="1"/>
  <c r="I11" i="42" s="1"/>
  <c r="H11" i="42" a="1"/>
  <c r="H11" i="42" s="1"/>
  <c r="G11" i="42" a="1"/>
  <c r="G11" i="42" s="1"/>
  <c r="F11" i="42" a="1"/>
  <c r="F11" i="42" s="1"/>
  <c r="E11" i="42" a="1"/>
  <c r="E11" i="42" s="1"/>
  <c r="D11" i="42" a="1"/>
  <c r="D11" i="42" s="1"/>
  <c r="C11" i="42"/>
  <c r="W10" i="42" a="1"/>
  <c r="W10" i="42" s="1"/>
  <c r="V10" i="42" a="1"/>
  <c r="V10" i="42" s="1"/>
  <c r="U10" i="42" a="1"/>
  <c r="U10" i="42" s="1"/>
  <c r="T10" i="42" a="1"/>
  <c r="T10" i="42" s="1"/>
  <c r="S10" i="42" a="1"/>
  <c r="S10" i="42" s="1"/>
  <c r="R10" i="42" a="1"/>
  <c r="R10" i="42" s="1"/>
  <c r="Q10" i="42" a="1"/>
  <c r="Q10" i="42" s="1"/>
  <c r="P10" i="42" a="1"/>
  <c r="P10" i="42" s="1"/>
  <c r="O10" i="42" a="1"/>
  <c r="O10" i="42" s="1"/>
  <c r="N10" i="42" a="1"/>
  <c r="N10" i="42" s="1"/>
  <c r="M10" i="42" a="1"/>
  <c r="M10" i="42" s="1"/>
  <c r="L10" i="42" a="1"/>
  <c r="L10" i="42" s="1"/>
  <c r="K10" i="42" a="1"/>
  <c r="K10" i="42" s="1"/>
  <c r="J10" i="42" a="1"/>
  <c r="J10" i="42" s="1"/>
  <c r="I10" i="42" a="1"/>
  <c r="I10" i="42" s="1"/>
  <c r="H10" i="42" a="1"/>
  <c r="H10" i="42" s="1"/>
  <c r="G10" i="42" a="1"/>
  <c r="G10" i="42" s="1"/>
  <c r="F10" i="42" a="1"/>
  <c r="F10" i="42" s="1"/>
  <c r="E10" i="42" a="1"/>
  <c r="E10" i="42" s="1"/>
  <c r="D10" i="42" a="1"/>
  <c r="D10" i="42" s="1"/>
  <c r="C10" i="42"/>
  <c r="W9" i="42" a="1"/>
  <c r="W9" i="42" s="1"/>
  <c r="V9" i="42" a="1"/>
  <c r="V9" i="42" s="1"/>
  <c r="U9" i="42" a="1"/>
  <c r="U9" i="42" s="1"/>
  <c r="T9" i="42" a="1"/>
  <c r="T9" i="42" s="1"/>
  <c r="S9" i="42" a="1"/>
  <c r="S9" i="42" s="1"/>
  <c r="R9" i="42" a="1"/>
  <c r="R9" i="42" s="1"/>
  <c r="Q9" i="42" a="1"/>
  <c r="Q9" i="42" s="1"/>
  <c r="P9" i="42" a="1"/>
  <c r="P9" i="42" s="1"/>
  <c r="O9" i="42" a="1"/>
  <c r="O9" i="42" s="1"/>
  <c r="N9" i="42" a="1"/>
  <c r="N9" i="42" s="1"/>
  <c r="M9" i="42" a="1"/>
  <c r="M9" i="42" s="1"/>
  <c r="L9" i="42" a="1"/>
  <c r="L9" i="42" s="1"/>
  <c r="K9" i="42" a="1"/>
  <c r="K9" i="42" s="1"/>
  <c r="J9" i="42" a="1"/>
  <c r="J9" i="42" s="1"/>
  <c r="I9" i="42" a="1"/>
  <c r="I9" i="42" s="1"/>
  <c r="H9" i="42" a="1"/>
  <c r="H9" i="42" s="1"/>
  <c r="G9" i="42" a="1"/>
  <c r="G9" i="42" s="1"/>
  <c r="F9" i="42" a="1"/>
  <c r="F9" i="42" s="1"/>
  <c r="E9" i="42" a="1"/>
  <c r="E9" i="42" s="1"/>
  <c r="D9" i="42" a="1"/>
  <c r="D9" i="42" s="1"/>
  <c r="C9" i="42"/>
  <c r="W8" i="42" a="1"/>
  <c r="W8" i="42" s="1"/>
  <c r="V8" i="42" a="1"/>
  <c r="V8" i="42" s="1"/>
  <c r="U8" i="42" a="1"/>
  <c r="U8" i="42" s="1"/>
  <c r="T8" i="42" a="1"/>
  <c r="T8" i="42" s="1"/>
  <c r="S8" i="42" a="1"/>
  <c r="S8" i="42" s="1"/>
  <c r="R8" i="42" a="1"/>
  <c r="R8" i="42" s="1"/>
  <c r="Q8" i="42" a="1"/>
  <c r="Q8" i="42" s="1"/>
  <c r="P8" i="42" a="1"/>
  <c r="P8" i="42" s="1"/>
  <c r="O8" i="42" a="1"/>
  <c r="O8" i="42" s="1"/>
  <c r="N8" i="42" a="1"/>
  <c r="N8" i="42" s="1"/>
  <c r="M8" i="42" a="1"/>
  <c r="M8" i="42" s="1"/>
  <c r="L8" i="42" a="1"/>
  <c r="L8" i="42" s="1"/>
  <c r="K8" i="42" a="1"/>
  <c r="K8" i="42" s="1"/>
  <c r="J8" i="42" a="1"/>
  <c r="J8" i="42" s="1"/>
  <c r="I8" i="42" a="1"/>
  <c r="I8" i="42" s="1"/>
  <c r="H8" i="42" a="1"/>
  <c r="H8" i="42" s="1"/>
  <c r="G8" i="42" a="1"/>
  <c r="G8" i="42" s="1"/>
  <c r="F8" i="42" a="1"/>
  <c r="F8" i="42" s="1"/>
  <c r="E8" i="42" a="1"/>
  <c r="E8" i="42" s="1"/>
  <c r="D8" i="42" a="1"/>
  <c r="D8" i="42" s="1"/>
  <c r="C7" i="42"/>
  <c r="C6" i="42"/>
  <c r="C5" i="42"/>
  <c r="C4" i="42"/>
  <c r="W21" i="41" a="1"/>
  <c r="W21" i="41" s="1"/>
  <c r="V21" i="41" a="1"/>
  <c r="V21" i="41" s="1"/>
  <c r="U21" i="41" a="1"/>
  <c r="U21" i="41" s="1"/>
  <c r="T21" i="41" a="1"/>
  <c r="T21" i="41" s="1"/>
  <c r="S21" i="41" a="1"/>
  <c r="S21" i="41" s="1"/>
  <c r="R21" i="41" a="1"/>
  <c r="R21" i="41" s="1"/>
  <c r="Q21" i="41" a="1"/>
  <c r="Q21" i="41" s="1"/>
  <c r="P21" i="41" a="1"/>
  <c r="P21" i="41" s="1"/>
  <c r="O21" i="41" a="1"/>
  <c r="O21" i="41" s="1"/>
  <c r="N21" i="41" a="1"/>
  <c r="N21" i="41" s="1"/>
  <c r="M21" i="41" a="1"/>
  <c r="M21" i="41" s="1"/>
  <c r="L21" i="41" a="1"/>
  <c r="L21" i="41" s="1"/>
  <c r="K21" i="41" a="1"/>
  <c r="K21" i="41" s="1"/>
  <c r="J21" i="41" a="1"/>
  <c r="J21" i="41" s="1"/>
  <c r="I21" i="41" a="1"/>
  <c r="I21" i="41" s="1"/>
  <c r="H21" i="41" a="1"/>
  <c r="H21" i="41" s="1"/>
  <c r="G21" i="41" a="1"/>
  <c r="G21" i="41" s="1"/>
  <c r="F21" i="41" a="1"/>
  <c r="F21" i="41" s="1"/>
  <c r="E21" i="41" a="1"/>
  <c r="E21" i="41" s="1"/>
  <c r="D21" i="41" a="1"/>
  <c r="D21" i="41" s="1"/>
  <c r="C21" i="41"/>
  <c r="W20" i="41" a="1"/>
  <c r="W20" i="41" s="1"/>
  <c r="V20" i="41" a="1"/>
  <c r="V20" i="41" s="1"/>
  <c r="U20" i="41" a="1"/>
  <c r="U20" i="41" s="1"/>
  <c r="T20" i="41" a="1"/>
  <c r="T20" i="41" s="1"/>
  <c r="S20" i="41" a="1"/>
  <c r="S20" i="41" s="1"/>
  <c r="R20" i="41" a="1"/>
  <c r="R20" i="41" s="1"/>
  <c r="Q20" i="41" a="1"/>
  <c r="Q20" i="41" s="1"/>
  <c r="P20" i="41" a="1"/>
  <c r="P20" i="41" s="1"/>
  <c r="O20" i="41" a="1"/>
  <c r="O20" i="41" s="1"/>
  <c r="N20" i="41" a="1"/>
  <c r="N20" i="41" s="1"/>
  <c r="M20" i="41" a="1"/>
  <c r="M20" i="41" s="1"/>
  <c r="L20" i="41" a="1"/>
  <c r="L20" i="41" s="1"/>
  <c r="K20" i="41" a="1"/>
  <c r="K20" i="41" s="1"/>
  <c r="J20" i="41" a="1"/>
  <c r="J20" i="41" s="1"/>
  <c r="I20" i="41" a="1"/>
  <c r="I20" i="41" s="1"/>
  <c r="H20" i="41" a="1"/>
  <c r="H20" i="41" s="1"/>
  <c r="G20" i="41" a="1"/>
  <c r="G20" i="41" s="1"/>
  <c r="F20" i="41" a="1"/>
  <c r="F20" i="41" s="1"/>
  <c r="E20" i="41" a="1"/>
  <c r="E20" i="41" s="1"/>
  <c r="D20" i="41" a="1"/>
  <c r="D20" i="41" s="1"/>
  <c r="C20" i="41"/>
  <c r="W19" i="41" a="1"/>
  <c r="W19" i="41" s="1"/>
  <c r="V19" i="41" a="1"/>
  <c r="V19" i="41" s="1"/>
  <c r="U19" i="41" a="1"/>
  <c r="U19" i="41" s="1"/>
  <c r="T19" i="41" a="1"/>
  <c r="T19" i="41" s="1"/>
  <c r="S19" i="41" a="1"/>
  <c r="S19" i="41" s="1"/>
  <c r="R19" i="41" a="1"/>
  <c r="R19" i="41" s="1"/>
  <c r="Q19" i="41" a="1"/>
  <c r="Q19" i="41" s="1"/>
  <c r="P19" i="41" a="1"/>
  <c r="P19" i="41" s="1"/>
  <c r="O19" i="41" a="1"/>
  <c r="O19" i="41" s="1"/>
  <c r="N19" i="41" a="1"/>
  <c r="N19" i="41" s="1"/>
  <c r="M19" i="41" a="1"/>
  <c r="M19" i="41" s="1"/>
  <c r="L19" i="41" a="1"/>
  <c r="L19" i="41" s="1"/>
  <c r="K19" i="41" a="1"/>
  <c r="K19" i="41" s="1"/>
  <c r="J19" i="41" a="1"/>
  <c r="J19" i="41" s="1"/>
  <c r="I19" i="41" a="1"/>
  <c r="I19" i="41" s="1"/>
  <c r="H19" i="41" a="1"/>
  <c r="H19" i="41" s="1"/>
  <c r="G19" i="41" a="1"/>
  <c r="G19" i="41" s="1"/>
  <c r="F19" i="41" a="1"/>
  <c r="F19" i="41" s="1"/>
  <c r="E19" i="41" a="1"/>
  <c r="E19" i="41" s="1"/>
  <c r="D19" i="41" a="1"/>
  <c r="D19" i="41" s="1"/>
  <c r="C19" i="41"/>
  <c r="W18" i="41" a="1"/>
  <c r="W18" i="41" s="1"/>
  <c r="V18" i="41" a="1"/>
  <c r="V18" i="41" s="1"/>
  <c r="U18" i="41" a="1"/>
  <c r="U18" i="41" s="1"/>
  <c r="T18" i="41" a="1"/>
  <c r="T18" i="41" s="1"/>
  <c r="S18" i="41" a="1"/>
  <c r="S18" i="41" s="1"/>
  <c r="R18" i="41" a="1"/>
  <c r="R18" i="41" s="1"/>
  <c r="Q18" i="41" a="1"/>
  <c r="Q18" i="41" s="1"/>
  <c r="P18" i="41" a="1"/>
  <c r="P18" i="41" s="1"/>
  <c r="O18" i="41" a="1"/>
  <c r="O18" i="41" s="1"/>
  <c r="N18" i="41" a="1"/>
  <c r="N18" i="41" s="1"/>
  <c r="M18" i="41" a="1"/>
  <c r="M18" i="41" s="1"/>
  <c r="L18" i="41" a="1"/>
  <c r="L18" i="41" s="1"/>
  <c r="K18" i="41" a="1"/>
  <c r="K18" i="41" s="1"/>
  <c r="J18" i="41" a="1"/>
  <c r="J18" i="41" s="1"/>
  <c r="I18" i="41" a="1"/>
  <c r="I18" i="41" s="1"/>
  <c r="H18" i="41" a="1"/>
  <c r="H18" i="41" s="1"/>
  <c r="G18" i="41" a="1"/>
  <c r="G18" i="41" s="1"/>
  <c r="F18" i="41" a="1"/>
  <c r="F18" i="41" s="1"/>
  <c r="E18" i="41" a="1"/>
  <c r="E18" i="41" s="1"/>
  <c r="D18" i="41" a="1"/>
  <c r="D18" i="41" s="1"/>
  <c r="C18" i="41"/>
  <c r="W17" i="41" a="1"/>
  <c r="W17" i="41" s="1"/>
  <c r="V17" i="41" a="1"/>
  <c r="V17" i="41" s="1"/>
  <c r="U17" i="41" a="1"/>
  <c r="U17" i="41" s="1"/>
  <c r="T17" i="41" a="1"/>
  <c r="T17" i="41" s="1"/>
  <c r="S17" i="41" a="1"/>
  <c r="S17" i="41" s="1"/>
  <c r="R17" i="41" a="1"/>
  <c r="R17" i="41" s="1"/>
  <c r="Q17" i="41" a="1"/>
  <c r="Q17" i="41" s="1"/>
  <c r="P17" i="41" a="1"/>
  <c r="P17" i="41" s="1"/>
  <c r="O17" i="41" a="1"/>
  <c r="O17" i="41" s="1"/>
  <c r="N17" i="41" a="1"/>
  <c r="N17" i="41" s="1"/>
  <c r="M17" i="41" a="1"/>
  <c r="M17" i="41" s="1"/>
  <c r="L17" i="41" a="1"/>
  <c r="L17" i="41" s="1"/>
  <c r="K17" i="41" a="1"/>
  <c r="K17" i="41" s="1"/>
  <c r="J17" i="41" a="1"/>
  <c r="J17" i="41" s="1"/>
  <c r="I17" i="41" a="1"/>
  <c r="I17" i="41" s="1"/>
  <c r="H17" i="41" a="1"/>
  <c r="H17" i="41" s="1"/>
  <c r="G17" i="41" a="1"/>
  <c r="G17" i="41" s="1"/>
  <c r="F17" i="41" a="1"/>
  <c r="F17" i="41" s="1"/>
  <c r="E17" i="41" a="1"/>
  <c r="E17" i="41" s="1"/>
  <c r="D17" i="41" a="1"/>
  <c r="D17" i="41" s="1"/>
  <c r="C17" i="41"/>
  <c r="W16" i="41" a="1"/>
  <c r="W16" i="41" s="1"/>
  <c r="V16" i="41" a="1"/>
  <c r="V16" i="41" s="1"/>
  <c r="U16" i="41" a="1"/>
  <c r="U16" i="41" s="1"/>
  <c r="T16" i="41" a="1"/>
  <c r="T16" i="41" s="1"/>
  <c r="S16" i="41" a="1"/>
  <c r="S16" i="41" s="1"/>
  <c r="R16" i="41" a="1"/>
  <c r="R16" i="41" s="1"/>
  <c r="Q16" i="41" a="1"/>
  <c r="Q16" i="41" s="1"/>
  <c r="P16" i="41" a="1"/>
  <c r="P16" i="41" s="1"/>
  <c r="O16" i="41" a="1"/>
  <c r="O16" i="41" s="1"/>
  <c r="N16" i="41" a="1"/>
  <c r="N16" i="41" s="1"/>
  <c r="M16" i="41" a="1"/>
  <c r="M16" i="41" s="1"/>
  <c r="L16" i="41" a="1"/>
  <c r="L16" i="41" s="1"/>
  <c r="K16" i="41" a="1"/>
  <c r="K16" i="41" s="1"/>
  <c r="J16" i="41" a="1"/>
  <c r="J16" i="41" s="1"/>
  <c r="I16" i="41" a="1"/>
  <c r="I16" i="41" s="1"/>
  <c r="H16" i="41" a="1"/>
  <c r="H16" i="41" s="1"/>
  <c r="G16" i="41" a="1"/>
  <c r="G16" i="41" s="1"/>
  <c r="F16" i="41" a="1"/>
  <c r="F16" i="41" s="1"/>
  <c r="E16" i="41" a="1"/>
  <c r="E16" i="41" s="1"/>
  <c r="D16" i="41" a="1"/>
  <c r="D16" i="41" s="1"/>
  <c r="C16" i="41"/>
  <c r="W15" i="41" a="1"/>
  <c r="W15" i="41" s="1"/>
  <c r="V15" i="41" a="1"/>
  <c r="V15" i="41" s="1"/>
  <c r="U15" i="41" a="1"/>
  <c r="U15" i="41" s="1"/>
  <c r="T15" i="41" a="1"/>
  <c r="T15" i="41" s="1"/>
  <c r="S15" i="41" a="1"/>
  <c r="S15" i="41" s="1"/>
  <c r="R15" i="41" a="1"/>
  <c r="R15" i="41" s="1"/>
  <c r="Q15" i="41" a="1"/>
  <c r="Q15" i="41" s="1"/>
  <c r="P15" i="41" a="1"/>
  <c r="P15" i="41" s="1"/>
  <c r="O15" i="41" a="1"/>
  <c r="O15" i="41" s="1"/>
  <c r="N15" i="41" a="1"/>
  <c r="N15" i="41" s="1"/>
  <c r="M15" i="41" a="1"/>
  <c r="M15" i="41" s="1"/>
  <c r="L15" i="41" a="1"/>
  <c r="L15" i="41" s="1"/>
  <c r="K15" i="41" a="1"/>
  <c r="K15" i="41" s="1"/>
  <c r="J15" i="41" a="1"/>
  <c r="J15" i="41" s="1"/>
  <c r="I15" i="41" a="1"/>
  <c r="I15" i="41" s="1"/>
  <c r="H15" i="41" a="1"/>
  <c r="H15" i="41" s="1"/>
  <c r="G15" i="41" a="1"/>
  <c r="G15" i="41" s="1"/>
  <c r="F15" i="41" a="1"/>
  <c r="F15" i="41" s="1"/>
  <c r="E15" i="41" a="1"/>
  <c r="E15" i="41" s="1"/>
  <c r="D15" i="41" a="1"/>
  <c r="D15" i="41" s="1"/>
  <c r="C15" i="41"/>
  <c r="W14" i="41" a="1"/>
  <c r="W14" i="41" s="1"/>
  <c r="V14" i="41" a="1"/>
  <c r="V14" i="41" s="1"/>
  <c r="U14" i="41" a="1"/>
  <c r="U14" i="41" s="1"/>
  <c r="T14" i="41" a="1"/>
  <c r="T14" i="41" s="1"/>
  <c r="S14" i="41" a="1"/>
  <c r="S14" i="41" s="1"/>
  <c r="R14" i="41" a="1"/>
  <c r="R14" i="41" s="1"/>
  <c r="Q14" i="41" a="1"/>
  <c r="Q14" i="41" s="1"/>
  <c r="P14" i="41" a="1"/>
  <c r="P14" i="41" s="1"/>
  <c r="O14" i="41" a="1"/>
  <c r="O14" i="41" s="1"/>
  <c r="N14" i="41" a="1"/>
  <c r="N14" i="41" s="1"/>
  <c r="M14" i="41" a="1"/>
  <c r="M14" i="41" s="1"/>
  <c r="L14" i="41" a="1"/>
  <c r="L14" i="41" s="1"/>
  <c r="K14" i="41" a="1"/>
  <c r="K14" i="41" s="1"/>
  <c r="J14" i="41" a="1"/>
  <c r="J14" i="41" s="1"/>
  <c r="I14" i="41" a="1"/>
  <c r="I14" i="41" s="1"/>
  <c r="H14" i="41" a="1"/>
  <c r="H14" i="41" s="1"/>
  <c r="G14" i="41" a="1"/>
  <c r="G14" i="41" s="1"/>
  <c r="F14" i="41" a="1"/>
  <c r="F14" i="41" s="1"/>
  <c r="E14" i="41" a="1"/>
  <c r="E14" i="41" s="1"/>
  <c r="D14" i="41" a="1"/>
  <c r="D14" i="41" s="1"/>
  <c r="C14" i="41"/>
  <c r="W13" i="41" a="1"/>
  <c r="W13" i="41" s="1"/>
  <c r="V13" i="41" a="1"/>
  <c r="V13" i="41" s="1"/>
  <c r="U13" i="41" a="1"/>
  <c r="U13" i="41" s="1"/>
  <c r="T13" i="41" a="1"/>
  <c r="T13" i="41" s="1"/>
  <c r="S13" i="41" a="1"/>
  <c r="S13" i="41" s="1"/>
  <c r="R13" i="41" a="1"/>
  <c r="R13" i="41" s="1"/>
  <c r="Q13" i="41" a="1"/>
  <c r="Q13" i="41" s="1"/>
  <c r="P13" i="41" a="1"/>
  <c r="P13" i="41" s="1"/>
  <c r="O13" i="41" a="1"/>
  <c r="O13" i="41" s="1"/>
  <c r="N13" i="41" a="1"/>
  <c r="N13" i="41" s="1"/>
  <c r="M13" i="41" a="1"/>
  <c r="M13" i="41" s="1"/>
  <c r="L13" i="41" a="1"/>
  <c r="L13" i="41" s="1"/>
  <c r="K13" i="41" a="1"/>
  <c r="K13" i="41" s="1"/>
  <c r="J13" i="41" a="1"/>
  <c r="J13" i="41" s="1"/>
  <c r="I13" i="41" a="1"/>
  <c r="I13" i="41" s="1"/>
  <c r="H13" i="41" a="1"/>
  <c r="H13" i="41" s="1"/>
  <c r="G13" i="41" a="1"/>
  <c r="G13" i="41" s="1"/>
  <c r="F13" i="41" a="1"/>
  <c r="F13" i="41" s="1"/>
  <c r="E13" i="41" a="1"/>
  <c r="E13" i="41" s="1"/>
  <c r="D13" i="41" a="1"/>
  <c r="D13" i="41" s="1"/>
  <c r="C13" i="41"/>
  <c r="W12" i="41" a="1"/>
  <c r="W12" i="41" s="1"/>
  <c r="V12" i="41" a="1"/>
  <c r="V12" i="41" s="1"/>
  <c r="U12" i="41" a="1"/>
  <c r="U12" i="41" s="1"/>
  <c r="T12" i="41" a="1"/>
  <c r="T12" i="41" s="1"/>
  <c r="S12" i="41" a="1"/>
  <c r="S12" i="41" s="1"/>
  <c r="R12" i="41" a="1"/>
  <c r="R12" i="41" s="1"/>
  <c r="Q12" i="41" a="1"/>
  <c r="Q12" i="41" s="1"/>
  <c r="P12" i="41" a="1"/>
  <c r="P12" i="41" s="1"/>
  <c r="O12" i="41" a="1"/>
  <c r="O12" i="41" s="1"/>
  <c r="N12" i="41" a="1"/>
  <c r="N12" i="41" s="1"/>
  <c r="M12" i="41" a="1"/>
  <c r="M12" i="41" s="1"/>
  <c r="L12" i="41" a="1"/>
  <c r="L12" i="41" s="1"/>
  <c r="K12" i="41" a="1"/>
  <c r="K12" i="41" s="1"/>
  <c r="J12" i="41" a="1"/>
  <c r="J12" i="41" s="1"/>
  <c r="I12" i="41" a="1"/>
  <c r="I12" i="41" s="1"/>
  <c r="H12" i="41" a="1"/>
  <c r="H12" i="41" s="1"/>
  <c r="G12" i="41" a="1"/>
  <c r="G12" i="41" s="1"/>
  <c r="F12" i="41" a="1"/>
  <c r="F12" i="41" s="1"/>
  <c r="E12" i="41" a="1"/>
  <c r="E12" i="41" s="1"/>
  <c r="D12" i="41" a="1"/>
  <c r="D12" i="41" s="1"/>
  <c r="C12" i="41"/>
  <c r="W11" i="41" a="1"/>
  <c r="W11" i="41" s="1"/>
  <c r="V11" i="41" a="1"/>
  <c r="V11" i="41" s="1"/>
  <c r="U11" i="41" a="1"/>
  <c r="U11" i="41" s="1"/>
  <c r="T11" i="41" a="1"/>
  <c r="T11" i="41" s="1"/>
  <c r="S11" i="41" a="1"/>
  <c r="S11" i="41" s="1"/>
  <c r="R11" i="41" a="1"/>
  <c r="R11" i="41" s="1"/>
  <c r="Q11" i="41" a="1"/>
  <c r="Q11" i="41" s="1"/>
  <c r="P11" i="41" a="1"/>
  <c r="P11" i="41" s="1"/>
  <c r="O11" i="41" a="1"/>
  <c r="O11" i="41" s="1"/>
  <c r="N11" i="41" a="1"/>
  <c r="N11" i="41" s="1"/>
  <c r="M11" i="41" a="1"/>
  <c r="M11" i="41" s="1"/>
  <c r="L11" i="41" a="1"/>
  <c r="L11" i="41" s="1"/>
  <c r="K11" i="41" a="1"/>
  <c r="K11" i="41" s="1"/>
  <c r="J11" i="41" a="1"/>
  <c r="J11" i="41" s="1"/>
  <c r="I11" i="41" a="1"/>
  <c r="I11" i="41" s="1"/>
  <c r="H11" i="41" a="1"/>
  <c r="H11" i="41" s="1"/>
  <c r="G11" i="41" a="1"/>
  <c r="G11" i="41" s="1"/>
  <c r="F11" i="41" a="1"/>
  <c r="F11" i="41" s="1"/>
  <c r="E11" i="41" a="1"/>
  <c r="E11" i="41" s="1"/>
  <c r="D11" i="41" a="1"/>
  <c r="D11" i="41" s="1"/>
  <c r="C11" i="41"/>
  <c r="W10" i="41" a="1"/>
  <c r="W10" i="41" s="1"/>
  <c r="V10" i="41" a="1"/>
  <c r="V10" i="41" s="1"/>
  <c r="U10" i="41" a="1"/>
  <c r="U10" i="41" s="1"/>
  <c r="T10" i="41" a="1"/>
  <c r="T10" i="41" s="1"/>
  <c r="S10" i="41" a="1"/>
  <c r="S10" i="41" s="1"/>
  <c r="R10" i="41" a="1"/>
  <c r="R10" i="41" s="1"/>
  <c r="Q10" i="41" a="1"/>
  <c r="Q10" i="41" s="1"/>
  <c r="P10" i="41" a="1"/>
  <c r="P10" i="41" s="1"/>
  <c r="O10" i="41" a="1"/>
  <c r="O10" i="41" s="1"/>
  <c r="N10" i="41" a="1"/>
  <c r="N10" i="41" s="1"/>
  <c r="M10" i="41" a="1"/>
  <c r="M10" i="41" s="1"/>
  <c r="L10" i="41" a="1"/>
  <c r="L10" i="41" s="1"/>
  <c r="K10" i="41" a="1"/>
  <c r="K10" i="41" s="1"/>
  <c r="J10" i="41" a="1"/>
  <c r="J10" i="41" s="1"/>
  <c r="I10" i="41" a="1"/>
  <c r="I10" i="41" s="1"/>
  <c r="H10" i="41" a="1"/>
  <c r="H10" i="41" s="1"/>
  <c r="G10" i="41" a="1"/>
  <c r="G10" i="41" s="1"/>
  <c r="F10" i="41" a="1"/>
  <c r="F10" i="41" s="1"/>
  <c r="E10" i="41" a="1"/>
  <c r="E10" i="41" s="1"/>
  <c r="D10" i="41" a="1"/>
  <c r="D10" i="41" s="1"/>
  <c r="C10" i="41"/>
  <c r="W9" i="41" a="1"/>
  <c r="W9" i="41" s="1"/>
  <c r="V9" i="41" a="1"/>
  <c r="V9" i="41" s="1"/>
  <c r="U9" i="41" a="1"/>
  <c r="U9" i="41" s="1"/>
  <c r="T9" i="41" a="1"/>
  <c r="T9" i="41" s="1"/>
  <c r="S9" i="41" a="1"/>
  <c r="S9" i="41" s="1"/>
  <c r="R9" i="41" a="1"/>
  <c r="R9" i="41" s="1"/>
  <c r="Q9" i="41" a="1"/>
  <c r="Q9" i="41" s="1"/>
  <c r="P9" i="41" a="1"/>
  <c r="P9" i="41" s="1"/>
  <c r="O9" i="41" a="1"/>
  <c r="O9" i="41" s="1"/>
  <c r="N9" i="41" a="1"/>
  <c r="N9" i="41" s="1"/>
  <c r="M9" i="41" a="1"/>
  <c r="M9" i="41" s="1"/>
  <c r="L9" i="41" a="1"/>
  <c r="L9" i="41" s="1"/>
  <c r="K9" i="41" a="1"/>
  <c r="K9" i="41" s="1"/>
  <c r="J9" i="41" a="1"/>
  <c r="J9" i="41" s="1"/>
  <c r="I9" i="41" a="1"/>
  <c r="I9" i="41" s="1"/>
  <c r="H9" i="41" a="1"/>
  <c r="H9" i="41" s="1"/>
  <c r="G9" i="41" a="1"/>
  <c r="G9" i="41" s="1"/>
  <c r="F9" i="41" a="1"/>
  <c r="F9" i="41" s="1"/>
  <c r="E9" i="41" a="1"/>
  <c r="E9" i="41" s="1"/>
  <c r="D9" i="41" a="1"/>
  <c r="D9" i="41" s="1"/>
  <c r="C9" i="41"/>
  <c r="W8" i="41" a="1"/>
  <c r="W8" i="41" s="1"/>
  <c r="V8" i="41" a="1"/>
  <c r="V8" i="41" s="1"/>
  <c r="U8" i="41" a="1"/>
  <c r="U8" i="41" s="1"/>
  <c r="T8" i="41" a="1"/>
  <c r="T8" i="41" s="1"/>
  <c r="S8" i="41" a="1"/>
  <c r="S8" i="41" s="1"/>
  <c r="R8" i="41" a="1"/>
  <c r="R8" i="41" s="1"/>
  <c r="Q8" i="41" a="1"/>
  <c r="Q8" i="41" s="1"/>
  <c r="P8" i="41" a="1"/>
  <c r="P8" i="41" s="1"/>
  <c r="O8" i="41" a="1"/>
  <c r="O8" i="41" s="1"/>
  <c r="N8" i="41" a="1"/>
  <c r="N8" i="41" s="1"/>
  <c r="M8" i="41" a="1"/>
  <c r="M8" i="41" s="1"/>
  <c r="L8" i="41" a="1"/>
  <c r="L8" i="41" s="1"/>
  <c r="K8" i="41" a="1"/>
  <c r="K8" i="41" s="1"/>
  <c r="J8" i="41" a="1"/>
  <c r="J8" i="41" s="1"/>
  <c r="I8" i="41" a="1"/>
  <c r="I8" i="41" s="1"/>
  <c r="H8" i="41" a="1"/>
  <c r="H8" i="41" s="1"/>
  <c r="G8" i="41" a="1"/>
  <c r="G8" i="41" s="1"/>
  <c r="F8" i="41" a="1"/>
  <c r="F8" i="41" s="1"/>
  <c r="E8" i="41" a="1"/>
  <c r="E8" i="41" s="1"/>
  <c r="D8" i="41" a="1"/>
  <c r="D8" i="41" s="1"/>
  <c r="C7" i="41"/>
  <c r="C6" i="41"/>
  <c r="C5" i="41"/>
  <c r="C4" i="41"/>
  <c r="W21" i="40" a="1"/>
  <c r="W21" i="40" s="1"/>
  <c r="V21" i="40" a="1"/>
  <c r="V21" i="40" s="1"/>
  <c r="U21" i="40" a="1"/>
  <c r="U21" i="40" s="1"/>
  <c r="T21" i="40" a="1"/>
  <c r="T21" i="40" s="1"/>
  <c r="S21" i="40" a="1"/>
  <c r="S21" i="40" s="1"/>
  <c r="R21" i="40" a="1"/>
  <c r="R21" i="40" s="1"/>
  <c r="Q21" i="40" a="1"/>
  <c r="Q21" i="40" s="1"/>
  <c r="P21" i="40" a="1"/>
  <c r="P21" i="40" s="1"/>
  <c r="O21" i="40" a="1"/>
  <c r="O21" i="40" s="1"/>
  <c r="N21" i="40" a="1"/>
  <c r="N21" i="40" s="1"/>
  <c r="M21" i="40" a="1"/>
  <c r="M21" i="40" s="1"/>
  <c r="L21" i="40" a="1"/>
  <c r="L21" i="40" s="1"/>
  <c r="K21" i="40" a="1"/>
  <c r="K21" i="40" s="1"/>
  <c r="J21" i="40" a="1"/>
  <c r="J21" i="40" s="1"/>
  <c r="I21" i="40" a="1"/>
  <c r="I21" i="40" s="1"/>
  <c r="H21" i="40" a="1"/>
  <c r="H21" i="40" s="1"/>
  <c r="G21" i="40" a="1"/>
  <c r="G21" i="40" s="1"/>
  <c r="F21" i="40" a="1"/>
  <c r="F21" i="40" s="1"/>
  <c r="E21" i="40" a="1"/>
  <c r="E21" i="40" s="1"/>
  <c r="D21" i="40" a="1"/>
  <c r="D21" i="40" s="1"/>
  <c r="C21" i="40"/>
  <c r="W20" i="40" a="1"/>
  <c r="W20" i="40" s="1"/>
  <c r="V20" i="40" a="1"/>
  <c r="V20" i="40" s="1"/>
  <c r="U20" i="40" a="1"/>
  <c r="U20" i="40" s="1"/>
  <c r="T20" i="40" a="1"/>
  <c r="T20" i="40" s="1"/>
  <c r="S20" i="40" a="1"/>
  <c r="S20" i="40" s="1"/>
  <c r="R20" i="40" a="1"/>
  <c r="R20" i="40" s="1"/>
  <c r="Q20" i="40" a="1"/>
  <c r="Q20" i="40" s="1"/>
  <c r="P20" i="40" a="1"/>
  <c r="P20" i="40" s="1"/>
  <c r="O20" i="40" a="1"/>
  <c r="O20" i="40" s="1"/>
  <c r="N20" i="40" a="1"/>
  <c r="N20" i="40" s="1"/>
  <c r="M20" i="40" a="1"/>
  <c r="M20" i="40" s="1"/>
  <c r="L20" i="40" a="1"/>
  <c r="L20" i="40" s="1"/>
  <c r="K20" i="40" a="1"/>
  <c r="K20" i="40" s="1"/>
  <c r="J20" i="40" a="1"/>
  <c r="J20" i="40" s="1"/>
  <c r="I20" i="40" a="1"/>
  <c r="I20" i="40" s="1"/>
  <c r="H20" i="40" a="1"/>
  <c r="H20" i="40" s="1"/>
  <c r="G20" i="40" a="1"/>
  <c r="G20" i="40" s="1"/>
  <c r="F20" i="40" a="1"/>
  <c r="F20" i="40" s="1"/>
  <c r="E20" i="40" a="1"/>
  <c r="E20" i="40" s="1"/>
  <c r="D20" i="40" a="1"/>
  <c r="D20" i="40" s="1"/>
  <c r="C20" i="40"/>
  <c r="W19" i="40" a="1"/>
  <c r="W19" i="40" s="1"/>
  <c r="V19" i="40" a="1"/>
  <c r="V19" i="40" s="1"/>
  <c r="U19" i="40" a="1"/>
  <c r="U19" i="40" s="1"/>
  <c r="T19" i="40" a="1"/>
  <c r="T19" i="40" s="1"/>
  <c r="S19" i="40" a="1"/>
  <c r="S19" i="40" s="1"/>
  <c r="R19" i="40" a="1"/>
  <c r="R19" i="40" s="1"/>
  <c r="Q19" i="40" a="1"/>
  <c r="Q19" i="40" s="1"/>
  <c r="P19" i="40" a="1"/>
  <c r="P19" i="40" s="1"/>
  <c r="O19" i="40" a="1"/>
  <c r="O19" i="40" s="1"/>
  <c r="N19" i="40" a="1"/>
  <c r="N19" i="40" s="1"/>
  <c r="M19" i="40" a="1"/>
  <c r="M19" i="40" s="1"/>
  <c r="L19" i="40" a="1"/>
  <c r="L19" i="40" s="1"/>
  <c r="K19" i="40" a="1"/>
  <c r="K19" i="40" s="1"/>
  <c r="J19" i="40" a="1"/>
  <c r="J19" i="40" s="1"/>
  <c r="I19" i="40" a="1"/>
  <c r="I19" i="40" s="1"/>
  <c r="H19" i="40" a="1"/>
  <c r="H19" i="40" s="1"/>
  <c r="G19" i="40" a="1"/>
  <c r="G19" i="40" s="1"/>
  <c r="F19" i="40" a="1"/>
  <c r="F19" i="40" s="1"/>
  <c r="E19" i="40" a="1"/>
  <c r="E19" i="40" s="1"/>
  <c r="D19" i="40" a="1"/>
  <c r="D19" i="40" s="1"/>
  <c r="C19" i="40"/>
  <c r="W18" i="40" a="1"/>
  <c r="W18" i="40" s="1"/>
  <c r="V18" i="40" a="1"/>
  <c r="V18" i="40" s="1"/>
  <c r="U18" i="40" a="1"/>
  <c r="U18" i="40" s="1"/>
  <c r="T18" i="40" a="1"/>
  <c r="T18" i="40" s="1"/>
  <c r="S18" i="40" a="1"/>
  <c r="S18" i="40" s="1"/>
  <c r="R18" i="40" a="1"/>
  <c r="R18" i="40" s="1"/>
  <c r="Q18" i="40" a="1"/>
  <c r="Q18" i="40" s="1"/>
  <c r="P18" i="40" a="1"/>
  <c r="P18" i="40" s="1"/>
  <c r="O18" i="40" a="1"/>
  <c r="O18" i="40" s="1"/>
  <c r="N18" i="40" a="1"/>
  <c r="N18" i="40" s="1"/>
  <c r="M18" i="40" a="1"/>
  <c r="M18" i="40" s="1"/>
  <c r="L18" i="40" a="1"/>
  <c r="L18" i="40" s="1"/>
  <c r="K18" i="40" a="1"/>
  <c r="K18" i="40" s="1"/>
  <c r="J18" i="40" a="1"/>
  <c r="J18" i="40" s="1"/>
  <c r="I18" i="40" a="1"/>
  <c r="I18" i="40" s="1"/>
  <c r="H18" i="40" a="1"/>
  <c r="H18" i="40" s="1"/>
  <c r="G18" i="40" a="1"/>
  <c r="G18" i="40" s="1"/>
  <c r="F18" i="40" a="1"/>
  <c r="F18" i="40" s="1"/>
  <c r="E18" i="40" a="1"/>
  <c r="E18" i="40" s="1"/>
  <c r="D18" i="40" a="1"/>
  <c r="D18" i="40" s="1"/>
  <c r="C18" i="40"/>
  <c r="W17" i="40" a="1"/>
  <c r="W17" i="40" s="1"/>
  <c r="V17" i="40" a="1"/>
  <c r="V17" i="40" s="1"/>
  <c r="U17" i="40" a="1"/>
  <c r="U17" i="40" s="1"/>
  <c r="T17" i="40" a="1"/>
  <c r="T17" i="40" s="1"/>
  <c r="S17" i="40" a="1"/>
  <c r="S17" i="40" s="1"/>
  <c r="R17" i="40" a="1"/>
  <c r="R17" i="40" s="1"/>
  <c r="Q17" i="40" a="1"/>
  <c r="Q17" i="40" s="1"/>
  <c r="P17" i="40" a="1"/>
  <c r="P17" i="40" s="1"/>
  <c r="O17" i="40" a="1"/>
  <c r="O17" i="40" s="1"/>
  <c r="N17" i="40" a="1"/>
  <c r="N17" i="40" s="1"/>
  <c r="M17" i="40" a="1"/>
  <c r="M17" i="40" s="1"/>
  <c r="L17" i="40" a="1"/>
  <c r="L17" i="40" s="1"/>
  <c r="K17" i="40" a="1"/>
  <c r="K17" i="40" s="1"/>
  <c r="J17" i="40" a="1"/>
  <c r="J17" i="40" s="1"/>
  <c r="I17" i="40" a="1"/>
  <c r="I17" i="40" s="1"/>
  <c r="H17" i="40" a="1"/>
  <c r="H17" i="40" s="1"/>
  <c r="G17" i="40" a="1"/>
  <c r="G17" i="40" s="1"/>
  <c r="F17" i="40" a="1"/>
  <c r="F17" i="40" s="1"/>
  <c r="E17" i="40" a="1"/>
  <c r="E17" i="40" s="1"/>
  <c r="D17" i="40" a="1"/>
  <c r="D17" i="40" s="1"/>
  <c r="C17" i="40"/>
  <c r="W16" i="40" a="1"/>
  <c r="W16" i="40" s="1"/>
  <c r="V16" i="40" a="1"/>
  <c r="V16" i="40" s="1"/>
  <c r="U16" i="40" a="1"/>
  <c r="U16" i="40" s="1"/>
  <c r="T16" i="40" a="1"/>
  <c r="T16" i="40" s="1"/>
  <c r="S16" i="40" a="1"/>
  <c r="S16" i="40" s="1"/>
  <c r="R16" i="40" a="1"/>
  <c r="R16" i="40" s="1"/>
  <c r="Q16" i="40" a="1"/>
  <c r="Q16" i="40" s="1"/>
  <c r="P16" i="40" a="1"/>
  <c r="P16" i="40" s="1"/>
  <c r="O16" i="40" a="1"/>
  <c r="O16" i="40" s="1"/>
  <c r="N16" i="40" a="1"/>
  <c r="N16" i="40" s="1"/>
  <c r="M16" i="40" a="1"/>
  <c r="M16" i="40" s="1"/>
  <c r="L16" i="40" a="1"/>
  <c r="L16" i="40" s="1"/>
  <c r="K16" i="40" a="1"/>
  <c r="K16" i="40" s="1"/>
  <c r="J16" i="40" a="1"/>
  <c r="J16" i="40" s="1"/>
  <c r="I16" i="40" a="1"/>
  <c r="I16" i="40" s="1"/>
  <c r="H16" i="40" a="1"/>
  <c r="H16" i="40" s="1"/>
  <c r="G16" i="40" a="1"/>
  <c r="G16" i="40" s="1"/>
  <c r="F16" i="40" a="1"/>
  <c r="F16" i="40" s="1"/>
  <c r="E16" i="40" a="1"/>
  <c r="E16" i="40" s="1"/>
  <c r="D16" i="40" a="1"/>
  <c r="D16" i="40" s="1"/>
  <c r="C16" i="40"/>
  <c r="W15" i="40" a="1"/>
  <c r="W15" i="40" s="1"/>
  <c r="V15" i="40" a="1"/>
  <c r="V15" i="40" s="1"/>
  <c r="U15" i="40" a="1"/>
  <c r="U15" i="40" s="1"/>
  <c r="T15" i="40" a="1"/>
  <c r="T15" i="40" s="1"/>
  <c r="S15" i="40" a="1"/>
  <c r="S15" i="40" s="1"/>
  <c r="R15" i="40" a="1"/>
  <c r="R15" i="40" s="1"/>
  <c r="Q15" i="40" a="1"/>
  <c r="Q15" i="40" s="1"/>
  <c r="P15" i="40" a="1"/>
  <c r="P15" i="40" s="1"/>
  <c r="O15" i="40" a="1"/>
  <c r="O15" i="40" s="1"/>
  <c r="N15" i="40" a="1"/>
  <c r="N15" i="40" s="1"/>
  <c r="M15" i="40" a="1"/>
  <c r="M15" i="40" s="1"/>
  <c r="L15" i="40" a="1"/>
  <c r="L15" i="40" s="1"/>
  <c r="K15" i="40" a="1"/>
  <c r="K15" i="40" s="1"/>
  <c r="J15" i="40" a="1"/>
  <c r="J15" i="40" s="1"/>
  <c r="I15" i="40" a="1"/>
  <c r="I15" i="40" s="1"/>
  <c r="H15" i="40" a="1"/>
  <c r="H15" i="40" s="1"/>
  <c r="G15" i="40" a="1"/>
  <c r="G15" i="40" s="1"/>
  <c r="F15" i="40" a="1"/>
  <c r="F15" i="40" s="1"/>
  <c r="E15" i="40" a="1"/>
  <c r="E15" i="40" s="1"/>
  <c r="D15" i="40" a="1"/>
  <c r="D15" i="40" s="1"/>
  <c r="C15" i="40"/>
  <c r="W14" i="40" a="1"/>
  <c r="W14" i="40" s="1"/>
  <c r="V14" i="40" a="1"/>
  <c r="V14" i="40" s="1"/>
  <c r="U14" i="40" a="1"/>
  <c r="U14" i="40" s="1"/>
  <c r="T14" i="40" a="1"/>
  <c r="T14" i="40" s="1"/>
  <c r="S14" i="40" a="1"/>
  <c r="S14" i="40" s="1"/>
  <c r="R14" i="40" a="1"/>
  <c r="R14" i="40" s="1"/>
  <c r="Q14" i="40" a="1"/>
  <c r="Q14" i="40" s="1"/>
  <c r="P14" i="40" a="1"/>
  <c r="P14" i="40" s="1"/>
  <c r="O14" i="40" a="1"/>
  <c r="O14" i="40" s="1"/>
  <c r="N14" i="40" a="1"/>
  <c r="N14" i="40" s="1"/>
  <c r="M14" i="40" a="1"/>
  <c r="M14" i="40" s="1"/>
  <c r="L14" i="40" a="1"/>
  <c r="L14" i="40" s="1"/>
  <c r="K14" i="40" a="1"/>
  <c r="K14" i="40" s="1"/>
  <c r="J14" i="40" a="1"/>
  <c r="J14" i="40" s="1"/>
  <c r="I14" i="40" a="1"/>
  <c r="I14" i="40" s="1"/>
  <c r="H14" i="40" a="1"/>
  <c r="H14" i="40" s="1"/>
  <c r="G14" i="40" a="1"/>
  <c r="G14" i="40" s="1"/>
  <c r="F14" i="40" a="1"/>
  <c r="F14" i="40" s="1"/>
  <c r="E14" i="40" a="1"/>
  <c r="E14" i="40" s="1"/>
  <c r="D14" i="40" a="1"/>
  <c r="D14" i="40" s="1"/>
  <c r="C14" i="40"/>
  <c r="W13" i="40" a="1"/>
  <c r="W13" i="40" s="1"/>
  <c r="V13" i="40" a="1"/>
  <c r="V13" i="40" s="1"/>
  <c r="U13" i="40" a="1"/>
  <c r="U13" i="40" s="1"/>
  <c r="T13" i="40" a="1"/>
  <c r="T13" i="40" s="1"/>
  <c r="S13" i="40" a="1"/>
  <c r="S13" i="40" s="1"/>
  <c r="R13" i="40" a="1"/>
  <c r="R13" i="40" s="1"/>
  <c r="Q13" i="40" a="1"/>
  <c r="Q13" i="40" s="1"/>
  <c r="P13" i="40" a="1"/>
  <c r="P13" i="40" s="1"/>
  <c r="O13" i="40" a="1"/>
  <c r="O13" i="40" s="1"/>
  <c r="N13" i="40" a="1"/>
  <c r="N13" i="40" s="1"/>
  <c r="M13" i="40" a="1"/>
  <c r="M13" i="40" s="1"/>
  <c r="L13" i="40" a="1"/>
  <c r="L13" i="40" s="1"/>
  <c r="K13" i="40" a="1"/>
  <c r="K13" i="40" s="1"/>
  <c r="J13" i="40" a="1"/>
  <c r="J13" i="40" s="1"/>
  <c r="I13" i="40" a="1"/>
  <c r="I13" i="40" s="1"/>
  <c r="H13" i="40" a="1"/>
  <c r="H13" i="40" s="1"/>
  <c r="G13" i="40" a="1"/>
  <c r="G13" i="40" s="1"/>
  <c r="F13" i="40" a="1"/>
  <c r="F13" i="40" s="1"/>
  <c r="E13" i="40" a="1"/>
  <c r="E13" i="40" s="1"/>
  <c r="D13" i="40" a="1"/>
  <c r="D13" i="40" s="1"/>
  <c r="C13" i="40"/>
  <c r="W12" i="40" a="1"/>
  <c r="W12" i="40" s="1"/>
  <c r="V12" i="40" a="1"/>
  <c r="V12" i="40" s="1"/>
  <c r="U12" i="40" a="1"/>
  <c r="U12" i="40" s="1"/>
  <c r="T12" i="40" a="1"/>
  <c r="T12" i="40" s="1"/>
  <c r="S12" i="40" a="1"/>
  <c r="S12" i="40" s="1"/>
  <c r="R12" i="40" a="1"/>
  <c r="R12" i="40" s="1"/>
  <c r="Q12" i="40" a="1"/>
  <c r="Q12" i="40" s="1"/>
  <c r="P12" i="40" a="1"/>
  <c r="P12" i="40" s="1"/>
  <c r="O12" i="40" a="1"/>
  <c r="O12" i="40" s="1"/>
  <c r="N12" i="40" a="1"/>
  <c r="N12" i="40" s="1"/>
  <c r="M12" i="40" a="1"/>
  <c r="M12" i="40" s="1"/>
  <c r="L12" i="40" a="1"/>
  <c r="L12" i="40" s="1"/>
  <c r="K12" i="40" a="1"/>
  <c r="K12" i="40" s="1"/>
  <c r="J12" i="40" a="1"/>
  <c r="J12" i="40" s="1"/>
  <c r="I12" i="40" a="1"/>
  <c r="I12" i="40" s="1"/>
  <c r="H12" i="40" a="1"/>
  <c r="H12" i="40" s="1"/>
  <c r="G12" i="40" a="1"/>
  <c r="G12" i="40" s="1"/>
  <c r="F12" i="40" a="1"/>
  <c r="F12" i="40" s="1"/>
  <c r="E12" i="40" a="1"/>
  <c r="E12" i="40" s="1"/>
  <c r="D12" i="40" a="1"/>
  <c r="D12" i="40" s="1"/>
  <c r="C12" i="40"/>
  <c r="W11" i="40" a="1"/>
  <c r="W11" i="40" s="1"/>
  <c r="V11" i="40" a="1"/>
  <c r="V11" i="40" s="1"/>
  <c r="U11" i="40" a="1"/>
  <c r="U11" i="40" s="1"/>
  <c r="T11" i="40" a="1"/>
  <c r="T11" i="40" s="1"/>
  <c r="S11" i="40" a="1"/>
  <c r="S11" i="40" s="1"/>
  <c r="R11" i="40" a="1"/>
  <c r="R11" i="40" s="1"/>
  <c r="Q11" i="40" a="1"/>
  <c r="Q11" i="40" s="1"/>
  <c r="P11" i="40" a="1"/>
  <c r="P11" i="40" s="1"/>
  <c r="O11" i="40" a="1"/>
  <c r="O11" i="40" s="1"/>
  <c r="N11" i="40" a="1"/>
  <c r="N11" i="40" s="1"/>
  <c r="M11" i="40" a="1"/>
  <c r="M11" i="40" s="1"/>
  <c r="L11" i="40" a="1"/>
  <c r="L11" i="40" s="1"/>
  <c r="K11" i="40" a="1"/>
  <c r="K11" i="40" s="1"/>
  <c r="J11" i="40" a="1"/>
  <c r="J11" i="40" s="1"/>
  <c r="I11" i="40" a="1"/>
  <c r="I11" i="40" s="1"/>
  <c r="H11" i="40" a="1"/>
  <c r="H11" i="40" s="1"/>
  <c r="G11" i="40" a="1"/>
  <c r="G11" i="40" s="1"/>
  <c r="F11" i="40" a="1"/>
  <c r="F11" i="40" s="1"/>
  <c r="E11" i="40" a="1"/>
  <c r="E11" i="40" s="1"/>
  <c r="D11" i="40" a="1"/>
  <c r="D11" i="40" s="1"/>
  <c r="C11" i="40"/>
  <c r="W10" i="40" a="1"/>
  <c r="W10" i="40" s="1"/>
  <c r="V10" i="40" a="1"/>
  <c r="V10" i="40" s="1"/>
  <c r="U10" i="40" a="1"/>
  <c r="U10" i="40" s="1"/>
  <c r="T10" i="40" a="1"/>
  <c r="T10" i="40" s="1"/>
  <c r="S10" i="40" a="1"/>
  <c r="S10" i="40" s="1"/>
  <c r="R10" i="40" a="1"/>
  <c r="R10" i="40" s="1"/>
  <c r="Q10" i="40" a="1"/>
  <c r="Q10" i="40" s="1"/>
  <c r="P10" i="40" a="1"/>
  <c r="P10" i="40" s="1"/>
  <c r="O10" i="40" a="1"/>
  <c r="O10" i="40" s="1"/>
  <c r="N10" i="40" a="1"/>
  <c r="N10" i="40" s="1"/>
  <c r="M10" i="40" a="1"/>
  <c r="M10" i="40" s="1"/>
  <c r="L10" i="40" a="1"/>
  <c r="L10" i="40" s="1"/>
  <c r="K10" i="40" a="1"/>
  <c r="K10" i="40" s="1"/>
  <c r="J10" i="40" a="1"/>
  <c r="J10" i="40" s="1"/>
  <c r="I10" i="40" a="1"/>
  <c r="I10" i="40" s="1"/>
  <c r="H10" i="40" a="1"/>
  <c r="H10" i="40" s="1"/>
  <c r="G10" i="40" a="1"/>
  <c r="G10" i="40" s="1"/>
  <c r="F10" i="40" a="1"/>
  <c r="F10" i="40" s="1"/>
  <c r="E10" i="40" a="1"/>
  <c r="E10" i="40" s="1"/>
  <c r="D10" i="40" a="1"/>
  <c r="D10" i="40" s="1"/>
  <c r="C10" i="40"/>
  <c r="W9" i="40" a="1"/>
  <c r="W9" i="40" s="1"/>
  <c r="V9" i="40" a="1"/>
  <c r="V9" i="40" s="1"/>
  <c r="U9" i="40" a="1"/>
  <c r="U9" i="40" s="1"/>
  <c r="T9" i="40" a="1"/>
  <c r="T9" i="40" s="1"/>
  <c r="S9" i="40" a="1"/>
  <c r="S9" i="40" s="1"/>
  <c r="R9" i="40" a="1"/>
  <c r="R9" i="40" s="1"/>
  <c r="Q9" i="40" a="1"/>
  <c r="Q9" i="40" s="1"/>
  <c r="P9" i="40" a="1"/>
  <c r="P9" i="40" s="1"/>
  <c r="O9" i="40" a="1"/>
  <c r="O9" i="40" s="1"/>
  <c r="N9" i="40" a="1"/>
  <c r="N9" i="40" s="1"/>
  <c r="M9" i="40" a="1"/>
  <c r="M9" i="40" s="1"/>
  <c r="L9" i="40" a="1"/>
  <c r="L9" i="40" s="1"/>
  <c r="K9" i="40" a="1"/>
  <c r="K9" i="40" s="1"/>
  <c r="J9" i="40" a="1"/>
  <c r="J9" i="40" s="1"/>
  <c r="I9" i="40" a="1"/>
  <c r="I9" i="40" s="1"/>
  <c r="H9" i="40" a="1"/>
  <c r="H9" i="40" s="1"/>
  <c r="G9" i="40" a="1"/>
  <c r="G9" i="40" s="1"/>
  <c r="F9" i="40" a="1"/>
  <c r="F9" i="40" s="1"/>
  <c r="E9" i="40" a="1"/>
  <c r="E9" i="40" s="1"/>
  <c r="D9" i="40" a="1"/>
  <c r="D9" i="40" s="1"/>
  <c r="C9" i="40"/>
  <c r="W8" i="40" a="1"/>
  <c r="W8" i="40" s="1"/>
  <c r="V8" i="40" a="1"/>
  <c r="V8" i="40" s="1"/>
  <c r="U8" i="40" a="1"/>
  <c r="U8" i="40" s="1"/>
  <c r="T8" i="40" a="1"/>
  <c r="T8" i="40" s="1"/>
  <c r="S8" i="40" a="1"/>
  <c r="S8" i="40" s="1"/>
  <c r="R8" i="40" a="1"/>
  <c r="R8" i="40" s="1"/>
  <c r="Q8" i="40" a="1"/>
  <c r="Q8" i="40" s="1"/>
  <c r="P8" i="40" a="1"/>
  <c r="P8" i="40" s="1"/>
  <c r="O8" i="40" a="1"/>
  <c r="O8" i="40" s="1"/>
  <c r="N8" i="40" a="1"/>
  <c r="N8" i="40" s="1"/>
  <c r="M8" i="40" a="1"/>
  <c r="M8" i="40" s="1"/>
  <c r="L8" i="40" a="1"/>
  <c r="L8" i="40" s="1"/>
  <c r="K8" i="40" a="1"/>
  <c r="K8" i="40" s="1"/>
  <c r="J8" i="40" a="1"/>
  <c r="J8" i="40" s="1"/>
  <c r="I8" i="40" a="1"/>
  <c r="I8" i="40" s="1"/>
  <c r="H8" i="40" a="1"/>
  <c r="H8" i="40" s="1"/>
  <c r="G8" i="40" a="1"/>
  <c r="G8" i="40" s="1"/>
  <c r="F8" i="40" a="1"/>
  <c r="F8" i="40" s="1"/>
  <c r="E8" i="40" a="1"/>
  <c r="E8" i="40" s="1"/>
  <c r="D8" i="40" a="1"/>
  <c r="D8" i="40" s="1"/>
  <c r="C7" i="40"/>
  <c r="C6" i="40"/>
  <c r="C5" i="40"/>
  <c r="C4" i="40"/>
  <c r="W21" i="39" a="1"/>
  <c r="W21" i="39" s="1"/>
  <c r="V21" i="39" a="1"/>
  <c r="V21" i="39" s="1"/>
  <c r="U21" i="39" a="1"/>
  <c r="U21" i="39" s="1"/>
  <c r="T21" i="39" a="1"/>
  <c r="T21" i="39" s="1"/>
  <c r="S21" i="39" a="1"/>
  <c r="S21" i="39" s="1"/>
  <c r="R21" i="39" a="1"/>
  <c r="R21" i="39" s="1"/>
  <c r="Q21" i="39" a="1"/>
  <c r="Q21" i="39" s="1"/>
  <c r="P21" i="39" a="1"/>
  <c r="P21" i="39" s="1"/>
  <c r="O21" i="39" a="1"/>
  <c r="O21" i="39" s="1"/>
  <c r="N21" i="39" a="1"/>
  <c r="N21" i="39" s="1"/>
  <c r="M21" i="39" a="1"/>
  <c r="M21" i="39" s="1"/>
  <c r="L21" i="39" a="1"/>
  <c r="L21" i="39" s="1"/>
  <c r="K21" i="39" a="1"/>
  <c r="K21" i="39" s="1"/>
  <c r="J21" i="39" a="1"/>
  <c r="J21" i="39" s="1"/>
  <c r="I21" i="39" a="1"/>
  <c r="I21" i="39" s="1"/>
  <c r="H21" i="39" a="1"/>
  <c r="H21" i="39" s="1"/>
  <c r="G21" i="39" a="1"/>
  <c r="G21" i="39" s="1"/>
  <c r="F21" i="39" a="1"/>
  <c r="F21" i="39" s="1"/>
  <c r="E21" i="39" a="1"/>
  <c r="E21" i="39" s="1"/>
  <c r="D21" i="39" a="1"/>
  <c r="D21" i="39" s="1"/>
  <c r="C21" i="39"/>
  <c r="W20" i="39" a="1"/>
  <c r="W20" i="39" s="1"/>
  <c r="V20" i="39" a="1"/>
  <c r="V20" i="39" s="1"/>
  <c r="U20" i="39" a="1"/>
  <c r="U20" i="39" s="1"/>
  <c r="T20" i="39" a="1"/>
  <c r="T20" i="39" s="1"/>
  <c r="S20" i="39" a="1"/>
  <c r="S20" i="39" s="1"/>
  <c r="R20" i="39" a="1"/>
  <c r="R20" i="39" s="1"/>
  <c r="Q20" i="39" a="1"/>
  <c r="Q20" i="39" s="1"/>
  <c r="P20" i="39" a="1"/>
  <c r="P20" i="39" s="1"/>
  <c r="O20" i="39" a="1"/>
  <c r="O20" i="39" s="1"/>
  <c r="N20" i="39" a="1"/>
  <c r="N20" i="39" s="1"/>
  <c r="M20" i="39" a="1"/>
  <c r="M20" i="39" s="1"/>
  <c r="L20" i="39" a="1"/>
  <c r="L20" i="39" s="1"/>
  <c r="K20" i="39" a="1"/>
  <c r="K20" i="39" s="1"/>
  <c r="J20" i="39" a="1"/>
  <c r="J20" i="39" s="1"/>
  <c r="I20" i="39" a="1"/>
  <c r="I20" i="39" s="1"/>
  <c r="H20" i="39" a="1"/>
  <c r="H20" i="39" s="1"/>
  <c r="G20" i="39" a="1"/>
  <c r="G20" i="39" s="1"/>
  <c r="F20" i="39" a="1"/>
  <c r="F20" i="39" s="1"/>
  <c r="E20" i="39" a="1"/>
  <c r="E20" i="39" s="1"/>
  <c r="D20" i="39" a="1"/>
  <c r="D20" i="39" s="1"/>
  <c r="C20" i="39"/>
  <c r="W19" i="39" a="1"/>
  <c r="W19" i="39" s="1"/>
  <c r="V19" i="39" a="1"/>
  <c r="V19" i="39" s="1"/>
  <c r="U19" i="39" a="1"/>
  <c r="U19" i="39" s="1"/>
  <c r="T19" i="39" a="1"/>
  <c r="T19" i="39" s="1"/>
  <c r="S19" i="39" a="1"/>
  <c r="S19" i="39" s="1"/>
  <c r="R19" i="39" a="1"/>
  <c r="R19" i="39" s="1"/>
  <c r="Q19" i="39" a="1"/>
  <c r="Q19" i="39" s="1"/>
  <c r="P19" i="39" a="1"/>
  <c r="P19" i="39" s="1"/>
  <c r="O19" i="39" a="1"/>
  <c r="O19" i="39" s="1"/>
  <c r="N19" i="39" a="1"/>
  <c r="N19" i="39" s="1"/>
  <c r="M19" i="39" a="1"/>
  <c r="M19" i="39" s="1"/>
  <c r="L19" i="39" a="1"/>
  <c r="L19" i="39" s="1"/>
  <c r="K19" i="39" a="1"/>
  <c r="K19" i="39" s="1"/>
  <c r="J19" i="39" a="1"/>
  <c r="J19" i="39" s="1"/>
  <c r="I19" i="39" a="1"/>
  <c r="I19" i="39" s="1"/>
  <c r="H19" i="39" a="1"/>
  <c r="H19" i="39" s="1"/>
  <c r="G19" i="39" a="1"/>
  <c r="G19" i="39" s="1"/>
  <c r="F19" i="39" a="1"/>
  <c r="F19" i="39" s="1"/>
  <c r="E19" i="39" a="1"/>
  <c r="E19" i="39" s="1"/>
  <c r="D19" i="39" a="1"/>
  <c r="D19" i="39" s="1"/>
  <c r="C19" i="39"/>
  <c r="W18" i="39" a="1"/>
  <c r="W18" i="39" s="1"/>
  <c r="V18" i="39" a="1"/>
  <c r="V18" i="39" s="1"/>
  <c r="U18" i="39" a="1"/>
  <c r="U18" i="39" s="1"/>
  <c r="T18" i="39" a="1"/>
  <c r="T18" i="39" s="1"/>
  <c r="S18" i="39" a="1"/>
  <c r="S18" i="39" s="1"/>
  <c r="R18" i="39" a="1"/>
  <c r="R18" i="39" s="1"/>
  <c r="Q18" i="39" a="1"/>
  <c r="Q18" i="39" s="1"/>
  <c r="P18" i="39" a="1"/>
  <c r="P18" i="39" s="1"/>
  <c r="O18" i="39" a="1"/>
  <c r="O18" i="39" s="1"/>
  <c r="N18" i="39" a="1"/>
  <c r="N18" i="39" s="1"/>
  <c r="M18" i="39" a="1"/>
  <c r="M18" i="39" s="1"/>
  <c r="L18" i="39" a="1"/>
  <c r="L18" i="39" s="1"/>
  <c r="K18" i="39" a="1"/>
  <c r="K18" i="39" s="1"/>
  <c r="J18" i="39" a="1"/>
  <c r="J18" i="39" s="1"/>
  <c r="I18" i="39" a="1"/>
  <c r="I18" i="39" s="1"/>
  <c r="H18" i="39" a="1"/>
  <c r="H18" i="39" s="1"/>
  <c r="G18" i="39" a="1"/>
  <c r="G18" i="39" s="1"/>
  <c r="F18" i="39" a="1"/>
  <c r="F18" i="39" s="1"/>
  <c r="E18" i="39" a="1"/>
  <c r="E18" i="39" s="1"/>
  <c r="D18" i="39" a="1"/>
  <c r="D18" i="39" s="1"/>
  <c r="C18" i="39"/>
  <c r="W17" i="39" a="1"/>
  <c r="W17" i="39" s="1"/>
  <c r="V17" i="39" a="1"/>
  <c r="V17" i="39" s="1"/>
  <c r="U17" i="39" a="1"/>
  <c r="U17" i="39" s="1"/>
  <c r="T17" i="39" a="1"/>
  <c r="T17" i="39" s="1"/>
  <c r="S17" i="39" a="1"/>
  <c r="S17" i="39" s="1"/>
  <c r="R17" i="39" a="1"/>
  <c r="R17" i="39" s="1"/>
  <c r="Q17" i="39" a="1"/>
  <c r="Q17" i="39" s="1"/>
  <c r="P17" i="39" a="1"/>
  <c r="P17" i="39" s="1"/>
  <c r="O17" i="39" a="1"/>
  <c r="O17" i="39" s="1"/>
  <c r="N17" i="39" a="1"/>
  <c r="N17" i="39" s="1"/>
  <c r="M17" i="39" a="1"/>
  <c r="M17" i="39" s="1"/>
  <c r="L17" i="39" a="1"/>
  <c r="L17" i="39" s="1"/>
  <c r="K17" i="39" a="1"/>
  <c r="K17" i="39" s="1"/>
  <c r="J17" i="39" a="1"/>
  <c r="J17" i="39" s="1"/>
  <c r="I17" i="39" a="1"/>
  <c r="I17" i="39" s="1"/>
  <c r="H17" i="39" a="1"/>
  <c r="H17" i="39" s="1"/>
  <c r="G17" i="39" a="1"/>
  <c r="G17" i="39" s="1"/>
  <c r="F17" i="39" a="1"/>
  <c r="F17" i="39" s="1"/>
  <c r="E17" i="39" a="1"/>
  <c r="E17" i="39" s="1"/>
  <c r="D17" i="39" a="1"/>
  <c r="D17" i="39" s="1"/>
  <c r="C17" i="39"/>
  <c r="W16" i="39" a="1"/>
  <c r="W16" i="39" s="1"/>
  <c r="V16" i="39" a="1"/>
  <c r="V16" i="39" s="1"/>
  <c r="U16" i="39" a="1"/>
  <c r="U16" i="39" s="1"/>
  <c r="T16" i="39" a="1"/>
  <c r="T16" i="39" s="1"/>
  <c r="S16" i="39" a="1"/>
  <c r="S16" i="39" s="1"/>
  <c r="R16" i="39" a="1"/>
  <c r="R16" i="39" s="1"/>
  <c r="Q16" i="39" a="1"/>
  <c r="Q16" i="39" s="1"/>
  <c r="P16" i="39" a="1"/>
  <c r="P16" i="39" s="1"/>
  <c r="O16" i="39" a="1"/>
  <c r="O16" i="39" s="1"/>
  <c r="N16" i="39" a="1"/>
  <c r="N16" i="39" s="1"/>
  <c r="M16" i="39" a="1"/>
  <c r="M16" i="39" s="1"/>
  <c r="L16" i="39" a="1"/>
  <c r="L16" i="39" s="1"/>
  <c r="K16" i="39" a="1"/>
  <c r="K16" i="39" s="1"/>
  <c r="J16" i="39" a="1"/>
  <c r="J16" i="39" s="1"/>
  <c r="I16" i="39" a="1"/>
  <c r="I16" i="39" s="1"/>
  <c r="H16" i="39" a="1"/>
  <c r="H16" i="39" s="1"/>
  <c r="G16" i="39" a="1"/>
  <c r="G16" i="39" s="1"/>
  <c r="F16" i="39" a="1"/>
  <c r="F16" i="39" s="1"/>
  <c r="E16" i="39" a="1"/>
  <c r="E16" i="39" s="1"/>
  <c r="D16" i="39" a="1"/>
  <c r="D16" i="39" s="1"/>
  <c r="C16" i="39"/>
  <c r="W15" i="39" a="1"/>
  <c r="W15" i="39" s="1"/>
  <c r="V15" i="39" a="1"/>
  <c r="V15" i="39" s="1"/>
  <c r="U15" i="39" a="1"/>
  <c r="U15" i="39" s="1"/>
  <c r="T15" i="39" a="1"/>
  <c r="T15" i="39" s="1"/>
  <c r="S15" i="39" a="1"/>
  <c r="S15" i="39" s="1"/>
  <c r="R15" i="39" a="1"/>
  <c r="R15" i="39" s="1"/>
  <c r="Q15" i="39" a="1"/>
  <c r="Q15" i="39" s="1"/>
  <c r="P15" i="39" a="1"/>
  <c r="P15" i="39" s="1"/>
  <c r="O15" i="39" a="1"/>
  <c r="O15" i="39" s="1"/>
  <c r="N15" i="39" a="1"/>
  <c r="N15" i="39" s="1"/>
  <c r="M15" i="39" a="1"/>
  <c r="M15" i="39" s="1"/>
  <c r="L15" i="39" a="1"/>
  <c r="L15" i="39" s="1"/>
  <c r="K15" i="39" a="1"/>
  <c r="K15" i="39" s="1"/>
  <c r="J15" i="39" a="1"/>
  <c r="J15" i="39" s="1"/>
  <c r="I15" i="39" a="1"/>
  <c r="I15" i="39" s="1"/>
  <c r="H15" i="39" a="1"/>
  <c r="H15" i="39" s="1"/>
  <c r="G15" i="39" a="1"/>
  <c r="G15" i="39" s="1"/>
  <c r="F15" i="39" a="1"/>
  <c r="F15" i="39" s="1"/>
  <c r="E15" i="39" a="1"/>
  <c r="E15" i="39" s="1"/>
  <c r="D15" i="39" a="1"/>
  <c r="D15" i="39" s="1"/>
  <c r="C15" i="39"/>
  <c r="W14" i="39" a="1"/>
  <c r="W14" i="39" s="1"/>
  <c r="V14" i="39" a="1"/>
  <c r="V14" i="39" s="1"/>
  <c r="U14" i="39" a="1"/>
  <c r="U14" i="39" s="1"/>
  <c r="T14" i="39" a="1"/>
  <c r="T14" i="39" s="1"/>
  <c r="S14" i="39" a="1"/>
  <c r="S14" i="39" s="1"/>
  <c r="R14" i="39" a="1"/>
  <c r="R14" i="39" s="1"/>
  <c r="Q14" i="39" a="1"/>
  <c r="Q14" i="39" s="1"/>
  <c r="P14" i="39" a="1"/>
  <c r="P14" i="39" s="1"/>
  <c r="O14" i="39" a="1"/>
  <c r="O14" i="39" s="1"/>
  <c r="N14" i="39" a="1"/>
  <c r="N14" i="39" s="1"/>
  <c r="M14" i="39" a="1"/>
  <c r="M14" i="39" s="1"/>
  <c r="L14" i="39" a="1"/>
  <c r="L14" i="39" s="1"/>
  <c r="K14" i="39" a="1"/>
  <c r="K14" i="39" s="1"/>
  <c r="J14" i="39" a="1"/>
  <c r="J14" i="39" s="1"/>
  <c r="I14" i="39" a="1"/>
  <c r="I14" i="39" s="1"/>
  <c r="H14" i="39" a="1"/>
  <c r="H14" i="39" s="1"/>
  <c r="G14" i="39" a="1"/>
  <c r="G14" i="39" s="1"/>
  <c r="F14" i="39" a="1"/>
  <c r="F14" i="39" s="1"/>
  <c r="E14" i="39" a="1"/>
  <c r="E14" i="39" s="1"/>
  <c r="D14" i="39" a="1"/>
  <c r="D14" i="39" s="1"/>
  <c r="C14" i="39"/>
  <c r="W13" i="39" a="1"/>
  <c r="W13" i="39" s="1"/>
  <c r="V13" i="39" a="1"/>
  <c r="V13" i="39" s="1"/>
  <c r="U13" i="39" a="1"/>
  <c r="U13" i="39" s="1"/>
  <c r="T13" i="39" a="1"/>
  <c r="T13" i="39" s="1"/>
  <c r="S13" i="39" a="1"/>
  <c r="S13" i="39" s="1"/>
  <c r="R13" i="39" a="1"/>
  <c r="R13" i="39" s="1"/>
  <c r="Q13" i="39" a="1"/>
  <c r="Q13" i="39" s="1"/>
  <c r="P13" i="39" a="1"/>
  <c r="P13" i="39" s="1"/>
  <c r="O13" i="39" a="1"/>
  <c r="O13" i="39" s="1"/>
  <c r="N13" i="39" a="1"/>
  <c r="N13" i="39" s="1"/>
  <c r="M13" i="39" a="1"/>
  <c r="M13" i="39" s="1"/>
  <c r="L13" i="39" a="1"/>
  <c r="L13" i="39" s="1"/>
  <c r="K13" i="39" a="1"/>
  <c r="K13" i="39" s="1"/>
  <c r="J13" i="39" a="1"/>
  <c r="J13" i="39" s="1"/>
  <c r="I13" i="39" a="1"/>
  <c r="I13" i="39" s="1"/>
  <c r="H13" i="39" a="1"/>
  <c r="H13" i="39" s="1"/>
  <c r="G13" i="39" a="1"/>
  <c r="G13" i="39" s="1"/>
  <c r="F13" i="39" a="1"/>
  <c r="F13" i="39" s="1"/>
  <c r="E13" i="39" a="1"/>
  <c r="E13" i="39" s="1"/>
  <c r="D13" i="39" a="1"/>
  <c r="D13" i="39" s="1"/>
  <c r="C13" i="39"/>
  <c r="W12" i="39" a="1"/>
  <c r="W12" i="39" s="1"/>
  <c r="V12" i="39" a="1"/>
  <c r="V12" i="39" s="1"/>
  <c r="U12" i="39" a="1"/>
  <c r="U12" i="39" s="1"/>
  <c r="T12" i="39" a="1"/>
  <c r="T12" i="39" s="1"/>
  <c r="S12" i="39" a="1"/>
  <c r="S12" i="39" s="1"/>
  <c r="R12" i="39" a="1"/>
  <c r="R12" i="39" s="1"/>
  <c r="Q12" i="39" a="1"/>
  <c r="Q12" i="39" s="1"/>
  <c r="P12" i="39" a="1"/>
  <c r="P12" i="39" s="1"/>
  <c r="O12" i="39" a="1"/>
  <c r="O12" i="39" s="1"/>
  <c r="N12" i="39" a="1"/>
  <c r="N12" i="39" s="1"/>
  <c r="M12" i="39" a="1"/>
  <c r="M12" i="39" s="1"/>
  <c r="L12" i="39" a="1"/>
  <c r="L12" i="39" s="1"/>
  <c r="K12" i="39" a="1"/>
  <c r="K12" i="39" s="1"/>
  <c r="J12" i="39" a="1"/>
  <c r="J12" i="39" s="1"/>
  <c r="I12" i="39" a="1"/>
  <c r="I12" i="39" s="1"/>
  <c r="H12" i="39" a="1"/>
  <c r="H12" i="39" s="1"/>
  <c r="G12" i="39" a="1"/>
  <c r="G12" i="39" s="1"/>
  <c r="F12" i="39" a="1"/>
  <c r="F12" i="39" s="1"/>
  <c r="E12" i="39" a="1"/>
  <c r="E12" i="39" s="1"/>
  <c r="D12" i="39" a="1"/>
  <c r="D12" i="39" s="1"/>
  <c r="C12" i="39"/>
  <c r="W11" i="39" a="1"/>
  <c r="W11" i="39" s="1"/>
  <c r="V11" i="39" a="1"/>
  <c r="V11" i="39" s="1"/>
  <c r="U11" i="39" a="1"/>
  <c r="U11" i="39" s="1"/>
  <c r="T11" i="39" a="1"/>
  <c r="T11" i="39" s="1"/>
  <c r="S11" i="39" a="1"/>
  <c r="S11" i="39" s="1"/>
  <c r="R11" i="39" a="1"/>
  <c r="R11" i="39" s="1"/>
  <c r="Q11" i="39" a="1"/>
  <c r="Q11" i="39" s="1"/>
  <c r="P11" i="39" a="1"/>
  <c r="P11" i="39" s="1"/>
  <c r="O11" i="39" a="1"/>
  <c r="O11" i="39" s="1"/>
  <c r="N11" i="39" a="1"/>
  <c r="N11" i="39" s="1"/>
  <c r="M11" i="39" a="1"/>
  <c r="M11" i="39" s="1"/>
  <c r="L11" i="39" a="1"/>
  <c r="L11" i="39" s="1"/>
  <c r="K11" i="39" a="1"/>
  <c r="K11" i="39" s="1"/>
  <c r="J11" i="39" a="1"/>
  <c r="J11" i="39" s="1"/>
  <c r="I11" i="39" a="1"/>
  <c r="I11" i="39" s="1"/>
  <c r="H11" i="39" a="1"/>
  <c r="H11" i="39" s="1"/>
  <c r="G11" i="39" a="1"/>
  <c r="G11" i="39" s="1"/>
  <c r="F11" i="39" a="1"/>
  <c r="F11" i="39" s="1"/>
  <c r="E11" i="39" a="1"/>
  <c r="E11" i="39" s="1"/>
  <c r="D11" i="39" a="1"/>
  <c r="D11" i="39" s="1"/>
  <c r="C11" i="39"/>
  <c r="W10" i="39" a="1"/>
  <c r="W10" i="39" s="1"/>
  <c r="V10" i="39" a="1"/>
  <c r="V10" i="39" s="1"/>
  <c r="U10" i="39" a="1"/>
  <c r="U10" i="39" s="1"/>
  <c r="T10" i="39" a="1"/>
  <c r="T10" i="39" s="1"/>
  <c r="S10" i="39" a="1"/>
  <c r="S10" i="39" s="1"/>
  <c r="R10" i="39" a="1"/>
  <c r="R10" i="39" s="1"/>
  <c r="Q10" i="39" a="1"/>
  <c r="Q10" i="39" s="1"/>
  <c r="P10" i="39" a="1"/>
  <c r="P10" i="39" s="1"/>
  <c r="O10" i="39" a="1"/>
  <c r="O10" i="39" s="1"/>
  <c r="N10" i="39" a="1"/>
  <c r="N10" i="39" s="1"/>
  <c r="M10" i="39" a="1"/>
  <c r="M10" i="39" s="1"/>
  <c r="L10" i="39" a="1"/>
  <c r="L10" i="39" s="1"/>
  <c r="K10" i="39" a="1"/>
  <c r="K10" i="39" s="1"/>
  <c r="J10" i="39" a="1"/>
  <c r="J10" i="39" s="1"/>
  <c r="I10" i="39" a="1"/>
  <c r="I10" i="39" s="1"/>
  <c r="H10" i="39" a="1"/>
  <c r="H10" i="39" s="1"/>
  <c r="G10" i="39" a="1"/>
  <c r="G10" i="39" s="1"/>
  <c r="F10" i="39" a="1"/>
  <c r="F10" i="39" s="1"/>
  <c r="E10" i="39" a="1"/>
  <c r="E10" i="39" s="1"/>
  <c r="D10" i="39" a="1"/>
  <c r="D10" i="39" s="1"/>
  <c r="C10" i="39"/>
  <c r="W9" i="39" a="1"/>
  <c r="W9" i="39" s="1"/>
  <c r="V9" i="39" a="1"/>
  <c r="V9" i="39" s="1"/>
  <c r="U9" i="39" a="1"/>
  <c r="U9" i="39" s="1"/>
  <c r="T9" i="39" a="1"/>
  <c r="T9" i="39" s="1"/>
  <c r="S9" i="39" a="1"/>
  <c r="S9" i="39" s="1"/>
  <c r="R9" i="39" a="1"/>
  <c r="R9" i="39" s="1"/>
  <c r="Q9" i="39" a="1"/>
  <c r="Q9" i="39" s="1"/>
  <c r="P9" i="39" a="1"/>
  <c r="P9" i="39" s="1"/>
  <c r="O9" i="39" a="1"/>
  <c r="O9" i="39" s="1"/>
  <c r="N9" i="39" a="1"/>
  <c r="N9" i="39" s="1"/>
  <c r="M9" i="39" a="1"/>
  <c r="M9" i="39" s="1"/>
  <c r="L9" i="39" a="1"/>
  <c r="L9" i="39" s="1"/>
  <c r="K9" i="39" a="1"/>
  <c r="K9" i="39" s="1"/>
  <c r="J9" i="39" a="1"/>
  <c r="J9" i="39" s="1"/>
  <c r="I9" i="39" a="1"/>
  <c r="I9" i="39" s="1"/>
  <c r="H9" i="39" a="1"/>
  <c r="H9" i="39" s="1"/>
  <c r="G9" i="39" a="1"/>
  <c r="G9" i="39" s="1"/>
  <c r="F9" i="39" a="1"/>
  <c r="F9" i="39" s="1"/>
  <c r="E9" i="39" a="1"/>
  <c r="E9" i="39" s="1"/>
  <c r="D9" i="39" a="1"/>
  <c r="D9" i="39" s="1"/>
  <c r="C9" i="39"/>
  <c r="C8" i="39"/>
  <c r="C7" i="39"/>
  <c r="C6" i="39"/>
  <c r="C5" i="39"/>
  <c r="C4" i="39"/>
  <c r="W21" i="38" a="1"/>
  <c r="W21" i="38" s="1"/>
  <c r="V21" i="38" a="1"/>
  <c r="V21" i="38" s="1"/>
  <c r="U21" i="38" a="1"/>
  <c r="U21" i="38" s="1"/>
  <c r="T21" i="38" a="1"/>
  <c r="T21" i="38" s="1"/>
  <c r="S21" i="38" a="1"/>
  <c r="S21" i="38" s="1"/>
  <c r="R21" i="38" a="1"/>
  <c r="R21" i="38" s="1"/>
  <c r="Q21" i="38" a="1"/>
  <c r="Q21" i="38" s="1"/>
  <c r="P21" i="38" a="1"/>
  <c r="P21" i="38" s="1"/>
  <c r="O21" i="38" a="1"/>
  <c r="O21" i="38" s="1"/>
  <c r="N21" i="38" a="1"/>
  <c r="N21" i="38" s="1"/>
  <c r="M21" i="38" a="1"/>
  <c r="M21" i="38" s="1"/>
  <c r="L21" i="38" a="1"/>
  <c r="L21" i="38" s="1"/>
  <c r="K21" i="38" a="1"/>
  <c r="K21" i="38" s="1"/>
  <c r="J21" i="38" a="1"/>
  <c r="J21" i="38" s="1"/>
  <c r="I21" i="38" a="1"/>
  <c r="I21" i="38" s="1"/>
  <c r="H21" i="38" a="1"/>
  <c r="H21" i="38" s="1"/>
  <c r="G21" i="38" a="1"/>
  <c r="G21" i="38" s="1"/>
  <c r="F21" i="38" a="1"/>
  <c r="F21" i="38" s="1"/>
  <c r="E21" i="38" a="1"/>
  <c r="E21" i="38" s="1"/>
  <c r="D21" i="38" a="1"/>
  <c r="D21" i="38" s="1"/>
  <c r="C21" i="38"/>
  <c r="W20" i="38" a="1"/>
  <c r="W20" i="38" s="1"/>
  <c r="V20" i="38" a="1"/>
  <c r="V20" i="38" s="1"/>
  <c r="U20" i="38" a="1"/>
  <c r="U20" i="38" s="1"/>
  <c r="T20" i="38" a="1"/>
  <c r="T20" i="38" s="1"/>
  <c r="S20" i="38" a="1"/>
  <c r="S20" i="38" s="1"/>
  <c r="R20" i="38" a="1"/>
  <c r="R20" i="38" s="1"/>
  <c r="Q20" i="38" a="1"/>
  <c r="Q20" i="38" s="1"/>
  <c r="P20" i="38" a="1"/>
  <c r="P20" i="38" s="1"/>
  <c r="O20" i="38" a="1"/>
  <c r="O20" i="38" s="1"/>
  <c r="N20" i="38" a="1"/>
  <c r="N20" i="38" s="1"/>
  <c r="M20" i="38" a="1"/>
  <c r="M20" i="38" s="1"/>
  <c r="L20" i="38" a="1"/>
  <c r="L20" i="38" s="1"/>
  <c r="K20" i="38" a="1"/>
  <c r="K20" i="38" s="1"/>
  <c r="J20" i="38" a="1"/>
  <c r="J20" i="38" s="1"/>
  <c r="I20" i="38" a="1"/>
  <c r="I20" i="38" s="1"/>
  <c r="H20" i="38" a="1"/>
  <c r="H20" i="38" s="1"/>
  <c r="G20" i="38" a="1"/>
  <c r="G20" i="38" s="1"/>
  <c r="F20" i="38" a="1"/>
  <c r="F20" i="38" s="1"/>
  <c r="E20" i="38" a="1"/>
  <c r="E20" i="38" s="1"/>
  <c r="D20" i="38" a="1"/>
  <c r="D20" i="38" s="1"/>
  <c r="C20" i="38"/>
  <c r="W19" i="38" a="1"/>
  <c r="W19" i="38" s="1"/>
  <c r="V19" i="38" a="1"/>
  <c r="V19" i="38" s="1"/>
  <c r="U19" i="38" a="1"/>
  <c r="U19" i="38" s="1"/>
  <c r="T19" i="38" a="1"/>
  <c r="T19" i="38" s="1"/>
  <c r="S19" i="38" a="1"/>
  <c r="S19" i="38" s="1"/>
  <c r="R19" i="38" a="1"/>
  <c r="R19" i="38" s="1"/>
  <c r="Q19" i="38" a="1"/>
  <c r="Q19" i="38" s="1"/>
  <c r="P19" i="38" a="1"/>
  <c r="P19" i="38" s="1"/>
  <c r="O19" i="38" a="1"/>
  <c r="O19" i="38" s="1"/>
  <c r="N19" i="38" a="1"/>
  <c r="N19" i="38" s="1"/>
  <c r="M19" i="38" a="1"/>
  <c r="M19" i="38" s="1"/>
  <c r="L19" i="38" a="1"/>
  <c r="L19" i="38" s="1"/>
  <c r="K19" i="38" a="1"/>
  <c r="K19" i="38" s="1"/>
  <c r="J19" i="38" a="1"/>
  <c r="J19" i="38" s="1"/>
  <c r="I19" i="38" a="1"/>
  <c r="I19" i="38" s="1"/>
  <c r="H19" i="38" a="1"/>
  <c r="H19" i="38" s="1"/>
  <c r="G19" i="38" a="1"/>
  <c r="G19" i="38" s="1"/>
  <c r="F19" i="38" a="1"/>
  <c r="F19" i="38" s="1"/>
  <c r="E19" i="38" a="1"/>
  <c r="E19" i="38" s="1"/>
  <c r="D19" i="38" a="1"/>
  <c r="D19" i="38" s="1"/>
  <c r="C19" i="38"/>
  <c r="W18" i="38" a="1"/>
  <c r="W18" i="38" s="1"/>
  <c r="V18" i="38" a="1"/>
  <c r="V18" i="38" s="1"/>
  <c r="U18" i="38" a="1"/>
  <c r="U18" i="38" s="1"/>
  <c r="T18" i="38" a="1"/>
  <c r="T18" i="38" s="1"/>
  <c r="S18" i="38" a="1"/>
  <c r="S18" i="38" s="1"/>
  <c r="R18" i="38" a="1"/>
  <c r="R18" i="38" s="1"/>
  <c r="Q18" i="38" a="1"/>
  <c r="Q18" i="38" s="1"/>
  <c r="P18" i="38" a="1"/>
  <c r="P18" i="38" s="1"/>
  <c r="O18" i="38" a="1"/>
  <c r="O18" i="38" s="1"/>
  <c r="N18" i="38" a="1"/>
  <c r="N18" i="38" s="1"/>
  <c r="M18" i="38" a="1"/>
  <c r="M18" i="38" s="1"/>
  <c r="L18" i="38" a="1"/>
  <c r="L18" i="38" s="1"/>
  <c r="K18" i="38" a="1"/>
  <c r="K18" i="38" s="1"/>
  <c r="J18" i="38" a="1"/>
  <c r="J18" i="38" s="1"/>
  <c r="I18" i="38" a="1"/>
  <c r="I18" i="38" s="1"/>
  <c r="H18" i="38" a="1"/>
  <c r="H18" i="38" s="1"/>
  <c r="G18" i="38" a="1"/>
  <c r="G18" i="38" s="1"/>
  <c r="F18" i="38" a="1"/>
  <c r="F18" i="38" s="1"/>
  <c r="E18" i="38" a="1"/>
  <c r="E18" i="38" s="1"/>
  <c r="D18" i="38" a="1"/>
  <c r="D18" i="38" s="1"/>
  <c r="C18" i="38"/>
  <c r="W17" i="38" a="1"/>
  <c r="W17" i="38" s="1"/>
  <c r="V17" i="38" a="1"/>
  <c r="V17" i="38" s="1"/>
  <c r="U17" i="38" a="1"/>
  <c r="U17" i="38" s="1"/>
  <c r="T17" i="38" a="1"/>
  <c r="T17" i="38" s="1"/>
  <c r="S17" i="38" a="1"/>
  <c r="S17" i="38" s="1"/>
  <c r="R17" i="38" a="1"/>
  <c r="R17" i="38" s="1"/>
  <c r="Q17" i="38" a="1"/>
  <c r="Q17" i="38" s="1"/>
  <c r="P17" i="38" a="1"/>
  <c r="P17" i="38" s="1"/>
  <c r="O17" i="38" a="1"/>
  <c r="O17" i="38" s="1"/>
  <c r="N17" i="38" a="1"/>
  <c r="N17" i="38" s="1"/>
  <c r="M17" i="38" a="1"/>
  <c r="M17" i="38" s="1"/>
  <c r="L17" i="38" a="1"/>
  <c r="L17" i="38" s="1"/>
  <c r="K17" i="38" a="1"/>
  <c r="K17" i="38" s="1"/>
  <c r="J17" i="38" a="1"/>
  <c r="J17" i="38" s="1"/>
  <c r="I17" i="38" a="1"/>
  <c r="I17" i="38" s="1"/>
  <c r="H17" i="38" a="1"/>
  <c r="H17" i="38" s="1"/>
  <c r="G17" i="38" a="1"/>
  <c r="G17" i="38" s="1"/>
  <c r="F17" i="38" a="1"/>
  <c r="F17" i="38" s="1"/>
  <c r="E17" i="38" a="1"/>
  <c r="E17" i="38" s="1"/>
  <c r="D17" i="38" a="1"/>
  <c r="D17" i="38" s="1"/>
  <c r="C17" i="38"/>
  <c r="W16" i="38" a="1"/>
  <c r="W16" i="38" s="1"/>
  <c r="V16" i="38" a="1"/>
  <c r="V16" i="38" s="1"/>
  <c r="U16" i="38" a="1"/>
  <c r="U16" i="38" s="1"/>
  <c r="T16" i="38" a="1"/>
  <c r="T16" i="38" s="1"/>
  <c r="S16" i="38" a="1"/>
  <c r="S16" i="38" s="1"/>
  <c r="R16" i="38" a="1"/>
  <c r="R16" i="38" s="1"/>
  <c r="Q16" i="38" a="1"/>
  <c r="Q16" i="38" s="1"/>
  <c r="P16" i="38" a="1"/>
  <c r="P16" i="38" s="1"/>
  <c r="O16" i="38" a="1"/>
  <c r="O16" i="38" s="1"/>
  <c r="N16" i="38" a="1"/>
  <c r="N16" i="38" s="1"/>
  <c r="M16" i="38" a="1"/>
  <c r="M16" i="38" s="1"/>
  <c r="L16" i="38" a="1"/>
  <c r="L16" i="38" s="1"/>
  <c r="K16" i="38" a="1"/>
  <c r="K16" i="38" s="1"/>
  <c r="J16" i="38" a="1"/>
  <c r="J16" i="38" s="1"/>
  <c r="I16" i="38" a="1"/>
  <c r="I16" i="38" s="1"/>
  <c r="H16" i="38" a="1"/>
  <c r="H16" i="38" s="1"/>
  <c r="G16" i="38" a="1"/>
  <c r="G16" i="38" s="1"/>
  <c r="F16" i="38" a="1"/>
  <c r="F16" i="38" s="1"/>
  <c r="E16" i="38" a="1"/>
  <c r="E16" i="38" s="1"/>
  <c r="D16" i="38" a="1"/>
  <c r="D16" i="38" s="1"/>
  <c r="C16" i="38"/>
  <c r="W15" i="38" a="1"/>
  <c r="W15" i="38" s="1"/>
  <c r="V15" i="38" a="1"/>
  <c r="V15" i="38" s="1"/>
  <c r="U15" i="38" a="1"/>
  <c r="U15" i="38" s="1"/>
  <c r="T15" i="38" a="1"/>
  <c r="T15" i="38" s="1"/>
  <c r="S15" i="38" a="1"/>
  <c r="S15" i="38" s="1"/>
  <c r="R15" i="38" a="1"/>
  <c r="R15" i="38" s="1"/>
  <c r="Q15" i="38" a="1"/>
  <c r="Q15" i="38" s="1"/>
  <c r="P15" i="38" a="1"/>
  <c r="P15" i="38" s="1"/>
  <c r="O15" i="38" a="1"/>
  <c r="O15" i="38" s="1"/>
  <c r="N15" i="38" a="1"/>
  <c r="N15" i="38" s="1"/>
  <c r="M15" i="38" a="1"/>
  <c r="M15" i="38" s="1"/>
  <c r="L15" i="38" a="1"/>
  <c r="L15" i="38" s="1"/>
  <c r="K15" i="38" a="1"/>
  <c r="K15" i="38" s="1"/>
  <c r="J15" i="38" a="1"/>
  <c r="J15" i="38" s="1"/>
  <c r="I15" i="38" a="1"/>
  <c r="I15" i="38" s="1"/>
  <c r="H15" i="38" a="1"/>
  <c r="H15" i="38" s="1"/>
  <c r="G15" i="38" a="1"/>
  <c r="G15" i="38" s="1"/>
  <c r="F15" i="38" a="1"/>
  <c r="F15" i="38" s="1"/>
  <c r="E15" i="38" a="1"/>
  <c r="E15" i="38" s="1"/>
  <c r="D15" i="38" a="1"/>
  <c r="D15" i="38" s="1"/>
  <c r="C15" i="38"/>
  <c r="W14" i="38" a="1"/>
  <c r="W14" i="38" s="1"/>
  <c r="V14" i="38" a="1"/>
  <c r="V14" i="38" s="1"/>
  <c r="U14" i="38" a="1"/>
  <c r="U14" i="38" s="1"/>
  <c r="T14" i="38" a="1"/>
  <c r="T14" i="38" s="1"/>
  <c r="S14" i="38" a="1"/>
  <c r="S14" i="38" s="1"/>
  <c r="R14" i="38" a="1"/>
  <c r="R14" i="38" s="1"/>
  <c r="Q14" i="38" a="1"/>
  <c r="Q14" i="38" s="1"/>
  <c r="P14" i="38" a="1"/>
  <c r="P14" i="38" s="1"/>
  <c r="O14" i="38" a="1"/>
  <c r="O14" i="38" s="1"/>
  <c r="N14" i="38" a="1"/>
  <c r="N14" i="38" s="1"/>
  <c r="M14" i="38" a="1"/>
  <c r="M14" i="38" s="1"/>
  <c r="L14" i="38" a="1"/>
  <c r="L14" i="38" s="1"/>
  <c r="K14" i="38" a="1"/>
  <c r="K14" i="38" s="1"/>
  <c r="J14" i="38" a="1"/>
  <c r="J14" i="38" s="1"/>
  <c r="I14" i="38" a="1"/>
  <c r="I14" i="38" s="1"/>
  <c r="H14" i="38" a="1"/>
  <c r="H14" i="38" s="1"/>
  <c r="G14" i="38" a="1"/>
  <c r="G14" i="38" s="1"/>
  <c r="F14" i="38" a="1"/>
  <c r="F14" i="38" s="1"/>
  <c r="E14" i="38" a="1"/>
  <c r="E14" i="38" s="1"/>
  <c r="D14" i="38" a="1"/>
  <c r="D14" i="38" s="1"/>
  <c r="C14" i="38"/>
  <c r="W13" i="38" a="1"/>
  <c r="W13" i="38" s="1"/>
  <c r="V13" i="38" a="1"/>
  <c r="V13" i="38" s="1"/>
  <c r="U13" i="38" a="1"/>
  <c r="U13" i="38" s="1"/>
  <c r="T13" i="38" a="1"/>
  <c r="T13" i="38" s="1"/>
  <c r="S13" i="38" a="1"/>
  <c r="S13" i="38" s="1"/>
  <c r="R13" i="38" a="1"/>
  <c r="R13" i="38" s="1"/>
  <c r="Q13" i="38" a="1"/>
  <c r="Q13" i="38" s="1"/>
  <c r="P13" i="38" a="1"/>
  <c r="P13" i="38" s="1"/>
  <c r="O13" i="38" a="1"/>
  <c r="O13" i="38" s="1"/>
  <c r="N13" i="38" a="1"/>
  <c r="N13" i="38" s="1"/>
  <c r="M13" i="38" a="1"/>
  <c r="M13" i="38" s="1"/>
  <c r="L13" i="38" a="1"/>
  <c r="L13" i="38" s="1"/>
  <c r="K13" i="38" a="1"/>
  <c r="K13" i="38" s="1"/>
  <c r="J13" i="38" a="1"/>
  <c r="J13" i="38" s="1"/>
  <c r="I13" i="38" a="1"/>
  <c r="I13" i="38" s="1"/>
  <c r="H13" i="38" a="1"/>
  <c r="H13" i="38" s="1"/>
  <c r="G13" i="38" a="1"/>
  <c r="G13" i="38" s="1"/>
  <c r="F13" i="38" a="1"/>
  <c r="F13" i="38" s="1"/>
  <c r="E13" i="38" a="1"/>
  <c r="E13" i="38" s="1"/>
  <c r="D13" i="38" a="1"/>
  <c r="D13" i="38" s="1"/>
  <c r="C13" i="38"/>
  <c r="W12" i="38" a="1"/>
  <c r="W12" i="38" s="1"/>
  <c r="V12" i="38" a="1"/>
  <c r="V12" i="38" s="1"/>
  <c r="U12" i="38" a="1"/>
  <c r="U12" i="38" s="1"/>
  <c r="T12" i="38" a="1"/>
  <c r="T12" i="38" s="1"/>
  <c r="S12" i="38" a="1"/>
  <c r="S12" i="38" s="1"/>
  <c r="R12" i="38" a="1"/>
  <c r="R12" i="38" s="1"/>
  <c r="Q12" i="38" a="1"/>
  <c r="Q12" i="38" s="1"/>
  <c r="P12" i="38" a="1"/>
  <c r="P12" i="38" s="1"/>
  <c r="O12" i="38" a="1"/>
  <c r="O12" i="38" s="1"/>
  <c r="N12" i="38" a="1"/>
  <c r="N12" i="38" s="1"/>
  <c r="M12" i="38" a="1"/>
  <c r="M12" i="38" s="1"/>
  <c r="L12" i="38" a="1"/>
  <c r="L12" i="38" s="1"/>
  <c r="K12" i="38" a="1"/>
  <c r="K12" i="38" s="1"/>
  <c r="J12" i="38" a="1"/>
  <c r="J12" i="38" s="1"/>
  <c r="I12" i="38" a="1"/>
  <c r="I12" i="38" s="1"/>
  <c r="H12" i="38" a="1"/>
  <c r="H12" i="38" s="1"/>
  <c r="G12" i="38" a="1"/>
  <c r="G12" i="38" s="1"/>
  <c r="F12" i="38" a="1"/>
  <c r="F12" i="38" s="1"/>
  <c r="E12" i="38" a="1"/>
  <c r="E12" i="38" s="1"/>
  <c r="D12" i="38" a="1"/>
  <c r="D12" i="38" s="1"/>
  <c r="C12" i="38"/>
  <c r="W11" i="38" a="1"/>
  <c r="W11" i="38" s="1"/>
  <c r="V11" i="38" a="1"/>
  <c r="V11" i="38" s="1"/>
  <c r="U11" i="38" a="1"/>
  <c r="U11" i="38" s="1"/>
  <c r="T11" i="38" a="1"/>
  <c r="T11" i="38" s="1"/>
  <c r="S11" i="38" a="1"/>
  <c r="S11" i="38" s="1"/>
  <c r="R11" i="38" a="1"/>
  <c r="R11" i="38" s="1"/>
  <c r="Q11" i="38" a="1"/>
  <c r="Q11" i="38" s="1"/>
  <c r="P11" i="38" a="1"/>
  <c r="P11" i="38" s="1"/>
  <c r="O11" i="38" a="1"/>
  <c r="O11" i="38" s="1"/>
  <c r="N11" i="38" a="1"/>
  <c r="N11" i="38" s="1"/>
  <c r="M11" i="38" a="1"/>
  <c r="M11" i="38" s="1"/>
  <c r="L11" i="38" a="1"/>
  <c r="L11" i="38" s="1"/>
  <c r="K11" i="38" a="1"/>
  <c r="K11" i="38" s="1"/>
  <c r="J11" i="38" a="1"/>
  <c r="J11" i="38" s="1"/>
  <c r="I11" i="38" a="1"/>
  <c r="I11" i="38" s="1"/>
  <c r="H11" i="38" a="1"/>
  <c r="H11" i="38" s="1"/>
  <c r="G11" i="38" a="1"/>
  <c r="G11" i="38" s="1"/>
  <c r="F11" i="38" a="1"/>
  <c r="F11" i="38" s="1"/>
  <c r="E11" i="38" a="1"/>
  <c r="E11" i="38" s="1"/>
  <c r="D11" i="38" a="1"/>
  <c r="D11" i="38" s="1"/>
  <c r="C11" i="38"/>
  <c r="W10" i="38" a="1"/>
  <c r="W10" i="38" s="1"/>
  <c r="V10" i="38" a="1"/>
  <c r="V10" i="38" s="1"/>
  <c r="U10" i="38" a="1"/>
  <c r="U10" i="38" s="1"/>
  <c r="T10" i="38" a="1"/>
  <c r="T10" i="38" s="1"/>
  <c r="S10" i="38" a="1"/>
  <c r="S10" i="38" s="1"/>
  <c r="R10" i="38" a="1"/>
  <c r="R10" i="38" s="1"/>
  <c r="Q10" i="38" a="1"/>
  <c r="Q10" i="38" s="1"/>
  <c r="P10" i="38" a="1"/>
  <c r="P10" i="38" s="1"/>
  <c r="O10" i="38" a="1"/>
  <c r="O10" i="38" s="1"/>
  <c r="N10" i="38" a="1"/>
  <c r="N10" i="38" s="1"/>
  <c r="M10" i="38" a="1"/>
  <c r="M10" i="38" s="1"/>
  <c r="L10" i="38" a="1"/>
  <c r="L10" i="38" s="1"/>
  <c r="K10" i="38" a="1"/>
  <c r="K10" i="38" s="1"/>
  <c r="J10" i="38" a="1"/>
  <c r="J10" i="38" s="1"/>
  <c r="I10" i="38" a="1"/>
  <c r="I10" i="38" s="1"/>
  <c r="H10" i="38" a="1"/>
  <c r="H10" i="38" s="1"/>
  <c r="G10" i="38" a="1"/>
  <c r="G10" i="38" s="1"/>
  <c r="F10" i="38" a="1"/>
  <c r="F10" i="38" s="1"/>
  <c r="E10" i="38" a="1"/>
  <c r="E10" i="38" s="1"/>
  <c r="D10" i="38" a="1"/>
  <c r="D10" i="38" s="1"/>
  <c r="C10" i="38"/>
  <c r="W9" i="38" a="1"/>
  <c r="W9" i="38" s="1"/>
  <c r="V9" i="38" a="1"/>
  <c r="V9" i="38" s="1"/>
  <c r="U9" i="38" a="1"/>
  <c r="U9" i="38" s="1"/>
  <c r="T9" i="38" a="1"/>
  <c r="T9" i="38" s="1"/>
  <c r="S9" i="38" a="1"/>
  <c r="S9" i="38" s="1"/>
  <c r="R9" i="38" a="1"/>
  <c r="R9" i="38" s="1"/>
  <c r="Q9" i="38" a="1"/>
  <c r="Q9" i="38" s="1"/>
  <c r="P9" i="38" a="1"/>
  <c r="P9" i="38" s="1"/>
  <c r="O9" i="38" a="1"/>
  <c r="O9" i="38" s="1"/>
  <c r="N9" i="38" a="1"/>
  <c r="N9" i="38" s="1"/>
  <c r="M9" i="38" a="1"/>
  <c r="M9" i="38" s="1"/>
  <c r="L9" i="38" a="1"/>
  <c r="L9" i="38" s="1"/>
  <c r="K9" i="38" a="1"/>
  <c r="K9" i="38" s="1"/>
  <c r="J9" i="38" a="1"/>
  <c r="J9" i="38" s="1"/>
  <c r="I9" i="38" a="1"/>
  <c r="I9" i="38" s="1"/>
  <c r="H9" i="38" a="1"/>
  <c r="H9" i="38" s="1"/>
  <c r="G9" i="38" a="1"/>
  <c r="G9" i="38" s="1"/>
  <c r="F9" i="38" a="1"/>
  <c r="F9" i="38" s="1"/>
  <c r="E9" i="38" a="1"/>
  <c r="E9" i="38" s="1"/>
  <c r="D9" i="38" a="1"/>
  <c r="D9" i="38" s="1"/>
  <c r="C9" i="38"/>
  <c r="W8" i="38" a="1"/>
  <c r="W8" i="38" s="1"/>
  <c r="V8" i="38" a="1"/>
  <c r="V8" i="38" s="1"/>
  <c r="U8" i="38" a="1"/>
  <c r="U8" i="38" s="1"/>
  <c r="T8" i="38" a="1"/>
  <c r="T8" i="38" s="1"/>
  <c r="S8" i="38" a="1"/>
  <c r="S8" i="38" s="1"/>
  <c r="R8" i="38" a="1"/>
  <c r="R8" i="38" s="1"/>
  <c r="Q8" i="38" a="1"/>
  <c r="Q8" i="38" s="1"/>
  <c r="P8" i="38" a="1"/>
  <c r="P8" i="38" s="1"/>
  <c r="O8" i="38" a="1"/>
  <c r="O8" i="38" s="1"/>
  <c r="N8" i="38" a="1"/>
  <c r="N8" i="38" s="1"/>
  <c r="M8" i="38" a="1"/>
  <c r="M8" i="38" s="1"/>
  <c r="L8" i="38" a="1"/>
  <c r="L8" i="38" s="1"/>
  <c r="K8" i="38" a="1"/>
  <c r="K8" i="38" s="1"/>
  <c r="J8" i="38" a="1"/>
  <c r="J8" i="38" s="1"/>
  <c r="I8" i="38" a="1"/>
  <c r="I8" i="38" s="1"/>
  <c r="H8" i="38" a="1"/>
  <c r="H8" i="38" s="1"/>
  <c r="G8" i="38" a="1"/>
  <c r="G8" i="38" s="1"/>
  <c r="F8" i="38" a="1"/>
  <c r="F8" i="38" s="1"/>
  <c r="E8" i="38" a="1"/>
  <c r="E8" i="38" s="1"/>
  <c r="D8" i="38" a="1"/>
  <c r="D8" i="38" s="1"/>
  <c r="C8" i="38"/>
  <c r="C7" i="38"/>
  <c r="C6" i="38"/>
  <c r="C5" i="38"/>
  <c r="C4" i="38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L21" i="37" a="1"/>
  <c r="L21" i="37" s="1"/>
  <c r="K21" i="37" a="1"/>
  <c r="K21" i="37" s="1"/>
  <c r="J21" i="37" a="1"/>
  <c r="J21" i="37" s="1"/>
  <c r="I21" i="37" a="1"/>
  <c r="I21" i="37" s="1"/>
  <c r="H21" i="37" a="1"/>
  <c r="H21" i="37" s="1"/>
  <c r="G21" i="37" a="1"/>
  <c r="G21" i="37" s="1"/>
  <c r="F21" i="37" a="1"/>
  <c r="F21" i="37" s="1"/>
  <c r="E21" i="37" a="1"/>
  <c r="E21" i="37" s="1"/>
  <c r="D21" i="37" a="1"/>
  <c r="D21" i="37" s="1"/>
  <c r="C21" i="37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L20" i="37" a="1"/>
  <c r="L20" i="37" s="1"/>
  <c r="K20" i="37" a="1"/>
  <c r="K20" i="37" s="1"/>
  <c r="J20" i="37" a="1"/>
  <c r="J20" i="37" s="1"/>
  <c r="I20" i="37" a="1"/>
  <c r="I20" i="37" s="1"/>
  <c r="H20" i="37" a="1"/>
  <c r="H20" i="37" s="1"/>
  <c r="G20" i="37" a="1"/>
  <c r="G20" i="37" s="1"/>
  <c r="F20" i="37" a="1"/>
  <c r="F20" i="37" s="1"/>
  <c r="E20" i="37" a="1"/>
  <c r="E20" i="37" s="1"/>
  <c r="D20" i="37" a="1"/>
  <c r="D20" i="37" s="1"/>
  <c r="C20" i="37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O19" i="37" a="1"/>
  <c r="O19" i="37" s="1"/>
  <c r="N19" i="37" a="1"/>
  <c r="N19" i="37" s="1"/>
  <c r="M19" i="37" a="1"/>
  <c r="M19" i="37" s="1"/>
  <c r="L19" i="37" a="1"/>
  <c r="L19" i="37" s="1"/>
  <c r="K19" i="37" a="1"/>
  <c r="K19" i="37" s="1"/>
  <c r="J19" i="37" a="1"/>
  <c r="J19" i="37" s="1"/>
  <c r="I19" i="37" a="1"/>
  <c r="I19" i="37" s="1"/>
  <c r="H19" i="37" a="1"/>
  <c r="H19" i="37" s="1"/>
  <c r="G19" i="37" a="1"/>
  <c r="G19" i="37" s="1"/>
  <c r="F19" i="37" a="1"/>
  <c r="F19" i="37" s="1"/>
  <c r="E19" i="37" a="1"/>
  <c r="E19" i="37" s="1"/>
  <c r="D19" i="37" a="1"/>
  <c r="D19" i="37" s="1"/>
  <c r="C19" i="37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L18" i="37" a="1"/>
  <c r="L18" i="37" s="1"/>
  <c r="K18" i="37" a="1"/>
  <c r="K18" i="37" s="1"/>
  <c r="J18" i="37" a="1"/>
  <c r="J18" i="37" s="1"/>
  <c r="I18" i="37" a="1"/>
  <c r="I18" i="37" s="1"/>
  <c r="H18" i="37" a="1"/>
  <c r="H18" i="37" s="1"/>
  <c r="G18" i="37" a="1"/>
  <c r="G18" i="37" s="1"/>
  <c r="F18" i="37" a="1"/>
  <c r="F18" i="37" s="1"/>
  <c r="E18" i="37" a="1"/>
  <c r="E18" i="37" s="1"/>
  <c r="D18" i="37" a="1"/>
  <c r="D18" i="37" s="1"/>
  <c r="C18" i="37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M17" i="37" a="1"/>
  <c r="M17" i="37" s="1"/>
  <c r="L17" i="37" a="1"/>
  <c r="L17" i="37" s="1"/>
  <c r="K17" i="37" a="1"/>
  <c r="K17" i="37" s="1"/>
  <c r="J17" i="37" a="1"/>
  <c r="J17" i="37" s="1"/>
  <c r="I17" i="37" a="1"/>
  <c r="I17" i="37" s="1"/>
  <c r="H17" i="37" a="1"/>
  <c r="H17" i="37" s="1"/>
  <c r="G17" i="37" a="1"/>
  <c r="G17" i="37" s="1"/>
  <c r="F17" i="37" a="1"/>
  <c r="F17" i="37" s="1"/>
  <c r="E17" i="37" a="1"/>
  <c r="E17" i="37" s="1"/>
  <c r="D17" i="37" a="1"/>
  <c r="D17" i="37" s="1"/>
  <c r="C17" i="37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O16" i="37" a="1"/>
  <c r="O16" i="37" s="1"/>
  <c r="N16" i="37" a="1"/>
  <c r="N16" i="37" s="1"/>
  <c r="M16" i="37" a="1"/>
  <c r="M16" i="37" s="1"/>
  <c r="L16" i="37" a="1"/>
  <c r="L16" i="37" s="1"/>
  <c r="K16" i="37" a="1"/>
  <c r="K16" i="37" s="1"/>
  <c r="J16" i="37" a="1"/>
  <c r="J16" i="37" s="1"/>
  <c r="I16" i="37" a="1"/>
  <c r="I16" i="37" s="1"/>
  <c r="H16" i="37" a="1"/>
  <c r="H16" i="37" s="1"/>
  <c r="G16" i="37" a="1"/>
  <c r="G16" i="37" s="1"/>
  <c r="F16" i="37" a="1"/>
  <c r="F16" i="37" s="1"/>
  <c r="E16" i="37" a="1"/>
  <c r="E16" i="37" s="1"/>
  <c r="D16" i="37" a="1"/>
  <c r="D16" i="37" s="1"/>
  <c r="C16" i="37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O15" i="37" a="1"/>
  <c r="O15" i="37" s="1"/>
  <c r="N15" i="37" a="1"/>
  <c r="N15" i="37" s="1"/>
  <c r="M15" i="37" a="1"/>
  <c r="M15" i="37" s="1"/>
  <c r="L15" i="37" a="1"/>
  <c r="L15" i="37" s="1"/>
  <c r="K15" i="37" a="1"/>
  <c r="K15" i="37" s="1"/>
  <c r="J15" i="37" a="1"/>
  <c r="J15" i="37" s="1"/>
  <c r="I15" i="37" a="1"/>
  <c r="I15" i="37" s="1"/>
  <c r="H15" i="37" a="1"/>
  <c r="H15" i="37" s="1"/>
  <c r="G15" i="37" a="1"/>
  <c r="G15" i="37" s="1"/>
  <c r="F15" i="37" a="1"/>
  <c r="F15" i="37" s="1"/>
  <c r="E15" i="37" a="1"/>
  <c r="E15" i="37" s="1"/>
  <c r="D15" i="37" a="1"/>
  <c r="D15" i="37" s="1"/>
  <c r="C15" i="37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L14" i="37" a="1"/>
  <c r="L14" i="37" s="1"/>
  <c r="K14" i="37" a="1"/>
  <c r="K14" i="37" s="1"/>
  <c r="J14" i="37" a="1"/>
  <c r="J14" i="37" s="1"/>
  <c r="I14" i="37" a="1"/>
  <c r="I14" i="37" s="1"/>
  <c r="H14" i="37" a="1"/>
  <c r="H14" i="37" s="1"/>
  <c r="G14" i="37" a="1"/>
  <c r="G14" i="37" s="1"/>
  <c r="F14" i="37" a="1"/>
  <c r="F14" i="37" s="1"/>
  <c r="E14" i="37" a="1"/>
  <c r="E14" i="37" s="1"/>
  <c r="D14" i="37" a="1"/>
  <c r="D14" i="37" s="1"/>
  <c r="C14" i="37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L13" i="37" a="1"/>
  <c r="L13" i="37" s="1"/>
  <c r="K13" i="37" a="1"/>
  <c r="K13" i="37" s="1"/>
  <c r="J13" i="37" a="1"/>
  <c r="J13" i="37" s="1"/>
  <c r="I13" i="37" a="1"/>
  <c r="I13" i="37" s="1"/>
  <c r="H13" i="37" a="1"/>
  <c r="H13" i="37" s="1"/>
  <c r="G13" i="37" a="1"/>
  <c r="G13" i="37" s="1"/>
  <c r="F13" i="37" a="1"/>
  <c r="F13" i="37" s="1"/>
  <c r="E13" i="37" a="1"/>
  <c r="E13" i="37" s="1"/>
  <c r="D13" i="37" a="1"/>
  <c r="D13" i="37" s="1"/>
  <c r="C13" i="37"/>
  <c r="W12" i="37" a="1"/>
  <c r="W12" i="37" s="1"/>
  <c r="V12" i="37" a="1"/>
  <c r="V12" i="37" s="1"/>
  <c r="U12" i="37" a="1"/>
  <c r="U12" i="37" s="1"/>
  <c r="T12" i="37" a="1"/>
  <c r="T12" i="37" s="1"/>
  <c r="S12" i="37" a="1"/>
  <c r="S12" i="37" s="1"/>
  <c r="R12" i="37" a="1"/>
  <c r="R12" i="37" s="1"/>
  <c r="Q12" i="37" a="1"/>
  <c r="Q12" i="37" s="1"/>
  <c r="P12" i="37" a="1"/>
  <c r="P12" i="37" s="1"/>
  <c r="O12" i="37" a="1"/>
  <c r="O12" i="37" s="1"/>
  <c r="N12" i="37" a="1"/>
  <c r="N12" i="37" s="1"/>
  <c r="M12" i="37" a="1"/>
  <c r="M12" i="37" s="1"/>
  <c r="L12" i="37" a="1"/>
  <c r="L12" i="37" s="1"/>
  <c r="K12" i="37" a="1"/>
  <c r="K12" i="37" s="1"/>
  <c r="J12" i="37" a="1"/>
  <c r="J12" i="37" s="1"/>
  <c r="I12" i="37" a="1"/>
  <c r="I12" i="37" s="1"/>
  <c r="H12" i="37" a="1"/>
  <c r="H12" i="37" s="1"/>
  <c r="G12" i="37" a="1"/>
  <c r="G12" i="37" s="1"/>
  <c r="F12" i="37" a="1"/>
  <c r="F12" i="37" s="1"/>
  <c r="E12" i="37" a="1"/>
  <c r="E12" i="37" s="1"/>
  <c r="D12" i="37" a="1"/>
  <c r="D12" i="37" s="1"/>
  <c r="C12" i="37"/>
  <c r="W11" i="37" a="1"/>
  <c r="W11" i="37" s="1"/>
  <c r="V11" i="37" a="1"/>
  <c r="V11" i="37" s="1"/>
  <c r="U11" i="37" a="1"/>
  <c r="U11" i="37" s="1"/>
  <c r="T11" i="37" a="1"/>
  <c r="T11" i="37" s="1"/>
  <c r="S11" i="37" a="1"/>
  <c r="S11" i="37" s="1"/>
  <c r="R11" i="37" a="1"/>
  <c r="R11" i="37" s="1"/>
  <c r="Q11" i="37" a="1"/>
  <c r="Q11" i="37" s="1"/>
  <c r="P11" i="37" a="1"/>
  <c r="P11" i="37" s="1"/>
  <c r="O11" i="37" a="1"/>
  <c r="O11" i="37" s="1"/>
  <c r="N11" i="37" a="1"/>
  <c r="N11" i="37" s="1"/>
  <c r="M11" i="37" a="1"/>
  <c r="M11" i="37" s="1"/>
  <c r="L11" i="37" a="1"/>
  <c r="L11" i="37" s="1"/>
  <c r="K11" i="37" a="1"/>
  <c r="K11" i="37" s="1"/>
  <c r="J11" i="37" a="1"/>
  <c r="J11" i="37" s="1"/>
  <c r="I11" i="37" a="1"/>
  <c r="I11" i="37" s="1"/>
  <c r="H11" i="37" a="1"/>
  <c r="H11" i="37" s="1"/>
  <c r="G11" i="37" a="1"/>
  <c r="G11" i="37" s="1"/>
  <c r="F11" i="37" a="1"/>
  <c r="F11" i="37" s="1"/>
  <c r="E11" i="37" a="1"/>
  <c r="E11" i="37" s="1"/>
  <c r="D11" i="37" a="1"/>
  <c r="D11" i="37" s="1"/>
  <c r="C11" i="37"/>
  <c r="W10" i="37" a="1"/>
  <c r="W10" i="37" s="1"/>
  <c r="V10" i="37" a="1"/>
  <c r="V10" i="37" s="1"/>
  <c r="U10" i="37" a="1"/>
  <c r="U10" i="37" s="1"/>
  <c r="T10" i="37" a="1"/>
  <c r="T10" i="37" s="1"/>
  <c r="S10" i="37" a="1"/>
  <c r="S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L10" i="37" a="1"/>
  <c r="L10" i="37" s="1"/>
  <c r="K10" i="37" a="1"/>
  <c r="K10" i="37" s="1"/>
  <c r="J10" i="37" a="1"/>
  <c r="J10" i="37" s="1"/>
  <c r="I10" i="37" a="1"/>
  <c r="I10" i="37" s="1"/>
  <c r="H10" i="37" a="1"/>
  <c r="H10" i="37" s="1"/>
  <c r="G10" i="37" a="1"/>
  <c r="G10" i="37" s="1"/>
  <c r="F10" i="37" a="1"/>
  <c r="F10" i="37" s="1"/>
  <c r="E10" i="37" a="1"/>
  <c r="E10" i="37" s="1"/>
  <c r="D10" i="37" a="1"/>
  <c r="D10" i="37" s="1"/>
  <c r="C10" i="37"/>
  <c r="W9" i="37" a="1"/>
  <c r="W9" i="37" s="1"/>
  <c r="V9" i="37" a="1"/>
  <c r="V9" i="37" s="1"/>
  <c r="U9" i="37" a="1"/>
  <c r="U9" i="37" s="1"/>
  <c r="T9" i="37" a="1"/>
  <c r="T9" i="37" s="1"/>
  <c r="S9" i="37" a="1"/>
  <c r="S9" i="37" s="1"/>
  <c r="R9" i="37" a="1"/>
  <c r="R9" i="37" s="1"/>
  <c r="Q9" i="37" a="1"/>
  <c r="Q9" i="37" s="1"/>
  <c r="P9" i="37" a="1"/>
  <c r="P9" i="37" s="1"/>
  <c r="O9" i="37" a="1"/>
  <c r="O9" i="37" s="1"/>
  <c r="N9" i="37" a="1"/>
  <c r="N9" i="37" s="1"/>
  <c r="M9" i="37" a="1"/>
  <c r="M9" i="37" s="1"/>
  <c r="L9" i="37" a="1"/>
  <c r="L9" i="37" s="1"/>
  <c r="K9" i="37" a="1"/>
  <c r="K9" i="37" s="1"/>
  <c r="J9" i="37" a="1"/>
  <c r="J9" i="37" s="1"/>
  <c r="I9" i="37" a="1"/>
  <c r="I9" i="37" s="1"/>
  <c r="H9" i="37" a="1"/>
  <c r="H9" i="37" s="1"/>
  <c r="G9" i="37" a="1"/>
  <c r="G9" i="37" s="1"/>
  <c r="F9" i="37" a="1"/>
  <c r="F9" i="37" s="1"/>
  <c r="E9" i="37" a="1"/>
  <c r="E9" i="37" s="1"/>
  <c r="D9" i="37" a="1"/>
  <c r="D9" i="37" s="1"/>
  <c r="C9" i="37"/>
  <c r="W8" i="37" a="1"/>
  <c r="W8" i="37" s="1"/>
  <c r="V8" i="37" a="1"/>
  <c r="V8" i="37" s="1"/>
  <c r="U8" i="37" a="1"/>
  <c r="U8" i="37" s="1"/>
  <c r="T8" i="37" a="1"/>
  <c r="T8" i="37" s="1"/>
  <c r="S8" i="37" a="1"/>
  <c r="S8" i="37" s="1"/>
  <c r="R8" i="37" a="1"/>
  <c r="R8" i="37" s="1"/>
  <c r="Q8" i="37" a="1"/>
  <c r="Q8" i="37" s="1"/>
  <c r="P8" i="37" a="1"/>
  <c r="P8" i="37" s="1"/>
  <c r="O8" i="37" a="1"/>
  <c r="O8" i="37" s="1"/>
  <c r="N8" i="37" a="1"/>
  <c r="N8" i="37" s="1"/>
  <c r="M8" i="37" a="1"/>
  <c r="M8" i="37" s="1"/>
  <c r="L8" i="37" a="1"/>
  <c r="L8" i="37" s="1"/>
  <c r="K8" i="37" a="1"/>
  <c r="K8" i="37" s="1"/>
  <c r="J8" i="37" a="1"/>
  <c r="J8" i="37" s="1"/>
  <c r="I8" i="37" a="1"/>
  <c r="I8" i="37" s="1"/>
  <c r="H8" i="37" a="1"/>
  <c r="H8" i="37" s="1"/>
  <c r="G8" i="37" a="1"/>
  <c r="G8" i="37" s="1"/>
  <c r="F8" i="37" a="1"/>
  <c r="F8" i="37" s="1"/>
  <c r="E8" i="37" a="1"/>
  <c r="E8" i="37" s="1"/>
  <c r="D8" i="37" a="1"/>
  <c r="D8" i="37" s="1"/>
  <c r="C8" i="37"/>
  <c r="W7" i="37" a="1"/>
  <c r="W7" i="37" s="1"/>
  <c r="V7" i="37" a="1"/>
  <c r="V7" i="37" s="1"/>
  <c r="U7" i="37" a="1"/>
  <c r="U7" i="37" s="1"/>
  <c r="T7" i="37" a="1"/>
  <c r="T7" i="37" s="1"/>
  <c r="S7" i="37" a="1"/>
  <c r="S7" i="37" s="1"/>
  <c r="R7" i="37" a="1"/>
  <c r="R7" i="37" s="1"/>
  <c r="Q7" i="37" a="1"/>
  <c r="Q7" i="37" s="1"/>
  <c r="P7" i="37" a="1"/>
  <c r="P7" i="37" s="1"/>
  <c r="O7" i="37" a="1"/>
  <c r="O7" i="37" s="1"/>
  <c r="N7" i="37" a="1"/>
  <c r="N7" i="37" s="1"/>
  <c r="M7" i="37" a="1"/>
  <c r="M7" i="37" s="1"/>
  <c r="L7" i="37" a="1"/>
  <c r="L7" i="37" s="1"/>
  <c r="K7" i="37" a="1"/>
  <c r="K7" i="37" s="1"/>
  <c r="J7" i="37" a="1"/>
  <c r="J7" i="37" s="1"/>
  <c r="I7" i="37" a="1"/>
  <c r="I7" i="37" s="1"/>
  <c r="H7" i="37" a="1"/>
  <c r="H7" i="37" s="1"/>
  <c r="G7" i="37" a="1"/>
  <c r="G7" i="37" s="1"/>
  <c r="F7" i="37" a="1"/>
  <c r="F7" i="37" s="1"/>
  <c r="E7" i="37" a="1"/>
  <c r="E7" i="37" s="1"/>
  <c r="D7" i="37" a="1"/>
  <c r="D7" i="37" s="1"/>
  <c r="C7" i="37"/>
  <c r="C6" i="37"/>
  <c r="C5" i="37"/>
  <c r="C4" i="37"/>
  <c r="W21" i="36" a="1"/>
  <c r="W21" i="36" s="1"/>
  <c r="V21" i="36" a="1"/>
  <c r="V21" i="36" s="1"/>
  <c r="U21" i="36" a="1"/>
  <c r="U21" i="36" s="1"/>
  <c r="T21" i="36" a="1"/>
  <c r="T21" i="36" s="1"/>
  <c r="S21" i="36" a="1"/>
  <c r="S21" i="36" s="1"/>
  <c r="R21" i="36" a="1"/>
  <c r="R21" i="36" s="1"/>
  <c r="Q21" i="36" a="1"/>
  <c r="Q21" i="36" s="1"/>
  <c r="P21" i="36" a="1"/>
  <c r="P21" i="36" s="1"/>
  <c r="O21" i="36" a="1"/>
  <c r="O21" i="36" s="1"/>
  <c r="N21" i="36" a="1"/>
  <c r="N21" i="36" s="1"/>
  <c r="M21" i="36" a="1"/>
  <c r="M21" i="36" s="1"/>
  <c r="L21" i="36" a="1"/>
  <c r="L21" i="36" s="1"/>
  <c r="K21" i="36" a="1"/>
  <c r="K21" i="36" s="1"/>
  <c r="J21" i="36" a="1"/>
  <c r="J21" i="36" s="1"/>
  <c r="I21" i="36" a="1"/>
  <c r="I21" i="36" s="1"/>
  <c r="H21" i="36" a="1"/>
  <c r="H21" i="36" s="1"/>
  <c r="G21" i="36" a="1"/>
  <c r="G21" i="36" s="1"/>
  <c r="F21" i="36" a="1"/>
  <c r="F21" i="36" s="1"/>
  <c r="E21" i="36" a="1"/>
  <c r="E21" i="36" s="1"/>
  <c r="D21" i="36" a="1"/>
  <c r="D21" i="36" s="1"/>
  <c r="C21" i="36"/>
  <c r="W20" i="36" a="1"/>
  <c r="W20" i="36" s="1"/>
  <c r="V20" i="36" a="1"/>
  <c r="V20" i="36" s="1"/>
  <c r="U20" i="36" a="1"/>
  <c r="U20" i="36" s="1"/>
  <c r="T20" i="36" a="1"/>
  <c r="T20" i="36" s="1"/>
  <c r="S20" i="36" a="1"/>
  <c r="S20" i="36" s="1"/>
  <c r="R20" i="36" a="1"/>
  <c r="R20" i="36" s="1"/>
  <c r="Q20" i="36" a="1"/>
  <c r="Q20" i="36" s="1"/>
  <c r="P20" i="36" a="1"/>
  <c r="P20" i="36" s="1"/>
  <c r="O20" i="36" a="1"/>
  <c r="O20" i="36" s="1"/>
  <c r="N20" i="36" a="1"/>
  <c r="N20" i="36" s="1"/>
  <c r="M20" i="36" a="1"/>
  <c r="M20" i="36" s="1"/>
  <c r="L20" i="36" a="1"/>
  <c r="L20" i="36" s="1"/>
  <c r="K20" i="36" a="1"/>
  <c r="K20" i="36" s="1"/>
  <c r="J20" i="36" a="1"/>
  <c r="J20" i="36" s="1"/>
  <c r="I20" i="36" a="1"/>
  <c r="I20" i="36" s="1"/>
  <c r="H20" i="36" a="1"/>
  <c r="H20" i="36" s="1"/>
  <c r="G20" i="36" a="1"/>
  <c r="G20" i="36" s="1"/>
  <c r="F20" i="36" a="1"/>
  <c r="F20" i="36" s="1"/>
  <c r="E20" i="36" a="1"/>
  <c r="E20" i="36" s="1"/>
  <c r="D20" i="36" a="1"/>
  <c r="D20" i="36" s="1"/>
  <c r="C20" i="36"/>
  <c r="W19" i="36" a="1"/>
  <c r="W19" i="36" s="1"/>
  <c r="V19" i="36" a="1"/>
  <c r="V19" i="36" s="1"/>
  <c r="U19" i="36" a="1"/>
  <c r="U19" i="36" s="1"/>
  <c r="T19" i="36" a="1"/>
  <c r="T19" i="36" s="1"/>
  <c r="S19" i="36" a="1"/>
  <c r="S19" i="36" s="1"/>
  <c r="R19" i="36" a="1"/>
  <c r="R19" i="36" s="1"/>
  <c r="Q19" i="36" a="1"/>
  <c r="Q19" i="36" s="1"/>
  <c r="P19" i="36" a="1"/>
  <c r="P19" i="36" s="1"/>
  <c r="O19" i="36" a="1"/>
  <c r="O19" i="36" s="1"/>
  <c r="N19" i="36" a="1"/>
  <c r="N19" i="36" s="1"/>
  <c r="M19" i="36" a="1"/>
  <c r="M19" i="36" s="1"/>
  <c r="L19" i="36" a="1"/>
  <c r="L19" i="36" s="1"/>
  <c r="K19" i="36" a="1"/>
  <c r="K19" i="36" s="1"/>
  <c r="J19" i="36" a="1"/>
  <c r="J19" i="36" s="1"/>
  <c r="I19" i="36" a="1"/>
  <c r="I19" i="36" s="1"/>
  <c r="H19" i="36" a="1"/>
  <c r="H19" i="36" s="1"/>
  <c r="G19" i="36" a="1"/>
  <c r="G19" i="36" s="1"/>
  <c r="F19" i="36" a="1"/>
  <c r="F19" i="36" s="1"/>
  <c r="E19" i="36" a="1"/>
  <c r="E19" i="36" s="1"/>
  <c r="D19" i="36" a="1"/>
  <c r="D19" i="36" s="1"/>
  <c r="C19" i="36"/>
  <c r="W18" i="36" a="1"/>
  <c r="W18" i="36" s="1"/>
  <c r="V18" i="36" a="1"/>
  <c r="V18" i="36" s="1"/>
  <c r="U18" i="36" a="1"/>
  <c r="U18" i="36" s="1"/>
  <c r="T18" i="36" a="1"/>
  <c r="T18" i="36" s="1"/>
  <c r="S18" i="36" a="1"/>
  <c r="S18" i="36" s="1"/>
  <c r="R18" i="36" a="1"/>
  <c r="R18" i="36" s="1"/>
  <c r="Q18" i="36" a="1"/>
  <c r="Q18" i="36" s="1"/>
  <c r="P18" i="36" a="1"/>
  <c r="P18" i="36" s="1"/>
  <c r="O18" i="36" a="1"/>
  <c r="O18" i="36" s="1"/>
  <c r="N18" i="36" a="1"/>
  <c r="N18" i="36" s="1"/>
  <c r="M18" i="36" a="1"/>
  <c r="M18" i="36" s="1"/>
  <c r="L18" i="36" a="1"/>
  <c r="L18" i="36" s="1"/>
  <c r="K18" i="36" a="1"/>
  <c r="K18" i="36" s="1"/>
  <c r="J18" i="36" a="1"/>
  <c r="J18" i="36" s="1"/>
  <c r="I18" i="36" a="1"/>
  <c r="I18" i="36" s="1"/>
  <c r="H18" i="36" a="1"/>
  <c r="H18" i="36" s="1"/>
  <c r="G18" i="36" a="1"/>
  <c r="G18" i="36" s="1"/>
  <c r="F18" i="36" a="1"/>
  <c r="F18" i="36" s="1"/>
  <c r="E18" i="36" a="1"/>
  <c r="E18" i="36" s="1"/>
  <c r="D18" i="36" a="1"/>
  <c r="D18" i="36" s="1"/>
  <c r="C18" i="36"/>
  <c r="W17" i="36" a="1"/>
  <c r="W17" i="36" s="1"/>
  <c r="V17" i="36" a="1"/>
  <c r="V17" i="36" s="1"/>
  <c r="U17" i="36" a="1"/>
  <c r="U17" i="36" s="1"/>
  <c r="T17" i="36" a="1"/>
  <c r="T17" i="36" s="1"/>
  <c r="S17" i="36" a="1"/>
  <c r="S17" i="36" s="1"/>
  <c r="R17" i="36" a="1"/>
  <c r="R17" i="36" s="1"/>
  <c r="Q17" i="36" a="1"/>
  <c r="Q17" i="36" s="1"/>
  <c r="P17" i="36" a="1"/>
  <c r="P17" i="36" s="1"/>
  <c r="O17" i="36" a="1"/>
  <c r="O17" i="36" s="1"/>
  <c r="N17" i="36" a="1"/>
  <c r="N17" i="36" s="1"/>
  <c r="M17" i="36" a="1"/>
  <c r="M17" i="36" s="1"/>
  <c r="L17" i="36" a="1"/>
  <c r="L17" i="36" s="1"/>
  <c r="K17" i="36" a="1"/>
  <c r="K17" i="36" s="1"/>
  <c r="J17" i="36" a="1"/>
  <c r="J17" i="36" s="1"/>
  <c r="I17" i="36" a="1"/>
  <c r="I17" i="36" s="1"/>
  <c r="H17" i="36" a="1"/>
  <c r="H17" i="36" s="1"/>
  <c r="G17" i="36" a="1"/>
  <c r="G17" i="36" s="1"/>
  <c r="F17" i="36" a="1"/>
  <c r="F17" i="36" s="1"/>
  <c r="E17" i="36" a="1"/>
  <c r="E17" i="36" s="1"/>
  <c r="D17" i="36" a="1"/>
  <c r="D17" i="36" s="1"/>
  <c r="C17" i="36"/>
  <c r="W16" i="36" a="1"/>
  <c r="W16" i="36" s="1"/>
  <c r="V16" i="36" a="1"/>
  <c r="V16" i="36" s="1"/>
  <c r="U16" i="36" a="1"/>
  <c r="U16" i="36" s="1"/>
  <c r="T16" i="36" a="1"/>
  <c r="T16" i="36" s="1"/>
  <c r="S16" i="36" a="1"/>
  <c r="S16" i="36" s="1"/>
  <c r="R16" i="36" a="1"/>
  <c r="R16" i="36" s="1"/>
  <c r="Q16" i="36" a="1"/>
  <c r="Q16" i="36" s="1"/>
  <c r="P16" i="36" a="1"/>
  <c r="P16" i="36" s="1"/>
  <c r="O16" i="36" a="1"/>
  <c r="O16" i="36" s="1"/>
  <c r="N16" i="36" a="1"/>
  <c r="N16" i="36" s="1"/>
  <c r="M16" i="36" a="1"/>
  <c r="M16" i="36" s="1"/>
  <c r="L16" i="36" a="1"/>
  <c r="L16" i="36" s="1"/>
  <c r="K16" i="36" a="1"/>
  <c r="K16" i="36" s="1"/>
  <c r="J16" i="36" a="1"/>
  <c r="J16" i="36" s="1"/>
  <c r="I16" i="36" a="1"/>
  <c r="I16" i="36" s="1"/>
  <c r="H16" i="36" a="1"/>
  <c r="H16" i="36" s="1"/>
  <c r="G16" i="36" a="1"/>
  <c r="G16" i="36" s="1"/>
  <c r="F16" i="36" a="1"/>
  <c r="F16" i="36" s="1"/>
  <c r="E16" i="36" a="1"/>
  <c r="E16" i="36" s="1"/>
  <c r="D16" i="36" a="1"/>
  <c r="D16" i="36" s="1"/>
  <c r="C16" i="36"/>
  <c r="W15" i="36" a="1"/>
  <c r="W15" i="36" s="1"/>
  <c r="V15" i="36" a="1"/>
  <c r="V15" i="36" s="1"/>
  <c r="U15" i="36" a="1"/>
  <c r="U15" i="36" s="1"/>
  <c r="T15" i="36" a="1"/>
  <c r="T15" i="36" s="1"/>
  <c r="S15" i="36" a="1"/>
  <c r="S15" i="36" s="1"/>
  <c r="R15" i="36" a="1"/>
  <c r="R15" i="36" s="1"/>
  <c r="Q15" i="36" a="1"/>
  <c r="Q15" i="36" s="1"/>
  <c r="P15" i="36" a="1"/>
  <c r="P15" i="36" s="1"/>
  <c r="O15" i="36" a="1"/>
  <c r="O15" i="36" s="1"/>
  <c r="N15" i="36" a="1"/>
  <c r="N15" i="36" s="1"/>
  <c r="M15" i="36" a="1"/>
  <c r="M15" i="36" s="1"/>
  <c r="L15" i="36" a="1"/>
  <c r="L15" i="36" s="1"/>
  <c r="K15" i="36" a="1"/>
  <c r="K15" i="36" s="1"/>
  <c r="J15" i="36" a="1"/>
  <c r="J15" i="36" s="1"/>
  <c r="I15" i="36" a="1"/>
  <c r="I15" i="36" s="1"/>
  <c r="H15" i="36" a="1"/>
  <c r="H15" i="36" s="1"/>
  <c r="G15" i="36" a="1"/>
  <c r="G15" i="36" s="1"/>
  <c r="F15" i="36" a="1"/>
  <c r="F15" i="36" s="1"/>
  <c r="E15" i="36" a="1"/>
  <c r="E15" i="36" s="1"/>
  <c r="D15" i="36" a="1"/>
  <c r="D15" i="36" s="1"/>
  <c r="C15" i="36"/>
  <c r="W14" i="36" a="1"/>
  <c r="W14" i="36" s="1"/>
  <c r="V14" i="36" a="1"/>
  <c r="V14" i="36" s="1"/>
  <c r="U14" i="36" a="1"/>
  <c r="U14" i="36" s="1"/>
  <c r="T14" i="36" a="1"/>
  <c r="T14" i="36" s="1"/>
  <c r="S14" i="36" a="1"/>
  <c r="S14" i="36" s="1"/>
  <c r="R14" i="36" a="1"/>
  <c r="R14" i="36" s="1"/>
  <c r="Q14" i="36" a="1"/>
  <c r="Q14" i="36" s="1"/>
  <c r="P14" i="36" a="1"/>
  <c r="P14" i="36" s="1"/>
  <c r="O14" i="36" a="1"/>
  <c r="O14" i="36" s="1"/>
  <c r="N14" i="36" a="1"/>
  <c r="N14" i="36" s="1"/>
  <c r="M14" i="36" a="1"/>
  <c r="M14" i="36" s="1"/>
  <c r="L14" i="36" a="1"/>
  <c r="L14" i="36" s="1"/>
  <c r="K14" i="36" a="1"/>
  <c r="K14" i="36" s="1"/>
  <c r="J14" i="36" a="1"/>
  <c r="J14" i="36" s="1"/>
  <c r="I14" i="36" a="1"/>
  <c r="I14" i="36" s="1"/>
  <c r="H14" i="36" a="1"/>
  <c r="H14" i="36" s="1"/>
  <c r="G14" i="36" a="1"/>
  <c r="G14" i="36" s="1"/>
  <c r="F14" i="36" a="1"/>
  <c r="F14" i="36" s="1"/>
  <c r="E14" i="36" a="1"/>
  <c r="E14" i="36" s="1"/>
  <c r="D14" i="36" a="1"/>
  <c r="D14" i="36" s="1"/>
  <c r="C14" i="36"/>
  <c r="W13" i="36" a="1"/>
  <c r="W13" i="36" s="1"/>
  <c r="V13" i="36" a="1"/>
  <c r="V13" i="36" s="1"/>
  <c r="U13" i="36" a="1"/>
  <c r="U13" i="36" s="1"/>
  <c r="T13" i="36" a="1"/>
  <c r="T13" i="36" s="1"/>
  <c r="S13" i="36" a="1"/>
  <c r="S13" i="36" s="1"/>
  <c r="R13" i="36" a="1"/>
  <c r="R13" i="36" s="1"/>
  <c r="Q13" i="36" a="1"/>
  <c r="Q13" i="36" s="1"/>
  <c r="P13" i="36" a="1"/>
  <c r="P13" i="36" s="1"/>
  <c r="O13" i="36" a="1"/>
  <c r="O13" i="36" s="1"/>
  <c r="N13" i="36" a="1"/>
  <c r="N13" i="36" s="1"/>
  <c r="M13" i="36" a="1"/>
  <c r="M13" i="36" s="1"/>
  <c r="L13" i="36" a="1"/>
  <c r="L13" i="36" s="1"/>
  <c r="K13" i="36" a="1"/>
  <c r="K13" i="36" s="1"/>
  <c r="J13" i="36" a="1"/>
  <c r="J13" i="36" s="1"/>
  <c r="I13" i="36" a="1"/>
  <c r="I13" i="36" s="1"/>
  <c r="H13" i="36" a="1"/>
  <c r="H13" i="36" s="1"/>
  <c r="G13" i="36" a="1"/>
  <c r="G13" i="36" s="1"/>
  <c r="F13" i="36" a="1"/>
  <c r="F13" i="36" s="1"/>
  <c r="E13" i="36" a="1"/>
  <c r="E13" i="36" s="1"/>
  <c r="D13" i="36" a="1"/>
  <c r="D13" i="36" s="1"/>
  <c r="C13" i="36"/>
  <c r="W12" i="36" a="1"/>
  <c r="W12" i="36" s="1"/>
  <c r="V12" i="36" a="1"/>
  <c r="V12" i="36" s="1"/>
  <c r="U12" i="36" a="1"/>
  <c r="U12" i="36" s="1"/>
  <c r="T12" i="36" a="1"/>
  <c r="T12" i="36" s="1"/>
  <c r="S12" i="36" a="1"/>
  <c r="S12" i="36" s="1"/>
  <c r="R12" i="36" a="1"/>
  <c r="R12" i="36" s="1"/>
  <c r="Q12" i="36" a="1"/>
  <c r="Q12" i="36" s="1"/>
  <c r="P12" i="36" a="1"/>
  <c r="P12" i="36" s="1"/>
  <c r="O12" i="36" a="1"/>
  <c r="O12" i="36" s="1"/>
  <c r="N12" i="36" a="1"/>
  <c r="N12" i="36" s="1"/>
  <c r="M12" i="36" a="1"/>
  <c r="M12" i="36" s="1"/>
  <c r="L12" i="36" a="1"/>
  <c r="L12" i="36" s="1"/>
  <c r="K12" i="36" a="1"/>
  <c r="K12" i="36" s="1"/>
  <c r="J12" i="36" a="1"/>
  <c r="J12" i="36" s="1"/>
  <c r="I12" i="36" a="1"/>
  <c r="I12" i="36" s="1"/>
  <c r="H12" i="36" a="1"/>
  <c r="H12" i="36" s="1"/>
  <c r="G12" i="36" a="1"/>
  <c r="G12" i="36" s="1"/>
  <c r="F12" i="36" a="1"/>
  <c r="F12" i="36" s="1"/>
  <c r="E12" i="36" a="1"/>
  <c r="E12" i="36" s="1"/>
  <c r="D12" i="36" a="1"/>
  <c r="D12" i="36" s="1"/>
  <c r="C12" i="36"/>
  <c r="W11" i="36" a="1"/>
  <c r="W11" i="36" s="1"/>
  <c r="V11" i="36" a="1"/>
  <c r="V11" i="36" s="1"/>
  <c r="U11" i="36" a="1"/>
  <c r="U11" i="36" s="1"/>
  <c r="T11" i="36" a="1"/>
  <c r="T11" i="36" s="1"/>
  <c r="S11" i="36" a="1"/>
  <c r="S11" i="36" s="1"/>
  <c r="R11" i="36" a="1"/>
  <c r="R11" i="36" s="1"/>
  <c r="Q11" i="36" a="1"/>
  <c r="Q11" i="36" s="1"/>
  <c r="P11" i="36" a="1"/>
  <c r="P11" i="36" s="1"/>
  <c r="O11" i="36" a="1"/>
  <c r="O11" i="36" s="1"/>
  <c r="N11" i="36" a="1"/>
  <c r="N11" i="36" s="1"/>
  <c r="M11" i="36" a="1"/>
  <c r="M11" i="36" s="1"/>
  <c r="L11" i="36" a="1"/>
  <c r="L11" i="36" s="1"/>
  <c r="K11" i="36" a="1"/>
  <c r="K11" i="36" s="1"/>
  <c r="J11" i="36" a="1"/>
  <c r="J11" i="36" s="1"/>
  <c r="I11" i="36" a="1"/>
  <c r="I11" i="36" s="1"/>
  <c r="H11" i="36" a="1"/>
  <c r="H11" i="36" s="1"/>
  <c r="G11" i="36" a="1"/>
  <c r="G11" i="36" s="1"/>
  <c r="F11" i="36" a="1"/>
  <c r="F11" i="36" s="1"/>
  <c r="E11" i="36" a="1"/>
  <c r="E11" i="36" s="1"/>
  <c r="D11" i="36" a="1"/>
  <c r="D11" i="36" s="1"/>
  <c r="C11" i="36"/>
  <c r="W10" i="36" a="1"/>
  <c r="W10" i="36" s="1"/>
  <c r="V10" i="36" a="1"/>
  <c r="V10" i="36" s="1"/>
  <c r="U10" i="36" a="1"/>
  <c r="U10" i="36" s="1"/>
  <c r="T10" i="36" a="1"/>
  <c r="T10" i="36" s="1"/>
  <c r="S10" i="36" a="1"/>
  <c r="S10" i="36" s="1"/>
  <c r="R10" i="36" a="1"/>
  <c r="R10" i="36" s="1"/>
  <c r="Q10" i="36" a="1"/>
  <c r="Q10" i="36" s="1"/>
  <c r="P10" i="36" a="1"/>
  <c r="P10" i="36" s="1"/>
  <c r="O10" i="36" a="1"/>
  <c r="O10" i="36" s="1"/>
  <c r="N10" i="36" a="1"/>
  <c r="N10" i="36" s="1"/>
  <c r="M10" i="36" a="1"/>
  <c r="M10" i="36" s="1"/>
  <c r="L10" i="36" a="1"/>
  <c r="L10" i="36" s="1"/>
  <c r="K10" i="36" a="1"/>
  <c r="K10" i="36" s="1"/>
  <c r="J10" i="36" a="1"/>
  <c r="J10" i="36" s="1"/>
  <c r="I10" i="36" a="1"/>
  <c r="I10" i="36" s="1"/>
  <c r="H10" i="36" a="1"/>
  <c r="H10" i="36" s="1"/>
  <c r="G10" i="36" a="1"/>
  <c r="G10" i="36" s="1"/>
  <c r="F10" i="36" a="1"/>
  <c r="F10" i="36" s="1"/>
  <c r="E10" i="36" a="1"/>
  <c r="E10" i="36" s="1"/>
  <c r="D10" i="36" a="1"/>
  <c r="D10" i="36" s="1"/>
  <c r="C10" i="36"/>
  <c r="W9" i="36" a="1"/>
  <c r="W9" i="36" s="1"/>
  <c r="V9" i="36" a="1"/>
  <c r="V9" i="36" s="1"/>
  <c r="U9" i="36" a="1"/>
  <c r="U9" i="36" s="1"/>
  <c r="T9" i="36" a="1"/>
  <c r="T9" i="36" s="1"/>
  <c r="S9" i="36" a="1"/>
  <c r="S9" i="36" s="1"/>
  <c r="R9" i="36" a="1"/>
  <c r="R9" i="36" s="1"/>
  <c r="Q9" i="36" a="1"/>
  <c r="Q9" i="36" s="1"/>
  <c r="P9" i="36" a="1"/>
  <c r="P9" i="36" s="1"/>
  <c r="O9" i="36" a="1"/>
  <c r="O9" i="36" s="1"/>
  <c r="N9" i="36" a="1"/>
  <c r="N9" i="36" s="1"/>
  <c r="M9" i="36" a="1"/>
  <c r="M9" i="36" s="1"/>
  <c r="L9" i="36" a="1"/>
  <c r="L9" i="36" s="1"/>
  <c r="K9" i="36" a="1"/>
  <c r="K9" i="36" s="1"/>
  <c r="J9" i="36" a="1"/>
  <c r="J9" i="36" s="1"/>
  <c r="I9" i="36" a="1"/>
  <c r="I9" i="36" s="1"/>
  <c r="H9" i="36" a="1"/>
  <c r="H9" i="36" s="1"/>
  <c r="G9" i="36" a="1"/>
  <c r="G9" i="36" s="1"/>
  <c r="F9" i="36" a="1"/>
  <c r="F9" i="36" s="1"/>
  <c r="E9" i="36" a="1"/>
  <c r="E9" i="36" s="1"/>
  <c r="D9" i="36" a="1"/>
  <c r="D9" i="36" s="1"/>
  <c r="C9" i="36"/>
  <c r="C8" i="36"/>
  <c r="C7" i="36"/>
  <c r="C6" i="36"/>
  <c r="C5" i="36"/>
  <c r="C4" i="36"/>
  <c r="W21" i="35" a="1"/>
  <c r="W21" i="35" s="1"/>
  <c r="V21" i="35" a="1"/>
  <c r="V21" i="35" s="1"/>
  <c r="U21" i="35" a="1"/>
  <c r="U21" i="35" s="1"/>
  <c r="T21" i="35" a="1"/>
  <c r="T21" i="35" s="1"/>
  <c r="S21" i="35" a="1"/>
  <c r="S21" i="35" s="1"/>
  <c r="R21" i="35" a="1"/>
  <c r="R21" i="35" s="1"/>
  <c r="Q21" i="35" a="1"/>
  <c r="Q21" i="35" s="1"/>
  <c r="P21" i="35" a="1"/>
  <c r="P21" i="35" s="1"/>
  <c r="O21" i="35" a="1"/>
  <c r="O21" i="35" s="1"/>
  <c r="N21" i="35" a="1"/>
  <c r="N21" i="35" s="1"/>
  <c r="M21" i="35" a="1"/>
  <c r="M21" i="35" s="1"/>
  <c r="L21" i="35" a="1"/>
  <c r="L21" i="35" s="1"/>
  <c r="K21" i="35" a="1"/>
  <c r="K21" i="35" s="1"/>
  <c r="J21" i="35" a="1"/>
  <c r="J21" i="35" s="1"/>
  <c r="I21" i="35" a="1"/>
  <c r="I21" i="35" s="1"/>
  <c r="H21" i="35" a="1"/>
  <c r="H21" i="35" s="1"/>
  <c r="G21" i="35" a="1"/>
  <c r="G21" i="35" s="1"/>
  <c r="F21" i="35" a="1"/>
  <c r="F21" i="35" s="1"/>
  <c r="E21" i="35" a="1"/>
  <c r="E21" i="35" s="1"/>
  <c r="D21" i="35" a="1"/>
  <c r="D21" i="35" s="1"/>
  <c r="C21" i="35"/>
  <c r="W20" i="35" a="1"/>
  <c r="W20" i="35" s="1"/>
  <c r="V20" i="35" a="1"/>
  <c r="V20" i="35" s="1"/>
  <c r="U20" i="35" a="1"/>
  <c r="U20" i="35" s="1"/>
  <c r="T20" i="35" a="1"/>
  <c r="T20" i="35" s="1"/>
  <c r="S20" i="35" a="1"/>
  <c r="S20" i="35" s="1"/>
  <c r="R20" i="35" a="1"/>
  <c r="R20" i="35" s="1"/>
  <c r="Q20" i="35" a="1"/>
  <c r="Q20" i="35" s="1"/>
  <c r="P20" i="35" a="1"/>
  <c r="P20" i="35" s="1"/>
  <c r="O20" i="35" a="1"/>
  <c r="O20" i="35" s="1"/>
  <c r="N20" i="35" a="1"/>
  <c r="N20" i="35" s="1"/>
  <c r="M20" i="35" a="1"/>
  <c r="M20" i="35" s="1"/>
  <c r="L20" i="35" a="1"/>
  <c r="L20" i="35" s="1"/>
  <c r="K20" i="35" a="1"/>
  <c r="K20" i="35" s="1"/>
  <c r="J20" i="35" a="1"/>
  <c r="J20" i="35" s="1"/>
  <c r="I20" i="35" a="1"/>
  <c r="I20" i="35" s="1"/>
  <c r="H20" i="35" a="1"/>
  <c r="H20" i="35" s="1"/>
  <c r="G20" i="35" a="1"/>
  <c r="G20" i="35" s="1"/>
  <c r="F20" i="35" a="1"/>
  <c r="F20" i="35" s="1"/>
  <c r="E20" i="35" a="1"/>
  <c r="E20" i="35" s="1"/>
  <c r="D20" i="35" a="1"/>
  <c r="D20" i="35" s="1"/>
  <c r="C20" i="35"/>
  <c r="W19" i="35" a="1"/>
  <c r="W19" i="35" s="1"/>
  <c r="V19" i="35" a="1"/>
  <c r="V19" i="35" s="1"/>
  <c r="U19" i="35" a="1"/>
  <c r="U19" i="35" s="1"/>
  <c r="T19" i="35" a="1"/>
  <c r="T19" i="35" s="1"/>
  <c r="S19" i="35" a="1"/>
  <c r="S19" i="35" s="1"/>
  <c r="R19" i="35" a="1"/>
  <c r="R19" i="35" s="1"/>
  <c r="Q19" i="35" a="1"/>
  <c r="Q19" i="35" s="1"/>
  <c r="P19" i="35" a="1"/>
  <c r="P19" i="35" s="1"/>
  <c r="O19" i="35" a="1"/>
  <c r="O19" i="35" s="1"/>
  <c r="N19" i="35" a="1"/>
  <c r="N19" i="35" s="1"/>
  <c r="M19" i="35" a="1"/>
  <c r="M19" i="35" s="1"/>
  <c r="L19" i="35" a="1"/>
  <c r="L19" i="35" s="1"/>
  <c r="K19" i="35" a="1"/>
  <c r="K19" i="35" s="1"/>
  <c r="J19" i="35" a="1"/>
  <c r="J19" i="35" s="1"/>
  <c r="I19" i="35" a="1"/>
  <c r="I19" i="35" s="1"/>
  <c r="H19" i="35" a="1"/>
  <c r="H19" i="35" s="1"/>
  <c r="G19" i="35" a="1"/>
  <c r="G19" i="35" s="1"/>
  <c r="F19" i="35" a="1"/>
  <c r="F19" i="35" s="1"/>
  <c r="E19" i="35" a="1"/>
  <c r="E19" i="35" s="1"/>
  <c r="D19" i="35" a="1"/>
  <c r="D19" i="35" s="1"/>
  <c r="C19" i="35"/>
  <c r="W18" i="35" a="1"/>
  <c r="W18" i="35" s="1"/>
  <c r="V18" i="35" a="1"/>
  <c r="V18" i="35" s="1"/>
  <c r="U18" i="35" a="1"/>
  <c r="U18" i="35" s="1"/>
  <c r="T18" i="35" a="1"/>
  <c r="T18" i="35" s="1"/>
  <c r="S18" i="35" a="1"/>
  <c r="S18" i="35" s="1"/>
  <c r="R18" i="35" a="1"/>
  <c r="R18" i="35" s="1"/>
  <c r="Q18" i="35" a="1"/>
  <c r="Q18" i="35" s="1"/>
  <c r="P18" i="35" a="1"/>
  <c r="P18" i="35" s="1"/>
  <c r="O18" i="35" a="1"/>
  <c r="O18" i="35" s="1"/>
  <c r="N18" i="35" a="1"/>
  <c r="N18" i="35" s="1"/>
  <c r="M18" i="35" a="1"/>
  <c r="M18" i="35" s="1"/>
  <c r="L18" i="35" a="1"/>
  <c r="L18" i="35" s="1"/>
  <c r="K18" i="35" a="1"/>
  <c r="K18" i="35" s="1"/>
  <c r="J18" i="35" a="1"/>
  <c r="J18" i="35" s="1"/>
  <c r="I18" i="35" a="1"/>
  <c r="I18" i="35" s="1"/>
  <c r="H18" i="35" a="1"/>
  <c r="H18" i="35" s="1"/>
  <c r="G18" i="35" a="1"/>
  <c r="G18" i="35" s="1"/>
  <c r="F18" i="35" a="1"/>
  <c r="F18" i="35" s="1"/>
  <c r="E18" i="35" a="1"/>
  <c r="E18" i="35" s="1"/>
  <c r="D18" i="35" a="1"/>
  <c r="D18" i="35" s="1"/>
  <c r="C18" i="35"/>
  <c r="W17" i="35" a="1"/>
  <c r="W17" i="35" s="1"/>
  <c r="V17" i="35" a="1"/>
  <c r="V17" i="35" s="1"/>
  <c r="U17" i="35" a="1"/>
  <c r="U17" i="35" s="1"/>
  <c r="T17" i="35" a="1"/>
  <c r="T17" i="35" s="1"/>
  <c r="S17" i="35" a="1"/>
  <c r="S17" i="35" s="1"/>
  <c r="R17" i="35" a="1"/>
  <c r="R17" i="35" s="1"/>
  <c r="Q17" i="35" a="1"/>
  <c r="Q17" i="35" s="1"/>
  <c r="P17" i="35" a="1"/>
  <c r="P17" i="35" s="1"/>
  <c r="O17" i="35" a="1"/>
  <c r="O17" i="35" s="1"/>
  <c r="N17" i="35" a="1"/>
  <c r="N17" i="35" s="1"/>
  <c r="M17" i="35" a="1"/>
  <c r="M17" i="35" s="1"/>
  <c r="L17" i="35" a="1"/>
  <c r="L17" i="35" s="1"/>
  <c r="K17" i="35" a="1"/>
  <c r="K17" i="35" s="1"/>
  <c r="J17" i="35" a="1"/>
  <c r="J17" i="35" s="1"/>
  <c r="I17" i="35" a="1"/>
  <c r="I17" i="35" s="1"/>
  <c r="H17" i="35" a="1"/>
  <c r="H17" i="35" s="1"/>
  <c r="G17" i="35" a="1"/>
  <c r="G17" i="35" s="1"/>
  <c r="F17" i="35" a="1"/>
  <c r="F17" i="35" s="1"/>
  <c r="E17" i="35" a="1"/>
  <c r="E17" i="35" s="1"/>
  <c r="D17" i="35" a="1"/>
  <c r="D17" i="35" s="1"/>
  <c r="C17" i="35"/>
  <c r="W16" i="35" a="1"/>
  <c r="W16" i="35" s="1"/>
  <c r="V16" i="35" a="1"/>
  <c r="V16" i="35" s="1"/>
  <c r="U16" i="35" a="1"/>
  <c r="U16" i="35" s="1"/>
  <c r="T16" i="35" a="1"/>
  <c r="T16" i="35" s="1"/>
  <c r="S16" i="35" a="1"/>
  <c r="S16" i="35" s="1"/>
  <c r="R16" i="35" a="1"/>
  <c r="R16" i="35" s="1"/>
  <c r="Q16" i="35" a="1"/>
  <c r="Q16" i="35" s="1"/>
  <c r="P16" i="35" a="1"/>
  <c r="P16" i="35" s="1"/>
  <c r="O16" i="35" a="1"/>
  <c r="O16" i="35" s="1"/>
  <c r="N16" i="35" a="1"/>
  <c r="N16" i="35" s="1"/>
  <c r="M16" i="35" a="1"/>
  <c r="M16" i="35" s="1"/>
  <c r="L16" i="35" a="1"/>
  <c r="L16" i="35" s="1"/>
  <c r="K16" i="35" a="1"/>
  <c r="K16" i="35" s="1"/>
  <c r="J16" i="35" a="1"/>
  <c r="J16" i="35" s="1"/>
  <c r="I16" i="35" a="1"/>
  <c r="I16" i="35" s="1"/>
  <c r="H16" i="35" a="1"/>
  <c r="H16" i="35" s="1"/>
  <c r="G16" i="35" a="1"/>
  <c r="G16" i="35" s="1"/>
  <c r="F16" i="35" a="1"/>
  <c r="F16" i="35" s="1"/>
  <c r="E16" i="35" a="1"/>
  <c r="E16" i="35" s="1"/>
  <c r="D16" i="35" a="1"/>
  <c r="D16" i="35" s="1"/>
  <c r="C16" i="35"/>
  <c r="W15" i="35" a="1"/>
  <c r="W15" i="35" s="1"/>
  <c r="V15" i="35" a="1"/>
  <c r="V15" i="35" s="1"/>
  <c r="U15" i="35" a="1"/>
  <c r="U15" i="35" s="1"/>
  <c r="T15" i="35" a="1"/>
  <c r="T15" i="35" s="1"/>
  <c r="S15" i="35" a="1"/>
  <c r="S15" i="35" s="1"/>
  <c r="R15" i="35" a="1"/>
  <c r="R15" i="35" s="1"/>
  <c r="Q15" i="35" a="1"/>
  <c r="Q15" i="35" s="1"/>
  <c r="P15" i="35" a="1"/>
  <c r="P15" i="35" s="1"/>
  <c r="O15" i="35" a="1"/>
  <c r="O15" i="35" s="1"/>
  <c r="N15" i="35" a="1"/>
  <c r="N15" i="35" s="1"/>
  <c r="M15" i="35" a="1"/>
  <c r="M15" i="35" s="1"/>
  <c r="L15" i="35" a="1"/>
  <c r="L15" i="35" s="1"/>
  <c r="K15" i="35" a="1"/>
  <c r="K15" i="35" s="1"/>
  <c r="J15" i="35" a="1"/>
  <c r="J15" i="35" s="1"/>
  <c r="I15" i="35" a="1"/>
  <c r="I15" i="35" s="1"/>
  <c r="H15" i="35" a="1"/>
  <c r="H15" i="35" s="1"/>
  <c r="G15" i="35" a="1"/>
  <c r="G15" i="35" s="1"/>
  <c r="F15" i="35" a="1"/>
  <c r="F15" i="35" s="1"/>
  <c r="E15" i="35" a="1"/>
  <c r="E15" i="35" s="1"/>
  <c r="D15" i="35" a="1"/>
  <c r="D15" i="35" s="1"/>
  <c r="C15" i="35"/>
  <c r="W14" i="35" a="1"/>
  <c r="W14" i="35" s="1"/>
  <c r="V14" i="35" a="1"/>
  <c r="V14" i="35" s="1"/>
  <c r="U14" i="35" a="1"/>
  <c r="U14" i="35" s="1"/>
  <c r="T14" i="35" a="1"/>
  <c r="T14" i="35" s="1"/>
  <c r="S14" i="35" a="1"/>
  <c r="S14" i="35" s="1"/>
  <c r="R14" i="35" a="1"/>
  <c r="R14" i="35" s="1"/>
  <c r="Q14" i="35" a="1"/>
  <c r="Q14" i="35" s="1"/>
  <c r="P14" i="35" a="1"/>
  <c r="P14" i="35" s="1"/>
  <c r="O14" i="35" a="1"/>
  <c r="O14" i="35" s="1"/>
  <c r="N14" i="35" a="1"/>
  <c r="N14" i="35" s="1"/>
  <c r="M14" i="35" a="1"/>
  <c r="M14" i="35" s="1"/>
  <c r="L14" i="35" a="1"/>
  <c r="L14" i="35" s="1"/>
  <c r="K14" i="35" a="1"/>
  <c r="K14" i="35" s="1"/>
  <c r="J14" i="35" a="1"/>
  <c r="J14" i="35" s="1"/>
  <c r="I14" i="35" a="1"/>
  <c r="I14" i="35" s="1"/>
  <c r="H14" i="35" a="1"/>
  <c r="H14" i="35" s="1"/>
  <c r="G14" i="35" a="1"/>
  <c r="G14" i="35" s="1"/>
  <c r="F14" i="35" a="1"/>
  <c r="F14" i="35" s="1"/>
  <c r="E14" i="35" a="1"/>
  <c r="E14" i="35" s="1"/>
  <c r="D14" i="35" a="1"/>
  <c r="D14" i="35" s="1"/>
  <c r="C14" i="35"/>
  <c r="W13" i="35" a="1"/>
  <c r="W13" i="35" s="1"/>
  <c r="V13" i="35" a="1"/>
  <c r="V13" i="35" s="1"/>
  <c r="U13" i="35" a="1"/>
  <c r="U13" i="35" s="1"/>
  <c r="T13" i="35" a="1"/>
  <c r="T13" i="35" s="1"/>
  <c r="S13" i="35" a="1"/>
  <c r="S13" i="35" s="1"/>
  <c r="R13" i="35" a="1"/>
  <c r="R13" i="35" s="1"/>
  <c r="Q13" i="35" a="1"/>
  <c r="Q13" i="35" s="1"/>
  <c r="P13" i="35" a="1"/>
  <c r="P13" i="35" s="1"/>
  <c r="O13" i="35" a="1"/>
  <c r="O13" i="35" s="1"/>
  <c r="N13" i="35" a="1"/>
  <c r="N13" i="35" s="1"/>
  <c r="M13" i="35" a="1"/>
  <c r="M13" i="35" s="1"/>
  <c r="L13" i="35" a="1"/>
  <c r="L13" i="35" s="1"/>
  <c r="K13" i="35" a="1"/>
  <c r="K13" i="35" s="1"/>
  <c r="J13" i="35" a="1"/>
  <c r="J13" i="35" s="1"/>
  <c r="I13" i="35" a="1"/>
  <c r="I13" i="35" s="1"/>
  <c r="H13" i="35" a="1"/>
  <c r="H13" i="35" s="1"/>
  <c r="G13" i="35" a="1"/>
  <c r="G13" i="35" s="1"/>
  <c r="F13" i="35" a="1"/>
  <c r="F13" i="35" s="1"/>
  <c r="E13" i="35" a="1"/>
  <c r="E13" i="35" s="1"/>
  <c r="D13" i="35" a="1"/>
  <c r="D13" i="35" s="1"/>
  <c r="C13" i="35"/>
  <c r="W12" i="35" a="1"/>
  <c r="W12" i="35" s="1"/>
  <c r="V12" i="35" a="1"/>
  <c r="V12" i="35" s="1"/>
  <c r="U12" i="35" a="1"/>
  <c r="U12" i="35" s="1"/>
  <c r="T12" i="35" a="1"/>
  <c r="T12" i="35" s="1"/>
  <c r="S12" i="35" a="1"/>
  <c r="S12" i="35" s="1"/>
  <c r="R12" i="35" a="1"/>
  <c r="R12" i="35" s="1"/>
  <c r="Q12" i="35" a="1"/>
  <c r="Q12" i="35" s="1"/>
  <c r="P12" i="35" a="1"/>
  <c r="P12" i="35" s="1"/>
  <c r="O12" i="35" a="1"/>
  <c r="O12" i="35" s="1"/>
  <c r="N12" i="35" a="1"/>
  <c r="N12" i="35" s="1"/>
  <c r="M12" i="35" a="1"/>
  <c r="M12" i="35" s="1"/>
  <c r="L12" i="35" a="1"/>
  <c r="L12" i="35" s="1"/>
  <c r="K12" i="35" a="1"/>
  <c r="K12" i="35" s="1"/>
  <c r="J12" i="35" a="1"/>
  <c r="J12" i="35" s="1"/>
  <c r="I12" i="35" a="1"/>
  <c r="I12" i="35" s="1"/>
  <c r="H12" i="35" a="1"/>
  <c r="H12" i="35" s="1"/>
  <c r="G12" i="35" a="1"/>
  <c r="G12" i="35" s="1"/>
  <c r="F12" i="35" a="1"/>
  <c r="F12" i="35" s="1"/>
  <c r="E12" i="35" a="1"/>
  <c r="E12" i="35" s="1"/>
  <c r="D12" i="35" a="1"/>
  <c r="D12" i="35" s="1"/>
  <c r="C12" i="35"/>
  <c r="W11" i="35" a="1"/>
  <c r="W11" i="35" s="1"/>
  <c r="V11" i="35" a="1"/>
  <c r="V11" i="35" s="1"/>
  <c r="U11" i="35" a="1"/>
  <c r="U11" i="35" s="1"/>
  <c r="T11" i="35" a="1"/>
  <c r="T11" i="35" s="1"/>
  <c r="S11" i="35" a="1"/>
  <c r="S11" i="35" s="1"/>
  <c r="R11" i="35" a="1"/>
  <c r="R11" i="35" s="1"/>
  <c r="Q11" i="35" a="1"/>
  <c r="Q11" i="35" s="1"/>
  <c r="P11" i="35" a="1"/>
  <c r="P11" i="35" s="1"/>
  <c r="O11" i="35" a="1"/>
  <c r="O11" i="35" s="1"/>
  <c r="N11" i="35" a="1"/>
  <c r="N11" i="35" s="1"/>
  <c r="M11" i="35" a="1"/>
  <c r="M11" i="35" s="1"/>
  <c r="L11" i="35" a="1"/>
  <c r="L11" i="35" s="1"/>
  <c r="K11" i="35" a="1"/>
  <c r="K11" i="35" s="1"/>
  <c r="J11" i="35" a="1"/>
  <c r="J11" i="35" s="1"/>
  <c r="I11" i="35" a="1"/>
  <c r="I11" i="35" s="1"/>
  <c r="H11" i="35" a="1"/>
  <c r="H11" i="35" s="1"/>
  <c r="G11" i="35" a="1"/>
  <c r="G11" i="35" s="1"/>
  <c r="F11" i="35" a="1"/>
  <c r="F11" i="35" s="1"/>
  <c r="E11" i="35" a="1"/>
  <c r="E11" i="35" s="1"/>
  <c r="D11" i="35" a="1"/>
  <c r="D11" i="35" s="1"/>
  <c r="C11" i="35"/>
  <c r="W10" i="35" a="1"/>
  <c r="W10" i="35" s="1"/>
  <c r="V10" i="35" a="1"/>
  <c r="V10" i="35" s="1"/>
  <c r="U10" i="35" a="1"/>
  <c r="U10" i="35" s="1"/>
  <c r="T10" i="35" a="1"/>
  <c r="T10" i="35" s="1"/>
  <c r="S10" i="35" a="1"/>
  <c r="S10" i="35" s="1"/>
  <c r="R10" i="35" a="1"/>
  <c r="R10" i="35" s="1"/>
  <c r="Q10" i="35" a="1"/>
  <c r="Q10" i="35" s="1"/>
  <c r="P10" i="35" a="1"/>
  <c r="P10" i="35" s="1"/>
  <c r="O10" i="35" a="1"/>
  <c r="O10" i="35" s="1"/>
  <c r="N10" i="35" a="1"/>
  <c r="N10" i="35" s="1"/>
  <c r="M10" i="35" a="1"/>
  <c r="M10" i="35" s="1"/>
  <c r="L10" i="35" a="1"/>
  <c r="L10" i="35" s="1"/>
  <c r="K10" i="35" a="1"/>
  <c r="K10" i="35" s="1"/>
  <c r="J10" i="35" a="1"/>
  <c r="J10" i="35" s="1"/>
  <c r="I10" i="35" a="1"/>
  <c r="I10" i="35" s="1"/>
  <c r="H10" i="35" a="1"/>
  <c r="H10" i="35" s="1"/>
  <c r="G10" i="35" a="1"/>
  <c r="G10" i="35" s="1"/>
  <c r="F10" i="35" a="1"/>
  <c r="F10" i="35" s="1"/>
  <c r="E10" i="35" a="1"/>
  <c r="E10" i="35" s="1"/>
  <c r="D10" i="35" a="1"/>
  <c r="D10" i="35" s="1"/>
  <c r="C10" i="35"/>
  <c r="W9" i="35" a="1"/>
  <c r="W9" i="35" s="1"/>
  <c r="V9" i="35" a="1"/>
  <c r="V9" i="35" s="1"/>
  <c r="U9" i="35" a="1"/>
  <c r="U9" i="35" s="1"/>
  <c r="T9" i="35" a="1"/>
  <c r="T9" i="35" s="1"/>
  <c r="S9" i="35" a="1"/>
  <c r="S9" i="35" s="1"/>
  <c r="R9" i="35" a="1"/>
  <c r="R9" i="35" s="1"/>
  <c r="Q9" i="35" a="1"/>
  <c r="Q9" i="35" s="1"/>
  <c r="P9" i="35" a="1"/>
  <c r="P9" i="35" s="1"/>
  <c r="O9" i="35" a="1"/>
  <c r="O9" i="35" s="1"/>
  <c r="N9" i="35" a="1"/>
  <c r="N9" i="35" s="1"/>
  <c r="M9" i="35" a="1"/>
  <c r="M9" i="35" s="1"/>
  <c r="L9" i="35" a="1"/>
  <c r="L9" i="35" s="1"/>
  <c r="K9" i="35" a="1"/>
  <c r="K9" i="35" s="1"/>
  <c r="J9" i="35" a="1"/>
  <c r="J9" i="35" s="1"/>
  <c r="I9" i="35" a="1"/>
  <c r="I9" i="35" s="1"/>
  <c r="H9" i="35" a="1"/>
  <c r="H9" i="35" s="1"/>
  <c r="G9" i="35" a="1"/>
  <c r="G9" i="35" s="1"/>
  <c r="F9" i="35" a="1"/>
  <c r="F9" i="35" s="1"/>
  <c r="E9" i="35" a="1"/>
  <c r="E9" i="35" s="1"/>
  <c r="D9" i="35" a="1"/>
  <c r="D9" i="35" s="1"/>
  <c r="C9" i="35"/>
  <c r="W8" i="35" a="1"/>
  <c r="W8" i="35" s="1"/>
  <c r="V8" i="35" a="1"/>
  <c r="V8" i="35" s="1"/>
  <c r="U8" i="35" a="1"/>
  <c r="U8" i="35" s="1"/>
  <c r="T8" i="35" a="1"/>
  <c r="T8" i="35" s="1"/>
  <c r="S8" i="35" a="1"/>
  <c r="S8" i="35" s="1"/>
  <c r="R8" i="35" a="1"/>
  <c r="R8" i="35" s="1"/>
  <c r="Q8" i="35" a="1"/>
  <c r="Q8" i="35" s="1"/>
  <c r="P8" i="35" a="1"/>
  <c r="P8" i="35" s="1"/>
  <c r="O8" i="35" a="1"/>
  <c r="O8" i="35" s="1"/>
  <c r="N8" i="35" a="1"/>
  <c r="N8" i="35" s="1"/>
  <c r="M8" i="35" a="1"/>
  <c r="M8" i="35" s="1"/>
  <c r="L8" i="35" a="1"/>
  <c r="L8" i="35" s="1"/>
  <c r="K8" i="35" a="1"/>
  <c r="K8" i="35" s="1"/>
  <c r="J8" i="35" a="1"/>
  <c r="J8" i="35" s="1"/>
  <c r="I8" i="35" a="1"/>
  <c r="I8" i="35" s="1"/>
  <c r="H8" i="35" a="1"/>
  <c r="H8" i="35" s="1"/>
  <c r="G8" i="35" a="1"/>
  <c r="G8" i="35" s="1"/>
  <c r="F8" i="35" a="1"/>
  <c r="F8" i="35" s="1"/>
  <c r="E8" i="35" a="1"/>
  <c r="E8" i="35" s="1"/>
  <c r="D8" i="35" a="1"/>
  <c r="D8" i="35" s="1"/>
  <c r="C7" i="35"/>
  <c r="C6" i="35"/>
  <c r="C5" i="35"/>
  <c r="C4" i="35"/>
  <c r="W21" i="34" a="1"/>
  <c r="W21" i="34" s="1"/>
  <c r="V21" i="34" a="1"/>
  <c r="V21" i="34" s="1"/>
  <c r="U21" i="34" a="1"/>
  <c r="U21" i="34" s="1"/>
  <c r="T21" i="34" a="1"/>
  <c r="T21" i="34" s="1"/>
  <c r="S21" i="34" a="1"/>
  <c r="S21" i="34" s="1"/>
  <c r="R21" i="34" a="1"/>
  <c r="R21" i="34" s="1"/>
  <c r="Q21" i="34" a="1"/>
  <c r="Q21" i="34" s="1"/>
  <c r="P21" i="34" a="1"/>
  <c r="P21" i="34" s="1"/>
  <c r="O21" i="34" a="1"/>
  <c r="O21" i="34" s="1"/>
  <c r="N21" i="34" a="1"/>
  <c r="N21" i="34" s="1"/>
  <c r="M21" i="34" a="1"/>
  <c r="M21" i="34" s="1"/>
  <c r="L21" i="34" a="1"/>
  <c r="L21" i="34" s="1"/>
  <c r="K21" i="34" a="1"/>
  <c r="K21" i="34" s="1"/>
  <c r="J21" i="34" a="1"/>
  <c r="J21" i="34" s="1"/>
  <c r="I21" i="34" a="1"/>
  <c r="I21" i="34" s="1"/>
  <c r="H21" i="34" a="1"/>
  <c r="H21" i="34" s="1"/>
  <c r="G21" i="34" a="1"/>
  <c r="G21" i="34" s="1"/>
  <c r="F21" i="34" a="1"/>
  <c r="F21" i="34" s="1"/>
  <c r="E21" i="34" a="1"/>
  <c r="E21" i="34" s="1"/>
  <c r="D21" i="34" a="1"/>
  <c r="D21" i="34" s="1"/>
  <c r="C21" i="34"/>
  <c r="W20" i="34" a="1"/>
  <c r="W20" i="34" s="1"/>
  <c r="V20" i="34" a="1"/>
  <c r="V20" i="34" s="1"/>
  <c r="U20" i="34" a="1"/>
  <c r="U20" i="34" s="1"/>
  <c r="T20" i="34" a="1"/>
  <c r="T20" i="34" s="1"/>
  <c r="S20" i="34" a="1"/>
  <c r="S20" i="34" s="1"/>
  <c r="R20" i="34" a="1"/>
  <c r="R20" i="34" s="1"/>
  <c r="Q20" i="34" a="1"/>
  <c r="Q20" i="34" s="1"/>
  <c r="P20" i="34" a="1"/>
  <c r="P20" i="34" s="1"/>
  <c r="O20" i="34" a="1"/>
  <c r="O20" i="34" s="1"/>
  <c r="N20" i="34" a="1"/>
  <c r="N20" i="34" s="1"/>
  <c r="M20" i="34" a="1"/>
  <c r="M20" i="34" s="1"/>
  <c r="L20" i="34" a="1"/>
  <c r="L20" i="34" s="1"/>
  <c r="K20" i="34" a="1"/>
  <c r="K20" i="34" s="1"/>
  <c r="J20" i="34" a="1"/>
  <c r="J20" i="34" s="1"/>
  <c r="I20" i="34" a="1"/>
  <c r="I20" i="34" s="1"/>
  <c r="H20" i="34" a="1"/>
  <c r="H20" i="34" s="1"/>
  <c r="G20" i="34" a="1"/>
  <c r="G20" i="34" s="1"/>
  <c r="F20" i="34" a="1"/>
  <c r="F20" i="34" s="1"/>
  <c r="E20" i="34" a="1"/>
  <c r="E20" i="34" s="1"/>
  <c r="D20" i="34" a="1"/>
  <c r="D20" i="34" s="1"/>
  <c r="C20" i="34"/>
  <c r="W19" i="34" a="1"/>
  <c r="W19" i="34" s="1"/>
  <c r="V19" i="34" a="1"/>
  <c r="V19" i="34" s="1"/>
  <c r="U19" i="34" a="1"/>
  <c r="U19" i="34" s="1"/>
  <c r="T19" i="34" a="1"/>
  <c r="T19" i="34" s="1"/>
  <c r="S19" i="34" a="1"/>
  <c r="S19" i="34" s="1"/>
  <c r="R19" i="34" a="1"/>
  <c r="R19" i="34" s="1"/>
  <c r="Q19" i="34" a="1"/>
  <c r="Q19" i="34" s="1"/>
  <c r="P19" i="34" a="1"/>
  <c r="P19" i="34" s="1"/>
  <c r="O19" i="34" a="1"/>
  <c r="O19" i="34" s="1"/>
  <c r="N19" i="34" a="1"/>
  <c r="N19" i="34" s="1"/>
  <c r="M19" i="34" a="1"/>
  <c r="M19" i="34" s="1"/>
  <c r="L19" i="34" a="1"/>
  <c r="L19" i="34" s="1"/>
  <c r="K19" i="34" a="1"/>
  <c r="K19" i="34" s="1"/>
  <c r="J19" i="34" a="1"/>
  <c r="J19" i="34" s="1"/>
  <c r="I19" i="34" a="1"/>
  <c r="I19" i="34" s="1"/>
  <c r="H19" i="34" a="1"/>
  <c r="H19" i="34" s="1"/>
  <c r="G19" i="34" a="1"/>
  <c r="G19" i="34" s="1"/>
  <c r="F19" i="34" a="1"/>
  <c r="F19" i="34" s="1"/>
  <c r="E19" i="34" a="1"/>
  <c r="E19" i="34" s="1"/>
  <c r="D19" i="34" a="1"/>
  <c r="D19" i="34" s="1"/>
  <c r="C19" i="34"/>
  <c r="W18" i="34" a="1"/>
  <c r="W18" i="34" s="1"/>
  <c r="V18" i="34" a="1"/>
  <c r="V18" i="34" s="1"/>
  <c r="U18" i="34" a="1"/>
  <c r="U18" i="34" s="1"/>
  <c r="T18" i="34" a="1"/>
  <c r="T18" i="34" s="1"/>
  <c r="S18" i="34" a="1"/>
  <c r="S18" i="34" s="1"/>
  <c r="R18" i="34" a="1"/>
  <c r="R18" i="34" s="1"/>
  <c r="Q18" i="34" a="1"/>
  <c r="Q18" i="34" s="1"/>
  <c r="P18" i="34" a="1"/>
  <c r="P18" i="34" s="1"/>
  <c r="O18" i="34" a="1"/>
  <c r="O18" i="34" s="1"/>
  <c r="N18" i="34" a="1"/>
  <c r="N18" i="34" s="1"/>
  <c r="M18" i="34" a="1"/>
  <c r="M18" i="34" s="1"/>
  <c r="L18" i="34" a="1"/>
  <c r="L18" i="34" s="1"/>
  <c r="K18" i="34" a="1"/>
  <c r="K18" i="34" s="1"/>
  <c r="J18" i="34" a="1"/>
  <c r="J18" i="34" s="1"/>
  <c r="I18" i="34" a="1"/>
  <c r="I18" i="34" s="1"/>
  <c r="H18" i="34" a="1"/>
  <c r="H18" i="34" s="1"/>
  <c r="G18" i="34" a="1"/>
  <c r="G18" i="34" s="1"/>
  <c r="F18" i="34" a="1"/>
  <c r="F18" i="34" s="1"/>
  <c r="E18" i="34" a="1"/>
  <c r="E18" i="34" s="1"/>
  <c r="D18" i="34" a="1"/>
  <c r="D18" i="34" s="1"/>
  <c r="C18" i="34"/>
  <c r="W17" i="34" a="1"/>
  <c r="W17" i="34" s="1"/>
  <c r="V17" i="34" a="1"/>
  <c r="V17" i="34" s="1"/>
  <c r="U17" i="34" a="1"/>
  <c r="U17" i="34" s="1"/>
  <c r="T17" i="34" a="1"/>
  <c r="T17" i="34" s="1"/>
  <c r="S17" i="34" a="1"/>
  <c r="S17" i="34" s="1"/>
  <c r="R17" i="34" a="1"/>
  <c r="R17" i="34" s="1"/>
  <c r="Q17" i="34" a="1"/>
  <c r="Q17" i="34" s="1"/>
  <c r="P17" i="34" a="1"/>
  <c r="P17" i="34" s="1"/>
  <c r="O17" i="34" a="1"/>
  <c r="O17" i="34" s="1"/>
  <c r="N17" i="34" a="1"/>
  <c r="N17" i="34" s="1"/>
  <c r="M17" i="34" a="1"/>
  <c r="M17" i="34" s="1"/>
  <c r="L17" i="34" a="1"/>
  <c r="L17" i="34" s="1"/>
  <c r="K17" i="34" a="1"/>
  <c r="K17" i="34" s="1"/>
  <c r="J17" i="34" a="1"/>
  <c r="J17" i="34" s="1"/>
  <c r="I17" i="34" a="1"/>
  <c r="I17" i="34" s="1"/>
  <c r="H17" i="34" a="1"/>
  <c r="H17" i="34" s="1"/>
  <c r="G17" i="34" a="1"/>
  <c r="G17" i="34" s="1"/>
  <c r="F17" i="34" a="1"/>
  <c r="F17" i="34" s="1"/>
  <c r="E17" i="34" a="1"/>
  <c r="E17" i="34" s="1"/>
  <c r="D17" i="34" a="1"/>
  <c r="D17" i="34" s="1"/>
  <c r="C17" i="34"/>
  <c r="W16" i="34" a="1"/>
  <c r="W16" i="34" s="1"/>
  <c r="V16" i="34" a="1"/>
  <c r="V16" i="34" s="1"/>
  <c r="U16" i="34" a="1"/>
  <c r="U16" i="34" s="1"/>
  <c r="T16" i="34" a="1"/>
  <c r="T16" i="34" s="1"/>
  <c r="S16" i="34" a="1"/>
  <c r="S16" i="34" s="1"/>
  <c r="R16" i="34" a="1"/>
  <c r="R16" i="34" s="1"/>
  <c r="Q16" i="34" a="1"/>
  <c r="Q16" i="34" s="1"/>
  <c r="P16" i="34" a="1"/>
  <c r="P16" i="34" s="1"/>
  <c r="O16" i="34" a="1"/>
  <c r="O16" i="34" s="1"/>
  <c r="N16" i="34" a="1"/>
  <c r="N16" i="34" s="1"/>
  <c r="M16" i="34" a="1"/>
  <c r="M16" i="34" s="1"/>
  <c r="L16" i="34" a="1"/>
  <c r="L16" i="34" s="1"/>
  <c r="K16" i="34" a="1"/>
  <c r="K16" i="34" s="1"/>
  <c r="J16" i="34" a="1"/>
  <c r="J16" i="34" s="1"/>
  <c r="I16" i="34" a="1"/>
  <c r="I16" i="34" s="1"/>
  <c r="H16" i="34" a="1"/>
  <c r="H16" i="34" s="1"/>
  <c r="G16" i="34" a="1"/>
  <c r="G16" i="34" s="1"/>
  <c r="F16" i="34" a="1"/>
  <c r="F16" i="34" s="1"/>
  <c r="E16" i="34" a="1"/>
  <c r="E16" i="34" s="1"/>
  <c r="D16" i="34" a="1"/>
  <c r="D16" i="34" s="1"/>
  <c r="C16" i="34"/>
  <c r="W15" i="34" a="1"/>
  <c r="W15" i="34" s="1"/>
  <c r="V15" i="34" a="1"/>
  <c r="V15" i="34" s="1"/>
  <c r="U15" i="34" a="1"/>
  <c r="U15" i="34" s="1"/>
  <c r="T15" i="34" a="1"/>
  <c r="T15" i="34" s="1"/>
  <c r="S15" i="34" a="1"/>
  <c r="S15" i="34" s="1"/>
  <c r="R15" i="34" a="1"/>
  <c r="R15" i="34" s="1"/>
  <c r="Q15" i="34" a="1"/>
  <c r="Q15" i="34" s="1"/>
  <c r="P15" i="34" a="1"/>
  <c r="P15" i="34" s="1"/>
  <c r="O15" i="34" a="1"/>
  <c r="O15" i="34" s="1"/>
  <c r="N15" i="34" a="1"/>
  <c r="N15" i="34" s="1"/>
  <c r="M15" i="34" a="1"/>
  <c r="M15" i="34" s="1"/>
  <c r="L15" i="34" a="1"/>
  <c r="L15" i="34" s="1"/>
  <c r="K15" i="34" a="1"/>
  <c r="K15" i="34" s="1"/>
  <c r="J15" i="34" a="1"/>
  <c r="J15" i="34" s="1"/>
  <c r="I15" i="34" a="1"/>
  <c r="I15" i="34" s="1"/>
  <c r="H15" i="34" a="1"/>
  <c r="H15" i="34" s="1"/>
  <c r="G15" i="34" a="1"/>
  <c r="G15" i="34" s="1"/>
  <c r="F15" i="34" a="1"/>
  <c r="F15" i="34" s="1"/>
  <c r="E15" i="34" a="1"/>
  <c r="E15" i="34" s="1"/>
  <c r="D15" i="34" a="1"/>
  <c r="D15" i="34" s="1"/>
  <c r="C15" i="34"/>
  <c r="W14" i="34" a="1"/>
  <c r="W14" i="34" s="1"/>
  <c r="V14" i="34" a="1"/>
  <c r="V14" i="34" s="1"/>
  <c r="U14" i="34" a="1"/>
  <c r="U14" i="34" s="1"/>
  <c r="T14" i="34" a="1"/>
  <c r="T14" i="34" s="1"/>
  <c r="S14" i="34" a="1"/>
  <c r="S14" i="34" s="1"/>
  <c r="R14" i="34" a="1"/>
  <c r="R14" i="34" s="1"/>
  <c r="Q14" i="34" a="1"/>
  <c r="Q14" i="34" s="1"/>
  <c r="P14" i="34" a="1"/>
  <c r="P14" i="34" s="1"/>
  <c r="O14" i="34" a="1"/>
  <c r="O14" i="34" s="1"/>
  <c r="N14" i="34" a="1"/>
  <c r="N14" i="34" s="1"/>
  <c r="M14" i="34" a="1"/>
  <c r="M14" i="34" s="1"/>
  <c r="L14" i="34" a="1"/>
  <c r="L14" i="34" s="1"/>
  <c r="K14" i="34" a="1"/>
  <c r="K14" i="34" s="1"/>
  <c r="J14" i="34" a="1"/>
  <c r="J14" i="34" s="1"/>
  <c r="I14" i="34" a="1"/>
  <c r="I14" i="34" s="1"/>
  <c r="H14" i="34" a="1"/>
  <c r="H14" i="34" s="1"/>
  <c r="G14" i="34" a="1"/>
  <c r="G14" i="34" s="1"/>
  <c r="F14" i="34" a="1"/>
  <c r="F14" i="34" s="1"/>
  <c r="E14" i="34" a="1"/>
  <c r="E14" i="34" s="1"/>
  <c r="D14" i="34" a="1"/>
  <c r="D14" i="34" s="1"/>
  <c r="C14" i="34"/>
  <c r="W13" i="34" a="1"/>
  <c r="W13" i="34" s="1"/>
  <c r="V13" i="34" a="1"/>
  <c r="V13" i="34" s="1"/>
  <c r="U13" i="34" a="1"/>
  <c r="U13" i="34" s="1"/>
  <c r="T13" i="34" a="1"/>
  <c r="T13" i="34" s="1"/>
  <c r="S13" i="34" a="1"/>
  <c r="S13" i="34" s="1"/>
  <c r="R13" i="34" a="1"/>
  <c r="R13" i="34" s="1"/>
  <c r="Q13" i="34" a="1"/>
  <c r="Q13" i="34" s="1"/>
  <c r="P13" i="34" a="1"/>
  <c r="P13" i="34" s="1"/>
  <c r="O13" i="34" a="1"/>
  <c r="O13" i="34" s="1"/>
  <c r="N13" i="34" a="1"/>
  <c r="N13" i="34" s="1"/>
  <c r="M13" i="34" a="1"/>
  <c r="M13" i="34" s="1"/>
  <c r="L13" i="34" a="1"/>
  <c r="L13" i="34" s="1"/>
  <c r="K13" i="34" a="1"/>
  <c r="K13" i="34" s="1"/>
  <c r="J13" i="34" a="1"/>
  <c r="J13" i="34" s="1"/>
  <c r="I13" i="34" a="1"/>
  <c r="I13" i="34" s="1"/>
  <c r="H13" i="34" a="1"/>
  <c r="H13" i="34" s="1"/>
  <c r="G13" i="34" a="1"/>
  <c r="G13" i="34" s="1"/>
  <c r="F13" i="34" a="1"/>
  <c r="F13" i="34" s="1"/>
  <c r="E13" i="34" a="1"/>
  <c r="E13" i="34" s="1"/>
  <c r="D13" i="34" a="1"/>
  <c r="D13" i="34" s="1"/>
  <c r="C13" i="34"/>
  <c r="W12" i="34" a="1"/>
  <c r="W12" i="34" s="1"/>
  <c r="V12" i="34" a="1"/>
  <c r="V12" i="34" s="1"/>
  <c r="U12" i="34" a="1"/>
  <c r="U12" i="34" s="1"/>
  <c r="T12" i="34" a="1"/>
  <c r="T12" i="34" s="1"/>
  <c r="S12" i="34" a="1"/>
  <c r="S12" i="34" s="1"/>
  <c r="R12" i="34" a="1"/>
  <c r="R12" i="34" s="1"/>
  <c r="Q12" i="34" a="1"/>
  <c r="Q12" i="34" s="1"/>
  <c r="P12" i="34" a="1"/>
  <c r="P12" i="34" s="1"/>
  <c r="O12" i="34" a="1"/>
  <c r="O12" i="34" s="1"/>
  <c r="N12" i="34" a="1"/>
  <c r="N12" i="34" s="1"/>
  <c r="M12" i="34" a="1"/>
  <c r="M12" i="34" s="1"/>
  <c r="L12" i="34" a="1"/>
  <c r="L12" i="34" s="1"/>
  <c r="K12" i="34" a="1"/>
  <c r="K12" i="34" s="1"/>
  <c r="J12" i="34" a="1"/>
  <c r="J12" i="34" s="1"/>
  <c r="I12" i="34" a="1"/>
  <c r="I12" i="34" s="1"/>
  <c r="H12" i="34" a="1"/>
  <c r="H12" i="34" s="1"/>
  <c r="G12" i="34" a="1"/>
  <c r="G12" i="34" s="1"/>
  <c r="F12" i="34" a="1"/>
  <c r="F12" i="34" s="1"/>
  <c r="E12" i="34" a="1"/>
  <c r="E12" i="34" s="1"/>
  <c r="D12" i="34" a="1"/>
  <c r="D12" i="34" s="1"/>
  <c r="C12" i="34"/>
  <c r="W11" i="34" a="1"/>
  <c r="W11" i="34" s="1"/>
  <c r="V11" i="34" a="1"/>
  <c r="V11" i="34" s="1"/>
  <c r="U11" i="34" a="1"/>
  <c r="U11" i="34" s="1"/>
  <c r="T11" i="34" a="1"/>
  <c r="T11" i="34" s="1"/>
  <c r="S11" i="34" a="1"/>
  <c r="S11" i="34" s="1"/>
  <c r="R11" i="34" a="1"/>
  <c r="R11" i="34" s="1"/>
  <c r="Q11" i="34" a="1"/>
  <c r="Q11" i="34" s="1"/>
  <c r="P11" i="34" a="1"/>
  <c r="P11" i="34" s="1"/>
  <c r="O11" i="34" a="1"/>
  <c r="O11" i="34" s="1"/>
  <c r="N11" i="34" a="1"/>
  <c r="N11" i="34" s="1"/>
  <c r="M11" i="34" a="1"/>
  <c r="M11" i="34" s="1"/>
  <c r="L11" i="34" a="1"/>
  <c r="L11" i="34" s="1"/>
  <c r="K11" i="34" a="1"/>
  <c r="K11" i="34" s="1"/>
  <c r="J11" i="34" a="1"/>
  <c r="J11" i="34" s="1"/>
  <c r="I11" i="34" a="1"/>
  <c r="I11" i="34" s="1"/>
  <c r="H11" i="34" a="1"/>
  <c r="H11" i="34" s="1"/>
  <c r="G11" i="34" a="1"/>
  <c r="G11" i="34" s="1"/>
  <c r="F11" i="34" a="1"/>
  <c r="F11" i="34" s="1"/>
  <c r="E11" i="34" a="1"/>
  <c r="E11" i="34" s="1"/>
  <c r="D11" i="34" a="1"/>
  <c r="D11" i="34" s="1"/>
  <c r="C11" i="34"/>
  <c r="W10" i="34" a="1"/>
  <c r="W10" i="34" s="1"/>
  <c r="V10" i="34" a="1"/>
  <c r="V10" i="34" s="1"/>
  <c r="U10" i="34" a="1"/>
  <c r="U10" i="34" s="1"/>
  <c r="T10" i="34" a="1"/>
  <c r="T10" i="34" s="1"/>
  <c r="S10" i="34" a="1"/>
  <c r="S10" i="34" s="1"/>
  <c r="R10" i="34" a="1"/>
  <c r="R10" i="34" s="1"/>
  <c r="Q10" i="34" a="1"/>
  <c r="Q10" i="34" s="1"/>
  <c r="P10" i="34" a="1"/>
  <c r="P10" i="34" s="1"/>
  <c r="O10" i="34" a="1"/>
  <c r="O10" i="34" s="1"/>
  <c r="N10" i="34" a="1"/>
  <c r="N10" i="34" s="1"/>
  <c r="M10" i="34" a="1"/>
  <c r="M10" i="34" s="1"/>
  <c r="L10" i="34" a="1"/>
  <c r="L10" i="34" s="1"/>
  <c r="K10" i="34" a="1"/>
  <c r="K10" i="34" s="1"/>
  <c r="J10" i="34" a="1"/>
  <c r="J10" i="34" s="1"/>
  <c r="I10" i="34" a="1"/>
  <c r="I10" i="34" s="1"/>
  <c r="H10" i="34" a="1"/>
  <c r="H10" i="34" s="1"/>
  <c r="G10" i="34" a="1"/>
  <c r="G10" i="34" s="1"/>
  <c r="F10" i="34" a="1"/>
  <c r="F10" i="34" s="1"/>
  <c r="E10" i="34" a="1"/>
  <c r="E10" i="34" s="1"/>
  <c r="D10" i="34" a="1"/>
  <c r="D10" i="34" s="1"/>
  <c r="C10" i="34"/>
  <c r="W9" i="34" a="1"/>
  <c r="W9" i="34" s="1"/>
  <c r="V9" i="34" a="1"/>
  <c r="V9" i="34" s="1"/>
  <c r="U9" i="34" a="1"/>
  <c r="U9" i="34" s="1"/>
  <c r="T9" i="34" a="1"/>
  <c r="T9" i="34" s="1"/>
  <c r="S9" i="34" a="1"/>
  <c r="S9" i="34" s="1"/>
  <c r="R9" i="34" a="1"/>
  <c r="R9" i="34" s="1"/>
  <c r="Q9" i="34" a="1"/>
  <c r="Q9" i="34" s="1"/>
  <c r="P9" i="34" a="1"/>
  <c r="P9" i="34" s="1"/>
  <c r="O9" i="34" a="1"/>
  <c r="O9" i="34" s="1"/>
  <c r="N9" i="34" a="1"/>
  <c r="N9" i="34" s="1"/>
  <c r="M9" i="34" a="1"/>
  <c r="M9" i="34" s="1"/>
  <c r="L9" i="34" a="1"/>
  <c r="L9" i="34" s="1"/>
  <c r="K9" i="34" a="1"/>
  <c r="K9" i="34" s="1"/>
  <c r="J9" i="34" a="1"/>
  <c r="J9" i="34" s="1"/>
  <c r="I9" i="34" a="1"/>
  <c r="I9" i="34" s="1"/>
  <c r="H9" i="34" a="1"/>
  <c r="H9" i="34" s="1"/>
  <c r="G9" i="34" a="1"/>
  <c r="G9" i="34" s="1"/>
  <c r="F9" i="34" a="1"/>
  <c r="F9" i="34" s="1"/>
  <c r="E9" i="34" a="1"/>
  <c r="E9" i="34" s="1"/>
  <c r="D9" i="34" a="1"/>
  <c r="D9" i="34" s="1"/>
  <c r="C9" i="34"/>
  <c r="C8" i="34"/>
  <c r="C7" i="34"/>
  <c r="C6" i="34"/>
  <c r="C5" i="34"/>
  <c r="C4" i="34"/>
  <c r="C10" i="2"/>
  <c r="C11" i="2"/>
  <c r="C12" i="2"/>
  <c r="C13" i="2"/>
  <c r="C14" i="2"/>
  <c r="C15" i="2"/>
  <c r="C16" i="2"/>
  <c r="W21" i="33" a="1"/>
  <c r="W21" i="33" s="1"/>
  <c r="V21" i="33" a="1"/>
  <c r="V21" i="33" s="1"/>
  <c r="U21" i="33" a="1"/>
  <c r="U21" i="33" s="1"/>
  <c r="T21" i="33" a="1"/>
  <c r="T21" i="33" s="1"/>
  <c r="S21" i="33" a="1"/>
  <c r="S21" i="33" s="1"/>
  <c r="R21" i="33" a="1"/>
  <c r="R21" i="33" s="1"/>
  <c r="Q21" i="33" a="1"/>
  <c r="Q21" i="33" s="1"/>
  <c r="P21" i="33" a="1"/>
  <c r="P21" i="33" s="1"/>
  <c r="O21" i="33" a="1"/>
  <c r="O21" i="33" s="1"/>
  <c r="N21" i="33" a="1"/>
  <c r="N21" i="33" s="1"/>
  <c r="M21" i="33" a="1"/>
  <c r="M21" i="33" s="1"/>
  <c r="L21" i="33" a="1"/>
  <c r="L21" i="33" s="1"/>
  <c r="K21" i="33" a="1"/>
  <c r="K21" i="33" s="1"/>
  <c r="J21" i="33" a="1"/>
  <c r="J21" i="33" s="1"/>
  <c r="I21" i="33" a="1"/>
  <c r="I21" i="33" s="1"/>
  <c r="H21" i="33" a="1"/>
  <c r="H21" i="33" s="1"/>
  <c r="G21" i="33" a="1"/>
  <c r="G21" i="33" s="1"/>
  <c r="F21" i="33" a="1"/>
  <c r="F21" i="33" s="1"/>
  <c r="E21" i="33" a="1"/>
  <c r="E21" i="33" s="1"/>
  <c r="D21" i="33" a="1"/>
  <c r="D21" i="33" s="1"/>
  <c r="C21" i="33"/>
  <c r="W20" i="33" a="1"/>
  <c r="W20" i="33" s="1"/>
  <c r="V20" i="33" a="1"/>
  <c r="V20" i="33" s="1"/>
  <c r="U20" i="33" a="1"/>
  <c r="U20" i="33" s="1"/>
  <c r="T20" i="33" a="1"/>
  <c r="T20" i="33" s="1"/>
  <c r="S20" i="33" a="1"/>
  <c r="S20" i="33" s="1"/>
  <c r="R20" i="33" a="1"/>
  <c r="R20" i="33" s="1"/>
  <c r="Q20" i="33" a="1"/>
  <c r="Q20" i="33" s="1"/>
  <c r="P20" i="33" a="1"/>
  <c r="P20" i="33" s="1"/>
  <c r="O20" i="33" a="1"/>
  <c r="O20" i="33" s="1"/>
  <c r="N20" i="33" a="1"/>
  <c r="N20" i="33" s="1"/>
  <c r="M20" i="33" a="1"/>
  <c r="M20" i="33" s="1"/>
  <c r="L20" i="33" a="1"/>
  <c r="L20" i="33" s="1"/>
  <c r="K20" i="33" a="1"/>
  <c r="K20" i="33" s="1"/>
  <c r="J20" i="33" a="1"/>
  <c r="J20" i="33" s="1"/>
  <c r="I20" i="33" a="1"/>
  <c r="I20" i="33" s="1"/>
  <c r="H20" i="33" a="1"/>
  <c r="H20" i="33" s="1"/>
  <c r="G20" i="33" a="1"/>
  <c r="G20" i="33" s="1"/>
  <c r="F20" i="33" a="1"/>
  <c r="F20" i="33" s="1"/>
  <c r="E20" i="33" a="1"/>
  <c r="E20" i="33" s="1"/>
  <c r="D20" i="33" a="1"/>
  <c r="D20" i="33" s="1"/>
  <c r="C20" i="33"/>
  <c r="W19" i="33" a="1"/>
  <c r="W19" i="33" s="1"/>
  <c r="V19" i="33" a="1"/>
  <c r="V19" i="33" s="1"/>
  <c r="U19" i="33" a="1"/>
  <c r="U19" i="33" s="1"/>
  <c r="T19" i="33" a="1"/>
  <c r="T19" i="33" s="1"/>
  <c r="S19" i="33" a="1"/>
  <c r="S19" i="33" s="1"/>
  <c r="R19" i="33" a="1"/>
  <c r="R19" i="33" s="1"/>
  <c r="Q19" i="33" a="1"/>
  <c r="Q19" i="33" s="1"/>
  <c r="P19" i="33" a="1"/>
  <c r="P19" i="33" s="1"/>
  <c r="O19" i="33" a="1"/>
  <c r="O19" i="33" s="1"/>
  <c r="N19" i="33" a="1"/>
  <c r="N19" i="33" s="1"/>
  <c r="M19" i="33" a="1"/>
  <c r="M19" i="33" s="1"/>
  <c r="L19" i="33" a="1"/>
  <c r="L19" i="33" s="1"/>
  <c r="K19" i="33" a="1"/>
  <c r="K19" i="33" s="1"/>
  <c r="J19" i="33" a="1"/>
  <c r="J19" i="33" s="1"/>
  <c r="I19" i="33" a="1"/>
  <c r="I19" i="33" s="1"/>
  <c r="H19" i="33" a="1"/>
  <c r="H19" i="33" s="1"/>
  <c r="G19" i="33" a="1"/>
  <c r="G19" i="33" s="1"/>
  <c r="F19" i="33" a="1"/>
  <c r="F19" i="33" s="1"/>
  <c r="E19" i="33" a="1"/>
  <c r="E19" i="33" s="1"/>
  <c r="D19" i="33" a="1"/>
  <c r="D19" i="33" s="1"/>
  <c r="C19" i="33"/>
  <c r="W18" i="33" a="1"/>
  <c r="W18" i="33" s="1"/>
  <c r="V18" i="33" a="1"/>
  <c r="V18" i="33" s="1"/>
  <c r="U18" i="33" a="1"/>
  <c r="U18" i="33" s="1"/>
  <c r="T18" i="33" a="1"/>
  <c r="T18" i="33" s="1"/>
  <c r="S18" i="33" a="1"/>
  <c r="S18" i="33" s="1"/>
  <c r="R18" i="33" a="1"/>
  <c r="R18" i="33" s="1"/>
  <c r="Q18" i="33" a="1"/>
  <c r="Q18" i="33" s="1"/>
  <c r="P18" i="33" a="1"/>
  <c r="P18" i="33" s="1"/>
  <c r="O18" i="33" a="1"/>
  <c r="O18" i="33" s="1"/>
  <c r="N18" i="33" a="1"/>
  <c r="N18" i="33" s="1"/>
  <c r="M18" i="33" a="1"/>
  <c r="M18" i="33" s="1"/>
  <c r="L18" i="33" a="1"/>
  <c r="L18" i="33" s="1"/>
  <c r="K18" i="33" a="1"/>
  <c r="K18" i="33" s="1"/>
  <c r="J18" i="33" a="1"/>
  <c r="J18" i="33" s="1"/>
  <c r="I18" i="33" a="1"/>
  <c r="I18" i="33" s="1"/>
  <c r="H18" i="33" a="1"/>
  <c r="H18" i="33" s="1"/>
  <c r="G18" i="33" a="1"/>
  <c r="G18" i="33" s="1"/>
  <c r="F18" i="33" a="1"/>
  <c r="F18" i="33" s="1"/>
  <c r="E18" i="33" a="1"/>
  <c r="E18" i="33" s="1"/>
  <c r="D18" i="33" a="1"/>
  <c r="D18" i="33" s="1"/>
  <c r="C18" i="33"/>
  <c r="W17" i="33" a="1"/>
  <c r="W17" i="33" s="1"/>
  <c r="V17" i="33" a="1"/>
  <c r="V17" i="33" s="1"/>
  <c r="U17" i="33" a="1"/>
  <c r="U17" i="33" s="1"/>
  <c r="T17" i="33" a="1"/>
  <c r="T17" i="33" s="1"/>
  <c r="S17" i="33" a="1"/>
  <c r="S17" i="33" s="1"/>
  <c r="R17" i="33" a="1"/>
  <c r="R17" i="33" s="1"/>
  <c r="Q17" i="33" a="1"/>
  <c r="Q17" i="33" s="1"/>
  <c r="P17" i="33" a="1"/>
  <c r="P17" i="33" s="1"/>
  <c r="O17" i="33" a="1"/>
  <c r="O17" i="33" s="1"/>
  <c r="N17" i="33" a="1"/>
  <c r="N17" i="33" s="1"/>
  <c r="M17" i="33" a="1"/>
  <c r="M17" i="33" s="1"/>
  <c r="L17" i="33" a="1"/>
  <c r="L17" i="33" s="1"/>
  <c r="K17" i="33" a="1"/>
  <c r="K17" i="33" s="1"/>
  <c r="J17" i="33" a="1"/>
  <c r="J17" i="33" s="1"/>
  <c r="I17" i="33" a="1"/>
  <c r="I17" i="33" s="1"/>
  <c r="H17" i="33" a="1"/>
  <c r="H17" i="33" s="1"/>
  <c r="G17" i="33" a="1"/>
  <c r="G17" i="33" s="1"/>
  <c r="F17" i="33" a="1"/>
  <c r="F17" i="33" s="1"/>
  <c r="E17" i="33" a="1"/>
  <c r="E17" i="33" s="1"/>
  <c r="D17" i="33" a="1"/>
  <c r="D17" i="33" s="1"/>
  <c r="C17" i="33"/>
  <c r="W16" i="33" a="1"/>
  <c r="W16" i="33" s="1"/>
  <c r="V16" i="33" a="1"/>
  <c r="V16" i="33" s="1"/>
  <c r="U16" i="33" a="1"/>
  <c r="U16" i="33" s="1"/>
  <c r="T16" i="33" a="1"/>
  <c r="T16" i="33" s="1"/>
  <c r="S16" i="33" a="1"/>
  <c r="S16" i="33" s="1"/>
  <c r="R16" i="33" a="1"/>
  <c r="R16" i="33" s="1"/>
  <c r="Q16" i="33" a="1"/>
  <c r="Q16" i="33" s="1"/>
  <c r="P16" i="33" a="1"/>
  <c r="P16" i="33" s="1"/>
  <c r="O16" i="33" a="1"/>
  <c r="O16" i="33" s="1"/>
  <c r="N16" i="33" a="1"/>
  <c r="N16" i="33" s="1"/>
  <c r="M16" i="33" a="1"/>
  <c r="M16" i="33" s="1"/>
  <c r="L16" i="33" a="1"/>
  <c r="L16" i="33" s="1"/>
  <c r="K16" i="33" a="1"/>
  <c r="K16" i="33" s="1"/>
  <c r="J16" i="33" a="1"/>
  <c r="J16" i="33" s="1"/>
  <c r="I16" i="33" a="1"/>
  <c r="I16" i="33" s="1"/>
  <c r="H16" i="33" a="1"/>
  <c r="H16" i="33" s="1"/>
  <c r="G16" i="33" a="1"/>
  <c r="G16" i="33" s="1"/>
  <c r="F16" i="33" a="1"/>
  <c r="F16" i="33" s="1"/>
  <c r="E16" i="33" a="1"/>
  <c r="E16" i="33" s="1"/>
  <c r="D16" i="33" a="1"/>
  <c r="D16" i="33" s="1"/>
  <c r="C16" i="33"/>
  <c r="W15" i="33" a="1"/>
  <c r="W15" i="33" s="1"/>
  <c r="V15" i="33" a="1"/>
  <c r="V15" i="33" s="1"/>
  <c r="U15" i="33" a="1"/>
  <c r="U15" i="33" s="1"/>
  <c r="T15" i="33" a="1"/>
  <c r="T15" i="33" s="1"/>
  <c r="S15" i="33" a="1"/>
  <c r="S15" i="33" s="1"/>
  <c r="R15" i="33" a="1"/>
  <c r="R15" i="33" s="1"/>
  <c r="Q15" i="33" a="1"/>
  <c r="Q15" i="33" s="1"/>
  <c r="P15" i="33" a="1"/>
  <c r="P15" i="33" s="1"/>
  <c r="O15" i="33" a="1"/>
  <c r="O15" i="33" s="1"/>
  <c r="N15" i="33" a="1"/>
  <c r="N15" i="33" s="1"/>
  <c r="M15" i="33" a="1"/>
  <c r="M15" i="33" s="1"/>
  <c r="L15" i="33" a="1"/>
  <c r="L15" i="33" s="1"/>
  <c r="K15" i="33" a="1"/>
  <c r="K15" i="33" s="1"/>
  <c r="J15" i="33" a="1"/>
  <c r="J15" i="33" s="1"/>
  <c r="I15" i="33" a="1"/>
  <c r="I15" i="33" s="1"/>
  <c r="H15" i="33" a="1"/>
  <c r="H15" i="33" s="1"/>
  <c r="G15" i="33" a="1"/>
  <c r="G15" i="33" s="1"/>
  <c r="F15" i="33" a="1"/>
  <c r="F15" i="33" s="1"/>
  <c r="E15" i="33" a="1"/>
  <c r="E15" i="33" s="1"/>
  <c r="D15" i="33" a="1"/>
  <c r="D15" i="33" s="1"/>
  <c r="C15" i="33"/>
  <c r="W14" i="33" a="1"/>
  <c r="W14" i="33" s="1"/>
  <c r="V14" i="33" a="1"/>
  <c r="V14" i="33" s="1"/>
  <c r="U14" i="33" a="1"/>
  <c r="U14" i="33" s="1"/>
  <c r="T14" i="33" a="1"/>
  <c r="T14" i="33" s="1"/>
  <c r="S14" i="33" a="1"/>
  <c r="S14" i="33" s="1"/>
  <c r="R14" i="33" a="1"/>
  <c r="R14" i="33" s="1"/>
  <c r="Q14" i="33" a="1"/>
  <c r="Q14" i="33" s="1"/>
  <c r="P14" i="33" a="1"/>
  <c r="P14" i="33" s="1"/>
  <c r="O14" i="33" a="1"/>
  <c r="O14" i="33" s="1"/>
  <c r="N14" i="33" a="1"/>
  <c r="N14" i="33" s="1"/>
  <c r="M14" i="33" a="1"/>
  <c r="M14" i="33" s="1"/>
  <c r="L14" i="33" a="1"/>
  <c r="L14" i="33" s="1"/>
  <c r="K14" i="33" a="1"/>
  <c r="K14" i="33" s="1"/>
  <c r="J14" i="33" a="1"/>
  <c r="J14" i="33" s="1"/>
  <c r="I14" i="33" a="1"/>
  <c r="I14" i="33" s="1"/>
  <c r="H14" i="33" a="1"/>
  <c r="H14" i="33" s="1"/>
  <c r="G14" i="33" a="1"/>
  <c r="G14" i="33" s="1"/>
  <c r="F14" i="33" a="1"/>
  <c r="F14" i="33" s="1"/>
  <c r="E14" i="33" a="1"/>
  <c r="E14" i="33" s="1"/>
  <c r="D14" i="33" a="1"/>
  <c r="D14" i="33" s="1"/>
  <c r="C14" i="33"/>
  <c r="W13" i="33" a="1"/>
  <c r="W13" i="33" s="1"/>
  <c r="V13" i="33" a="1"/>
  <c r="V13" i="33" s="1"/>
  <c r="U13" i="33" a="1"/>
  <c r="U13" i="33" s="1"/>
  <c r="T13" i="33" a="1"/>
  <c r="T13" i="33" s="1"/>
  <c r="S13" i="33" a="1"/>
  <c r="S13" i="33" s="1"/>
  <c r="R13" i="33" a="1"/>
  <c r="R13" i="33" s="1"/>
  <c r="Q13" i="33" a="1"/>
  <c r="Q13" i="33" s="1"/>
  <c r="P13" i="33" a="1"/>
  <c r="P13" i="33" s="1"/>
  <c r="O13" i="33" a="1"/>
  <c r="O13" i="33" s="1"/>
  <c r="N13" i="33" a="1"/>
  <c r="N13" i="33" s="1"/>
  <c r="M13" i="33" a="1"/>
  <c r="M13" i="33" s="1"/>
  <c r="L13" i="33" a="1"/>
  <c r="L13" i="33" s="1"/>
  <c r="K13" i="33" a="1"/>
  <c r="K13" i="33" s="1"/>
  <c r="J13" i="33" a="1"/>
  <c r="J13" i="33" s="1"/>
  <c r="I13" i="33" a="1"/>
  <c r="I13" i="33" s="1"/>
  <c r="H13" i="33" a="1"/>
  <c r="H13" i="33" s="1"/>
  <c r="G13" i="33" a="1"/>
  <c r="G13" i="33" s="1"/>
  <c r="F13" i="33" a="1"/>
  <c r="F13" i="33" s="1"/>
  <c r="E13" i="33" a="1"/>
  <c r="E13" i="33" s="1"/>
  <c r="D13" i="33" a="1"/>
  <c r="D13" i="33" s="1"/>
  <c r="C13" i="33"/>
  <c r="C12" i="33"/>
  <c r="C11" i="33"/>
  <c r="C10" i="33"/>
  <c r="C9" i="33"/>
  <c r="C8" i="33"/>
  <c r="C7" i="33"/>
  <c r="C6" i="33"/>
  <c r="C5" i="33"/>
  <c r="C4" i="33"/>
  <c r="W21" i="31" a="1"/>
  <c r="W21" i="31" s="1"/>
  <c r="V21" i="31" a="1"/>
  <c r="V21" i="31" s="1"/>
  <c r="U21" i="31" a="1"/>
  <c r="U21" i="31" s="1"/>
  <c r="T21" i="31" a="1"/>
  <c r="T21" i="31" s="1"/>
  <c r="S21" i="31" a="1"/>
  <c r="S21" i="31" s="1"/>
  <c r="R21" i="31" a="1"/>
  <c r="R21" i="31" s="1"/>
  <c r="Q21" i="31" a="1"/>
  <c r="Q21" i="31" s="1"/>
  <c r="P21" i="31" a="1"/>
  <c r="P21" i="31" s="1"/>
  <c r="O21" i="31" a="1"/>
  <c r="O21" i="31" s="1"/>
  <c r="N21" i="31" a="1"/>
  <c r="N21" i="31" s="1"/>
  <c r="M21" i="31" a="1"/>
  <c r="M21" i="31" s="1"/>
  <c r="L21" i="31" a="1"/>
  <c r="L21" i="31" s="1"/>
  <c r="K21" i="31" a="1"/>
  <c r="K21" i="31" s="1"/>
  <c r="J21" i="31" a="1"/>
  <c r="J21" i="31" s="1"/>
  <c r="I21" i="31" a="1"/>
  <c r="I21" i="31" s="1"/>
  <c r="H21" i="31" a="1"/>
  <c r="H21" i="31" s="1"/>
  <c r="G21" i="31" a="1"/>
  <c r="G21" i="31" s="1"/>
  <c r="F21" i="31" a="1"/>
  <c r="F21" i="31" s="1"/>
  <c r="E21" i="31" a="1"/>
  <c r="E21" i="31" s="1"/>
  <c r="D21" i="31" a="1"/>
  <c r="D21" i="31" s="1"/>
  <c r="C21" i="31"/>
  <c r="W20" i="31" a="1"/>
  <c r="W20" i="31" s="1"/>
  <c r="V20" i="31" a="1"/>
  <c r="V20" i="31" s="1"/>
  <c r="U20" i="31" a="1"/>
  <c r="U20" i="31" s="1"/>
  <c r="T20" i="31" a="1"/>
  <c r="T20" i="31" s="1"/>
  <c r="S20" i="31" a="1"/>
  <c r="S20" i="31" s="1"/>
  <c r="R20" i="31" a="1"/>
  <c r="R20" i="31" s="1"/>
  <c r="Q20" i="31" a="1"/>
  <c r="Q20" i="31" s="1"/>
  <c r="P20" i="31" a="1"/>
  <c r="P20" i="31" s="1"/>
  <c r="O20" i="31" a="1"/>
  <c r="O20" i="31" s="1"/>
  <c r="N20" i="31" a="1"/>
  <c r="N20" i="31" s="1"/>
  <c r="M20" i="31" a="1"/>
  <c r="M20" i="31" s="1"/>
  <c r="L20" i="31" a="1"/>
  <c r="L20" i="31" s="1"/>
  <c r="K20" i="31" a="1"/>
  <c r="K20" i="31" s="1"/>
  <c r="J20" i="31" a="1"/>
  <c r="J20" i="31" s="1"/>
  <c r="I20" i="31" a="1"/>
  <c r="I20" i="31" s="1"/>
  <c r="H20" i="31" a="1"/>
  <c r="H20" i="31" s="1"/>
  <c r="G20" i="31" a="1"/>
  <c r="G20" i="31" s="1"/>
  <c r="F20" i="31" a="1"/>
  <c r="F20" i="31" s="1"/>
  <c r="E20" i="31" a="1"/>
  <c r="E20" i="31" s="1"/>
  <c r="D20" i="31" a="1"/>
  <c r="D20" i="31" s="1"/>
  <c r="C20" i="31"/>
  <c r="W19" i="31" a="1"/>
  <c r="W19" i="31" s="1"/>
  <c r="V19" i="31" a="1"/>
  <c r="V19" i="31" s="1"/>
  <c r="U19" i="31" a="1"/>
  <c r="U19" i="31" s="1"/>
  <c r="T19" i="31" a="1"/>
  <c r="T19" i="31" s="1"/>
  <c r="S19" i="31" a="1"/>
  <c r="S19" i="31" s="1"/>
  <c r="R19" i="31" a="1"/>
  <c r="R19" i="31" s="1"/>
  <c r="Q19" i="31" a="1"/>
  <c r="Q19" i="31" s="1"/>
  <c r="P19" i="31" a="1"/>
  <c r="P19" i="31" s="1"/>
  <c r="O19" i="31" a="1"/>
  <c r="O19" i="31" s="1"/>
  <c r="N19" i="31" a="1"/>
  <c r="N19" i="31" s="1"/>
  <c r="M19" i="31" a="1"/>
  <c r="M19" i="31" s="1"/>
  <c r="L19" i="31" a="1"/>
  <c r="L19" i="31" s="1"/>
  <c r="K19" i="31" a="1"/>
  <c r="K19" i="31" s="1"/>
  <c r="J19" i="31" a="1"/>
  <c r="J19" i="31" s="1"/>
  <c r="I19" i="31" a="1"/>
  <c r="I19" i="31" s="1"/>
  <c r="H19" i="31" a="1"/>
  <c r="H19" i="31" s="1"/>
  <c r="G19" i="31" a="1"/>
  <c r="G19" i="31" s="1"/>
  <c r="F19" i="31" a="1"/>
  <c r="F19" i="31" s="1"/>
  <c r="E19" i="31" a="1"/>
  <c r="E19" i="31" s="1"/>
  <c r="D19" i="31" a="1"/>
  <c r="D19" i="31" s="1"/>
  <c r="C19" i="31"/>
  <c r="W18" i="31" a="1"/>
  <c r="W18" i="31" s="1"/>
  <c r="V18" i="31" a="1"/>
  <c r="V18" i="31" s="1"/>
  <c r="U18" i="31" a="1"/>
  <c r="U18" i="31" s="1"/>
  <c r="T18" i="31" a="1"/>
  <c r="T18" i="31" s="1"/>
  <c r="S18" i="31" a="1"/>
  <c r="S18" i="31" s="1"/>
  <c r="R18" i="31" a="1"/>
  <c r="R18" i="31" s="1"/>
  <c r="Q18" i="31" a="1"/>
  <c r="Q18" i="31" s="1"/>
  <c r="P18" i="31" a="1"/>
  <c r="P18" i="31" s="1"/>
  <c r="O18" i="31" a="1"/>
  <c r="O18" i="31" s="1"/>
  <c r="N18" i="31" a="1"/>
  <c r="N18" i="31" s="1"/>
  <c r="M18" i="31" a="1"/>
  <c r="M18" i="31" s="1"/>
  <c r="L18" i="31" a="1"/>
  <c r="L18" i="31" s="1"/>
  <c r="K18" i="31" a="1"/>
  <c r="K18" i="31" s="1"/>
  <c r="J18" i="31" a="1"/>
  <c r="J18" i="31" s="1"/>
  <c r="I18" i="31" a="1"/>
  <c r="I18" i="31" s="1"/>
  <c r="H18" i="31" a="1"/>
  <c r="H18" i="31" s="1"/>
  <c r="G18" i="31" a="1"/>
  <c r="G18" i="31" s="1"/>
  <c r="F18" i="31" a="1"/>
  <c r="F18" i="31" s="1"/>
  <c r="E18" i="31" a="1"/>
  <c r="E18" i="31" s="1"/>
  <c r="D18" i="31" a="1"/>
  <c r="D18" i="31" s="1"/>
  <c r="C18" i="31"/>
  <c r="W17" i="31" a="1"/>
  <c r="W17" i="31" s="1"/>
  <c r="V17" i="31" a="1"/>
  <c r="V17" i="31" s="1"/>
  <c r="U17" i="31" a="1"/>
  <c r="U17" i="31" s="1"/>
  <c r="T17" i="31" a="1"/>
  <c r="T17" i="31" s="1"/>
  <c r="S17" i="31" a="1"/>
  <c r="S17" i="31" s="1"/>
  <c r="R17" i="31" a="1"/>
  <c r="R17" i="31" s="1"/>
  <c r="Q17" i="31" a="1"/>
  <c r="Q17" i="31" s="1"/>
  <c r="P17" i="31" a="1"/>
  <c r="P17" i="31" s="1"/>
  <c r="O17" i="31" a="1"/>
  <c r="O17" i="31" s="1"/>
  <c r="N17" i="31" a="1"/>
  <c r="N17" i="31" s="1"/>
  <c r="M17" i="31" a="1"/>
  <c r="M17" i="31" s="1"/>
  <c r="L17" i="31" a="1"/>
  <c r="L17" i="31" s="1"/>
  <c r="K17" i="31" a="1"/>
  <c r="K17" i="31" s="1"/>
  <c r="J17" i="31" a="1"/>
  <c r="J17" i="31" s="1"/>
  <c r="I17" i="31" a="1"/>
  <c r="I17" i="31" s="1"/>
  <c r="H17" i="31" a="1"/>
  <c r="H17" i="31" s="1"/>
  <c r="G17" i="31" a="1"/>
  <c r="G17" i="31" s="1"/>
  <c r="F17" i="31" a="1"/>
  <c r="F17" i="31" s="1"/>
  <c r="E17" i="31" a="1"/>
  <c r="E17" i="31" s="1"/>
  <c r="D17" i="31" a="1"/>
  <c r="D17" i="31" s="1"/>
  <c r="C17" i="31"/>
  <c r="W16" i="31" a="1"/>
  <c r="W16" i="31" s="1"/>
  <c r="V16" i="31" a="1"/>
  <c r="V16" i="31" s="1"/>
  <c r="U16" i="31" a="1"/>
  <c r="U16" i="31" s="1"/>
  <c r="T16" i="31" a="1"/>
  <c r="T16" i="31" s="1"/>
  <c r="S16" i="31" a="1"/>
  <c r="S16" i="31" s="1"/>
  <c r="R16" i="31" a="1"/>
  <c r="R16" i="31" s="1"/>
  <c r="Q16" i="31" a="1"/>
  <c r="Q16" i="31" s="1"/>
  <c r="P16" i="31" a="1"/>
  <c r="P16" i="31" s="1"/>
  <c r="O16" i="31" a="1"/>
  <c r="O16" i="31" s="1"/>
  <c r="N16" i="31" a="1"/>
  <c r="N16" i="31" s="1"/>
  <c r="M16" i="31" a="1"/>
  <c r="M16" i="31" s="1"/>
  <c r="L16" i="31" a="1"/>
  <c r="L16" i="31" s="1"/>
  <c r="K16" i="31" a="1"/>
  <c r="K16" i="31" s="1"/>
  <c r="J16" i="31" a="1"/>
  <c r="J16" i="31" s="1"/>
  <c r="I16" i="31" a="1"/>
  <c r="I16" i="31" s="1"/>
  <c r="H16" i="31" a="1"/>
  <c r="H16" i="31" s="1"/>
  <c r="G16" i="31" a="1"/>
  <c r="G16" i="31" s="1"/>
  <c r="F16" i="31" a="1"/>
  <c r="F16" i="31" s="1"/>
  <c r="E16" i="31" a="1"/>
  <c r="E16" i="31" s="1"/>
  <c r="D16" i="31" a="1"/>
  <c r="D16" i="31" s="1"/>
  <c r="C16" i="31"/>
  <c r="W15" i="31" a="1"/>
  <c r="W15" i="31" s="1"/>
  <c r="V15" i="31" a="1"/>
  <c r="V15" i="31" s="1"/>
  <c r="U15" i="31" a="1"/>
  <c r="U15" i="31" s="1"/>
  <c r="T15" i="31" a="1"/>
  <c r="T15" i="31" s="1"/>
  <c r="S15" i="31" a="1"/>
  <c r="S15" i="31" s="1"/>
  <c r="R15" i="31" a="1"/>
  <c r="R15" i="31" s="1"/>
  <c r="Q15" i="31" a="1"/>
  <c r="Q15" i="31" s="1"/>
  <c r="P15" i="31" a="1"/>
  <c r="P15" i="31" s="1"/>
  <c r="O15" i="31" a="1"/>
  <c r="O15" i="31" s="1"/>
  <c r="N15" i="31" a="1"/>
  <c r="N15" i="31" s="1"/>
  <c r="M15" i="31" a="1"/>
  <c r="M15" i="31" s="1"/>
  <c r="L15" i="31" a="1"/>
  <c r="L15" i="31" s="1"/>
  <c r="K15" i="31" a="1"/>
  <c r="K15" i="31" s="1"/>
  <c r="J15" i="31" a="1"/>
  <c r="J15" i="31" s="1"/>
  <c r="I15" i="31" a="1"/>
  <c r="I15" i="31" s="1"/>
  <c r="H15" i="31" a="1"/>
  <c r="H15" i="31" s="1"/>
  <c r="G15" i="31" a="1"/>
  <c r="G15" i="31" s="1"/>
  <c r="F15" i="31" a="1"/>
  <c r="F15" i="31" s="1"/>
  <c r="E15" i="31" a="1"/>
  <c r="E15" i="31" s="1"/>
  <c r="D15" i="31" a="1"/>
  <c r="D15" i="31" s="1"/>
  <c r="C15" i="31"/>
  <c r="W14" i="31" a="1"/>
  <c r="W14" i="31" s="1"/>
  <c r="V14" i="31" a="1"/>
  <c r="V14" i="31" s="1"/>
  <c r="U14" i="31" a="1"/>
  <c r="U14" i="31" s="1"/>
  <c r="T14" i="31" a="1"/>
  <c r="T14" i="31" s="1"/>
  <c r="S14" i="31" a="1"/>
  <c r="S14" i="31" s="1"/>
  <c r="R14" i="31" a="1"/>
  <c r="R14" i="31" s="1"/>
  <c r="Q14" i="31" a="1"/>
  <c r="Q14" i="31" s="1"/>
  <c r="P14" i="31" a="1"/>
  <c r="P14" i="31" s="1"/>
  <c r="O14" i="31" a="1"/>
  <c r="O14" i="31" s="1"/>
  <c r="N14" i="31" a="1"/>
  <c r="N14" i="31" s="1"/>
  <c r="M14" i="31" a="1"/>
  <c r="M14" i="31" s="1"/>
  <c r="L14" i="31" a="1"/>
  <c r="L14" i="31" s="1"/>
  <c r="K14" i="31" a="1"/>
  <c r="K14" i="31" s="1"/>
  <c r="J14" i="31" a="1"/>
  <c r="J14" i="31" s="1"/>
  <c r="I14" i="31" a="1"/>
  <c r="I14" i="31" s="1"/>
  <c r="H14" i="31" a="1"/>
  <c r="H14" i="31" s="1"/>
  <c r="G14" i="31" a="1"/>
  <c r="G14" i="31" s="1"/>
  <c r="F14" i="31" a="1"/>
  <c r="F14" i="31" s="1"/>
  <c r="E14" i="31" a="1"/>
  <c r="E14" i="31" s="1"/>
  <c r="D14" i="31" a="1"/>
  <c r="D14" i="31" s="1"/>
  <c r="C14" i="31"/>
  <c r="W13" i="31" a="1"/>
  <c r="W13" i="31" s="1"/>
  <c r="V13" i="31" a="1"/>
  <c r="V13" i="31" s="1"/>
  <c r="U13" i="31" a="1"/>
  <c r="U13" i="31" s="1"/>
  <c r="T13" i="31" a="1"/>
  <c r="T13" i="31" s="1"/>
  <c r="S13" i="31" a="1"/>
  <c r="S13" i="31" s="1"/>
  <c r="R13" i="31" a="1"/>
  <c r="R13" i="31" s="1"/>
  <c r="Q13" i="31" a="1"/>
  <c r="Q13" i="31" s="1"/>
  <c r="P13" i="31" a="1"/>
  <c r="P13" i="31" s="1"/>
  <c r="O13" i="31" a="1"/>
  <c r="O13" i="31" s="1"/>
  <c r="N13" i="31" a="1"/>
  <c r="N13" i="31" s="1"/>
  <c r="M13" i="31" a="1"/>
  <c r="M13" i="31" s="1"/>
  <c r="L13" i="31" a="1"/>
  <c r="L13" i="31" s="1"/>
  <c r="K13" i="31" a="1"/>
  <c r="K13" i="31" s="1"/>
  <c r="J13" i="31" a="1"/>
  <c r="J13" i="31" s="1"/>
  <c r="I13" i="31" a="1"/>
  <c r="I13" i="31" s="1"/>
  <c r="H13" i="31" a="1"/>
  <c r="H13" i="31" s="1"/>
  <c r="G13" i="31" a="1"/>
  <c r="G13" i="31" s="1"/>
  <c r="F13" i="31" a="1"/>
  <c r="F13" i="31" s="1"/>
  <c r="E13" i="31" a="1"/>
  <c r="E13" i="31" s="1"/>
  <c r="D13" i="31" a="1"/>
  <c r="D13" i="31" s="1"/>
  <c r="C13" i="31"/>
  <c r="W12" i="31" a="1"/>
  <c r="W12" i="31" s="1"/>
  <c r="V12" i="31" a="1"/>
  <c r="V12" i="31" s="1"/>
  <c r="U12" i="31" a="1"/>
  <c r="U12" i="31" s="1"/>
  <c r="T12" i="31" a="1"/>
  <c r="T12" i="31" s="1"/>
  <c r="S12" i="31" a="1"/>
  <c r="S12" i="31" s="1"/>
  <c r="R12" i="31" a="1"/>
  <c r="R12" i="31" s="1"/>
  <c r="Q12" i="31" a="1"/>
  <c r="Q12" i="31" s="1"/>
  <c r="P12" i="31" a="1"/>
  <c r="P12" i="31" s="1"/>
  <c r="O12" i="31" a="1"/>
  <c r="O12" i="31" s="1"/>
  <c r="N12" i="31" a="1"/>
  <c r="N12" i="31" s="1"/>
  <c r="M12" i="31" a="1"/>
  <c r="M12" i="31" s="1"/>
  <c r="L12" i="31" a="1"/>
  <c r="L12" i="31" s="1"/>
  <c r="K12" i="31" a="1"/>
  <c r="K12" i="31" s="1"/>
  <c r="J12" i="31" a="1"/>
  <c r="J12" i="31" s="1"/>
  <c r="I12" i="31" a="1"/>
  <c r="I12" i="31" s="1"/>
  <c r="H12" i="31" a="1"/>
  <c r="H12" i="31" s="1"/>
  <c r="G12" i="31" a="1"/>
  <c r="G12" i="31" s="1"/>
  <c r="F12" i="31" a="1"/>
  <c r="F12" i="31" s="1"/>
  <c r="E12" i="31" a="1"/>
  <c r="E12" i="31" s="1"/>
  <c r="D12" i="31" a="1"/>
  <c r="D12" i="31" s="1"/>
  <c r="C12" i="31"/>
  <c r="W11" i="31" a="1"/>
  <c r="W11" i="31" s="1"/>
  <c r="V11" i="31" a="1"/>
  <c r="V11" i="31" s="1"/>
  <c r="U11" i="31" a="1"/>
  <c r="U11" i="31" s="1"/>
  <c r="T11" i="31" a="1"/>
  <c r="T11" i="31" s="1"/>
  <c r="S11" i="31" a="1"/>
  <c r="S11" i="31" s="1"/>
  <c r="R11" i="31" a="1"/>
  <c r="R11" i="31" s="1"/>
  <c r="Q11" i="31" a="1"/>
  <c r="Q11" i="31" s="1"/>
  <c r="P11" i="31" a="1"/>
  <c r="P11" i="31" s="1"/>
  <c r="O11" i="31" a="1"/>
  <c r="O11" i="31" s="1"/>
  <c r="N11" i="31" a="1"/>
  <c r="N11" i="31" s="1"/>
  <c r="M11" i="31" a="1"/>
  <c r="M11" i="31" s="1"/>
  <c r="L11" i="31" a="1"/>
  <c r="L11" i="31" s="1"/>
  <c r="K11" i="31" a="1"/>
  <c r="K11" i="31" s="1"/>
  <c r="J11" i="31" a="1"/>
  <c r="J11" i="31" s="1"/>
  <c r="I11" i="31" a="1"/>
  <c r="I11" i="31" s="1"/>
  <c r="H11" i="31" a="1"/>
  <c r="H11" i="31" s="1"/>
  <c r="G11" i="31" a="1"/>
  <c r="G11" i="31" s="1"/>
  <c r="F11" i="31" a="1"/>
  <c r="F11" i="31" s="1"/>
  <c r="E11" i="31" a="1"/>
  <c r="E11" i="31" s="1"/>
  <c r="D11" i="31" a="1"/>
  <c r="D11" i="31" s="1"/>
  <c r="C11" i="31"/>
  <c r="W10" i="31" a="1"/>
  <c r="W10" i="31" s="1"/>
  <c r="V10" i="31" a="1"/>
  <c r="V10" i="31" s="1"/>
  <c r="U10" i="31" a="1"/>
  <c r="U10" i="31" s="1"/>
  <c r="T10" i="31" a="1"/>
  <c r="T10" i="31" s="1"/>
  <c r="S10" i="31" a="1"/>
  <c r="S10" i="31" s="1"/>
  <c r="R10" i="31" a="1"/>
  <c r="R10" i="31" s="1"/>
  <c r="Q10" i="31" a="1"/>
  <c r="Q10" i="31" s="1"/>
  <c r="P10" i="31" a="1"/>
  <c r="P10" i="31" s="1"/>
  <c r="O10" i="31" a="1"/>
  <c r="O10" i="31" s="1"/>
  <c r="N10" i="31" a="1"/>
  <c r="N10" i="31" s="1"/>
  <c r="M10" i="31" a="1"/>
  <c r="M10" i="31" s="1"/>
  <c r="L10" i="31" a="1"/>
  <c r="L10" i="31" s="1"/>
  <c r="K10" i="31" a="1"/>
  <c r="K10" i="31" s="1"/>
  <c r="J10" i="31" a="1"/>
  <c r="J10" i="31" s="1"/>
  <c r="I10" i="31" a="1"/>
  <c r="I10" i="31" s="1"/>
  <c r="H10" i="31" a="1"/>
  <c r="H10" i="31" s="1"/>
  <c r="G10" i="31" a="1"/>
  <c r="G10" i="31" s="1"/>
  <c r="F10" i="31" a="1"/>
  <c r="F10" i="31" s="1"/>
  <c r="E10" i="31" a="1"/>
  <c r="E10" i="31" s="1"/>
  <c r="D10" i="31" a="1"/>
  <c r="D10" i="31" s="1"/>
  <c r="C10" i="31"/>
  <c r="W9" i="31" a="1"/>
  <c r="W9" i="31" s="1"/>
  <c r="V9" i="31" a="1"/>
  <c r="V9" i="31" s="1"/>
  <c r="U9" i="31" a="1"/>
  <c r="U9" i="31" s="1"/>
  <c r="T9" i="31" a="1"/>
  <c r="T9" i="31" s="1"/>
  <c r="S9" i="31" a="1"/>
  <c r="S9" i="31" s="1"/>
  <c r="R9" i="31" a="1"/>
  <c r="R9" i="31" s="1"/>
  <c r="Q9" i="31" a="1"/>
  <c r="Q9" i="31" s="1"/>
  <c r="P9" i="31" a="1"/>
  <c r="P9" i="31" s="1"/>
  <c r="O9" i="31" a="1"/>
  <c r="O9" i="31" s="1"/>
  <c r="N9" i="31" a="1"/>
  <c r="N9" i="31" s="1"/>
  <c r="M9" i="31" a="1"/>
  <c r="M9" i="31" s="1"/>
  <c r="L9" i="31" a="1"/>
  <c r="L9" i="31" s="1"/>
  <c r="K9" i="31" a="1"/>
  <c r="K9" i="31" s="1"/>
  <c r="J9" i="31" a="1"/>
  <c r="J9" i="31" s="1"/>
  <c r="I9" i="31" a="1"/>
  <c r="I9" i="31" s="1"/>
  <c r="H9" i="31" a="1"/>
  <c r="H9" i="31" s="1"/>
  <c r="G9" i="31" a="1"/>
  <c r="G9" i="31" s="1"/>
  <c r="F9" i="31" a="1"/>
  <c r="F9" i="31" s="1"/>
  <c r="E9" i="31" a="1"/>
  <c r="E9" i="31" s="1"/>
  <c r="D9" i="31" a="1"/>
  <c r="D9" i="31" s="1"/>
  <c r="C9" i="31"/>
  <c r="W8" i="31" a="1"/>
  <c r="W8" i="31" s="1"/>
  <c r="V8" i="31" a="1"/>
  <c r="V8" i="31" s="1"/>
  <c r="U8" i="31" a="1"/>
  <c r="U8" i="31" s="1"/>
  <c r="T8" i="31" a="1"/>
  <c r="T8" i="31" s="1"/>
  <c r="S8" i="31" a="1"/>
  <c r="S8" i="31" s="1"/>
  <c r="R8" i="31" a="1"/>
  <c r="R8" i="31" s="1"/>
  <c r="Q8" i="31" a="1"/>
  <c r="Q8" i="31" s="1"/>
  <c r="P8" i="31" a="1"/>
  <c r="P8" i="31" s="1"/>
  <c r="O8" i="31" a="1"/>
  <c r="O8" i="31" s="1"/>
  <c r="N8" i="31" a="1"/>
  <c r="N8" i="31" s="1"/>
  <c r="M8" i="31" a="1"/>
  <c r="M8" i="31" s="1"/>
  <c r="L8" i="31" a="1"/>
  <c r="L8" i="31" s="1"/>
  <c r="K8" i="31" a="1"/>
  <c r="K8" i="31" s="1"/>
  <c r="J8" i="31" a="1"/>
  <c r="J8" i="31" s="1"/>
  <c r="I8" i="31" a="1"/>
  <c r="I8" i="31" s="1"/>
  <c r="H8" i="31" a="1"/>
  <c r="H8" i="31" s="1"/>
  <c r="G8" i="31" a="1"/>
  <c r="G8" i="31" s="1"/>
  <c r="F8" i="31" a="1"/>
  <c r="F8" i="31" s="1"/>
  <c r="E8" i="31" a="1"/>
  <c r="E8" i="31" s="1"/>
  <c r="D8" i="31" a="1"/>
  <c r="D8" i="31" s="1"/>
  <c r="C8" i="31"/>
  <c r="C7" i="31"/>
  <c r="C6" i="31"/>
  <c r="C5" i="31"/>
  <c r="C4" i="31"/>
  <c r="W21" i="30" a="1"/>
  <c r="W21" i="30" s="1"/>
  <c r="V21" i="30" a="1"/>
  <c r="V21" i="30" s="1"/>
  <c r="U21" i="30" a="1"/>
  <c r="U21" i="30" s="1"/>
  <c r="T21" i="30" a="1"/>
  <c r="T21" i="30" s="1"/>
  <c r="S21" i="30" a="1"/>
  <c r="S21" i="30" s="1"/>
  <c r="R21" i="30" a="1"/>
  <c r="R21" i="30" s="1"/>
  <c r="Q21" i="30" a="1"/>
  <c r="Q21" i="30" s="1"/>
  <c r="P21" i="30" a="1"/>
  <c r="P21" i="30" s="1"/>
  <c r="O21" i="30" a="1"/>
  <c r="O21" i="30" s="1"/>
  <c r="N21" i="30" a="1"/>
  <c r="N21" i="30" s="1"/>
  <c r="M21" i="30" a="1"/>
  <c r="M21" i="30" s="1"/>
  <c r="L21" i="30" a="1"/>
  <c r="L21" i="30" s="1"/>
  <c r="K21" i="30" a="1"/>
  <c r="K21" i="30" s="1"/>
  <c r="J21" i="30" a="1"/>
  <c r="J21" i="30" s="1"/>
  <c r="I21" i="30" a="1"/>
  <c r="I21" i="30" s="1"/>
  <c r="H21" i="30" a="1"/>
  <c r="H21" i="30" s="1"/>
  <c r="G21" i="30" a="1"/>
  <c r="G21" i="30" s="1"/>
  <c r="F21" i="30" a="1"/>
  <c r="F21" i="30" s="1"/>
  <c r="E21" i="30" a="1"/>
  <c r="E21" i="30" s="1"/>
  <c r="D21" i="30" a="1"/>
  <c r="D21" i="30" s="1"/>
  <c r="C21" i="30"/>
  <c r="W20" i="30" a="1"/>
  <c r="W20" i="30" s="1"/>
  <c r="V20" i="30" a="1"/>
  <c r="V20" i="30" s="1"/>
  <c r="U20" i="30" a="1"/>
  <c r="U20" i="30" s="1"/>
  <c r="T20" i="30" a="1"/>
  <c r="T20" i="30" s="1"/>
  <c r="S20" i="30" a="1"/>
  <c r="S20" i="30" s="1"/>
  <c r="R20" i="30" a="1"/>
  <c r="R20" i="30" s="1"/>
  <c r="Q20" i="30" a="1"/>
  <c r="Q20" i="30" s="1"/>
  <c r="P20" i="30" a="1"/>
  <c r="P20" i="30" s="1"/>
  <c r="O20" i="30" a="1"/>
  <c r="O20" i="30" s="1"/>
  <c r="N20" i="30" a="1"/>
  <c r="N20" i="30" s="1"/>
  <c r="M20" i="30" a="1"/>
  <c r="M20" i="30" s="1"/>
  <c r="L20" i="30" a="1"/>
  <c r="L20" i="30" s="1"/>
  <c r="K20" i="30" a="1"/>
  <c r="K20" i="30" s="1"/>
  <c r="J20" i="30" a="1"/>
  <c r="J20" i="30" s="1"/>
  <c r="I20" i="30" a="1"/>
  <c r="I20" i="30" s="1"/>
  <c r="H20" i="30" a="1"/>
  <c r="H20" i="30" s="1"/>
  <c r="G20" i="30" a="1"/>
  <c r="G20" i="30" s="1"/>
  <c r="F20" i="30" a="1"/>
  <c r="F20" i="30" s="1"/>
  <c r="E20" i="30" a="1"/>
  <c r="E20" i="30" s="1"/>
  <c r="D20" i="30" a="1"/>
  <c r="D20" i="30" s="1"/>
  <c r="C20" i="30"/>
  <c r="W19" i="30" a="1"/>
  <c r="W19" i="30" s="1"/>
  <c r="V19" i="30" a="1"/>
  <c r="V19" i="30" s="1"/>
  <c r="U19" i="30" a="1"/>
  <c r="U19" i="30" s="1"/>
  <c r="T19" i="30" a="1"/>
  <c r="T19" i="30" s="1"/>
  <c r="S19" i="30" a="1"/>
  <c r="S19" i="30" s="1"/>
  <c r="R19" i="30" a="1"/>
  <c r="R19" i="30" s="1"/>
  <c r="Q19" i="30" a="1"/>
  <c r="Q19" i="30" s="1"/>
  <c r="P19" i="30" a="1"/>
  <c r="P19" i="30" s="1"/>
  <c r="O19" i="30" a="1"/>
  <c r="O19" i="30" s="1"/>
  <c r="N19" i="30" a="1"/>
  <c r="N19" i="30" s="1"/>
  <c r="M19" i="30" a="1"/>
  <c r="M19" i="30" s="1"/>
  <c r="L19" i="30" a="1"/>
  <c r="L19" i="30" s="1"/>
  <c r="K19" i="30" a="1"/>
  <c r="K19" i="30" s="1"/>
  <c r="J19" i="30" a="1"/>
  <c r="J19" i="30" s="1"/>
  <c r="I19" i="30" a="1"/>
  <c r="I19" i="30" s="1"/>
  <c r="H19" i="30" a="1"/>
  <c r="H19" i="30" s="1"/>
  <c r="G19" i="30" a="1"/>
  <c r="G19" i="30" s="1"/>
  <c r="F19" i="30" a="1"/>
  <c r="F19" i="30" s="1"/>
  <c r="E19" i="30" a="1"/>
  <c r="E19" i="30" s="1"/>
  <c r="D19" i="30" a="1"/>
  <c r="D19" i="30" s="1"/>
  <c r="C19" i="30"/>
  <c r="W18" i="30" a="1"/>
  <c r="W18" i="30" s="1"/>
  <c r="V18" i="30" a="1"/>
  <c r="V18" i="30" s="1"/>
  <c r="U18" i="30" a="1"/>
  <c r="U18" i="30" s="1"/>
  <c r="T18" i="30" a="1"/>
  <c r="T18" i="30" s="1"/>
  <c r="S18" i="30" a="1"/>
  <c r="S18" i="30" s="1"/>
  <c r="R18" i="30" a="1"/>
  <c r="R18" i="30" s="1"/>
  <c r="Q18" i="30" a="1"/>
  <c r="Q18" i="30" s="1"/>
  <c r="P18" i="30" a="1"/>
  <c r="P18" i="30" s="1"/>
  <c r="O18" i="30" a="1"/>
  <c r="O18" i="30" s="1"/>
  <c r="N18" i="30" a="1"/>
  <c r="N18" i="30" s="1"/>
  <c r="M18" i="30" a="1"/>
  <c r="M18" i="30" s="1"/>
  <c r="L18" i="30" a="1"/>
  <c r="L18" i="30" s="1"/>
  <c r="K18" i="30" a="1"/>
  <c r="K18" i="30" s="1"/>
  <c r="J18" i="30" a="1"/>
  <c r="J18" i="30" s="1"/>
  <c r="I18" i="30" a="1"/>
  <c r="I18" i="30" s="1"/>
  <c r="H18" i="30" a="1"/>
  <c r="H18" i="30" s="1"/>
  <c r="G18" i="30" a="1"/>
  <c r="G18" i="30" s="1"/>
  <c r="F18" i="30" a="1"/>
  <c r="F18" i="30" s="1"/>
  <c r="E18" i="30" a="1"/>
  <c r="E18" i="30" s="1"/>
  <c r="D18" i="30" a="1"/>
  <c r="D18" i="30" s="1"/>
  <c r="C18" i="30"/>
  <c r="W17" i="30" a="1"/>
  <c r="W17" i="30" s="1"/>
  <c r="V17" i="30" a="1"/>
  <c r="V17" i="30" s="1"/>
  <c r="U17" i="30" a="1"/>
  <c r="U17" i="30" s="1"/>
  <c r="T17" i="30" a="1"/>
  <c r="T17" i="30" s="1"/>
  <c r="S17" i="30" a="1"/>
  <c r="S17" i="30" s="1"/>
  <c r="R17" i="30" a="1"/>
  <c r="R17" i="30" s="1"/>
  <c r="Q17" i="30" a="1"/>
  <c r="Q17" i="30" s="1"/>
  <c r="P17" i="30" a="1"/>
  <c r="P17" i="30" s="1"/>
  <c r="O17" i="30" a="1"/>
  <c r="O17" i="30" s="1"/>
  <c r="N17" i="30" a="1"/>
  <c r="N17" i="30" s="1"/>
  <c r="M17" i="30" a="1"/>
  <c r="M17" i="30" s="1"/>
  <c r="L17" i="30" a="1"/>
  <c r="L17" i="30" s="1"/>
  <c r="K17" i="30" a="1"/>
  <c r="K17" i="30" s="1"/>
  <c r="J17" i="30" a="1"/>
  <c r="J17" i="30" s="1"/>
  <c r="I17" i="30" a="1"/>
  <c r="I17" i="30" s="1"/>
  <c r="H17" i="30" a="1"/>
  <c r="H17" i="30" s="1"/>
  <c r="G17" i="30" a="1"/>
  <c r="G17" i="30" s="1"/>
  <c r="F17" i="30" a="1"/>
  <c r="F17" i="30" s="1"/>
  <c r="E17" i="30" a="1"/>
  <c r="E17" i="30" s="1"/>
  <c r="D17" i="30" a="1"/>
  <c r="D17" i="30" s="1"/>
  <c r="C17" i="30"/>
  <c r="W16" i="30" a="1"/>
  <c r="W16" i="30" s="1"/>
  <c r="V16" i="30" a="1"/>
  <c r="V16" i="30" s="1"/>
  <c r="U16" i="30" a="1"/>
  <c r="U16" i="30" s="1"/>
  <c r="T16" i="30" a="1"/>
  <c r="T16" i="30" s="1"/>
  <c r="S16" i="30" a="1"/>
  <c r="S16" i="30" s="1"/>
  <c r="R16" i="30" a="1"/>
  <c r="R16" i="30" s="1"/>
  <c r="Q16" i="30" a="1"/>
  <c r="Q16" i="30" s="1"/>
  <c r="P16" i="30" a="1"/>
  <c r="P16" i="30" s="1"/>
  <c r="O16" i="30" a="1"/>
  <c r="O16" i="30" s="1"/>
  <c r="N16" i="30" a="1"/>
  <c r="N16" i="30" s="1"/>
  <c r="M16" i="30" a="1"/>
  <c r="M16" i="30" s="1"/>
  <c r="L16" i="30" a="1"/>
  <c r="L16" i="30" s="1"/>
  <c r="K16" i="30" a="1"/>
  <c r="K16" i="30" s="1"/>
  <c r="J16" i="30" a="1"/>
  <c r="J16" i="30" s="1"/>
  <c r="I16" i="30" a="1"/>
  <c r="I16" i="30" s="1"/>
  <c r="H16" i="30" a="1"/>
  <c r="H16" i="30" s="1"/>
  <c r="G16" i="30" a="1"/>
  <c r="G16" i="30" s="1"/>
  <c r="F16" i="30" a="1"/>
  <c r="F16" i="30" s="1"/>
  <c r="E16" i="30" a="1"/>
  <c r="E16" i="30" s="1"/>
  <c r="D16" i="30" a="1"/>
  <c r="D16" i="30" s="1"/>
  <c r="C16" i="30"/>
  <c r="W15" i="30" a="1"/>
  <c r="W15" i="30" s="1"/>
  <c r="V15" i="30" a="1"/>
  <c r="V15" i="30" s="1"/>
  <c r="U15" i="30" a="1"/>
  <c r="U15" i="30" s="1"/>
  <c r="T15" i="30" a="1"/>
  <c r="T15" i="30" s="1"/>
  <c r="S15" i="30" a="1"/>
  <c r="S15" i="30" s="1"/>
  <c r="R15" i="30" a="1"/>
  <c r="R15" i="30" s="1"/>
  <c r="Q15" i="30" a="1"/>
  <c r="Q15" i="30" s="1"/>
  <c r="P15" i="30" a="1"/>
  <c r="P15" i="30" s="1"/>
  <c r="O15" i="30" a="1"/>
  <c r="O15" i="30" s="1"/>
  <c r="N15" i="30" a="1"/>
  <c r="N15" i="30" s="1"/>
  <c r="M15" i="30" a="1"/>
  <c r="M15" i="30" s="1"/>
  <c r="L15" i="30" a="1"/>
  <c r="L15" i="30" s="1"/>
  <c r="K15" i="30" a="1"/>
  <c r="K15" i="30" s="1"/>
  <c r="J15" i="30" a="1"/>
  <c r="J15" i="30" s="1"/>
  <c r="I15" i="30" a="1"/>
  <c r="I15" i="30" s="1"/>
  <c r="H15" i="30" a="1"/>
  <c r="H15" i="30" s="1"/>
  <c r="G15" i="30" a="1"/>
  <c r="G15" i="30" s="1"/>
  <c r="F15" i="30" a="1"/>
  <c r="F15" i="30" s="1"/>
  <c r="E15" i="30" a="1"/>
  <c r="E15" i="30" s="1"/>
  <c r="D15" i="30" a="1"/>
  <c r="D15" i="30" s="1"/>
  <c r="C15" i="30"/>
  <c r="W14" i="30" a="1"/>
  <c r="W14" i="30" s="1"/>
  <c r="V14" i="30" a="1"/>
  <c r="V14" i="30" s="1"/>
  <c r="U14" i="30" a="1"/>
  <c r="U14" i="30" s="1"/>
  <c r="T14" i="30" a="1"/>
  <c r="T14" i="30" s="1"/>
  <c r="S14" i="30" a="1"/>
  <c r="S14" i="30" s="1"/>
  <c r="R14" i="30" a="1"/>
  <c r="R14" i="30" s="1"/>
  <c r="Q14" i="30" a="1"/>
  <c r="Q14" i="30" s="1"/>
  <c r="P14" i="30" a="1"/>
  <c r="P14" i="30" s="1"/>
  <c r="O14" i="30" a="1"/>
  <c r="O14" i="30" s="1"/>
  <c r="N14" i="30" a="1"/>
  <c r="N14" i="30" s="1"/>
  <c r="M14" i="30" a="1"/>
  <c r="M14" i="30" s="1"/>
  <c r="L14" i="30" a="1"/>
  <c r="L14" i="30" s="1"/>
  <c r="K14" i="30" a="1"/>
  <c r="K14" i="30" s="1"/>
  <c r="J14" i="30" a="1"/>
  <c r="J14" i="30" s="1"/>
  <c r="I14" i="30" a="1"/>
  <c r="I14" i="30" s="1"/>
  <c r="H14" i="30" a="1"/>
  <c r="H14" i="30" s="1"/>
  <c r="G14" i="30" a="1"/>
  <c r="G14" i="30" s="1"/>
  <c r="F14" i="30" a="1"/>
  <c r="F14" i="30" s="1"/>
  <c r="E14" i="30" a="1"/>
  <c r="E14" i="30" s="1"/>
  <c r="D14" i="30" a="1"/>
  <c r="D14" i="30" s="1"/>
  <c r="C14" i="30"/>
  <c r="W13" i="30" a="1"/>
  <c r="W13" i="30" s="1"/>
  <c r="V13" i="30" a="1"/>
  <c r="V13" i="30" s="1"/>
  <c r="U13" i="30" a="1"/>
  <c r="U13" i="30" s="1"/>
  <c r="T13" i="30" a="1"/>
  <c r="T13" i="30" s="1"/>
  <c r="S13" i="30" a="1"/>
  <c r="S13" i="30" s="1"/>
  <c r="R13" i="30" a="1"/>
  <c r="R13" i="30" s="1"/>
  <c r="Q13" i="30" a="1"/>
  <c r="Q13" i="30" s="1"/>
  <c r="P13" i="30" a="1"/>
  <c r="P13" i="30" s="1"/>
  <c r="O13" i="30" a="1"/>
  <c r="O13" i="30" s="1"/>
  <c r="N13" i="30" a="1"/>
  <c r="N13" i="30" s="1"/>
  <c r="M13" i="30" a="1"/>
  <c r="M13" i="30" s="1"/>
  <c r="L13" i="30" a="1"/>
  <c r="L13" i="30" s="1"/>
  <c r="K13" i="30" a="1"/>
  <c r="K13" i="30" s="1"/>
  <c r="J13" i="30" a="1"/>
  <c r="J13" i="30" s="1"/>
  <c r="I13" i="30" a="1"/>
  <c r="I13" i="30" s="1"/>
  <c r="H13" i="30" a="1"/>
  <c r="H13" i="30" s="1"/>
  <c r="G13" i="30" a="1"/>
  <c r="G13" i="30" s="1"/>
  <c r="F13" i="30" a="1"/>
  <c r="F13" i="30" s="1"/>
  <c r="E13" i="30" a="1"/>
  <c r="E13" i="30" s="1"/>
  <c r="D13" i="30" a="1"/>
  <c r="D13" i="30" s="1"/>
  <c r="C13" i="30"/>
  <c r="C12" i="30"/>
  <c r="C11" i="30"/>
  <c r="C10" i="30"/>
  <c r="C4" i="30"/>
  <c r="W21" i="29" a="1"/>
  <c r="W21" i="29" s="1"/>
  <c r="V21" i="29" a="1"/>
  <c r="V21" i="29" s="1"/>
  <c r="U21" i="29" a="1"/>
  <c r="U21" i="29" s="1"/>
  <c r="T21" i="29" a="1"/>
  <c r="T21" i="29" s="1"/>
  <c r="S21" i="29" a="1"/>
  <c r="S21" i="29" s="1"/>
  <c r="R21" i="29" a="1"/>
  <c r="R21" i="29" s="1"/>
  <c r="Q21" i="29" a="1"/>
  <c r="Q21" i="29" s="1"/>
  <c r="P21" i="29" a="1"/>
  <c r="P21" i="29" s="1"/>
  <c r="O21" i="29" a="1"/>
  <c r="O21" i="29" s="1"/>
  <c r="N21" i="29" a="1"/>
  <c r="N21" i="29" s="1"/>
  <c r="M21" i="29" a="1"/>
  <c r="M21" i="29" s="1"/>
  <c r="L21" i="29" a="1"/>
  <c r="L21" i="29" s="1"/>
  <c r="K21" i="29" a="1"/>
  <c r="K21" i="29" s="1"/>
  <c r="J21" i="29" a="1"/>
  <c r="J21" i="29" s="1"/>
  <c r="I21" i="29" a="1"/>
  <c r="I21" i="29" s="1"/>
  <c r="H21" i="29" a="1"/>
  <c r="H21" i="29" s="1"/>
  <c r="G21" i="29" a="1"/>
  <c r="G21" i="29" s="1"/>
  <c r="F21" i="29" a="1"/>
  <c r="F21" i="29" s="1"/>
  <c r="E21" i="29" a="1"/>
  <c r="E21" i="29" s="1"/>
  <c r="D21" i="29" a="1"/>
  <c r="D21" i="29" s="1"/>
  <c r="C21" i="29"/>
  <c r="W20" i="29" a="1"/>
  <c r="W20" i="29" s="1"/>
  <c r="V20" i="29" a="1"/>
  <c r="V20" i="29" s="1"/>
  <c r="U20" i="29" a="1"/>
  <c r="U20" i="29" s="1"/>
  <c r="T20" i="29" a="1"/>
  <c r="T20" i="29" s="1"/>
  <c r="S20" i="29" a="1"/>
  <c r="S20" i="29" s="1"/>
  <c r="R20" i="29" a="1"/>
  <c r="R20" i="29" s="1"/>
  <c r="Q20" i="29" a="1"/>
  <c r="Q20" i="29" s="1"/>
  <c r="P20" i="29" a="1"/>
  <c r="P20" i="29" s="1"/>
  <c r="O20" i="29" a="1"/>
  <c r="O20" i="29" s="1"/>
  <c r="N20" i="29" a="1"/>
  <c r="N20" i="29" s="1"/>
  <c r="M20" i="29" a="1"/>
  <c r="M20" i="29" s="1"/>
  <c r="L20" i="29" a="1"/>
  <c r="L20" i="29" s="1"/>
  <c r="K20" i="29" a="1"/>
  <c r="K20" i="29" s="1"/>
  <c r="J20" i="29" a="1"/>
  <c r="J20" i="29" s="1"/>
  <c r="I20" i="29" a="1"/>
  <c r="I20" i="29" s="1"/>
  <c r="H20" i="29" a="1"/>
  <c r="H20" i="29" s="1"/>
  <c r="G20" i="29" a="1"/>
  <c r="G20" i="29" s="1"/>
  <c r="F20" i="29" a="1"/>
  <c r="F20" i="29" s="1"/>
  <c r="E20" i="29" a="1"/>
  <c r="E20" i="29" s="1"/>
  <c r="D20" i="29" a="1"/>
  <c r="D20" i="29" s="1"/>
  <c r="C20" i="29"/>
  <c r="W19" i="29" a="1"/>
  <c r="W19" i="29" s="1"/>
  <c r="V19" i="29" a="1"/>
  <c r="V19" i="29" s="1"/>
  <c r="U19" i="29" a="1"/>
  <c r="U19" i="29" s="1"/>
  <c r="T19" i="29" a="1"/>
  <c r="T19" i="29" s="1"/>
  <c r="S19" i="29" a="1"/>
  <c r="S19" i="29" s="1"/>
  <c r="R19" i="29" a="1"/>
  <c r="R19" i="29" s="1"/>
  <c r="Q19" i="29" a="1"/>
  <c r="Q19" i="29" s="1"/>
  <c r="P19" i="29" a="1"/>
  <c r="P19" i="29" s="1"/>
  <c r="O19" i="29" a="1"/>
  <c r="O19" i="29" s="1"/>
  <c r="N19" i="29" a="1"/>
  <c r="N19" i="29" s="1"/>
  <c r="M19" i="29" a="1"/>
  <c r="M19" i="29" s="1"/>
  <c r="L19" i="29" a="1"/>
  <c r="L19" i="29" s="1"/>
  <c r="K19" i="29" a="1"/>
  <c r="K19" i="29" s="1"/>
  <c r="J19" i="29" a="1"/>
  <c r="J19" i="29" s="1"/>
  <c r="I19" i="29" a="1"/>
  <c r="I19" i="29" s="1"/>
  <c r="H19" i="29" a="1"/>
  <c r="H19" i="29" s="1"/>
  <c r="G19" i="29" a="1"/>
  <c r="G19" i="29" s="1"/>
  <c r="F19" i="29" a="1"/>
  <c r="F19" i="29" s="1"/>
  <c r="E19" i="29" a="1"/>
  <c r="E19" i="29" s="1"/>
  <c r="D19" i="29" a="1"/>
  <c r="D19" i="29" s="1"/>
  <c r="C19" i="29"/>
  <c r="W18" i="29" a="1"/>
  <c r="W18" i="29" s="1"/>
  <c r="V18" i="29" a="1"/>
  <c r="V18" i="29" s="1"/>
  <c r="U18" i="29" a="1"/>
  <c r="U18" i="29" s="1"/>
  <c r="T18" i="29" a="1"/>
  <c r="T18" i="29" s="1"/>
  <c r="S18" i="29" a="1"/>
  <c r="S18" i="29" s="1"/>
  <c r="R18" i="29" a="1"/>
  <c r="R18" i="29" s="1"/>
  <c r="Q18" i="29" a="1"/>
  <c r="Q18" i="29" s="1"/>
  <c r="P18" i="29" a="1"/>
  <c r="P18" i="29" s="1"/>
  <c r="O18" i="29" a="1"/>
  <c r="O18" i="29" s="1"/>
  <c r="N18" i="29" a="1"/>
  <c r="N18" i="29" s="1"/>
  <c r="M18" i="29" a="1"/>
  <c r="M18" i="29" s="1"/>
  <c r="L18" i="29" a="1"/>
  <c r="L18" i="29" s="1"/>
  <c r="K18" i="29" a="1"/>
  <c r="K18" i="29" s="1"/>
  <c r="J18" i="29" a="1"/>
  <c r="J18" i="29" s="1"/>
  <c r="I18" i="29" a="1"/>
  <c r="I18" i="29" s="1"/>
  <c r="H18" i="29" a="1"/>
  <c r="H18" i="29" s="1"/>
  <c r="G18" i="29" a="1"/>
  <c r="G18" i="29" s="1"/>
  <c r="F18" i="29" a="1"/>
  <c r="F18" i="29" s="1"/>
  <c r="E18" i="29" a="1"/>
  <c r="E18" i="29" s="1"/>
  <c r="D18" i="29" a="1"/>
  <c r="D18" i="29" s="1"/>
  <c r="C18" i="29"/>
  <c r="W17" i="29" a="1"/>
  <c r="W17" i="29" s="1"/>
  <c r="V17" i="29" a="1"/>
  <c r="V17" i="29" s="1"/>
  <c r="U17" i="29" a="1"/>
  <c r="U17" i="29" s="1"/>
  <c r="T17" i="29" a="1"/>
  <c r="T17" i="29" s="1"/>
  <c r="S17" i="29" a="1"/>
  <c r="S17" i="29" s="1"/>
  <c r="R17" i="29" a="1"/>
  <c r="R17" i="29" s="1"/>
  <c r="Q17" i="29" a="1"/>
  <c r="Q17" i="29" s="1"/>
  <c r="P17" i="29" a="1"/>
  <c r="P17" i="29" s="1"/>
  <c r="O17" i="29" a="1"/>
  <c r="O17" i="29" s="1"/>
  <c r="N17" i="29" a="1"/>
  <c r="N17" i="29" s="1"/>
  <c r="M17" i="29" a="1"/>
  <c r="M17" i="29" s="1"/>
  <c r="L17" i="29" a="1"/>
  <c r="L17" i="29" s="1"/>
  <c r="K17" i="29" a="1"/>
  <c r="K17" i="29" s="1"/>
  <c r="J17" i="29" a="1"/>
  <c r="J17" i="29" s="1"/>
  <c r="I17" i="29" a="1"/>
  <c r="I17" i="29" s="1"/>
  <c r="H17" i="29" a="1"/>
  <c r="H17" i="29" s="1"/>
  <c r="G17" i="29" a="1"/>
  <c r="G17" i="29" s="1"/>
  <c r="F17" i="29" a="1"/>
  <c r="F17" i="29" s="1"/>
  <c r="E17" i="29" a="1"/>
  <c r="E17" i="29" s="1"/>
  <c r="D17" i="29" a="1"/>
  <c r="D17" i="29" s="1"/>
  <c r="C17" i="29"/>
  <c r="W16" i="29" a="1"/>
  <c r="W16" i="29" s="1"/>
  <c r="V16" i="29" a="1"/>
  <c r="V16" i="29" s="1"/>
  <c r="U16" i="29" a="1"/>
  <c r="U16" i="29" s="1"/>
  <c r="T16" i="29" a="1"/>
  <c r="T16" i="29" s="1"/>
  <c r="S16" i="29" a="1"/>
  <c r="S16" i="29" s="1"/>
  <c r="R16" i="29" a="1"/>
  <c r="R16" i="29" s="1"/>
  <c r="Q16" i="29" a="1"/>
  <c r="Q16" i="29" s="1"/>
  <c r="P16" i="29" a="1"/>
  <c r="P16" i="29" s="1"/>
  <c r="O16" i="29" a="1"/>
  <c r="O16" i="29" s="1"/>
  <c r="N16" i="29" a="1"/>
  <c r="N16" i="29" s="1"/>
  <c r="M16" i="29" a="1"/>
  <c r="M16" i="29" s="1"/>
  <c r="L16" i="29" a="1"/>
  <c r="L16" i="29" s="1"/>
  <c r="K16" i="29" a="1"/>
  <c r="K16" i="29" s="1"/>
  <c r="J16" i="29" a="1"/>
  <c r="J16" i="29" s="1"/>
  <c r="I16" i="29" a="1"/>
  <c r="I16" i="29" s="1"/>
  <c r="H16" i="29" a="1"/>
  <c r="H16" i="29" s="1"/>
  <c r="G16" i="29" a="1"/>
  <c r="G16" i="29" s="1"/>
  <c r="F16" i="29" a="1"/>
  <c r="F16" i="29" s="1"/>
  <c r="E16" i="29" a="1"/>
  <c r="E16" i="29" s="1"/>
  <c r="D16" i="29" a="1"/>
  <c r="D16" i="29" s="1"/>
  <c r="C16" i="29"/>
  <c r="W15" i="29" a="1"/>
  <c r="W15" i="29" s="1"/>
  <c r="V15" i="29" a="1"/>
  <c r="V15" i="29" s="1"/>
  <c r="U15" i="29" a="1"/>
  <c r="U15" i="29" s="1"/>
  <c r="T15" i="29" a="1"/>
  <c r="T15" i="29" s="1"/>
  <c r="S15" i="29" a="1"/>
  <c r="S15" i="29" s="1"/>
  <c r="R15" i="29" a="1"/>
  <c r="R15" i="29" s="1"/>
  <c r="Q15" i="29" a="1"/>
  <c r="Q15" i="29" s="1"/>
  <c r="P15" i="29" a="1"/>
  <c r="P15" i="29" s="1"/>
  <c r="O15" i="29" a="1"/>
  <c r="O15" i="29" s="1"/>
  <c r="N15" i="29" a="1"/>
  <c r="N15" i="29" s="1"/>
  <c r="M15" i="29" a="1"/>
  <c r="M15" i="29" s="1"/>
  <c r="L15" i="29" a="1"/>
  <c r="L15" i="29" s="1"/>
  <c r="K15" i="29" a="1"/>
  <c r="K15" i="29" s="1"/>
  <c r="J15" i="29" a="1"/>
  <c r="J15" i="29" s="1"/>
  <c r="I15" i="29" a="1"/>
  <c r="I15" i="29" s="1"/>
  <c r="H15" i="29" a="1"/>
  <c r="H15" i="29" s="1"/>
  <c r="G15" i="29" a="1"/>
  <c r="G15" i="29" s="1"/>
  <c r="F15" i="29" a="1"/>
  <c r="F15" i="29" s="1"/>
  <c r="E15" i="29" a="1"/>
  <c r="E15" i="29" s="1"/>
  <c r="D15" i="29" a="1"/>
  <c r="D15" i="29" s="1"/>
  <c r="C15" i="29"/>
  <c r="W14" i="29" a="1"/>
  <c r="W14" i="29" s="1"/>
  <c r="V14" i="29" a="1"/>
  <c r="V14" i="29" s="1"/>
  <c r="U14" i="29" a="1"/>
  <c r="U14" i="29" s="1"/>
  <c r="T14" i="29" a="1"/>
  <c r="T14" i="29" s="1"/>
  <c r="S14" i="29" a="1"/>
  <c r="S14" i="29" s="1"/>
  <c r="R14" i="29" a="1"/>
  <c r="R14" i="29" s="1"/>
  <c r="Q14" i="29" a="1"/>
  <c r="Q14" i="29" s="1"/>
  <c r="P14" i="29" a="1"/>
  <c r="P14" i="29" s="1"/>
  <c r="O14" i="29" a="1"/>
  <c r="O14" i="29" s="1"/>
  <c r="N14" i="29" a="1"/>
  <c r="N14" i="29" s="1"/>
  <c r="M14" i="29" a="1"/>
  <c r="M14" i="29" s="1"/>
  <c r="L14" i="29" a="1"/>
  <c r="L14" i="29" s="1"/>
  <c r="K14" i="29" a="1"/>
  <c r="K14" i="29" s="1"/>
  <c r="J14" i="29" a="1"/>
  <c r="J14" i="29" s="1"/>
  <c r="I14" i="29" a="1"/>
  <c r="I14" i="29" s="1"/>
  <c r="H14" i="29" a="1"/>
  <c r="H14" i="29" s="1"/>
  <c r="G14" i="29" a="1"/>
  <c r="G14" i="29" s="1"/>
  <c r="F14" i="29" a="1"/>
  <c r="F14" i="29" s="1"/>
  <c r="E14" i="29" a="1"/>
  <c r="E14" i="29" s="1"/>
  <c r="D14" i="29" a="1"/>
  <c r="D14" i="29" s="1"/>
  <c r="C14" i="29"/>
  <c r="W13" i="29" a="1"/>
  <c r="W13" i="29" s="1"/>
  <c r="V13" i="29" a="1"/>
  <c r="V13" i="29" s="1"/>
  <c r="U13" i="29" a="1"/>
  <c r="U13" i="29" s="1"/>
  <c r="T13" i="29" a="1"/>
  <c r="T13" i="29" s="1"/>
  <c r="S13" i="29" a="1"/>
  <c r="S13" i="29" s="1"/>
  <c r="R13" i="29" a="1"/>
  <c r="R13" i="29" s="1"/>
  <c r="Q13" i="29" a="1"/>
  <c r="Q13" i="29" s="1"/>
  <c r="P13" i="29" a="1"/>
  <c r="P13" i="29" s="1"/>
  <c r="O13" i="29" a="1"/>
  <c r="O13" i="29" s="1"/>
  <c r="N13" i="29" a="1"/>
  <c r="N13" i="29" s="1"/>
  <c r="M13" i="29" a="1"/>
  <c r="M13" i="29" s="1"/>
  <c r="L13" i="29" a="1"/>
  <c r="L13" i="29" s="1"/>
  <c r="K13" i="29" a="1"/>
  <c r="K13" i="29" s="1"/>
  <c r="J13" i="29" a="1"/>
  <c r="J13" i="29" s="1"/>
  <c r="I13" i="29" a="1"/>
  <c r="I13" i="29" s="1"/>
  <c r="H13" i="29" a="1"/>
  <c r="H13" i="29" s="1"/>
  <c r="G13" i="29" a="1"/>
  <c r="G13" i="29" s="1"/>
  <c r="F13" i="29" a="1"/>
  <c r="F13" i="29" s="1"/>
  <c r="E13" i="29" a="1"/>
  <c r="E13" i="29" s="1"/>
  <c r="D13" i="29" a="1"/>
  <c r="D13" i="29" s="1"/>
  <c r="C13" i="29"/>
  <c r="W12" i="29" a="1"/>
  <c r="W12" i="29" s="1"/>
  <c r="V12" i="29" a="1"/>
  <c r="V12" i="29" s="1"/>
  <c r="U12" i="29" a="1"/>
  <c r="U12" i="29" s="1"/>
  <c r="T12" i="29" a="1"/>
  <c r="T12" i="29" s="1"/>
  <c r="S12" i="29" a="1"/>
  <c r="S12" i="29" s="1"/>
  <c r="R12" i="29" a="1"/>
  <c r="R12" i="29" s="1"/>
  <c r="Q12" i="29" a="1"/>
  <c r="Q12" i="29" s="1"/>
  <c r="P12" i="29" a="1"/>
  <c r="P12" i="29" s="1"/>
  <c r="O12" i="29" a="1"/>
  <c r="O12" i="29" s="1"/>
  <c r="N12" i="29" a="1"/>
  <c r="N12" i="29" s="1"/>
  <c r="M12" i="29" a="1"/>
  <c r="M12" i="29" s="1"/>
  <c r="L12" i="29" a="1"/>
  <c r="L12" i="29" s="1"/>
  <c r="K12" i="29" a="1"/>
  <c r="K12" i="29" s="1"/>
  <c r="J12" i="29" a="1"/>
  <c r="J12" i="29" s="1"/>
  <c r="I12" i="29" a="1"/>
  <c r="I12" i="29" s="1"/>
  <c r="H12" i="29" a="1"/>
  <c r="H12" i="29" s="1"/>
  <c r="G12" i="29" a="1"/>
  <c r="G12" i="29" s="1"/>
  <c r="F12" i="29" a="1"/>
  <c r="F12" i="29" s="1"/>
  <c r="E12" i="29" a="1"/>
  <c r="E12" i="29" s="1"/>
  <c r="D12" i="29" a="1"/>
  <c r="D12" i="29" s="1"/>
  <c r="C12" i="29"/>
  <c r="W11" i="29" a="1"/>
  <c r="W11" i="29" s="1"/>
  <c r="V11" i="29" a="1"/>
  <c r="V11" i="29" s="1"/>
  <c r="U11" i="29" a="1"/>
  <c r="U11" i="29" s="1"/>
  <c r="T11" i="29" a="1"/>
  <c r="T11" i="29" s="1"/>
  <c r="S11" i="29" a="1"/>
  <c r="S11" i="29" s="1"/>
  <c r="R11" i="29" a="1"/>
  <c r="R11" i="29" s="1"/>
  <c r="Q11" i="29" a="1"/>
  <c r="Q11" i="29" s="1"/>
  <c r="P11" i="29" a="1"/>
  <c r="P11" i="29" s="1"/>
  <c r="O11" i="29" a="1"/>
  <c r="O11" i="29" s="1"/>
  <c r="N11" i="29" a="1"/>
  <c r="N11" i="29" s="1"/>
  <c r="M11" i="29" a="1"/>
  <c r="M11" i="29" s="1"/>
  <c r="L11" i="29" a="1"/>
  <c r="L11" i="29" s="1"/>
  <c r="K11" i="29" a="1"/>
  <c r="K11" i="29" s="1"/>
  <c r="J11" i="29" a="1"/>
  <c r="J11" i="29" s="1"/>
  <c r="I11" i="29" a="1"/>
  <c r="I11" i="29" s="1"/>
  <c r="H11" i="29" a="1"/>
  <c r="H11" i="29" s="1"/>
  <c r="G11" i="29" a="1"/>
  <c r="G11" i="29" s="1"/>
  <c r="F11" i="29" a="1"/>
  <c r="F11" i="29" s="1"/>
  <c r="E11" i="29" a="1"/>
  <c r="E11" i="29" s="1"/>
  <c r="D11" i="29" a="1"/>
  <c r="D11" i="29" s="1"/>
  <c r="C11" i="29"/>
  <c r="W10" i="29" a="1"/>
  <c r="W10" i="29" s="1"/>
  <c r="V10" i="29" a="1"/>
  <c r="V10" i="29" s="1"/>
  <c r="U10" i="29" a="1"/>
  <c r="U10" i="29" s="1"/>
  <c r="T10" i="29" a="1"/>
  <c r="T10" i="29" s="1"/>
  <c r="S10" i="29" a="1"/>
  <c r="S10" i="29" s="1"/>
  <c r="R10" i="29" a="1"/>
  <c r="R10" i="29" s="1"/>
  <c r="Q10" i="29" a="1"/>
  <c r="Q10" i="29" s="1"/>
  <c r="P10" i="29" a="1"/>
  <c r="P10" i="29" s="1"/>
  <c r="O10" i="29" a="1"/>
  <c r="O10" i="29" s="1"/>
  <c r="N10" i="29" a="1"/>
  <c r="N10" i="29" s="1"/>
  <c r="M10" i="29" a="1"/>
  <c r="M10" i="29" s="1"/>
  <c r="L10" i="29" a="1"/>
  <c r="L10" i="29" s="1"/>
  <c r="K10" i="29" a="1"/>
  <c r="K10" i="29" s="1"/>
  <c r="J10" i="29" a="1"/>
  <c r="J10" i="29" s="1"/>
  <c r="I10" i="29" a="1"/>
  <c r="I10" i="29" s="1"/>
  <c r="H10" i="29" a="1"/>
  <c r="H10" i="29" s="1"/>
  <c r="G10" i="29" a="1"/>
  <c r="G10" i="29" s="1"/>
  <c r="F10" i="29" a="1"/>
  <c r="F10" i="29" s="1"/>
  <c r="E10" i="29" a="1"/>
  <c r="E10" i="29" s="1"/>
  <c r="D10" i="29" a="1"/>
  <c r="D10" i="29" s="1"/>
  <c r="C10" i="29"/>
  <c r="C9" i="29"/>
  <c r="C8" i="29"/>
  <c r="C7" i="29"/>
  <c r="C6" i="29"/>
  <c r="C5" i="29"/>
  <c r="C4" i="29"/>
  <c r="W21" i="28" a="1"/>
  <c r="W21" i="28" s="1"/>
  <c r="V21" i="28" a="1"/>
  <c r="V21" i="28" s="1"/>
  <c r="U21" i="28" a="1"/>
  <c r="U21" i="28" s="1"/>
  <c r="T21" i="28" a="1"/>
  <c r="T21" i="28" s="1"/>
  <c r="S21" i="28" a="1"/>
  <c r="S21" i="28" s="1"/>
  <c r="R21" i="28" a="1"/>
  <c r="R21" i="28" s="1"/>
  <c r="Q21" i="28" a="1"/>
  <c r="Q21" i="28" s="1"/>
  <c r="P21" i="28" a="1"/>
  <c r="P21" i="28" s="1"/>
  <c r="O21" i="28" a="1"/>
  <c r="O21" i="28" s="1"/>
  <c r="N21" i="28" a="1"/>
  <c r="N21" i="28" s="1"/>
  <c r="M21" i="28" a="1"/>
  <c r="M21" i="28" s="1"/>
  <c r="L21" i="28" a="1"/>
  <c r="L21" i="28" s="1"/>
  <c r="K21" i="28" a="1"/>
  <c r="K21" i="28" s="1"/>
  <c r="J21" i="28" a="1"/>
  <c r="J21" i="28" s="1"/>
  <c r="I21" i="28" a="1"/>
  <c r="I21" i="28" s="1"/>
  <c r="H21" i="28" a="1"/>
  <c r="H21" i="28" s="1"/>
  <c r="G21" i="28" a="1"/>
  <c r="G21" i="28" s="1"/>
  <c r="F21" i="28" a="1"/>
  <c r="F21" i="28" s="1"/>
  <c r="E21" i="28" a="1"/>
  <c r="E21" i="28" s="1"/>
  <c r="D21" i="28" a="1"/>
  <c r="D21" i="28" s="1"/>
  <c r="C21" i="28"/>
  <c r="W20" i="28" a="1"/>
  <c r="W20" i="28" s="1"/>
  <c r="V20" i="28" a="1"/>
  <c r="V20" i="28" s="1"/>
  <c r="U20" i="28" a="1"/>
  <c r="U20" i="28" s="1"/>
  <c r="T20" i="28" a="1"/>
  <c r="T20" i="28" s="1"/>
  <c r="S20" i="28" a="1"/>
  <c r="S20" i="28" s="1"/>
  <c r="R20" i="28" a="1"/>
  <c r="R20" i="28" s="1"/>
  <c r="Q20" i="28" a="1"/>
  <c r="Q20" i="28" s="1"/>
  <c r="P20" i="28" a="1"/>
  <c r="P20" i="28" s="1"/>
  <c r="O20" i="28" a="1"/>
  <c r="O20" i="28" s="1"/>
  <c r="N20" i="28" a="1"/>
  <c r="N20" i="28" s="1"/>
  <c r="M20" i="28" a="1"/>
  <c r="M20" i="28" s="1"/>
  <c r="L20" i="28" a="1"/>
  <c r="L20" i="28" s="1"/>
  <c r="K20" i="28" a="1"/>
  <c r="K20" i="28" s="1"/>
  <c r="J20" i="28" a="1"/>
  <c r="J20" i="28" s="1"/>
  <c r="I20" i="28" a="1"/>
  <c r="I20" i="28" s="1"/>
  <c r="H20" i="28" a="1"/>
  <c r="H20" i="28" s="1"/>
  <c r="G20" i="28" a="1"/>
  <c r="G20" i="28" s="1"/>
  <c r="F20" i="28" a="1"/>
  <c r="F20" i="28" s="1"/>
  <c r="E20" i="28" a="1"/>
  <c r="E20" i="28" s="1"/>
  <c r="D20" i="28" a="1"/>
  <c r="D20" i="28" s="1"/>
  <c r="C20" i="28"/>
  <c r="W19" i="28" a="1"/>
  <c r="W19" i="28" s="1"/>
  <c r="V19" i="28" a="1"/>
  <c r="V19" i="28" s="1"/>
  <c r="U19" i="28" a="1"/>
  <c r="U19" i="28" s="1"/>
  <c r="T19" i="28" a="1"/>
  <c r="T19" i="28" s="1"/>
  <c r="S19" i="28" a="1"/>
  <c r="S19" i="28" s="1"/>
  <c r="R19" i="28" a="1"/>
  <c r="R19" i="28" s="1"/>
  <c r="Q19" i="28" a="1"/>
  <c r="Q19" i="28" s="1"/>
  <c r="P19" i="28" a="1"/>
  <c r="P19" i="28" s="1"/>
  <c r="O19" i="28" a="1"/>
  <c r="O19" i="28" s="1"/>
  <c r="N19" i="28" a="1"/>
  <c r="N19" i="28" s="1"/>
  <c r="M19" i="28" a="1"/>
  <c r="M19" i="28" s="1"/>
  <c r="L19" i="28" a="1"/>
  <c r="L19" i="28" s="1"/>
  <c r="K19" i="28" a="1"/>
  <c r="K19" i="28" s="1"/>
  <c r="J19" i="28" a="1"/>
  <c r="J19" i="28" s="1"/>
  <c r="I19" i="28" a="1"/>
  <c r="I19" i="28" s="1"/>
  <c r="H19" i="28" a="1"/>
  <c r="H19" i="28" s="1"/>
  <c r="G19" i="28" a="1"/>
  <c r="G19" i="28" s="1"/>
  <c r="F19" i="28" a="1"/>
  <c r="F19" i="28" s="1"/>
  <c r="E19" i="28" a="1"/>
  <c r="E19" i="28" s="1"/>
  <c r="D19" i="28" a="1"/>
  <c r="D19" i="28" s="1"/>
  <c r="C19" i="28"/>
  <c r="W18" i="28" a="1"/>
  <c r="W18" i="28" s="1"/>
  <c r="V18" i="28" a="1"/>
  <c r="V18" i="28" s="1"/>
  <c r="U18" i="28" a="1"/>
  <c r="U18" i="28" s="1"/>
  <c r="T18" i="28" a="1"/>
  <c r="T18" i="28" s="1"/>
  <c r="S18" i="28" a="1"/>
  <c r="S18" i="28" s="1"/>
  <c r="R18" i="28" a="1"/>
  <c r="R18" i="28" s="1"/>
  <c r="Q18" i="28" a="1"/>
  <c r="Q18" i="28" s="1"/>
  <c r="P18" i="28" a="1"/>
  <c r="P18" i="28" s="1"/>
  <c r="O18" i="28" a="1"/>
  <c r="O18" i="28" s="1"/>
  <c r="N18" i="28" a="1"/>
  <c r="N18" i="28" s="1"/>
  <c r="M18" i="28" a="1"/>
  <c r="M18" i="28" s="1"/>
  <c r="L18" i="28" a="1"/>
  <c r="L18" i="28" s="1"/>
  <c r="K18" i="28" a="1"/>
  <c r="K18" i="28" s="1"/>
  <c r="J18" i="28" a="1"/>
  <c r="J18" i="28" s="1"/>
  <c r="I18" i="28" a="1"/>
  <c r="I18" i="28" s="1"/>
  <c r="H18" i="28" a="1"/>
  <c r="H18" i="28" s="1"/>
  <c r="G18" i="28" a="1"/>
  <c r="G18" i="28" s="1"/>
  <c r="F18" i="28" a="1"/>
  <c r="F18" i="28" s="1"/>
  <c r="E18" i="28" a="1"/>
  <c r="E18" i="28" s="1"/>
  <c r="D18" i="28" a="1"/>
  <c r="D18" i="28" s="1"/>
  <c r="C18" i="28"/>
  <c r="W17" i="28" a="1"/>
  <c r="W17" i="28" s="1"/>
  <c r="V17" i="28" a="1"/>
  <c r="V17" i="28" s="1"/>
  <c r="U17" i="28" a="1"/>
  <c r="U17" i="28" s="1"/>
  <c r="T17" i="28" a="1"/>
  <c r="T17" i="28" s="1"/>
  <c r="S17" i="28" a="1"/>
  <c r="S17" i="28" s="1"/>
  <c r="R17" i="28" a="1"/>
  <c r="R17" i="28" s="1"/>
  <c r="Q17" i="28" a="1"/>
  <c r="Q17" i="28" s="1"/>
  <c r="P17" i="28" a="1"/>
  <c r="P17" i="28" s="1"/>
  <c r="O17" i="28" a="1"/>
  <c r="O17" i="28" s="1"/>
  <c r="N17" i="28" a="1"/>
  <c r="N17" i="28" s="1"/>
  <c r="M17" i="28" a="1"/>
  <c r="M17" i="28" s="1"/>
  <c r="L17" i="28" a="1"/>
  <c r="L17" i="28" s="1"/>
  <c r="K17" i="28" a="1"/>
  <c r="K17" i="28" s="1"/>
  <c r="J17" i="28" a="1"/>
  <c r="J17" i="28" s="1"/>
  <c r="I17" i="28" a="1"/>
  <c r="I17" i="28" s="1"/>
  <c r="H17" i="28" a="1"/>
  <c r="H17" i="28" s="1"/>
  <c r="G17" i="28" a="1"/>
  <c r="G17" i="28" s="1"/>
  <c r="F17" i="28" a="1"/>
  <c r="F17" i="28" s="1"/>
  <c r="E17" i="28" a="1"/>
  <c r="E17" i="28" s="1"/>
  <c r="D17" i="28" a="1"/>
  <c r="D17" i="28" s="1"/>
  <c r="C17" i="28"/>
  <c r="W16" i="28" a="1"/>
  <c r="W16" i="28" s="1"/>
  <c r="V16" i="28" a="1"/>
  <c r="V16" i="28" s="1"/>
  <c r="U16" i="28" a="1"/>
  <c r="U16" i="28" s="1"/>
  <c r="T16" i="28" a="1"/>
  <c r="T16" i="28" s="1"/>
  <c r="S16" i="28" a="1"/>
  <c r="S16" i="28" s="1"/>
  <c r="R16" i="28" a="1"/>
  <c r="R16" i="28" s="1"/>
  <c r="Q16" i="28" a="1"/>
  <c r="Q16" i="28" s="1"/>
  <c r="P16" i="28" a="1"/>
  <c r="P16" i="28" s="1"/>
  <c r="O16" i="28" a="1"/>
  <c r="O16" i="28" s="1"/>
  <c r="N16" i="28" a="1"/>
  <c r="N16" i="28" s="1"/>
  <c r="M16" i="28" a="1"/>
  <c r="M16" i="28" s="1"/>
  <c r="L16" i="28" a="1"/>
  <c r="L16" i="28" s="1"/>
  <c r="K16" i="28" a="1"/>
  <c r="K16" i="28" s="1"/>
  <c r="J16" i="28" a="1"/>
  <c r="J16" i="28" s="1"/>
  <c r="I16" i="28" a="1"/>
  <c r="I16" i="28" s="1"/>
  <c r="H16" i="28" a="1"/>
  <c r="H16" i="28" s="1"/>
  <c r="G16" i="28" a="1"/>
  <c r="G16" i="28" s="1"/>
  <c r="F16" i="28" a="1"/>
  <c r="F16" i="28" s="1"/>
  <c r="E16" i="28" a="1"/>
  <c r="E16" i="28" s="1"/>
  <c r="D16" i="28" a="1"/>
  <c r="D16" i="28" s="1"/>
  <c r="C16" i="28"/>
  <c r="W15" i="28" a="1"/>
  <c r="W15" i="28" s="1"/>
  <c r="V15" i="28" a="1"/>
  <c r="V15" i="28" s="1"/>
  <c r="U15" i="28" a="1"/>
  <c r="U15" i="28" s="1"/>
  <c r="T15" i="28" a="1"/>
  <c r="T15" i="28" s="1"/>
  <c r="S15" i="28" a="1"/>
  <c r="S15" i="28" s="1"/>
  <c r="R15" i="28" a="1"/>
  <c r="R15" i="28" s="1"/>
  <c r="Q15" i="28" a="1"/>
  <c r="Q15" i="28" s="1"/>
  <c r="P15" i="28" a="1"/>
  <c r="P15" i="28" s="1"/>
  <c r="O15" i="28" a="1"/>
  <c r="O15" i="28" s="1"/>
  <c r="N15" i="28" a="1"/>
  <c r="N15" i="28" s="1"/>
  <c r="M15" i="28" a="1"/>
  <c r="M15" i="28" s="1"/>
  <c r="L15" i="28" a="1"/>
  <c r="L15" i="28" s="1"/>
  <c r="K15" i="28" a="1"/>
  <c r="K15" i="28" s="1"/>
  <c r="J15" i="28" a="1"/>
  <c r="J15" i="28" s="1"/>
  <c r="I15" i="28" a="1"/>
  <c r="I15" i="28" s="1"/>
  <c r="H15" i="28" a="1"/>
  <c r="H15" i="28" s="1"/>
  <c r="G15" i="28" a="1"/>
  <c r="G15" i="28" s="1"/>
  <c r="F15" i="28" a="1"/>
  <c r="F15" i="28" s="1"/>
  <c r="E15" i="28" a="1"/>
  <c r="E15" i="28" s="1"/>
  <c r="D15" i="28" a="1"/>
  <c r="D15" i="28" s="1"/>
  <c r="C15" i="28"/>
  <c r="W14" i="28" a="1"/>
  <c r="W14" i="28" s="1"/>
  <c r="V14" i="28" a="1"/>
  <c r="V14" i="28" s="1"/>
  <c r="U14" i="28" a="1"/>
  <c r="U14" i="28" s="1"/>
  <c r="T14" i="28" a="1"/>
  <c r="T14" i="28" s="1"/>
  <c r="S14" i="28" a="1"/>
  <c r="S14" i="28" s="1"/>
  <c r="R14" i="28" a="1"/>
  <c r="R14" i="28" s="1"/>
  <c r="Q14" i="28" a="1"/>
  <c r="Q14" i="28" s="1"/>
  <c r="P14" i="28" a="1"/>
  <c r="P14" i="28" s="1"/>
  <c r="O14" i="28" a="1"/>
  <c r="O14" i="28" s="1"/>
  <c r="N14" i="28" a="1"/>
  <c r="N14" i="28" s="1"/>
  <c r="M14" i="28" a="1"/>
  <c r="M14" i="28" s="1"/>
  <c r="L14" i="28" a="1"/>
  <c r="L14" i="28" s="1"/>
  <c r="K14" i="28" a="1"/>
  <c r="K14" i="28" s="1"/>
  <c r="J14" i="28" a="1"/>
  <c r="J14" i="28" s="1"/>
  <c r="I14" i="28" a="1"/>
  <c r="I14" i="28" s="1"/>
  <c r="H14" i="28" a="1"/>
  <c r="H14" i="28" s="1"/>
  <c r="G14" i="28" a="1"/>
  <c r="G14" i="28" s="1"/>
  <c r="F14" i="28" a="1"/>
  <c r="F14" i="28" s="1"/>
  <c r="E14" i="28" a="1"/>
  <c r="E14" i="28" s="1"/>
  <c r="D14" i="28" a="1"/>
  <c r="D14" i="28" s="1"/>
  <c r="C14" i="28"/>
  <c r="W13" i="28" a="1"/>
  <c r="W13" i="28" s="1"/>
  <c r="V13" i="28" a="1"/>
  <c r="V13" i="28" s="1"/>
  <c r="U13" i="28" a="1"/>
  <c r="U13" i="28" s="1"/>
  <c r="T13" i="28" a="1"/>
  <c r="T13" i="28" s="1"/>
  <c r="S13" i="28" a="1"/>
  <c r="S13" i="28" s="1"/>
  <c r="R13" i="28" a="1"/>
  <c r="R13" i="28" s="1"/>
  <c r="Q13" i="28" a="1"/>
  <c r="Q13" i="28" s="1"/>
  <c r="P13" i="28" a="1"/>
  <c r="P13" i="28" s="1"/>
  <c r="O13" i="28" a="1"/>
  <c r="O13" i="28" s="1"/>
  <c r="N13" i="28" a="1"/>
  <c r="N13" i="28" s="1"/>
  <c r="M13" i="28" a="1"/>
  <c r="M13" i="28" s="1"/>
  <c r="L13" i="28" a="1"/>
  <c r="L13" i="28" s="1"/>
  <c r="K13" i="28" a="1"/>
  <c r="K13" i="28" s="1"/>
  <c r="J13" i="28" a="1"/>
  <c r="J13" i="28" s="1"/>
  <c r="I13" i="28" a="1"/>
  <c r="I13" i="28" s="1"/>
  <c r="H13" i="28" a="1"/>
  <c r="H13" i="28" s="1"/>
  <c r="G13" i="28" a="1"/>
  <c r="G13" i="28" s="1"/>
  <c r="F13" i="28" a="1"/>
  <c r="F13" i="28" s="1"/>
  <c r="E13" i="28" a="1"/>
  <c r="E13" i="28" s="1"/>
  <c r="D13" i="28" a="1"/>
  <c r="D13" i="28" s="1"/>
  <c r="C13" i="28"/>
  <c r="W12" i="28" a="1"/>
  <c r="W12" i="28" s="1"/>
  <c r="V12" i="28" a="1"/>
  <c r="V12" i="28" s="1"/>
  <c r="U12" i="28" a="1"/>
  <c r="U12" i="28" s="1"/>
  <c r="T12" i="28" a="1"/>
  <c r="T12" i="28" s="1"/>
  <c r="S12" i="28" a="1"/>
  <c r="S12" i="28" s="1"/>
  <c r="R12" i="28" a="1"/>
  <c r="R12" i="28" s="1"/>
  <c r="Q12" i="28" a="1"/>
  <c r="Q12" i="28" s="1"/>
  <c r="P12" i="28" a="1"/>
  <c r="P12" i="28" s="1"/>
  <c r="O12" i="28" a="1"/>
  <c r="O12" i="28" s="1"/>
  <c r="N12" i="28" a="1"/>
  <c r="N12" i="28" s="1"/>
  <c r="M12" i="28" a="1"/>
  <c r="M12" i="28" s="1"/>
  <c r="L12" i="28" a="1"/>
  <c r="L12" i="28" s="1"/>
  <c r="K12" i="28" a="1"/>
  <c r="K12" i="28" s="1"/>
  <c r="J12" i="28" a="1"/>
  <c r="J12" i="28" s="1"/>
  <c r="I12" i="28" a="1"/>
  <c r="I12" i="28" s="1"/>
  <c r="H12" i="28" a="1"/>
  <c r="H12" i="28" s="1"/>
  <c r="G12" i="28" a="1"/>
  <c r="G12" i="28" s="1"/>
  <c r="F12" i="28" a="1"/>
  <c r="F12" i="28" s="1"/>
  <c r="E12" i="28" a="1"/>
  <c r="E12" i="28" s="1"/>
  <c r="D12" i="28" a="1"/>
  <c r="D12" i="28" s="1"/>
  <c r="C12" i="28"/>
  <c r="W11" i="28" a="1"/>
  <c r="W11" i="28" s="1"/>
  <c r="V11" i="28" a="1"/>
  <c r="V11" i="28" s="1"/>
  <c r="U11" i="28" a="1"/>
  <c r="U11" i="28" s="1"/>
  <c r="T11" i="28" a="1"/>
  <c r="T11" i="28" s="1"/>
  <c r="S11" i="28" a="1"/>
  <c r="S11" i="28" s="1"/>
  <c r="R11" i="28" a="1"/>
  <c r="R11" i="28" s="1"/>
  <c r="Q11" i="28" a="1"/>
  <c r="Q11" i="28" s="1"/>
  <c r="P11" i="28" a="1"/>
  <c r="P11" i="28" s="1"/>
  <c r="O11" i="28" a="1"/>
  <c r="O11" i="28" s="1"/>
  <c r="N11" i="28" a="1"/>
  <c r="N11" i="28" s="1"/>
  <c r="M11" i="28" a="1"/>
  <c r="M11" i="28" s="1"/>
  <c r="L11" i="28" a="1"/>
  <c r="L11" i="28" s="1"/>
  <c r="K11" i="28" a="1"/>
  <c r="K11" i="28" s="1"/>
  <c r="J11" i="28" a="1"/>
  <c r="J11" i="28" s="1"/>
  <c r="I11" i="28" a="1"/>
  <c r="I11" i="28" s="1"/>
  <c r="H11" i="28" a="1"/>
  <c r="H11" i="28" s="1"/>
  <c r="G11" i="28" a="1"/>
  <c r="G11" i="28" s="1"/>
  <c r="F11" i="28" a="1"/>
  <c r="F11" i="28" s="1"/>
  <c r="E11" i="28" a="1"/>
  <c r="E11" i="28" s="1"/>
  <c r="D11" i="28" a="1"/>
  <c r="D11" i="28" s="1"/>
  <c r="C11" i="28"/>
  <c r="W10" i="28" a="1"/>
  <c r="W10" i="28" s="1"/>
  <c r="V10" i="28" a="1"/>
  <c r="V10" i="28" s="1"/>
  <c r="U10" i="28" a="1"/>
  <c r="U10" i="28" s="1"/>
  <c r="T10" i="28" a="1"/>
  <c r="T10" i="28" s="1"/>
  <c r="S10" i="28" a="1"/>
  <c r="S10" i="28" s="1"/>
  <c r="R10" i="28" a="1"/>
  <c r="R10" i="28" s="1"/>
  <c r="Q10" i="28" a="1"/>
  <c r="Q10" i="28" s="1"/>
  <c r="P10" i="28" a="1"/>
  <c r="P10" i="28" s="1"/>
  <c r="O10" i="28" a="1"/>
  <c r="O10" i="28" s="1"/>
  <c r="N10" i="28" a="1"/>
  <c r="N10" i="28" s="1"/>
  <c r="M10" i="28" a="1"/>
  <c r="M10" i="28" s="1"/>
  <c r="L10" i="28" a="1"/>
  <c r="L10" i="28" s="1"/>
  <c r="K10" i="28" a="1"/>
  <c r="K10" i="28" s="1"/>
  <c r="J10" i="28" a="1"/>
  <c r="J10" i="28" s="1"/>
  <c r="I10" i="28" a="1"/>
  <c r="I10" i="28" s="1"/>
  <c r="H10" i="28" a="1"/>
  <c r="H10" i="28" s="1"/>
  <c r="G10" i="28" a="1"/>
  <c r="G10" i="28" s="1"/>
  <c r="F10" i="28" a="1"/>
  <c r="F10" i="28" s="1"/>
  <c r="E10" i="28" a="1"/>
  <c r="E10" i="28" s="1"/>
  <c r="D10" i="28" a="1"/>
  <c r="D10" i="28" s="1"/>
  <c r="C10" i="28"/>
  <c r="W9" i="28" a="1"/>
  <c r="W9" i="28" s="1"/>
  <c r="V9" i="28" a="1"/>
  <c r="V9" i="28" s="1"/>
  <c r="U9" i="28" a="1"/>
  <c r="U9" i="28" s="1"/>
  <c r="T9" i="28" a="1"/>
  <c r="T9" i="28" s="1"/>
  <c r="S9" i="28" a="1"/>
  <c r="S9" i="28" s="1"/>
  <c r="R9" i="28" a="1"/>
  <c r="R9" i="28" s="1"/>
  <c r="Q9" i="28" a="1"/>
  <c r="Q9" i="28" s="1"/>
  <c r="P9" i="28" a="1"/>
  <c r="P9" i="28" s="1"/>
  <c r="O9" i="28" a="1"/>
  <c r="O9" i="28" s="1"/>
  <c r="N9" i="28" a="1"/>
  <c r="N9" i="28" s="1"/>
  <c r="M9" i="28" a="1"/>
  <c r="M9" i="28" s="1"/>
  <c r="L9" i="28" a="1"/>
  <c r="L9" i="28" s="1"/>
  <c r="K9" i="28" a="1"/>
  <c r="K9" i="28" s="1"/>
  <c r="J9" i="28" a="1"/>
  <c r="J9" i="28" s="1"/>
  <c r="I9" i="28" a="1"/>
  <c r="I9" i="28" s="1"/>
  <c r="H9" i="28" a="1"/>
  <c r="H9" i="28" s="1"/>
  <c r="G9" i="28" a="1"/>
  <c r="G9" i="28" s="1"/>
  <c r="F9" i="28" a="1"/>
  <c r="F9" i="28" s="1"/>
  <c r="E9" i="28" a="1"/>
  <c r="E9" i="28" s="1"/>
  <c r="D9" i="28" a="1"/>
  <c r="D9" i="28" s="1"/>
  <c r="C9" i="28"/>
  <c r="W8" i="28" a="1"/>
  <c r="W8" i="28" s="1"/>
  <c r="V8" i="28" a="1"/>
  <c r="V8" i="28" s="1"/>
  <c r="U8" i="28" a="1"/>
  <c r="U8" i="28" s="1"/>
  <c r="T8" i="28" a="1"/>
  <c r="T8" i="28" s="1"/>
  <c r="S8" i="28" a="1"/>
  <c r="S8" i="28" s="1"/>
  <c r="R8" i="28" a="1"/>
  <c r="R8" i="28" s="1"/>
  <c r="Q8" i="28" a="1"/>
  <c r="Q8" i="28" s="1"/>
  <c r="P8" i="28" a="1"/>
  <c r="P8" i="28" s="1"/>
  <c r="O8" i="28" a="1"/>
  <c r="O8" i="28" s="1"/>
  <c r="N8" i="28" a="1"/>
  <c r="N8" i="28" s="1"/>
  <c r="M8" i="28" a="1"/>
  <c r="M8" i="28" s="1"/>
  <c r="L8" i="28" a="1"/>
  <c r="L8" i="28" s="1"/>
  <c r="K8" i="28" a="1"/>
  <c r="K8" i="28" s="1"/>
  <c r="J8" i="28" a="1"/>
  <c r="J8" i="28" s="1"/>
  <c r="I8" i="28" a="1"/>
  <c r="I8" i="28" s="1"/>
  <c r="H8" i="28" a="1"/>
  <c r="H8" i="28" s="1"/>
  <c r="G8" i="28" a="1"/>
  <c r="G8" i="28" s="1"/>
  <c r="F8" i="28" a="1"/>
  <c r="F8" i="28" s="1"/>
  <c r="E8" i="28" a="1"/>
  <c r="E8" i="28" s="1"/>
  <c r="D8" i="28" a="1"/>
  <c r="D8" i="28" s="1"/>
  <c r="C8" i="28"/>
  <c r="C7" i="28"/>
  <c r="C6" i="28"/>
  <c r="C5" i="28"/>
  <c r="C4" i="28"/>
  <c r="W21" i="27" a="1"/>
  <c r="W21" i="27" s="1"/>
  <c r="V21" i="27" a="1"/>
  <c r="V21" i="27" s="1"/>
  <c r="U21" i="27" a="1"/>
  <c r="U21" i="27" s="1"/>
  <c r="T21" i="27" a="1"/>
  <c r="T21" i="27" s="1"/>
  <c r="S21" i="27" a="1"/>
  <c r="S21" i="27" s="1"/>
  <c r="R21" i="27" a="1"/>
  <c r="R21" i="27" s="1"/>
  <c r="Q21" i="27" a="1"/>
  <c r="Q21" i="27" s="1"/>
  <c r="P21" i="27" a="1"/>
  <c r="P21" i="27" s="1"/>
  <c r="O21" i="27" a="1"/>
  <c r="O21" i="27" s="1"/>
  <c r="N21" i="27" a="1"/>
  <c r="N21" i="27" s="1"/>
  <c r="M21" i="27" a="1"/>
  <c r="M21" i="27" s="1"/>
  <c r="L21" i="27" a="1"/>
  <c r="L21" i="27" s="1"/>
  <c r="K21" i="27" a="1"/>
  <c r="K21" i="27" s="1"/>
  <c r="J21" i="27" a="1"/>
  <c r="J21" i="27" s="1"/>
  <c r="I21" i="27" a="1"/>
  <c r="I21" i="27" s="1"/>
  <c r="H21" i="27" a="1"/>
  <c r="H21" i="27" s="1"/>
  <c r="G21" i="27" a="1"/>
  <c r="G21" i="27" s="1"/>
  <c r="F21" i="27" a="1"/>
  <c r="F21" i="27" s="1"/>
  <c r="E21" i="27" a="1"/>
  <c r="E21" i="27" s="1"/>
  <c r="D21" i="27" a="1"/>
  <c r="D21" i="27" s="1"/>
  <c r="C21" i="27"/>
  <c r="W20" i="27" a="1"/>
  <c r="W20" i="27" s="1"/>
  <c r="V20" i="27" a="1"/>
  <c r="V20" i="27" s="1"/>
  <c r="U20" i="27" a="1"/>
  <c r="U20" i="27" s="1"/>
  <c r="T20" i="27" a="1"/>
  <c r="T20" i="27" s="1"/>
  <c r="S20" i="27" a="1"/>
  <c r="S20" i="27" s="1"/>
  <c r="R20" i="27" a="1"/>
  <c r="R20" i="27" s="1"/>
  <c r="Q20" i="27" a="1"/>
  <c r="Q20" i="27" s="1"/>
  <c r="P20" i="27" a="1"/>
  <c r="P20" i="27" s="1"/>
  <c r="O20" i="27" a="1"/>
  <c r="O20" i="27" s="1"/>
  <c r="N20" i="27" a="1"/>
  <c r="N20" i="27" s="1"/>
  <c r="M20" i="27" a="1"/>
  <c r="M20" i="27" s="1"/>
  <c r="L20" i="27" a="1"/>
  <c r="L20" i="27" s="1"/>
  <c r="K20" i="27" a="1"/>
  <c r="K20" i="27" s="1"/>
  <c r="J20" i="27" a="1"/>
  <c r="J20" i="27" s="1"/>
  <c r="I20" i="27" a="1"/>
  <c r="I20" i="27" s="1"/>
  <c r="H20" i="27" a="1"/>
  <c r="H20" i="27" s="1"/>
  <c r="G20" i="27" a="1"/>
  <c r="G20" i="27" s="1"/>
  <c r="F20" i="27" a="1"/>
  <c r="F20" i="27" s="1"/>
  <c r="E20" i="27" a="1"/>
  <c r="E20" i="27" s="1"/>
  <c r="D20" i="27" a="1"/>
  <c r="D20" i="27" s="1"/>
  <c r="C20" i="27"/>
  <c r="W19" i="27" a="1"/>
  <c r="W19" i="27" s="1"/>
  <c r="V19" i="27" a="1"/>
  <c r="V19" i="27" s="1"/>
  <c r="U19" i="27" a="1"/>
  <c r="U19" i="27" s="1"/>
  <c r="T19" i="27" a="1"/>
  <c r="T19" i="27" s="1"/>
  <c r="S19" i="27" a="1"/>
  <c r="S19" i="27" s="1"/>
  <c r="R19" i="27" a="1"/>
  <c r="R19" i="27" s="1"/>
  <c r="Q19" i="27" a="1"/>
  <c r="Q19" i="27" s="1"/>
  <c r="P19" i="27" a="1"/>
  <c r="P19" i="27" s="1"/>
  <c r="O19" i="27" a="1"/>
  <c r="O19" i="27" s="1"/>
  <c r="N19" i="27" a="1"/>
  <c r="N19" i="27" s="1"/>
  <c r="M19" i="27" a="1"/>
  <c r="M19" i="27" s="1"/>
  <c r="L19" i="27" a="1"/>
  <c r="L19" i="27" s="1"/>
  <c r="K19" i="27" a="1"/>
  <c r="K19" i="27" s="1"/>
  <c r="J19" i="27" a="1"/>
  <c r="J19" i="27" s="1"/>
  <c r="I19" i="27" a="1"/>
  <c r="I19" i="27" s="1"/>
  <c r="H19" i="27" a="1"/>
  <c r="H19" i="27" s="1"/>
  <c r="G19" i="27" a="1"/>
  <c r="G19" i="27" s="1"/>
  <c r="F19" i="27" a="1"/>
  <c r="F19" i="27" s="1"/>
  <c r="E19" i="27" a="1"/>
  <c r="E19" i="27" s="1"/>
  <c r="D19" i="27" a="1"/>
  <c r="D19" i="27" s="1"/>
  <c r="C19" i="27"/>
  <c r="W18" i="27" a="1"/>
  <c r="W18" i="27" s="1"/>
  <c r="V18" i="27" a="1"/>
  <c r="V18" i="27" s="1"/>
  <c r="U18" i="27" a="1"/>
  <c r="U18" i="27" s="1"/>
  <c r="T18" i="27" a="1"/>
  <c r="T18" i="27" s="1"/>
  <c r="S18" i="27" a="1"/>
  <c r="S18" i="27" s="1"/>
  <c r="R18" i="27" a="1"/>
  <c r="R18" i="27" s="1"/>
  <c r="Q18" i="27" a="1"/>
  <c r="Q18" i="27" s="1"/>
  <c r="P18" i="27" a="1"/>
  <c r="P18" i="27" s="1"/>
  <c r="O18" i="27" a="1"/>
  <c r="O18" i="27" s="1"/>
  <c r="N18" i="27" a="1"/>
  <c r="N18" i="27" s="1"/>
  <c r="M18" i="27" a="1"/>
  <c r="M18" i="27" s="1"/>
  <c r="L18" i="27" a="1"/>
  <c r="L18" i="27" s="1"/>
  <c r="K18" i="27" a="1"/>
  <c r="K18" i="27" s="1"/>
  <c r="J18" i="27" a="1"/>
  <c r="J18" i="27" s="1"/>
  <c r="I18" i="27" a="1"/>
  <c r="I18" i="27" s="1"/>
  <c r="H18" i="27" a="1"/>
  <c r="H18" i="27" s="1"/>
  <c r="G18" i="27" a="1"/>
  <c r="G18" i="27" s="1"/>
  <c r="F18" i="27" a="1"/>
  <c r="F18" i="27" s="1"/>
  <c r="E18" i="27" a="1"/>
  <c r="E18" i="27" s="1"/>
  <c r="D18" i="27" a="1"/>
  <c r="D18" i="27" s="1"/>
  <c r="C18" i="27"/>
  <c r="W17" i="27" a="1"/>
  <c r="W17" i="27" s="1"/>
  <c r="V17" i="27" a="1"/>
  <c r="V17" i="27" s="1"/>
  <c r="U17" i="27" a="1"/>
  <c r="U17" i="27" s="1"/>
  <c r="T17" i="27" a="1"/>
  <c r="T17" i="27" s="1"/>
  <c r="S17" i="27" a="1"/>
  <c r="S17" i="27" s="1"/>
  <c r="R17" i="27" a="1"/>
  <c r="R17" i="27" s="1"/>
  <c r="Q17" i="27" a="1"/>
  <c r="Q17" i="27" s="1"/>
  <c r="P17" i="27" a="1"/>
  <c r="P17" i="27" s="1"/>
  <c r="O17" i="27" a="1"/>
  <c r="O17" i="27" s="1"/>
  <c r="N17" i="27" a="1"/>
  <c r="N17" i="27" s="1"/>
  <c r="M17" i="27" a="1"/>
  <c r="M17" i="27" s="1"/>
  <c r="L17" i="27" a="1"/>
  <c r="L17" i="27" s="1"/>
  <c r="K17" i="27" a="1"/>
  <c r="K17" i="27" s="1"/>
  <c r="J17" i="27" a="1"/>
  <c r="J17" i="27" s="1"/>
  <c r="I17" i="27" a="1"/>
  <c r="I17" i="27" s="1"/>
  <c r="H17" i="27" a="1"/>
  <c r="H17" i="27" s="1"/>
  <c r="G17" i="27" a="1"/>
  <c r="G17" i="27" s="1"/>
  <c r="F17" i="27" a="1"/>
  <c r="F17" i="27" s="1"/>
  <c r="E17" i="27" a="1"/>
  <c r="E17" i="27" s="1"/>
  <c r="D17" i="27" a="1"/>
  <c r="D17" i="27" s="1"/>
  <c r="C17" i="27"/>
  <c r="W16" i="27" a="1"/>
  <c r="W16" i="27" s="1"/>
  <c r="V16" i="27" a="1"/>
  <c r="V16" i="27" s="1"/>
  <c r="U16" i="27" a="1"/>
  <c r="U16" i="27" s="1"/>
  <c r="T16" i="27" a="1"/>
  <c r="T16" i="27" s="1"/>
  <c r="S16" i="27" a="1"/>
  <c r="S16" i="27" s="1"/>
  <c r="R16" i="27" a="1"/>
  <c r="R16" i="27" s="1"/>
  <c r="Q16" i="27" a="1"/>
  <c r="Q16" i="27" s="1"/>
  <c r="P16" i="27" a="1"/>
  <c r="P16" i="27" s="1"/>
  <c r="O16" i="27" a="1"/>
  <c r="O16" i="27" s="1"/>
  <c r="N16" i="27" a="1"/>
  <c r="N16" i="27" s="1"/>
  <c r="M16" i="27" a="1"/>
  <c r="M16" i="27" s="1"/>
  <c r="L16" i="27" a="1"/>
  <c r="L16" i="27" s="1"/>
  <c r="K16" i="27" a="1"/>
  <c r="K16" i="27" s="1"/>
  <c r="J16" i="27" a="1"/>
  <c r="J16" i="27" s="1"/>
  <c r="I16" i="27" a="1"/>
  <c r="I16" i="27" s="1"/>
  <c r="H16" i="27" a="1"/>
  <c r="H16" i="27" s="1"/>
  <c r="G16" i="27" a="1"/>
  <c r="G16" i="27" s="1"/>
  <c r="F16" i="27" a="1"/>
  <c r="F16" i="27" s="1"/>
  <c r="E16" i="27" a="1"/>
  <c r="E16" i="27" s="1"/>
  <c r="D16" i="27" a="1"/>
  <c r="D16" i="27" s="1"/>
  <c r="C16" i="27"/>
  <c r="W15" i="27" a="1"/>
  <c r="W15" i="27" s="1"/>
  <c r="V15" i="27" a="1"/>
  <c r="V15" i="27" s="1"/>
  <c r="U15" i="27" a="1"/>
  <c r="U15" i="27" s="1"/>
  <c r="T15" i="27" a="1"/>
  <c r="T15" i="27" s="1"/>
  <c r="S15" i="27" a="1"/>
  <c r="S15" i="27" s="1"/>
  <c r="R15" i="27" a="1"/>
  <c r="R15" i="27" s="1"/>
  <c r="Q15" i="27" a="1"/>
  <c r="Q15" i="27" s="1"/>
  <c r="P15" i="27" a="1"/>
  <c r="P15" i="27" s="1"/>
  <c r="O15" i="27" a="1"/>
  <c r="O15" i="27" s="1"/>
  <c r="N15" i="27" a="1"/>
  <c r="N15" i="27" s="1"/>
  <c r="M15" i="27" a="1"/>
  <c r="M15" i="27" s="1"/>
  <c r="L15" i="27" a="1"/>
  <c r="L15" i="27" s="1"/>
  <c r="K15" i="27" a="1"/>
  <c r="K15" i="27" s="1"/>
  <c r="J15" i="27" a="1"/>
  <c r="J15" i="27" s="1"/>
  <c r="I15" i="27" a="1"/>
  <c r="I15" i="27" s="1"/>
  <c r="H15" i="27" a="1"/>
  <c r="H15" i="27" s="1"/>
  <c r="G15" i="27" a="1"/>
  <c r="G15" i="27" s="1"/>
  <c r="F15" i="27" a="1"/>
  <c r="F15" i="27" s="1"/>
  <c r="E15" i="27" a="1"/>
  <c r="E15" i="27" s="1"/>
  <c r="D15" i="27" a="1"/>
  <c r="D15" i="27" s="1"/>
  <c r="C15" i="27"/>
  <c r="W14" i="27" a="1"/>
  <c r="W14" i="27" s="1"/>
  <c r="V14" i="27" a="1"/>
  <c r="V14" i="27" s="1"/>
  <c r="U14" i="27" a="1"/>
  <c r="U14" i="27" s="1"/>
  <c r="T14" i="27" a="1"/>
  <c r="T14" i="27" s="1"/>
  <c r="S14" i="27" a="1"/>
  <c r="S14" i="27" s="1"/>
  <c r="R14" i="27" a="1"/>
  <c r="R14" i="27" s="1"/>
  <c r="Q14" i="27" a="1"/>
  <c r="Q14" i="27" s="1"/>
  <c r="P14" i="27" a="1"/>
  <c r="P14" i="27" s="1"/>
  <c r="O14" i="27" a="1"/>
  <c r="O14" i="27" s="1"/>
  <c r="N14" i="27" a="1"/>
  <c r="N14" i="27" s="1"/>
  <c r="M14" i="27" a="1"/>
  <c r="M14" i="27" s="1"/>
  <c r="L14" i="27" a="1"/>
  <c r="L14" i="27" s="1"/>
  <c r="K14" i="27" a="1"/>
  <c r="K14" i="27" s="1"/>
  <c r="J14" i="27" a="1"/>
  <c r="J14" i="27" s="1"/>
  <c r="I14" i="27" a="1"/>
  <c r="I14" i="27" s="1"/>
  <c r="H14" i="27" a="1"/>
  <c r="H14" i="27" s="1"/>
  <c r="G14" i="27" a="1"/>
  <c r="G14" i="27" s="1"/>
  <c r="F14" i="27" a="1"/>
  <c r="F14" i="27" s="1"/>
  <c r="E14" i="27" a="1"/>
  <c r="E14" i="27" s="1"/>
  <c r="D14" i="27" a="1"/>
  <c r="D14" i="27" s="1"/>
  <c r="C14" i="27"/>
  <c r="W13" i="27" a="1"/>
  <c r="W13" i="27" s="1"/>
  <c r="V13" i="27" a="1"/>
  <c r="V13" i="27" s="1"/>
  <c r="U13" i="27" a="1"/>
  <c r="U13" i="27" s="1"/>
  <c r="T13" i="27" a="1"/>
  <c r="T13" i="27" s="1"/>
  <c r="S13" i="27" a="1"/>
  <c r="S13" i="27" s="1"/>
  <c r="R13" i="27" a="1"/>
  <c r="R13" i="27" s="1"/>
  <c r="Q13" i="27" a="1"/>
  <c r="Q13" i="27" s="1"/>
  <c r="P13" i="27" a="1"/>
  <c r="P13" i="27" s="1"/>
  <c r="O13" i="27" a="1"/>
  <c r="O13" i="27" s="1"/>
  <c r="N13" i="27" a="1"/>
  <c r="N13" i="27" s="1"/>
  <c r="M13" i="27" a="1"/>
  <c r="M13" i="27" s="1"/>
  <c r="L13" i="27" a="1"/>
  <c r="L13" i="27" s="1"/>
  <c r="K13" i="27" a="1"/>
  <c r="K13" i="27" s="1"/>
  <c r="J13" i="27" a="1"/>
  <c r="J13" i="27" s="1"/>
  <c r="I13" i="27" a="1"/>
  <c r="I13" i="27" s="1"/>
  <c r="H13" i="27" a="1"/>
  <c r="H13" i="27" s="1"/>
  <c r="G13" i="27" a="1"/>
  <c r="G13" i="27" s="1"/>
  <c r="F13" i="27" a="1"/>
  <c r="F13" i="27" s="1"/>
  <c r="E13" i="27" a="1"/>
  <c r="E13" i="27" s="1"/>
  <c r="D13" i="27" a="1"/>
  <c r="D13" i="27" s="1"/>
  <c r="C13" i="27"/>
  <c r="W12" i="27" a="1"/>
  <c r="W12" i="27" s="1"/>
  <c r="V12" i="27" a="1"/>
  <c r="V12" i="27" s="1"/>
  <c r="U12" i="27" a="1"/>
  <c r="U12" i="27" s="1"/>
  <c r="T12" i="27" a="1"/>
  <c r="T12" i="27" s="1"/>
  <c r="S12" i="27" a="1"/>
  <c r="S12" i="27" s="1"/>
  <c r="R12" i="27" a="1"/>
  <c r="R12" i="27" s="1"/>
  <c r="Q12" i="27" a="1"/>
  <c r="Q12" i="27" s="1"/>
  <c r="P12" i="27" a="1"/>
  <c r="P12" i="27" s="1"/>
  <c r="O12" i="27" a="1"/>
  <c r="O12" i="27" s="1"/>
  <c r="N12" i="27" a="1"/>
  <c r="N12" i="27" s="1"/>
  <c r="M12" i="27" a="1"/>
  <c r="M12" i="27" s="1"/>
  <c r="L12" i="27" a="1"/>
  <c r="L12" i="27" s="1"/>
  <c r="K12" i="27" a="1"/>
  <c r="K12" i="27" s="1"/>
  <c r="J12" i="27" a="1"/>
  <c r="J12" i="27" s="1"/>
  <c r="I12" i="27" a="1"/>
  <c r="I12" i="27" s="1"/>
  <c r="H12" i="27" a="1"/>
  <c r="H12" i="27" s="1"/>
  <c r="G12" i="27" a="1"/>
  <c r="G12" i="27" s="1"/>
  <c r="F12" i="27" a="1"/>
  <c r="F12" i="27" s="1"/>
  <c r="E12" i="27" a="1"/>
  <c r="E12" i="27" s="1"/>
  <c r="D12" i="27" a="1"/>
  <c r="D12" i="27" s="1"/>
  <c r="C12" i="27"/>
  <c r="W11" i="27" a="1"/>
  <c r="W11" i="27" s="1"/>
  <c r="V11" i="27" a="1"/>
  <c r="V11" i="27" s="1"/>
  <c r="U11" i="27" a="1"/>
  <c r="U11" i="27" s="1"/>
  <c r="T11" i="27" a="1"/>
  <c r="T11" i="27" s="1"/>
  <c r="S11" i="27" a="1"/>
  <c r="S11" i="27" s="1"/>
  <c r="R11" i="27" a="1"/>
  <c r="R11" i="27" s="1"/>
  <c r="Q11" i="27" a="1"/>
  <c r="Q11" i="27" s="1"/>
  <c r="P11" i="27" a="1"/>
  <c r="P11" i="27" s="1"/>
  <c r="O11" i="27" a="1"/>
  <c r="O11" i="27" s="1"/>
  <c r="N11" i="27" a="1"/>
  <c r="N11" i="27" s="1"/>
  <c r="M11" i="27" a="1"/>
  <c r="M11" i="27" s="1"/>
  <c r="L11" i="27" a="1"/>
  <c r="L11" i="27" s="1"/>
  <c r="K11" i="27" a="1"/>
  <c r="K11" i="27" s="1"/>
  <c r="J11" i="27" a="1"/>
  <c r="J11" i="27" s="1"/>
  <c r="I11" i="27" a="1"/>
  <c r="I11" i="27" s="1"/>
  <c r="H11" i="27" a="1"/>
  <c r="H11" i="27" s="1"/>
  <c r="G11" i="27" a="1"/>
  <c r="G11" i="27" s="1"/>
  <c r="F11" i="27" a="1"/>
  <c r="F11" i="27" s="1"/>
  <c r="E11" i="27" a="1"/>
  <c r="E11" i="27" s="1"/>
  <c r="D11" i="27" a="1"/>
  <c r="D11" i="27" s="1"/>
  <c r="C11" i="27"/>
  <c r="W10" i="27" a="1"/>
  <c r="W10" i="27" s="1"/>
  <c r="V10" i="27" a="1"/>
  <c r="V10" i="27" s="1"/>
  <c r="U10" i="27" a="1"/>
  <c r="U10" i="27" s="1"/>
  <c r="T10" i="27" a="1"/>
  <c r="T10" i="27" s="1"/>
  <c r="S10" i="27" a="1"/>
  <c r="S10" i="27" s="1"/>
  <c r="R10" i="27" a="1"/>
  <c r="R10" i="27" s="1"/>
  <c r="Q10" i="27" a="1"/>
  <c r="Q10" i="27" s="1"/>
  <c r="P10" i="27" a="1"/>
  <c r="P10" i="27" s="1"/>
  <c r="O10" i="27" a="1"/>
  <c r="O10" i="27" s="1"/>
  <c r="N10" i="27" a="1"/>
  <c r="N10" i="27" s="1"/>
  <c r="M10" i="27" a="1"/>
  <c r="M10" i="27" s="1"/>
  <c r="L10" i="27" a="1"/>
  <c r="L10" i="27" s="1"/>
  <c r="K10" i="27" a="1"/>
  <c r="K10" i="27" s="1"/>
  <c r="J10" i="27" a="1"/>
  <c r="J10" i="27" s="1"/>
  <c r="I10" i="27" a="1"/>
  <c r="I10" i="27" s="1"/>
  <c r="H10" i="27" a="1"/>
  <c r="H10" i="27" s="1"/>
  <c r="G10" i="27" a="1"/>
  <c r="G10" i="27" s="1"/>
  <c r="F10" i="27" a="1"/>
  <c r="F10" i="27" s="1"/>
  <c r="E10" i="27" a="1"/>
  <c r="E10" i="27" s="1"/>
  <c r="D10" i="27" a="1"/>
  <c r="D10" i="27" s="1"/>
  <c r="C10" i="27"/>
  <c r="W9" i="27" a="1"/>
  <c r="W9" i="27" s="1"/>
  <c r="V9" i="27" a="1"/>
  <c r="V9" i="27" s="1"/>
  <c r="U9" i="27" a="1"/>
  <c r="U9" i="27" s="1"/>
  <c r="T9" i="27" a="1"/>
  <c r="T9" i="27" s="1"/>
  <c r="S9" i="27" a="1"/>
  <c r="S9" i="27" s="1"/>
  <c r="R9" i="27" a="1"/>
  <c r="R9" i="27" s="1"/>
  <c r="Q9" i="27" a="1"/>
  <c r="Q9" i="27" s="1"/>
  <c r="P9" i="27" a="1"/>
  <c r="P9" i="27" s="1"/>
  <c r="O9" i="27" a="1"/>
  <c r="O9" i="27" s="1"/>
  <c r="N9" i="27" a="1"/>
  <c r="N9" i="27" s="1"/>
  <c r="M9" i="27" a="1"/>
  <c r="M9" i="27" s="1"/>
  <c r="L9" i="27" a="1"/>
  <c r="L9" i="27" s="1"/>
  <c r="K9" i="27" a="1"/>
  <c r="K9" i="27" s="1"/>
  <c r="J9" i="27" a="1"/>
  <c r="J9" i="27" s="1"/>
  <c r="I9" i="27" a="1"/>
  <c r="I9" i="27" s="1"/>
  <c r="H9" i="27" a="1"/>
  <c r="H9" i="27" s="1"/>
  <c r="G9" i="27" a="1"/>
  <c r="G9" i="27" s="1"/>
  <c r="F9" i="27" a="1"/>
  <c r="F9" i="27" s="1"/>
  <c r="E9" i="27" a="1"/>
  <c r="E9" i="27" s="1"/>
  <c r="D9" i="27" a="1"/>
  <c r="D9" i="27" s="1"/>
  <c r="C9" i="27"/>
  <c r="W8" i="27" a="1"/>
  <c r="W8" i="27" s="1"/>
  <c r="V8" i="27" a="1"/>
  <c r="V8" i="27" s="1"/>
  <c r="U8" i="27" a="1"/>
  <c r="U8" i="27" s="1"/>
  <c r="T8" i="27" a="1"/>
  <c r="T8" i="27" s="1"/>
  <c r="S8" i="27" a="1"/>
  <c r="S8" i="27" s="1"/>
  <c r="R8" i="27" a="1"/>
  <c r="R8" i="27" s="1"/>
  <c r="Q8" i="27" a="1"/>
  <c r="Q8" i="27" s="1"/>
  <c r="P8" i="27" a="1"/>
  <c r="P8" i="27" s="1"/>
  <c r="O8" i="27" a="1"/>
  <c r="O8" i="27" s="1"/>
  <c r="N8" i="27" a="1"/>
  <c r="N8" i="27" s="1"/>
  <c r="M8" i="27" a="1"/>
  <c r="M8" i="27" s="1"/>
  <c r="L8" i="27" a="1"/>
  <c r="L8" i="27" s="1"/>
  <c r="K8" i="27" a="1"/>
  <c r="K8" i="27" s="1"/>
  <c r="J8" i="27" a="1"/>
  <c r="J8" i="27" s="1"/>
  <c r="I8" i="27" a="1"/>
  <c r="I8" i="27" s="1"/>
  <c r="H8" i="27" a="1"/>
  <c r="H8" i="27" s="1"/>
  <c r="G8" i="27" a="1"/>
  <c r="G8" i="27" s="1"/>
  <c r="F8" i="27" a="1"/>
  <c r="F8" i="27" s="1"/>
  <c r="E8" i="27" a="1"/>
  <c r="E8" i="27" s="1"/>
  <c r="D8" i="27" a="1"/>
  <c r="D8" i="27" s="1"/>
  <c r="C8" i="27"/>
  <c r="C7" i="27"/>
  <c r="C6" i="27"/>
  <c r="C5" i="27"/>
  <c r="C4" i="27"/>
  <c r="W21" i="26" a="1"/>
  <c r="W21" i="26" s="1"/>
  <c r="V21" i="26" a="1"/>
  <c r="V21" i="26" s="1"/>
  <c r="U21" i="26" a="1"/>
  <c r="U21" i="26" s="1"/>
  <c r="T21" i="26" a="1"/>
  <c r="T21" i="26" s="1"/>
  <c r="S21" i="26" a="1"/>
  <c r="S21" i="26" s="1"/>
  <c r="R21" i="26" a="1"/>
  <c r="R21" i="26" s="1"/>
  <c r="Q21" i="26" a="1"/>
  <c r="Q21" i="26" s="1"/>
  <c r="P21" i="26" a="1"/>
  <c r="P21" i="26" s="1"/>
  <c r="O21" i="26" a="1"/>
  <c r="O21" i="26" s="1"/>
  <c r="N21" i="26" a="1"/>
  <c r="N21" i="26" s="1"/>
  <c r="M21" i="26" a="1"/>
  <c r="M21" i="26" s="1"/>
  <c r="L21" i="26" a="1"/>
  <c r="L21" i="26" s="1"/>
  <c r="K21" i="26" a="1"/>
  <c r="K21" i="26" s="1"/>
  <c r="J21" i="26" a="1"/>
  <c r="J21" i="26" s="1"/>
  <c r="I21" i="26" a="1"/>
  <c r="I21" i="26" s="1"/>
  <c r="H21" i="26" a="1"/>
  <c r="H21" i="26" s="1"/>
  <c r="G21" i="26" a="1"/>
  <c r="G21" i="26" s="1"/>
  <c r="F21" i="26" a="1"/>
  <c r="F21" i="26" s="1"/>
  <c r="E21" i="26" a="1"/>
  <c r="E21" i="26" s="1"/>
  <c r="D21" i="26" a="1"/>
  <c r="D21" i="26" s="1"/>
  <c r="C21" i="26"/>
  <c r="W20" i="26" a="1"/>
  <c r="W20" i="26" s="1"/>
  <c r="V20" i="26" a="1"/>
  <c r="V20" i="26" s="1"/>
  <c r="U20" i="26" a="1"/>
  <c r="U20" i="26" s="1"/>
  <c r="T20" i="26" a="1"/>
  <c r="T20" i="26" s="1"/>
  <c r="S20" i="26" a="1"/>
  <c r="S20" i="26" s="1"/>
  <c r="R20" i="26" a="1"/>
  <c r="R20" i="26" s="1"/>
  <c r="Q20" i="26" a="1"/>
  <c r="Q20" i="26" s="1"/>
  <c r="P20" i="26" a="1"/>
  <c r="P20" i="26" s="1"/>
  <c r="O20" i="26" a="1"/>
  <c r="O20" i="26" s="1"/>
  <c r="N20" i="26" a="1"/>
  <c r="N20" i="26" s="1"/>
  <c r="M20" i="26" a="1"/>
  <c r="M20" i="26" s="1"/>
  <c r="L20" i="26" a="1"/>
  <c r="L20" i="26" s="1"/>
  <c r="K20" i="26" a="1"/>
  <c r="K20" i="26" s="1"/>
  <c r="J20" i="26" a="1"/>
  <c r="J20" i="26" s="1"/>
  <c r="I20" i="26" a="1"/>
  <c r="I20" i="26" s="1"/>
  <c r="H20" i="26" a="1"/>
  <c r="H20" i="26" s="1"/>
  <c r="G20" i="26" a="1"/>
  <c r="G20" i="26" s="1"/>
  <c r="F20" i="26" a="1"/>
  <c r="F20" i="26" s="1"/>
  <c r="E20" i="26" a="1"/>
  <c r="E20" i="26" s="1"/>
  <c r="D20" i="26" a="1"/>
  <c r="D20" i="26" s="1"/>
  <c r="C20" i="26"/>
  <c r="W19" i="26" a="1"/>
  <c r="W19" i="26" s="1"/>
  <c r="V19" i="26" a="1"/>
  <c r="V19" i="26" s="1"/>
  <c r="U19" i="26" a="1"/>
  <c r="U19" i="26" s="1"/>
  <c r="T19" i="26" a="1"/>
  <c r="T19" i="26" s="1"/>
  <c r="S19" i="26" a="1"/>
  <c r="S19" i="26" s="1"/>
  <c r="R19" i="26" a="1"/>
  <c r="R19" i="26" s="1"/>
  <c r="Q19" i="26" a="1"/>
  <c r="Q19" i="26" s="1"/>
  <c r="P19" i="26" a="1"/>
  <c r="P19" i="26" s="1"/>
  <c r="O19" i="26" a="1"/>
  <c r="O19" i="26" s="1"/>
  <c r="N19" i="26" a="1"/>
  <c r="N19" i="26" s="1"/>
  <c r="M19" i="26" a="1"/>
  <c r="M19" i="26" s="1"/>
  <c r="L19" i="26" a="1"/>
  <c r="L19" i="26" s="1"/>
  <c r="K19" i="26" a="1"/>
  <c r="K19" i="26" s="1"/>
  <c r="J19" i="26" a="1"/>
  <c r="J19" i="26" s="1"/>
  <c r="I19" i="26" a="1"/>
  <c r="I19" i="26" s="1"/>
  <c r="H19" i="26" a="1"/>
  <c r="H19" i="26" s="1"/>
  <c r="G19" i="26" a="1"/>
  <c r="G19" i="26" s="1"/>
  <c r="F19" i="26" a="1"/>
  <c r="F19" i="26" s="1"/>
  <c r="E19" i="26" a="1"/>
  <c r="E19" i="26" s="1"/>
  <c r="D19" i="26" a="1"/>
  <c r="D19" i="26" s="1"/>
  <c r="C19" i="26"/>
  <c r="W18" i="26" a="1"/>
  <c r="W18" i="26" s="1"/>
  <c r="V18" i="26" a="1"/>
  <c r="V18" i="26" s="1"/>
  <c r="U18" i="26" a="1"/>
  <c r="U18" i="26" s="1"/>
  <c r="T18" i="26" a="1"/>
  <c r="T18" i="26" s="1"/>
  <c r="S18" i="26" a="1"/>
  <c r="S18" i="26" s="1"/>
  <c r="R18" i="26" a="1"/>
  <c r="R18" i="26" s="1"/>
  <c r="Q18" i="26" a="1"/>
  <c r="Q18" i="26" s="1"/>
  <c r="P18" i="26" a="1"/>
  <c r="P18" i="26" s="1"/>
  <c r="O18" i="26" a="1"/>
  <c r="O18" i="26" s="1"/>
  <c r="N18" i="26" a="1"/>
  <c r="N18" i="26" s="1"/>
  <c r="M18" i="26" a="1"/>
  <c r="M18" i="26" s="1"/>
  <c r="L18" i="26" a="1"/>
  <c r="L18" i="26" s="1"/>
  <c r="K18" i="26" a="1"/>
  <c r="K18" i="26" s="1"/>
  <c r="J18" i="26" a="1"/>
  <c r="J18" i="26" s="1"/>
  <c r="I18" i="26" a="1"/>
  <c r="I18" i="26" s="1"/>
  <c r="H18" i="26" a="1"/>
  <c r="H18" i="26" s="1"/>
  <c r="G18" i="26" a="1"/>
  <c r="G18" i="26" s="1"/>
  <c r="F18" i="26" a="1"/>
  <c r="F18" i="26" s="1"/>
  <c r="E18" i="26" a="1"/>
  <c r="E18" i="26" s="1"/>
  <c r="D18" i="26" a="1"/>
  <c r="D18" i="26" s="1"/>
  <c r="C18" i="26"/>
  <c r="W17" i="26" a="1"/>
  <c r="W17" i="26" s="1"/>
  <c r="V17" i="26" a="1"/>
  <c r="V17" i="26" s="1"/>
  <c r="U17" i="26" a="1"/>
  <c r="U17" i="26" s="1"/>
  <c r="T17" i="26" a="1"/>
  <c r="T17" i="26" s="1"/>
  <c r="S17" i="26" a="1"/>
  <c r="S17" i="26" s="1"/>
  <c r="R17" i="26" a="1"/>
  <c r="R17" i="26" s="1"/>
  <c r="Q17" i="26" a="1"/>
  <c r="Q17" i="26" s="1"/>
  <c r="P17" i="26" a="1"/>
  <c r="P17" i="26" s="1"/>
  <c r="O17" i="26" a="1"/>
  <c r="O17" i="26" s="1"/>
  <c r="N17" i="26" a="1"/>
  <c r="N17" i="26" s="1"/>
  <c r="M17" i="26" a="1"/>
  <c r="M17" i="26" s="1"/>
  <c r="L17" i="26" a="1"/>
  <c r="L17" i="26" s="1"/>
  <c r="K17" i="26" a="1"/>
  <c r="K17" i="26" s="1"/>
  <c r="J17" i="26" a="1"/>
  <c r="J17" i="26" s="1"/>
  <c r="I17" i="26" a="1"/>
  <c r="I17" i="26" s="1"/>
  <c r="H17" i="26" a="1"/>
  <c r="H17" i="26" s="1"/>
  <c r="G17" i="26" a="1"/>
  <c r="G17" i="26" s="1"/>
  <c r="F17" i="26" a="1"/>
  <c r="F17" i="26" s="1"/>
  <c r="E17" i="26" a="1"/>
  <c r="E17" i="26" s="1"/>
  <c r="D17" i="26" a="1"/>
  <c r="D17" i="26" s="1"/>
  <c r="C17" i="26"/>
  <c r="W16" i="26" a="1"/>
  <c r="W16" i="26" s="1"/>
  <c r="V16" i="26" a="1"/>
  <c r="V16" i="26" s="1"/>
  <c r="U16" i="26" a="1"/>
  <c r="U16" i="26" s="1"/>
  <c r="T16" i="26" a="1"/>
  <c r="T16" i="26" s="1"/>
  <c r="S16" i="26" a="1"/>
  <c r="S16" i="26" s="1"/>
  <c r="R16" i="26" a="1"/>
  <c r="R16" i="26" s="1"/>
  <c r="Q16" i="26" a="1"/>
  <c r="Q16" i="26" s="1"/>
  <c r="P16" i="26" a="1"/>
  <c r="P16" i="26" s="1"/>
  <c r="O16" i="26" a="1"/>
  <c r="O16" i="26" s="1"/>
  <c r="N16" i="26" a="1"/>
  <c r="N16" i="26" s="1"/>
  <c r="M16" i="26" a="1"/>
  <c r="M16" i="26" s="1"/>
  <c r="L16" i="26" a="1"/>
  <c r="L16" i="26" s="1"/>
  <c r="K16" i="26" a="1"/>
  <c r="K16" i="26" s="1"/>
  <c r="J16" i="26" a="1"/>
  <c r="J16" i="26" s="1"/>
  <c r="I16" i="26" a="1"/>
  <c r="I16" i="26" s="1"/>
  <c r="H16" i="26" a="1"/>
  <c r="H16" i="26" s="1"/>
  <c r="G16" i="26" a="1"/>
  <c r="G16" i="26" s="1"/>
  <c r="F16" i="26" a="1"/>
  <c r="F16" i="26" s="1"/>
  <c r="E16" i="26" a="1"/>
  <c r="E16" i="26" s="1"/>
  <c r="D16" i="26" a="1"/>
  <c r="D16" i="26" s="1"/>
  <c r="C16" i="26"/>
  <c r="W15" i="26" a="1"/>
  <c r="W15" i="26" s="1"/>
  <c r="V15" i="26" a="1"/>
  <c r="V15" i="26" s="1"/>
  <c r="U15" i="26" a="1"/>
  <c r="U15" i="26" s="1"/>
  <c r="T15" i="26" a="1"/>
  <c r="T15" i="26" s="1"/>
  <c r="S15" i="26" a="1"/>
  <c r="S15" i="26" s="1"/>
  <c r="R15" i="26" a="1"/>
  <c r="R15" i="26" s="1"/>
  <c r="Q15" i="26" a="1"/>
  <c r="Q15" i="26" s="1"/>
  <c r="P15" i="26" a="1"/>
  <c r="P15" i="26" s="1"/>
  <c r="O15" i="26" a="1"/>
  <c r="O15" i="26" s="1"/>
  <c r="N15" i="26" a="1"/>
  <c r="N15" i="26" s="1"/>
  <c r="M15" i="26" a="1"/>
  <c r="M15" i="26" s="1"/>
  <c r="L15" i="26" a="1"/>
  <c r="L15" i="26" s="1"/>
  <c r="K15" i="26" a="1"/>
  <c r="K15" i="26" s="1"/>
  <c r="J15" i="26" a="1"/>
  <c r="J15" i="26" s="1"/>
  <c r="I15" i="26" a="1"/>
  <c r="I15" i="26" s="1"/>
  <c r="H15" i="26" a="1"/>
  <c r="H15" i="26" s="1"/>
  <c r="G15" i="26" a="1"/>
  <c r="G15" i="26" s="1"/>
  <c r="F15" i="26" a="1"/>
  <c r="F15" i="26" s="1"/>
  <c r="E15" i="26" a="1"/>
  <c r="E15" i="26" s="1"/>
  <c r="D15" i="26" a="1"/>
  <c r="D15" i="26" s="1"/>
  <c r="C15" i="26"/>
  <c r="W14" i="26" a="1"/>
  <c r="W14" i="26" s="1"/>
  <c r="V14" i="26" a="1"/>
  <c r="V14" i="26" s="1"/>
  <c r="U14" i="26" a="1"/>
  <c r="U14" i="26" s="1"/>
  <c r="T14" i="26" a="1"/>
  <c r="T14" i="26" s="1"/>
  <c r="S14" i="26" a="1"/>
  <c r="S14" i="26" s="1"/>
  <c r="R14" i="26" a="1"/>
  <c r="R14" i="26" s="1"/>
  <c r="Q14" i="26" a="1"/>
  <c r="Q14" i="26" s="1"/>
  <c r="P14" i="26" a="1"/>
  <c r="P14" i="26" s="1"/>
  <c r="O14" i="26" a="1"/>
  <c r="O14" i="26" s="1"/>
  <c r="N14" i="26" a="1"/>
  <c r="N14" i="26" s="1"/>
  <c r="M14" i="26" a="1"/>
  <c r="M14" i="26" s="1"/>
  <c r="L14" i="26" a="1"/>
  <c r="L14" i="26" s="1"/>
  <c r="K14" i="26" a="1"/>
  <c r="K14" i="26" s="1"/>
  <c r="J14" i="26" a="1"/>
  <c r="J14" i="26" s="1"/>
  <c r="I14" i="26" a="1"/>
  <c r="I14" i="26" s="1"/>
  <c r="H14" i="26" a="1"/>
  <c r="H14" i="26" s="1"/>
  <c r="G14" i="26" a="1"/>
  <c r="G14" i="26" s="1"/>
  <c r="F14" i="26" a="1"/>
  <c r="F14" i="26" s="1"/>
  <c r="E14" i="26" a="1"/>
  <c r="E14" i="26" s="1"/>
  <c r="D14" i="26" a="1"/>
  <c r="D14" i="26" s="1"/>
  <c r="C14" i="26"/>
  <c r="W13" i="26" a="1"/>
  <c r="W13" i="26" s="1"/>
  <c r="V13" i="26" a="1"/>
  <c r="V13" i="26" s="1"/>
  <c r="U13" i="26" a="1"/>
  <c r="U13" i="26" s="1"/>
  <c r="T13" i="26" a="1"/>
  <c r="T13" i="26" s="1"/>
  <c r="S13" i="26" a="1"/>
  <c r="S13" i="26" s="1"/>
  <c r="R13" i="26" a="1"/>
  <c r="R13" i="26" s="1"/>
  <c r="Q13" i="26" a="1"/>
  <c r="Q13" i="26" s="1"/>
  <c r="P13" i="26" a="1"/>
  <c r="P13" i="26" s="1"/>
  <c r="O13" i="26" a="1"/>
  <c r="O13" i="26" s="1"/>
  <c r="N13" i="26" a="1"/>
  <c r="N13" i="26" s="1"/>
  <c r="M13" i="26" a="1"/>
  <c r="M13" i="26" s="1"/>
  <c r="L13" i="26" a="1"/>
  <c r="L13" i="26" s="1"/>
  <c r="K13" i="26" a="1"/>
  <c r="K13" i="26" s="1"/>
  <c r="J13" i="26" a="1"/>
  <c r="J13" i="26" s="1"/>
  <c r="I13" i="26" a="1"/>
  <c r="I13" i="26" s="1"/>
  <c r="H13" i="26" a="1"/>
  <c r="H13" i="26" s="1"/>
  <c r="G13" i="26" a="1"/>
  <c r="G13" i="26" s="1"/>
  <c r="F13" i="26" a="1"/>
  <c r="F13" i="26" s="1"/>
  <c r="E13" i="26" a="1"/>
  <c r="E13" i="26" s="1"/>
  <c r="D13" i="26" a="1"/>
  <c r="D13" i="26" s="1"/>
  <c r="C13" i="26"/>
  <c r="W12" i="26" a="1"/>
  <c r="W12" i="26" s="1"/>
  <c r="V12" i="26" a="1"/>
  <c r="V12" i="26" s="1"/>
  <c r="U12" i="26" a="1"/>
  <c r="U12" i="26" s="1"/>
  <c r="T12" i="26" a="1"/>
  <c r="T12" i="26" s="1"/>
  <c r="S12" i="26" a="1"/>
  <c r="S12" i="26" s="1"/>
  <c r="R12" i="26" a="1"/>
  <c r="R12" i="26" s="1"/>
  <c r="Q12" i="26" a="1"/>
  <c r="Q12" i="26" s="1"/>
  <c r="P12" i="26" a="1"/>
  <c r="P12" i="26" s="1"/>
  <c r="O12" i="26" a="1"/>
  <c r="O12" i="26" s="1"/>
  <c r="N12" i="26" a="1"/>
  <c r="N12" i="26" s="1"/>
  <c r="M12" i="26" a="1"/>
  <c r="M12" i="26" s="1"/>
  <c r="L12" i="26" a="1"/>
  <c r="L12" i="26" s="1"/>
  <c r="K12" i="26" a="1"/>
  <c r="K12" i="26" s="1"/>
  <c r="J12" i="26" a="1"/>
  <c r="J12" i="26" s="1"/>
  <c r="I12" i="26" a="1"/>
  <c r="I12" i="26" s="1"/>
  <c r="H12" i="26" a="1"/>
  <c r="H12" i="26" s="1"/>
  <c r="G12" i="26" a="1"/>
  <c r="G12" i="26" s="1"/>
  <c r="F12" i="26" a="1"/>
  <c r="F12" i="26" s="1"/>
  <c r="E12" i="26" a="1"/>
  <c r="E12" i="26" s="1"/>
  <c r="D12" i="26" a="1"/>
  <c r="D12" i="26" s="1"/>
  <c r="C12" i="26"/>
  <c r="W11" i="26" a="1"/>
  <c r="W11" i="26" s="1"/>
  <c r="V11" i="26" a="1"/>
  <c r="V11" i="26" s="1"/>
  <c r="U11" i="26" a="1"/>
  <c r="U11" i="26" s="1"/>
  <c r="T11" i="26" a="1"/>
  <c r="T11" i="26" s="1"/>
  <c r="S11" i="26" a="1"/>
  <c r="S11" i="26" s="1"/>
  <c r="R11" i="26" a="1"/>
  <c r="R11" i="26" s="1"/>
  <c r="Q11" i="26" a="1"/>
  <c r="Q11" i="26" s="1"/>
  <c r="P11" i="26" a="1"/>
  <c r="P11" i="26" s="1"/>
  <c r="O11" i="26" a="1"/>
  <c r="O11" i="26" s="1"/>
  <c r="N11" i="26" a="1"/>
  <c r="N11" i="26" s="1"/>
  <c r="M11" i="26" a="1"/>
  <c r="M11" i="26" s="1"/>
  <c r="L11" i="26" a="1"/>
  <c r="L11" i="26" s="1"/>
  <c r="K11" i="26" a="1"/>
  <c r="K11" i="26" s="1"/>
  <c r="J11" i="26" a="1"/>
  <c r="J11" i="26" s="1"/>
  <c r="I11" i="26" a="1"/>
  <c r="I11" i="26" s="1"/>
  <c r="H11" i="26" a="1"/>
  <c r="H11" i="26" s="1"/>
  <c r="G11" i="26" a="1"/>
  <c r="G11" i="26" s="1"/>
  <c r="F11" i="26" a="1"/>
  <c r="F11" i="26" s="1"/>
  <c r="E11" i="26" a="1"/>
  <c r="E11" i="26" s="1"/>
  <c r="D11" i="26" a="1"/>
  <c r="D11" i="26" s="1"/>
  <c r="C11" i="26"/>
  <c r="C10" i="26"/>
  <c r="C9" i="26"/>
  <c r="C8" i="26"/>
  <c r="C7" i="26"/>
  <c r="C6" i="26"/>
  <c r="C5" i="26"/>
  <c r="C4" i="26"/>
  <c r="W21" i="25" a="1"/>
  <c r="W21" i="25" s="1"/>
  <c r="V21" i="25" a="1"/>
  <c r="V21" i="25" s="1"/>
  <c r="U21" i="25" a="1"/>
  <c r="U21" i="25" s="1"/>
  <c r="T21" i="25" a="1"/>
  <c r="T21" i="25" s="1"/>
  <c r="S21" i="25" a="1"/>
  <c r="S21" i="25" s="1"/>
  <c r="R21" i="25" a="1"/>
  <c r="R21" i="25" s="1"/>
  <c r="Q21" i="25" a="1"/>
  <c r="Q21" i="25" s="1"/>
  <c r="P21" i="25" a="1"/>
  <c r="P21" i="25" s="1"/>
  <c r="O21" i="25" a="1"/>
  <c r="O21" i="25" s="1"/>
  <c r="N21" i="25" a="1"/>
  <c r="N21" i="25" s="1"/>
  <c r="M21" i="25" a="1"/>
  <c r="M21" i="25" s="1"/>
  <c r="L21" i="25" a="1"/>
  <c r="L21" i="25" s="1"/>
  <c r="K21" i="25" a="1"/>
  <c r="K21" i="25" s="1"/>
  <c r="J21" i="25" a="1"/>
  <c r="J21" i="25" s="1"/>
  <c r="I21" i="25" a="1"/>
  <c r="I21" i="25" s="1"/>
  <c r="H21" i="25" a="1"/>
  <c r="H21" i="25" s="1"/>
  <c r="G21" i="25" a="1"/>
  <c r="G21" i="25" s="1"/>
  <c r="F21" i="25" a="1"/>
  <c r="F21" i="25" s="1"/>
  <c r="E21" i="25" a="1"/>
  <c r="E21" i="25" s="1"/>
  <c r="D21" i="25" a="1"/>
  <c r="D21" i="25" s="1"/>
  <c r="C21" i="25"/>
  <c r="W20" i="25" a="1"/>
  <c r="W20" i="25" s="1"/>
  <c r="V20" i="25" a="1"/>
  <c r="V20" i="25" s="1"/>
  <c r="U20" i="25" a="1"/>
  <c r="U20" i="25" s="1"/>
  <c r="T20" i="25" a="1"/>
  <c r="T20" i="25" s="1"/>
  <c r="S20" i="25" a="1"/>
  <c r="S20" i="25" s="1"/>
  <c r="R20" i="25" a="1"/>
  <c r="R20" i="25" s="1"/>
  <c r="Q20" i="25" a="1"/>
  <c r="Q20" i="25" s="1"/>
  <c r="P20" i="25" a="1"/>
  <c r="P20" i="25" s="1"/>
  <c r="O20" i="25" a="1"/>
  <c r="O20" i="25" s="1"/>
  <c r="N20" i="25" a="1"/>
  <c r="N20" i="25" s="1"/>
  <c r="M20" i="25" a="1"/>
  <c r="M20" i="25" s="1"/>
  <c r="L20" i="25" a="1"/>
  <c r="L20" i="25" s="1"/>
  <c r="K20" i="25" a="1"/>
  <c r="K20" i="25" s="1"/>
  <c r="J20" i="25" a="1"/>
  <c r="J20" i="25" s="1"/>
  <c r="I20" i="25" a="1"/>
  <c r="I20" i="25" s="1"/>
  <c r="H20" i="25" a="1"/>
  <c r="H20" i="25" s="1"/>
  <c r="G20" i="25" a="1"/>
  <c r="G20" i="25" s="1"/>
  <c r="F20" i="25" a="1"/>
  <c r="F20" i="25" s="1"/>
  <c r="E20" i="25" a="1"/>
  <c r="E20" i="25" s="1"/>
  <c r="D20" i="25" a="1"/>
  <c r="D20" i="25" s="1"/>
  <c r="C20" i="25"/>
  <c r="W19" i="25" a="1"/>
  <c r="W19" i="25" s="1"/>
  <c r="V19" i="25" a="1"/>
  <c r="V19" i="25" s="1"/>
  <c r="U19" i="25" a="1"/>
  <c r="U19" i="25" s="1"/>
  <c r="T19" i="25" a="1"/>
  <c r="T19" i="25" s="1"/>
  <c r="S19" i="25" a="1"/>
  <c r="S19" i="25" s="1"/>
  <c r="R19" i="25" a="1"/>
  <c r="R19" i="25" s="1"/>
  <c r="Q19" i="25" a="1"/>
  <c r="Q19" i="25" s="1"/>
  <c r="P19" i="25" a="1"/>
  <c r="P19" i="25" s="1"/>
  <c r="O19" i="25" a="1"/>
  <c r="O19" i="25" s="1"/>
  <c r="N19" i="25" a="1"/>
  <c r="N19" i="25" s="1"/>
  <c r="M19" i="25" a="1"/>
  <c r="M19" i="25" s="1"/>
  <c r="L19" i="25" a="1"/>
  <c r="L19" i="25" s="1"/>
  <c r="K19" i="25" a="1"/>
  <c r="K19" i="25" s="1"/>
  <c r="J19" i="25" a="1"/>
  <c r="J19" i="25" s="1"/>
  <c r="I19" i="25" a="1"/>
  <c r="I19" i="25" s="1"/>
  <c r="H19" i="25" a="1"/>
  <c r="H19" i="25" s="1"/>
  <c r="G19" i="25" a="1"/>
  <c r="G19" i="25" s="1"/>
  <c r="F19" i="25" a="1"/>
  <c r="F19" i="25" s="1"/>
  <c r="E19" i="25" a="1"/>
  <c r="E19" i="25" s="1"/>
  <c r="D19" i="25" a="1"/>
  <c r="D19" i="25" s="1"/>
  <c r="C19" i="25"/>
  <c r="W18" i="25" a="1"/>
  <c r="W18" i="25" s="1"/>
  <c r="V18" i="25" a="1"/>
  <c r="V18" i="25" s="1"/>
  <c r="U18" i="25" a="1"/>
  <c r="U18" i="25" s="1"/>
  <c r="T18" i="25" a="1"/>
  <c r="T18" i="25" s="1"/>
  <c r="S18" i="25" a="1"/>
  <c r="S18" i="25" s="1"/>
  <c r="R18" i="25" a="1"/>
  <c r="R18" i="25" s="1"/>
  <c r="Q18" i="25" a="1"/>
  <c r="Q18" i="25" s="1"/>
  <c r="P18" i="25" a="1"/>
  <c r="P18" i="25" s="1"/>
  <c r="O18" i="25" a="1"/>
  <c r="O18" i="25" s="1"/>
  <c r="N18" i="25" a="1"/>
  <c r="N18" i="25" s="1"/>
  <c r="M18" i="25" a="1"/>
  <c r="M18" i="25" s="1"/>
  <c r="L18" i="25" a="1"/>
  <c r="L18" i="25" s="1"/>
  <c r="K18" i="25" a="1"/>
  <c r="K18" i="25" s="1"/>
  <c r="J18" i="25" a="1"/>
  <c r="J18" i="25" s="1"/>
  <c r="I18" i="25" a="1"/>
  <c r="I18" i="25" s="1"/>
  <c r="H18" i="25" a="1"/>
  <c r="H18" i="25" s="1"/>
  <c r="G18" i="25" a="1"/>
  <c r="G18" i="25" s="1"/>
  <c r="F18" i="25" a="1"/>
  <c r="F18" i="25" s="1"/>
  <c r="E18" i="25" a="1"/>
  <c r="E18" i="25" s="1"/>
  <c r="D18" i="25" a="1"/>
  <c r="D18" i="25" s="1"/>
  <c r="C18" i="25"/>
  <c r="W17" i="25" a="1"/>
  <c r="W17" i="25" s="1"/>
  <c r="V17" i="25" a="1"/>
  <c r="V17" i="25" s="1"/>
  <c r="U17" i="25" a="1"/>
  <c r="U17" i="25" s="1"/>
  <c r="T17" i="25" a="1"/>
  <c r="T17" i="25" s="1"/>
  <c r="S17" i="25" a="1"/>
  <c r="S17" i="25" s="1"/>
  <c r="R17" i="25" a="1"/>
  <c r="R17" i="25" s="1"/>
  <c r="Q17" i="25" a="1"/>
  <c r="Q17" i="25" s="1"/>
  <c r="P17" i="25" a="1"/>
  <c r="P17" i="25" s="1"/>
  <c r="O17" i="25" a="1"/>
  <c r="O17" i="25" s="1"/>
  <c r="N17" i="25" a="1"/>
  <c r="N17" i="25" s="1"/>
  <c r="M17" i="25" a="1"/>
  <c r="M17" i="25" s="1"/>
  <c r="L17" i="25" a="1"/>
  <c r="L17" i="25" s="1"/>
  <c r="K17" i="25" a="1"/>
  <c r="K17" i="25" s="1"/>
  <c r="J17" i="25" a="1"/>
  <c r="J17" i="25" s="1"/>
  <c r="I17" i="25" a="1"/>
  <c r="I17" i="25" s="1"/>
  <c r="H17" i="25" a="1"/>
  <c r="H17" i="25" s="1"/>
  <c r="G17" i="25" a="1"/>
  <c r="G17" i="25" s="1"/>
  <c r="F17" i="25" a="1"/>
  <c r="F17" i="25" s="1"/>
  <c r="E17" i="25" a="1"/>
  <c r="E17" i="25" s="1"/>
  <c r="D17" i="25" a="1"/>
  <c r="D17" i="25" s="1"/>
  <c r="C17" i="25"/>
  <c r="W16" i="25" a="1"/>
  <c r="W16" i="25" s="1"/>
  <c r="V16" i="25" a="1"/>
  <c r="V16" i="25" s="1"/>
  <c r="U16" i="25" a="1"/>
  <c r="U16" i="25" s="1"/>
  <c r="T16" i="25" a="1"/>
  <c r="T16" i="25" s="1"/>
  <c r="S16" i="25" a="1"/>
  <c r="S16" i="25" s="1"/>
  <c r="R16" i="25" a="1"/>
  <c r="R16" i="25" s="1"/>
  <c r="Q16" i="25" a="1"/>
  <c r="Q16" i="25" s="1"/>
  <c r="P16" i="25" a="1"/>
  <c r="P16" i="25" s="1"/>
  <c r="O16" i="25" a="1"/>
  <c r="O16" i="25" s="1"/>
  <c r="N16" i="25" a="1"/>
  <c r="N16" i="25" s="1"/>
  <c r="M16" i="25" a="1"/>
  <c r="M16" i="25" s="1"/>
  <c r="L16" i="25" a="1"/>
  <c r="L16" i="25" s="1"/>
  <c r="K16" i="25" a="1"/>
  <c r="K16" i="25" s="1"/>
  <c r="J16" i="25" a="1"/>
  <c r="J16" i="25" s="1"/>
  <c r="I16" i="25" a="1"/>
  <c r="I16" i="25" s="1"/>
  <c r="H16" i="25" a="1"/>
  <c r="H16" i="25" s="1"/>
  <c r="G16" i="25" a="1"/>
  <c r="G16" i="25" s="1"/>
  <c r="F16" i="25" a="1"/>
  <c r="F16" i="25" s="1"/>
  <c r="E16" i="25" a="1"/>
  <c r="E16" i="25" s="1"/>
  <c r="D16" i="25" a="1"/>
  <c r="D16" i="25" s="1"/>
  <c r="C16" i="25"/>
  <c r="W15" i="25" a="1"/>
  <c r="W15" i="25" s="1"/>
  <c r="V15" i="25" a="1"/>
  <c r="V15" i="25" s="1"/>
  <c r="U15" i="25" a="1"/>
  <c r="U15" i="25" s="1"/>
  <c r="T15" i="25" a="1"/>
  <c r="T15" i="25" s="1"/>
  <c r="S15" i="25" a="1"/>
  <c r="S15" i="25" s="1"/>
  <c r="R15" i="25" a="1"/>
  <c r="R15" i="25" s="1"/>
  <c r="Q15" i="25" a="1"/>
  <c r="Q15" i="25" s="1"/>
  <c r="P15" i="25" a="1"/>
  <c r="P15" i="25" s="1"/>
  <c r="O15" i="25" a="1"/>
  <c r="O15" i="25" s="1"/>
  <c r="N15" i="25" a="1"/>
  <c r="N15" i="25" s="1"/>
  <c r="M15" i="25" a="1"/>
  <c r="M15" i="25" s="1"/>
  <c r="L15" i="25" a="1"/>
  <c r="L15" i="25" s="1"/>
  <c r="K15" i="25" a="1"/>
  <c r="K15" i="25" s="1"/>
  <c r="J15" i="25" a="1"/>
  <c r="J15" i="25" s="1"/>
  <c r="I15" i="25" a="1"/>
  <c r="I15" i="25" s="1"/>
  <c r="H15" i="25" a="1"/>
  <c r="H15" i="25" s="1"/>
  <c r="G15" i="25" a="1"/>
  <c r="G15" i="25" s="1"/>
  <c r="F15" i="25" a="1"/>
  <c r="F15" i="25" s="1"/>
  <c r="E15" i="25" a="1"/>
  <c r="E15" i="25" s="1"/>
  <c r="D15" i="25" a="1"/>
  <c r="D15" i="25" s="1"/>
  <c r="C15" i="25"/>
  <c r="W14" i="25" a="1"/>
  <c r="W14" i="25" s="1"/>
  <c r="V14" i="25" a="1"/>
  <c r="V14" i="25" s="1"/>
  <c r="U14" i="25" a="1"/>
  <c r="U14" i="25" s="1"/>
  <c r="T14" i="25" a="1"/>
  <c r="T14" i="25" s="1"/>
  <c r="S14" i="25" a="1"/>
  <c r="S14" i="25" s="1"/>
  <c r="R14" i="25" a="1"/>
  <c r="R14" i="25" s="1"/>
  <c r="Q14" i="25" a="1"/>
  <c r="Q14" i="25" s="1"/>
  <c r="P14" i="25" a="1"/>
  <c r="P14" i="25" s="1"/>
  <c r="O14" i="25" a="1"/>
  <c r="O14" i="25" s="1"/>
  <c r="N14" i="25" a="1"/>
  <c r="N14" i="25" s="1"/>
  <c r="M14" i="25" a="1"/>
  <c r="M14" i="25" s="1"/>
  <c r="L14" i="25" a="1"/>
  <c r="L14" i="25" s="1"/>
  <c r="K14" i="25" a="1"/>
  <c r="K14" i="25" s="1"/>
  <c r="J14" i="25" a="1"/>
  <c r="J14" i="25" s="1"/>
  <c r="I14" i="25" a="1"/>
  <c r="I14" i="25" s="1"/>
  <c r="H14" i="25" a="1"/>
  <c r="H14" i="25" s="1"/>
  <c r="G14" i="25" a="1"/>
  <c r="G14" i="25" s="1"/>
  <c r="F14" i="25" a="1"/>
  <c r="F14" i="25" s="1"/>
  <c r="E14" i="25" a="1"/>
  <c r="E14" i="25" s="1"/>
  <c r="D14" i="25" a="1"/>
  <c r="D14" i="25" s="1"/>
  <c r="C14" i="25"/>
  <c r="W13" i="25" a="1"/>
  <c r="W13" i="25" s="1"/>
  <c r="V13" i="25" a="1"/>
  <c r="V13" i="25" s="1"/>
  <c r="U13" i="25" a="1"/>
  <c r="U13" i="25" s="1"/>
  <c r="T13" i="25" a="1"/>
  <c r="T13" i="25" s="1"/>
  <c r="S13" i="25" a="1"/>
  <c r="S13" i="25" s="1"/>
  <c r="R13" i="25" a="1"/>
  <c r="R13" i="25" s="1"/>
  <c r="Q13" i="25" a="1"/>
  <c r="Q13" i="25" s="1"/>
  <c r="P13" i="25" a="1"/>
  <c r="P13" i="25" s="1"/>
  <c r="O13" i="25" a="1"/>
  <c r="O13" i="25" s="1"/>
  <c r="N13" i="25" a="1"/>
  <c r="N13" i="25" s="1"/>
  <c r="M13" i="25" a="1"/>
  <c r="M13" i="25" s="1"/>
  <c r="L13" i="25" a="1"/>
  <c r="L13" i="25" s="1"/>
  <c r="K13" i="25" a="1"/>
  <c r="K13" i="25" s="1"/>
  <c r="J13" i="25" a="1"/>
  <c r="J13" i="25" s="1"/>
  <c r="I13" i="25" a="1"/>
  <c r="I13" i="25" s="1"/>
  <c r="H13" i="25" a="1"/>
  <c r="H13" i="25" s="1"/>
  <c r="G13" i="25" a="1"/>
  <c r="G13" i="25" s="1"/>
  <c r="F13" i="25" a="1"/>
  <c r="F13" i="25" s="1"/>
  <c r="E13" i="25" a="1"/>
  <c r="E13" i="25" s="1"/>
  <c r="D13" i="25" a="1"/>
  <c r="D13" i="25" s="1"/>
  <c r="C13" i="25"/>
  <c r="W12" i="25" a="1"/>
  <c r="W12" i="25" s="1"/>
  <c r="V12" i="25" a="1"/>
  <c r="V12" i="25" s="1"/>
  <c r="U12" i="25" a="1"/>
  <c r="U12" i="25" s="1"/>
  <c r="T12" i="25" a="1"/>
  <c r="T12" i="25" s="1"/>
  <c r="S12" i="25" a="1"/>
  <c r="S12" i="25" s="1"/>
  <c r="R12" i="25" a="1"/>
  <c r="R12" i="25" s="1"/>
  <c r="Q12" i="25" a="1"/>
  <c r="Q12" i="25" s="1"/>
  <c r="P12" i="25" a="1"/>
  <c r="P12" i="25" s="1"/>
  <c r="O12" i="25" a="1"/>
  <c r="O12" i="25" s="1"/>
  <c r="N12" i="25" a="1"/>
  <c r="N12" i="25" s="1"/>
  <c r="M12" i="25" a="1"/>
  <c r="M12" i="25" s="1"/>
  <c r="L12" i="25" a="1"/>
  <c r="L12" i="25" s="1"/>
  <c r="K12" i="25" a="1"/>
  <c r="K12" i="25" s="1"/>
  <c r="J12" i="25" a="1"/>
  <c r="J12" i="25" s="1"/>
  <c r="I12" i="25" a="1"/>
  <c r="I12" i="25" s="1"/>
  <c r="H12" i="25" a="1"/>
  <c r="H12" i="25" s="1"/>
  <c r="G12" i="25" a="1"/>
  <c r="G12" i="25" s="1"/>
  <c r="F12" i="25" a="1"/>
  <c r="F12" i="25" s="1"/>
  <c r="E12" i="25" a="1"/>
  <c r="E12" i="25" s="1"/>
  <c r="D12" i="25" a="1"/>
  <c r="D12" i="25" s="1"/>
  <c r="C12" i="25"/>
  <c r="W11" i="25" a="1"/>
  <c r="W11" i="25" s="1"/>
  <c r="V11" i="25" a="1"/>
  <c r="V11" i="25" s="1"/>
  <c r="U11" i="25" a="1"/>
  <c r="U11" i="25" s="1"/>
  <c r="T11" i="25" a="1"/>
  <c r="T11" i="25" s="1"/>
  <c r="S11" i="25" a="1"/>
  <c r="S11" i="25" s="1"/>
  <c r="R11" i="25" a="1"/>
  <c r="R11" i="25" s="1"/>
  <c r="Q11" i="25" a="1"/>
  <c r="Q11" i="25" s="1"/>
  <c r="P11" i="25" a="1"/>
  <c r="P11" i="25" s="1"/>
  <c r="O11" i="25" a="1"/>
  <c r="O11" i="25" s="1"/>
  <c r="N11" i="25" a="1"/>
  <c r="N11" i="25" s="1"/>
  <c r="M11" i="25" a="1"/>
  <c r="M11" i="25" s="1"/>
  <c r="L11" i="25" a="1"/>
  <c r="L11" i="25" s="1"/>
  <c r="K11" i="25" a="1"/>
  <c r="K11" i="25" s="1"/>
  <c r="J11" i="25" a="1"/>
  <c r="J11" i="25" s="1"/>
  <c r="I11" i="25" a="1"/>
  <c r="I11" i="25" s="1"/>
  <c r="H11" i="25" a="1"/>
  <c r="H11" i="25" s="1"/>
  <c r="G11" i="25" a="1"/>
  <c r="G11" i="25" s="1"/>
  <c r="F11" i="25" a="1"/>
  <c r="F11" i="25" s="1"/>
  <c r="E11" i="25" a="1"/>
  <c r="E11" i="25" s="1"/>
  <c r="D11" i="25" a="1"/>
  <c r="D11" i="25" s="1"/>
  <c r="C11" i="25"/>
  <c r="W10" i="25" a="1"/>
  <c r="W10" i="25" s="1"/>
  <c r="V10" i="25" a="1"/>
  <c r="V10" i="25" s="1"/>
  <c r="U10" i="25" a="1"/>
  <c r="U10" i="25" s="1"/>
  <c r="T10" i="25" a="1"/>
  <c r="T10" i="25" s="1"/>
  <c r="S10" i="25" a="1"/>
  <c r="S10" i="25" s="1"/>
  <c r="R10" i="25" a="1"/>
  <c r="R10" i="25" s="1"/>
  <c r="Q10" i="25" a="1"/>
  <c r="Q10" i="25" s="1"/>
  <c r="P10" i="25" a="1"/>
  <c r="P10" i="25" s="1"/>
  <c r="O10" i="25" a="1"/>
  <c r="O10" i="25" s="1"/>
  <c r="N10" i="25" a="1"/>
  <c r="N10" i="25" s="1"/>
  <c r="M10" i="25" a="1"/>
  <c r="M10" i="25" s="1"/>
  <c r="L10" i="25" a="1"/>
  <c r="L10" i="25" s="1"/>
  <c r="K10" i="25" a="1"/>
  <c r="K10" i="25" s="1"/>
  <c r="J10" i="25" a="1"/>
  <c r="J10" i="25" s="1"/>
  <c r="I10" i="25" a="1"/>
  <c r="I10" i="25" s="1"/>
  <c r="H10" i="25" a="1"/>
  <c r="H10" i="25" s="1"/>
  <c r="G10" i="25" a="1"/>
  <c r="G10" i="25" s="1"/>
  <c r="F10" i="25" a="1"/>
  <c r="F10" i="25" s="1"/>
  <c r="E10" i="25" a="1"/>
  <c r="E10" i="25" s="1"/>
  <c r="D10" i="25" a="1"/>
  <c r="D10" i="25" s="1"/>
  <c r="C10" i="25"/>
  <c r="C9" i="25"/>
  <c r="C8" i="25"/>
  <c r="C7" i="25"/>
  <c r="C6" i="25"/>
  <c r="C5" i="25"/>
  <c r="C4" i="25"/>
  <c r="W21" i="24" a="1"/>
  <c r="W21" i="24" s="1"/>
  <c r="V21" i="24" a="1"/>
  <c r="V21" i="24" s="1"/>
  <c r="U21" i="24" a="1"/>
  <c r="U21" i="24" s="1"/>
  <c r="T21" i="24" a="1"/>
  <c r="T21" i="24" s="1"/>
  <c r="S21" i="24" a="1"/>
  <c r="S21" i="24" s="1"/>
  <c r="R21" i="24" a="1"/>
  <c r="R21" i="24" s="1"/>
  <c r="Q21" i="24" a="1"/>
  <c r="Q21" i="24" s="1"/>
  <c r="P21" i="24" a="1"/>
  <c r="P21" i="24" s="1"/>
  <c r="O21" i="24" a="1"/>
  <c r="O21" i="24" s="1"/>
  <c r="N21" i="24" a="1"/>
  <c r="N21" i="24" s="1"/>
  <c r="M21" i="24" a="1"/>
  <c r="M21" i="24" s="1"/>
  <c r="L21" i="24" a="1"/>
  <c r="L21" i="24" s="1"/>
  <c r="K21" i="24" a="1"/>
  <c r="K21" i="24" s="1"/>
  <c r="J21" i="24" a="1"/>
  <c r="J21" i="24" s="1"/>
  <c r="I21" i="24" a="1"/>
  <c r="I21" i="24" s="1"/>
  <c r="H21" i="24" a="1"/>
  <c r="H21" i="24" s="1"/>
  <c r="G21" i="24" a="1"/>
  <c r="G21" i="24" s="1"/>
  <c r="F21" i="24" a="1"/>
  <c r="F21" i="24" s="1"/>
  <c r="E21" i="24" a="1"/>
  <c r="E21" i="24" s="1"/>
  <c r="D21" i="24" a="1"/>
  <c r="D21" i="24" s="1"/>
  <c r="C21" i="24"/>
  <c r="W20" i="24" a="1"/>
  <c r="W20" i="24" s="1"/>
  <c r="V20" i="24" a="1"/>
  <c r="V20" i="24" s="1"/>
  <c r="U20" i="24" a="1"/>
  <c r="U20" i="24" s="1"/>
  <c r="T20" i="24" a="1"/>
  <c r="T20" i="24" s="1"/>
  <c r="S20" i="24" a="1"/>
  <c r="S20" i="24" s="1"/>
  <c r="R20" i="24" a="1"/>
  <c r="R20" i="24" s="1"/>
  <c r="Q20" i="24" a="1"/>
  <c r="Q20" i="24" s="1"/>
  <c r="P20" i="24" a="1"/>
  <c r="P20" i="24" s="1"/>
  <c r="O20" i="24" a="1"/>
  <c r="O20" i="24" s="1"/>
  <c r="N20" i="24" a="1"/>
  <c r="N20" i="24" s="1"/>
  <c r="M20" i="24" a="1"/>
  <c r="M20" i="24" s="1"/>
  <c r="L20" i="24" a="1"/>
  <c r="L20" i="24" s="1"/>
  <c r="K20" i="24" a="1"/>
  <c r="K20" i="24" s="1"/>
  <c r="J20" i="24" a="1"/>
  <c r="J20" i="24" s="1"/>
  <c r="I20" i="24" a="1"/>
  <c r="I20" i="24" s="1"/>
  <c r="H20" i="24" a="1"/>
  <c r="H20" i="24" s="1"/>
  <c r="G20" i="24" a="1"/>
  <c r="G20" i="24" s="1"/>
  <c r="F20" i="24" a="1"/>
  <c r="F20" i="24" s="1"/>
  <c r="E20" i="24" a="1"/>
  <c r="E20" i="24" s="1"/>
  <c r="D20" i="24" a="1"/>
  <c r="D20" i="24" s="1"/>
  <c r="C20" i="24"/>
  <c r="W19" i="24" a="1"/>
  <c r="W19" i="24" s="1"/>
  <c r="V19" i="24" a="1"/>
  <c r="V19" i="24" s="1"/>
  <c r="U19" i="24" a="1"/>
  <c r="U19" i="24" s="1"/>
  <c r="T19" i="24" a="1"/>
  <c r="T19" i="24" s="1"/>
  <c r="S19" i="24" a="1"/>
  <c r="S19" i="24" s="1"/>
  <c r="R19" i="24" a="1"/>
  <c r="R19" i="24" s="1"/>
  <c r="Q19" i="24" a="1"/>
  <c r="Q19" i="24" s="1"/>
  <c r="P19" i="24" a="1"/>
  <c r="P19" i="24" s="1"/>
  <c r="O19" i="24" a="1"/>
  <c r="O19" i="24" s="1"/>
  <c r="N19" i="24" a="1"/>
  <c r="N19" i="24" s="1"/>
  <c r="M19" i="24" a="1"/>
  <c r="M19" i="24" s="1"/>
  <c r="L19" i="24" a="1"/>
  <c r="L19" i="24" s="1"/>
  <c r="K19" i="24" a="1"/>
  <c r="K19" i="24" s="1"/>
  <c r="J19" i="24" a="1"/>
  <c r="J19" i="24" s="1"/>
  <c r="I19" i="24" a="1"/>
  <c r="I19" i="24" s="1"/>
  <c r="H19" i="24" a="1"/>
  <c r="H19" i="24" s="1"/>
  <c r="G19" i="24" a="1"/>
  <c r="G19" i="24" s="1"/>
  <c r="F19" i="24" a="1"/>
  <c r="F19" i="24" s="1"/>
  <c r="E19" i="24" a="1"/>
  <c r="E19" i="24" s="1"/>
  <c r="D19" i="24" a="1"/>
  <c r="D19" i="24" s="1"/>
  <c r="C19" i="24"/>
  <c r="W18" i="24" a="1"/>
  <c r="W18" i="24" s="1"/>
  <c r="V18" i="24" a="1"/>
  <c r="V18" i="24" s="1"/>
  <c r="U18" i="24" a="1"/>
  <c r="U18" i="24" s="1"/>
  <c r="T18" i="24" a="1"/>
  <c r="T18" i="24" s="1"/>
  <c r="S18" i="24" a="1"/>
  <c r="S18" i="24" s="1"/>
  <c r="R18" i="24" a="1"/>
  <c r="R18" i="24" s="1"/>
  <c r="Q18" i="24" a="1"/>
  <c r="Q18" i="24" s="1"/>
  <c r="P18" i="24" a="1"/>
  <c r="P18" i="24" s="1"/>
  <c r="O18" i="24" a="1"/>
  <c r="O18" i="24" s="1"/>
  <c r="N18" i="24" a="1"/>
  <c r="N18" i="24" s="1"/>
  <c r="M18" i="24" a="1"/>
  <c r="M18" i="24" s="1"/>
  <c r="L18" i="24" a="1"/>
  <c r="L18" i="24" s="1"/>
  <c r="K18" i="24" a="1"/>
  <c r="K18" i="24" s="1"/>
  <c r="J18" i="24" a="1"/>
  <c r="J18" i="24" s="1"/>
  <c r="I18" i="24" a="1"/>
  <c r="I18" i="24" s="1"/>
  <c r="H18" i="24" a="1"/>
  <c r="H18" i="24" s="1"/>
  <c r="G18" i="24" a="1"/>
  <c r="G18" i="24" s="1"/>
  <c r="F18" i="24" a="1"/>
  <c r="F18" i="24" s="1"/>
  <c r="E18" i="24" a="1"/>
  <c r="E18" i="24" s="1"/>
  <c r="D18" i="24" a="1"/>
  <c r="D18" i="24" s="1"/>
  <c r="C18" i="24"/>
  <c r="W17" i="24" a="1"/>
  <c r="W17" i="24" s="1"/>
  <c r="V17" i="24" a="1"/>
  <c r="V17" i="24" s="1"/>
  <c r="U17" i="24" a="1"/>
  <c r="U17" i="24" s="1"/>
  <c r="T17" i="24" a="1"/>
  <c r="T17" i="24" s="1"/>
  <c r="S17" i="24" a="1"/>
  <c r="S17" i="24" s="1"/>
  <c r="R17" i="24" a="1"/>
  <c r="R17" i="24" s="1"/>
  <c r="Q17" i="24" a="1"/>
  <c r="Q17" i="24" s="1"/>
  <c r="P17" i="24" a="1"/>
  <c r="P17" i="24" s="1"/>
  <c r="O17" i="24" a="1"/>
  <c r="O17" i="24" s="1"/>
  <c r="N17" i="24" a="1"/>
  <c r="N17" i="24" s="1"/>
  <c r="M17" i="24" a="1"/>
  <c r="M17" i="24" s="1"/>
  <c r="L17" i="24" a="1"/>
  <c r="L17" i="24" s="1"/>
  <c r="K17" i="24" a="1"/>
  <c r="K17" i="24" s="1"/>
  <c r="J17" i="24" a="1"/>
  <c r="J17" i="24" s="1"/>
  <c r="I17" i="24" a="1"/>
  <c r="I17" i="24" s="1"/>
  <c r="H17" i="24" a="1"/>
  <c r="H17" i="24" s="1"/>
  <c r="G17" i="24" a="1"/>
  <c r="G17" i="24" s="1"/>
  <c r="F17" i="24" a="1"/>
  <c r="F17" i="24" s="1"/>
  <c r="E17" i="24" a="1"/>
  <c r="E17" i="24" s="1"/>
  <c r="D17" i="24" a="1"/>
  <c r="D17" i="24" s="1"/>
  <c r="C17" i="24"/>
  <c r="W16" i="24" a="1"/>
  <c r="W16" i="24" s="1"/>
  <c r="V16" i="24" a="1"/>
  <c r="V16" i="24" s="1"/>
  <c r="U16" i="24" a="1"/>
  <c r="U16" i="24" s="1"/>
  <c r="T16" i="24" a="1"/>
  <c r="T16" i="24" s="1"/>
  <c r="S16" i="24" a="1"/>
  <c r="S16" i="24" s="1"/>
  <c r="R16" i="24" a="1"/>
  <c r="R16" i="24" s="1"/>
  <c r="Q16" i="24" a="1"/>
  <c r="Q16" i="24" s="1"/>
  <c r="P16" i="24" a="1"/>
  <c r="P16" i="24" s="1"/>
  <c r="O16" i="24" a="1"/>
  <c r="O16" i="24" s="1"/>
  <c r="N16" i="24" a="1"/>
  <c r="N16" i="24" s="1"/>
  <c r="M16" i="24" a="1"/>
  <c r="M16" i="24" s="1"/>
  <c r="L16" i="24" a="1"/>
  <c r="L16" i="24" s="1"/>
  <c r="K16" i="24" a="1"/>
  <c r="K16" i="24" s="1"/>
  <c r="J16" i="24" a="1"/>
  <c r="J16" i="24" s="1"/>
  <c r="I16" i="24" a="1"/>
  <c r="I16" i="24" s="1"/>
  <c r="H16" i="24" a="1"/>
  <c r="H16" i="24" s="1"/>
  <c r="G16" i="24" a="1"/>
  <c r="G16" i="24" s="1"/>
  <c r="F16" i="24" a="1"/>
  <c r="F16" i="24" s="1"/>
  <c r="E16" i="24" a="1"/>
  <c r="E16" i="24" s="1"/>
  <c r="D16" i="24" a="1"/>
  <c r="D16" i="24" s="1"/>
  <c r="C16" i="24"/>
  <c r="W15" i="24" a="1"/>
  <c r="W15" i="24" s="1"/>
  <c r="V15" i="24" a="1"/>
  <c r="V15" i="24" s="1"/>
  <c r="U15" i="24" a="1"/>
  <c r="U15" i="24" s="1"/>
  <c r="T15" i="24" a="1"/>
  <c r="T15" i="24" s="1"/>
  <c r="S15" i="24" a="1"/>
  <c r="S15" i="24" s="1"/>
  <c r="R15" i="24" a="1"/>
  <c r="R15" i="24" s="1"/>
  <c r="Q15" i="24" a="1"/>
  <c r="Q15" i="24" s="1"/>
  <c r="P15" i="24" a="1"/>
  <c r="P15" i="24" s="1"/>
  <c r="O15" i="24" a="1"/>
  <c r="O15" i="24" s="1"/>
  <c r="N15" i="24" a="1"/>
  <c r="N15" i="24" s="1"/>
  <c r="M15" i="24" a="1"/>
  <c r="M15" i="24" s="1"/>
  <c r="L15" i="24" a="1"/>
  <c r="L15" i="24" s="1"/>
  <c r="K15" i="24" a="1"/>
  <c r="K15" i="24" s="1"/>
  <c r="J15" i="24" a="1"/>
  <c r="J15" i="24" s="1"/>
  <c r="I15" i="24" a="1"/>
  <c r="I15" i="24" s="1"/>
  <c r="H15" i="24" a="1"/>
  <c r="H15" i="24" s="1"/>
  <c r="G15" i="24" a="1"/>
  <c r="G15" i="24" s="1"/>
  <c r="F15" i="24" a="1"/>
  <c r="F15" i="24" s="1"/>
  <c r="E15" i="24" a="1"/>
  <c r="E15" i="24" s="1"/>
  <c r="D15" i="24" a="1"/>
  <c r="D15" i="24" s="1"/>
  <c r="C15" i="24"/>
  <c r="W14" i="24" a="1"/>
  <c r="W14" i="24" s="1"/>
  <c r="V14" i="24" a="1"/>
  <c r="V14" i="24" s="1"/>
  <c r="U14" i="24" a="1"/>
  <c r="U14" i="24" s="1"/>
  <c r="T14" i="24" a="1"/>
  <c r="T14" i="24" s="1"/>
  <c r="S14" i="24" a="1"/>
  <c r="S14" i="24" s="1"/>
  <c r="R14" i="24" a="1"/>
  <c r="R14" i="24" s="1"/>
  <c r="Q14" i="24" a="1"/>
  <c r="Q14" i="24" s="1"/>
  <c r="P14" i="24" a="1"/>
  <c r="P14" i="24" s="1"/>
  <c r="O14" i="24" a="1"/>
  <c r="O14" i="24" s="1"/>
  <c r="N14" i="24" a="1"/>
  <c r="N14" i="24" s="1"/>
  <c r="M14" i="24" a="1"/>
  <c r="M14" i="24" s="1"/>
  <c r="L14" i="24" a="1"/>
  <c r="L14" i="24" s="1"/>
  <c r="K14" i="24" a="1"/>
  <c r="K14" i="24" s="1"/>
  <c r="J14" i="24" a="1"/>
  <c r="J14" i="24" s="1"/>
  <c r="I14" i="24" a="1"/>
  <c r="I14" i="24" s="1"/>
  <c r="H14" i="24" a="1"/>
  <c r="H14" i="24" s="1"/>
  <c r="G14" i="24" a="1"/>
  <c r="G14" i="24" s="1"/>
  <c r="F14" i="24" a="1"/>
  <c r="F14" i="24" s="1"/>
  <c r="E14" i="24" a="1"/>
  <c r="E14" i="24" s="1"/>
  <c r="D14" i="24" a="1"/>
  <c r="D14" i="24" s="1"/>
  <c r="C14" i="24"/>
  <c r="W13" i="24" a="1"/>
  <c r="W13" i="24" s="1"/>
  <c r="V13" i="24" a="1"/>
  <c r="V13" i="24" s="1"/>
  <c r="U13" i="24" a="1"/>
  <c r="U13" i="24" s="1"/>
  <c r="T13" i="24" a="1"/>
  <c r="T13" i="24" s="1"/>
  <c r="S13" i="24" a="1"/>
  <c r="S13" i="24" s="1"/>
  <c r="R13" i="24" a="1"/>
  <c r="R13" i="24" s="1"/>
  <c r="Q13" i="24" a="1"/>
  <c r="Q13" i="24" s="1"/>
  <c r="P13" i="24" a="1"/>
  <c r="P13" i="24" s="1"/>
  <c r="O13" i="24" a="1"/>
  <c r="O13" i="24" s="1"/>
  <c r="N13" i="24" a="1"/>
  <c r="N13" i="24" s="1"/>
  <c r="M13" i="24" a="1"/>
  <c r="M13" i="24" s="1"/>
  <c r="L13" i="24" a="1"/>
  <c r="L13" i="24" s="1"/>
  <c r="K13" i="24" a="1"/>
  <c r="K13" i="24" s="1"/>
  <c r="J13" i="24" a="1"/>
  <c r="J13" i="24" s="1"/>
  <c r="I13" i="24" a="1"/>
  <c r="I13" i="24" s="1"/>
  <c r="H13" i="24" a="1"/>
  <c r="H13" i="24" s="1"/>
  <c r="G13" i="24" a="1"/>
  <c r="G13" i="24" s="1"/>
  <c r="F13" i="24" a="1"/>
  <c r="F13" i="24" s="1"/>
  <c r="E13" i="24" a="1"/>
  <c r="E13" i="24" s="1"/>
  <c r="D13" i="24" a="1"/>
  <c r="D13" i="24" s="1"/>
  <c r="C13" i="24"/>
  <c r="W12" i="24" a="1"/>
  <c r="W12" i="24" s="1"/>
  <c r="V12" i="24" a="1"/>
  <c r="V12" i="24" s="1"/>
  <c r="U12" i="24" a="1"/>
  <c r="U12" i="24" s="1"/>
  <c r="T12" i="24" a="1"/>
  <c r="T12" i="24" s="1"/>
  <c r="S12" i="24" a="1"/>
  <c r="S12" i="24" s="1"/>
  <c r="R12" i="24" a="1"/>
  <c r="R12" i="24" s="1"/>
  <c r="Q12" i="24" a="1"/>
  <c r="Q12" i="24" s="1"/>
  <c r="P12" i="24" a="1"/>
  <c r="P12" i="24" s="1"/>
  <c r="O12" i="24" a="1"/>
  <c r="O12" i="24" s="1"/>
  <c r="N12" i="24" a="1"/>
  <c r="N12" i="24" s="1"/>
  <c r="M12" i="24" a="1"/>
  <c r="M12" i="24" s="1"/>
  <c r="L12" i="24" a="1"/>
  <c r="L12" i="24" s="1"/>
  <c r="K12" i="24" a="1"/>
  <c r="K12" i="24" s="1"/>
  <c r="J12" i="24" a="1"/>
  <c r="J12" i="24" s="1"/>
  <c r="I12" i="24" a="1"/>
  <c r="I12" i="24" s="1"/>
  <c r="H12" i="24" a="1"/>
  <c r="H12" i="24" s="1"/>
  <c r="G12" i="24" a="1"/>
  <c r="G12" i="24" s="1"/>
  <c r="F12" i="24" a="1"/>
  <c r="F12" i="24" s="1"/>
  <c r="E12" i="24" a="1"/>
  <c r="E12" i="24" s="1"/>
  <c r="D12" i="24" a="1"/>
  <c r="D12" i="24" s="1"/>
  <c r="C12" i="24"/>
  <c r="W11" i="24" a="1"/>
  <c r="W11" i="24" s="1"/>
  <c r="V11" i="24" a="1"/>
  <c r="V11" i="24" s="1"/>
  <c r="U11" i="24" a="1"/>
  <c r="U11" i="24" s="1"/>
  <c r="T11" i="24" a="1"/>
  <c r="T11" i="24" s="1"/>
  <c r="S11" i="24" a="1"/>
  <c r="S11" i="24" s="1"/>
  <c r="R11" i="24" a="1"/>
  <c r="R11" i="24" s="1"/>
  <c r="Q11" i="24" a="1"/>
  <c r="Q11" i="24" s="1"/>
  <c r="P11" i="24" a="1"/>
  <c r="P11" i="24" s="1"/>
  <c r="O11" i="24" a="1"/>
  <c r="O11" i="24" s="1"/>
  <c r="N11" i="24" a="1"/>
  <c r="N11" i="24" s="1"/>
  <c r="M11" i="24" a="1"/>
  <c r="M11" i="24" s="1"/>
  <c r="L11" i="24" a="1"/>
  <c r="L11" i="24" s="1"/>
  <c r="K11" i="24" a="1"/>
  <c r="K11" i="24" s="1"/>
  <c r="J11" i="24" a="1"/>
  <c r="J11" i="24" s="1"/>
  <c r="I11" i="24" a="1"/>
  <c r="I11" i="24" s="1"/>
  <c r="H11" i="24" a="1"/>
  <c r="H11" i="24" s="1"/>
  <c r="G11" i="24" a="1"/>
  <c r="G11" i="24" s="1"/>
  <c r="F11" i="24" a="1"/>
  <c r="F11" i="24" s="1"/>
  <c r="E11" i="24" a="1"/>
  <c r="E11" i="24" s="1"/>
  <c r="D11" i="24" a="1"/>
  <c r="D11" i="24" s="1"/>
  <c r="C11" i="24"/>
  <c r="W10" i="24" a="1"/>
  <c r="W10" i="24" s="1"/>
  <c r="V10" i="24" a="1"/>
  <c r="V10" i="24" s="1"/>
  <c r="U10" i="24" a="1"/>
  <c r="U10" i="24" s="1"/>
  <c r="T10" i="24" a="1"/>
  <c r="T10" i="24" s="1"/>
  <c r="S10" i="24" a="1"/>
  <c r="S10" i="24" s="1"/>
  <c r="R10" i="24" a="1"/>
  <c r="R10" i="24" s="1"/>
  <c r="Q10" i="24" a="1"/>
  <c r="Q10" i="24" s="1"/>
  <c r="P10" i="24" a="1"/>
  <c r="P10" i="24" s="1"/>
  <c r="O10" i="24" a="1"/>
  <c r="O10" i="24" s="1"/>
  <c r="N10" i="24" a="1"/>
  <c r="N10" i="24" s="1"/>
  <c r="M10" i="24" a="1"/>
  <c r="M10" i="24" s="1"/>
  <c r="L10" i="24" a="1"/>
  <c r="L10" i="24" s="1"/>
  <c r="K10" i="24" a="1"/>
  <c r="K10" i="24" s="1"/>
  <c r="J10" i="24" a="1"/>
  <c r="J10" i="24" s="1"/>
  <c r="I10" i="24" a="1"/>
  <c r="I10" i="24" s="1"/>
  <c r="H10" i="24" a="1"/>
  <c r="H10" i="24" s="1"/>
  <c r="G10" i="24" a="1"/>
  <c r="G10" i="24" s="1"/>
  <c r="F10" i="24" a="1"/>
  <c r="F10" i="24" s="1"/>
  <c r="E10" i="24" a="1"/>
  <c r="E10" i="24" s="1"/>
  <c r="D10" i="24" a="1"/>
  <c r="D10" i="24" s="1"/>
  <c r="C10" i="24"/>
  <c r="W9" i="24" a="1"/>
  <c r="W9" i="24" s="1"/>
  <c r="V9" i="24" a="1"/>
  <c r="V9" i="24" s="1"/>
  <c r="U9" i="24" a="1"/>
  <c r="U9" i="24" s="1"/>
  <c r="T9" i="24" a="1"/>
  <c r="T9" i="24" s="1"/>
  <c r="S9" i="24" a="1"/>
  <c r="S9" i="24" s="1"/>
  <c r="R9" i="24" a="1"/>
  <c r="R9" i="24" s="1"/>
  <c r="Q9" i="24" a="1"/>
  <c r="Q9" i="24" s="1"/>
  <c r="P9" i="24" a="1"/>
  <c r="P9" i="24" s="1"/>
  <c r="O9" i="24" a="1"/>
  <c r="O9" i="24" s="1"/>
  <c r="N9" i="24" a="1"/>
  <c r="N9" i="24" s="1"/>
  <c r="M9" i="24" a="1"/>
  <c r="M9" i="24" s="1"/>
  <c r="L9" i="24" a="1"/>
  <c r="L9" i="24" s="1"/>
  <c r="K9" i="24" a="1"/>
  <c r="K9" i="24" s="1"/>
  <c r="J9" i="24" a="1"/>
  <c r="J9" i="24" s="1"/>
  <c r="I9" i="24" a="1"/>
  <c r="I9" i="24" s="1"/>
  <c r="H9" i="24" a="1"/>
  <c r="H9" i="24" s="1"/>
  <c r="G9" i="24" a="1"/>
  <c r="G9" i="24" s="1"/>
  <c r="F9" i="24" a="1"/>
  <c r="F9" i="24" s="1"/>
  <c r="E9" i="24" a="1"/>
  <c r="E9" i="24" s="1"/>
  <c r="D9" i="24" a="1"/>
  <c r="D9" i="24" s="1"/>
  <c r="C9" i="24"/>
  <c r="C8" i="24"/>
  <c r="C7" i="24"/>
  <c r="C6" i="24"/>
  <c r="C5" i="24"/>
  <c r="C4" i="24"/>
  <c r="W21" i="19" a="1"/>
  <c r="W21" i="19" s="1"/>
  <c r="V21" i="19" a="1"/>
  <c r="V21" i="19" s="1"/>
  <c r="U21" i="19" a="1"/>
  <c r="U21" i="19" s="1"/>
  <c r="T21" i="19" a="1"/>
  <c r="T21" i="19" s="1"/>
  <c r="S21" i="19" a="1"/>
  <c r="S21" i="19" s="1"/>
  <c r="R21" i="19" a="1"/>
  <c r="R21" i="19" s="1"/>
  <c r="Q21" i="19" a="1"/>
  <c r="Q21" i="19" s="1"/>
  <c r="P21" i="19" a="1"/>
  <c r="P21" i="19" s="1"/>
  <c r="O21" i="19" a="1"/>
  <c r="O21" i="19" s="1"/>
  <c r="N21" i="19" a="1"/>
  <c r="N21" i="19" s="1"/>
  <c r="M21" i="19" a="1"/>
  <c r="M21" i="19" s="1"/>
  <c r="L21" i="19" a="1"/>
  <c r="L21" i="19" s="1"/>
  <c r="K21" i="19" a="1"/>
  <c r="K21" i="19" s="1"/>
  <c r="J21" i="19" a="1"/>
  <c r="J21" i="19" s="1"/>
  <c r="I21" i="19" a="1"/>
  <c r="I21" i="19" s="1"/>
  <c r="H21" i="19" a="1"/>
  <c r="H21" i="19" s="1"/>
  <c r="G21" i="19" a="1"/>
  <c r="G21" i="19" s="1"/>
  <c r="F21" i="19" a="1"/>
  <c r="F21" i="19" s="1"/>
  <c r="E21" i="19" a="1"/>
  <c r="E21" i="19" s="1"/>
  <c r="D21" i="19" a="1"/>
  <c r="D21" i="19" s="1"/>
  <c r="C21" i="19"/>
  <c r="W20" i="19" a="1"/>
  <c r="W20" i="19" s="1"/>
  <c r="V20" i="19" a="1"/>
  <c r="V20" i="19" s="1"/>
  <c r="U20" i="19" a="1"/>
  <c r="U20" i="19" s="1"/>
  <c r="T20" i="19" a="1"/>
  <c r="T20" i="19" s="1"/>
  <c r="S20" i="19" a="1"/>
  <c r="S20" i="19" s="1"/>
  <c r="R20" i="19" a="1"/>
  <c r="R20" i="19" s="1"/>
  <c r="Q20" i="19" a="1"/>
  <c r="Q20" i="19" s="1"/>
  <c r="P20" i="19" a="1"/>
  <c r="P20" i="19" s="1"/>
  <c r="O20" i="19" a="1"/>
  <c r="O20" i="19" s="1"/>
  <c r="N20" i="19" a="1"/>
  <c r="N20" i="19" s="1"/>
  <c r="M20" i="19" a="1"/>
  <c r="M20" i="19" s="1"/>
  <c r="L20" i="19" a="1"/>
  <c r="L20" i="19" s="1"/>
  <c r="K20" i="19" a="1"/>
  <c r="K20" i="19" s="1"/>
  <c r="J20" i="19" a="1"/>
  <c r="J20" i="19" s="1"/>
  <c r="I20" i="19" a="1"/>
  <c r="I20" i="19" s="1"/>
  <c r="H20" i="19" a="1"/>
  <c r="H20" i="19" s="1"/>
  <c r="G20" i="19" a="1"/>
  <c r="G20" i="19" s="1"/>
  <c r="F20" i="19" a="1"/>
  <c r="F20" i="19" s="1"/>
  <c r="E20" i="19" a="1"/>
  <c r="E20" i="19" s="1"/>
  <c r="D20" i="19" a="1"/>
  <c r="D20" i="19" s="1"/>
  <c r="C20" i="19"/>
  <c r="W19" i="19" a="1"/>
  <c r="W19" i="19" s="1"/>
  <c r="V19" i="19" a="1"/>
  <c r="V19" i="19" s="1"/>
  <c r="U19" i="19" a="1"/>
  <c r="U19" i="19" s="1"/>
  <c r="T19" i="19" a="1"/>
  <c r="T19" i="19" s="1"/>
  <c r="S19" i="19" a="1"/>
  <c r="S19" i="19" s="1"/>
  <c r="R19" i="19" a="1"/>
  <c r="R19" i="19" s="1"/>
  <c r="Q19" i="19" a="1"/>
  <c r="Q19" i="19" s="1"/>
  <c r="P19" i="19" a="1"/>
  <c r="P19" i="19" s="1"/>
  <c r="O19" i="19" a="1"/>
  <c r="O19" i="19" s="1"/>
  <c r="N19" i="19" a="1"/>
  <c r="N19" i="19" s="1"/>
  <c r="M19" i="19" a="1"/>
  <c r="M19" i="19" s="1"/>
  <c r="L19" i="19" a="1"/>
  <c r="L19" i="19" s="1"/>
  <c r="K19" i="19" a="1"/>
  <c r="K19" i="19" s="1"/>
  <c r="J19" i="19" a="1"/>
  <c r="J19" i="19" s="1"/>
  <c r="I19" i="19" a="1"/>
  <c r="I19" i="19" s="1"/>
  <c r="H19" i="19" a="1"/>
  <c r="H19" i="19" s="1"/>
  <c r="G19" i="19" a="1"/>
  <c r="G19" i="19" s="1"/>
  <c r="F19" i="19" a="1"/>
  <c r="F19" i="19" s="1"/>
  <c r="E19" i="19" a="1"/>
  <c r="E19" i="19" s="1"/>
  <c r="D19" i="19" a="1"/>
  <c r="D19" i="19" s="1"/>
  <c r="C19" i="19"/>
  <c r="W18" i="19" a="1"/>
  <c r="W18" i="19" s="1"/>
  <c r="V18" i="19" a="1"/>
  <c r="V18" i="19" s="1"/>
  <c r="U18" i="19" a="1"/>
  <c r="U18" i="19" s="1"/>
  <c r="T18" i="19" a="1"/>
  <c r="T18" i="19" s="1"/>
  <c r="S18" i="19" a="1"/>
  <c r="S18" i="19" s="1"/>
  <c r="R18" i="19" a="1"/>
  <c r="R18" i="19" s="1"/>
  <c r="Q18" i="19" a="1"/>
  <c r="Q18" i="19" s="1"/>
  <c r="P18" i="19" a="1"/>
  <c r="P18" i="19" s="1"/>
  <c r="O18" i="19" a="1"/>
  <c r="O18" i="19" s="1"/>
  <c r="N18" i="19" a="1"/>
  <c r="N18" i="19" s="1"/>
  <c r="M18" i="19" a="1"/>
  <c r="M18" i="19" s="1"/>
  <c r="L18" i="19" a="1"/>
  <c r="L18" i="19" s="1"/>
  <c r="K18" i="19" a="1"/>
  <c r="K18" i="19" s="1"/>
  <c r="J18" i="19" a="1"/>
  <c r="J18" i="19" s="1"/>
  <c r="I18" i="19" a="1"/>
  <c r="I18" i="19" s="1"/>
  <c r="H18" i="19" a="1"/>
  <c r="H18" i="19" s="1"/>
  <c r="G18" i="19" a="1"/>
  <c r="G18" i="19" s="1"/>
  <c r="F18" i="19" a="1"/>
  <c r="F18" i="19" s="1"/>
  <c r="E18" i="19" a="1"/>
  <c r="E18" i="19" s="1"/>
  <c r="D18" i="19" a="1"/>
  <c r="D18" i="19" s="1"/>
  <c r="C18" i="19"/>
  <c r="W17" i="19" a="1"/>
  <c r="W17" i="19" s="1"/>
  <c r="V17" i="19" a="1"/>
  <c r="V17" i="19" s="1"/>
  <c r="U17" i="19" a="1"/>
  <c r="U17" i="19" s="1"/>
  <c r="T17" i="19" a="1"/>
  <c r="T17" i="19" s="1"/>
  <c r="S17" i="19" a="1"/>
  <c r="S17" i="19" s="1"/>
  <c r="R17" i="19" a="1"/>
  <c r="R17" i="19" s="1"/>
  <c r="Q17" i="19" a="1"/>
  <c r="Q17" i="19" s="1"/>
  <c r="P17" i="19" a="1"/>
  <c r="P17" i="19" s="1"/>
  <c r="O17" i="19" a="1"/>
  <c r="O17" i="19" s="1"/>
  <c r="N17" i="19" a="1"/>
  <c r="N17" i="19" s="1"/>
  <c r="M17" i="19" a="1"/>
  <c r="M17" i="19" s="1"/>
  <c r="L17" i="19" a="1"/>
  <c r="L17" i="19" s="1"/>
  <c r="K17" i="19" a="1"/>
  <c r="K17" i="19" s="1"/>
  <c r="J17" i="19" a="1"/>
  <c r="J17" i="19" s="1"/>
  <c r="I17" i="19" a="1"/>
  <c r="I17" i="19" s="1"/>
  <c r="H17" i="19" a="1"/>
  <c r="H17" i="19" s="1"/>
  <c r="G17" i="19" a="1"/>
  <c r="G17" i="19" s="1"/>
  <c r="F17" i="19" a="1"/>
  <c r="F17" i="19" s="1"/>
  <c r="E17" i="19" a="1"/>
  <c r="E17" i="19" s="1"/>
  <c r="D17" i="19" a="1"/>
  <c r="D17" i="19" s="1"/>
  <c r="C17" i="19"/>
  <c r="W16" i="19" a="1"/>
  <c r="W16" i="19" s="1"/>
  <c r="V16" i="19" a="1"/>
  <c r="V16" i="19" s="1"/>
  <c r="U16" i="19" a="1"/>
  <c r="U16" i="19" s="1"/>
  <c r="T16" i="19" a="1"/>
  <c r="T16" i="19" s="1"/>
  <c r="S16" i="19" a="1"/>
  <c r="S16" i="19" s="1"/>
  <c r="R16" i="19" a="1"/>
  <c r="R16" i="19" s="1"/>
  <c r="Q16" i="19" a="1"/>
  <c r="Q16" i="19" s="1"/>
  <c r="P16" i="19" a="1"/>
  <c r="P16" i="19" s="1"/>
  <c r="O16" i="19" a="1"/>
  <c r="O16" i="19" s="1"/>
  <c r="N16" i="19" a="1"/>
  <c r="N16" i="19" s="1"/>
  <c r="M16" i="19" a="1"/>
  <c r="M16" i="19" s="1"/>
  <c r="L16" i="19" a="1"/>
  <c r="L16" i="19" s="1"/>
  <c r="K16" i="19" a="1"/>
  <c r="K16" i="19" s="1"/>
  <c r="J16" i="19" a="1"/>
  <c r="J16" i="19" s="1"/>
  <c r="I16" i="19" a="1"/>
  <c r="I16" i="19" s="1"/>
  <c r="H16" i="19" a="1"/>
  <c r="H16" i="19" s="1"/>
  <c r="G16" i="19" a="1"/>
  <c r="G16" i="19" s="1"/>
  <c r="F16" i="19" a="1"/>
  <c r="F16" i="19" s="1"/>
  <c r="E16" i="19" a="1"/>
  <c r="E16" i="19" s="1"/>
  <c r="D16" i="19" a="1"/>
  <c r="D16" i="19" s="1"/>
  <c r="C16" i="19"/>
  <c r="W15" i="19" a="1"/>
  <c r="W15" i="19" s="1"/>
  <c r="V15" i="19" a="1"/>
  <c r="V15" i="19" s="1"/>
  <c r="U15" i="19" a="1"/>
  <c r="U15" i="19" s="1"/>
  <c r="T15" i="19" a="1"/>
  <c r="T15" i="19" s="1"/>
  <c r="S15" i="19" a="1"/>
  <c r="S15" i="19" s="1"/>
  <c r="R15" i="19" a="1"/>
  <c r="R15" i="19" s="1"/>
  <c r="Q15" i="19" a="1"/>
  <c r="Q15" i="19" s="1"/>
  <c r="P15" i="19" a="1"/>
  <c r="P15" i="19" s="1"/>
  <c r="O15" i="19" a="1"/>
  <c r="O15" i="19" s="1"/>
  <c r="N15" i="19" a="1"/>
  <c r="N15" i="19" s="1"/>
  <c r="M15" i="19" a="1"/>
  <c r="M15" i="19" s="1"/>
  <c r="L15" i="19" a="1"/>
  <c r="L15" i="19" s="1"/>
  <c r="K15" i="19" a="1"/>
  <c r="K15" i="19" s="1"/>
  <c r="J15" i="19" a="1"/>
  <c r="J15" i="19" s="1"/>
  <c r="I15" i="19" a="1"/>
  <c r="I15" i="19" s="1"/>
  <c r="H15" i="19" a="1"/>
  <c r="H15" i="19" s="1"/>
  <c r="G15" i="19" a="1"/>
  <c r="G15" i="19" s="1"/>
  <c r="F15" i="19" a="1"/>
  <c r="F15" i="19" s="1"/>
  <c r="E15" i="19" a="1"/>
  <c r="E15" i="19" s="1"/>
  <c r="D15" i="19" a="1"/>
  <c r="D15" i="19" s="1"/>
  <c r="C15" i="19"/>
  <c r="W14" i="19" a="1"/>
  <c r="W14" i="19" s="1"/>
  <c r="V14" i="19" a="1"/>
  <c r="V14" i="19" s="1"/>
  <c r="U14" i="19" a="1"/>
  <c r="U14" i="19" s="1"/>
  <c r="T14" i="19" a="1"/>
  <c r="T14" i="19" s="1"/>
  <c r="S14" i="19" a="1"/>
  <c r="S14" i="19" s="1"/>
  <c r="R14" i="19" a="1"/>
  <c r="R14" i="19" s="1"/>
  <c r="Q14" i="19" a="1"/>
  <c r="Q14" i="19" s="1"/>
  <c r="P14" i="19" a="1"/>
  <c r="P14" i="19" s="1"/>
  <c r="O14" i="19" a="1"/>
  <c r="O14" i="19" s="1"/>
  <c r="N14" i="19" a="1"/>
  <c r="N14" i="19" s="1"/>
  <c r="M14" i="19" a="1"/>
  <c r="M14" i="19" s="1"/>
  <c r="L14" i="19" a="1"/>
  <c r="L14" i="19" s="1"/>
  <c r="K14" i="19" a="1"/>
  <c r="K14" i="19" s="1"/>
  <c r="J14" i="19" a="1"/>
  <c r="J14" i="19" s="1"/>
  <c r="I14" i="19" a="1"/>
  <c r="I14" i="19" s="1"/>
  <c r="H14" i="19" a="1"/>
  <c r="H14" i="19" s="1"/>
  <c r="G14" i="19" a="1"/>
  <c r="G14" i="19" s="1"/>
  <c r="F14" i="19" a="1"/>
  <c r="F14" i="19" s="1"/>
  <c r="E14" i="19" a="1"/>
  <c r="E14" i="19" s="1"/>
  <c r="D14" i="19" a="1"/>
  <c r="D14" i="19" s="1"/>
  <c r="C14" i="19"/>
  <c r="W13" i="19" a="1"/>
  <c r="W13" i="19" s="1"/>
  <c r="V13" i="19" a="1"/>
  <c r="V13" i="19" s="1"/>
  <c r="U13" i="19" a="1"/>
  <c r="U13" i="19" s="1"/>
  <c r="T13" i="19" a="1"/>
  <c r="T13" i="19" s="1"/>
  <c r="S13" i="19" a="1"/>
  <c r="S13" i="19" s="1"/>
  <c r="R13" i="19" a="1"/>
  <c r="R13" i="19" s="1"/>
  <c r="Q13" i="19" a="1"/>
  <c r="Q13" i="19" s="1"/>
  <c r="P13" i="19" a="1"/>
  <c r="P13" i="19" s="1"/>
  <c r="O13" i="19" a="1"/>
  <c r="O13" i="19" s="1"/>
  <c r="N13" i="19" a="1"/>
  <c r="N13" i="19" s="1"/>
  <c r="M13" i="19" a="1"/>
  <c r="M13" i="19" s="1"/>
  <c r="L13" i="19" a="1"/>
  <c r="L13" i="19" s="1"/>
  <c r="K13" i="19" a="1"/>
  <c r="K13" i="19" s="1"/>
  <c r="J13" i="19" a="1"/>
  <c r="J13" i="19" s="1"/>
  <c r="I13" i="19" a="1"/>
  <c r="I13" i="19" s="1"/>
  <c r="H13" i="19" a="1"/>
  <c r="H13" i="19" s="1"/>
  <c r="G13" i="19" a="1"/>
  <c r="G13" i="19" s="1"/>
  <c r="F13" i="19" a="1"/>
  <c r="F13" i="19" s="1"/>
  <c r="E13" i="19" a="1"/>
  <c r="E13" i="19" s="1"/>
  <c r="D13" i="19" a="1"/>
  <c r="D13" i="19" s="1"/>
  <c r="C13" i="19"/>
  <c r="W12" i="19" a="1"/>
  <c r="W12" i="19" s="1"/>
  <c r="V12" i="19" a="1"/>
  <c r="V12" i="19" s="1"/>
  <c r="U12" i="19" a="1"/>
  <c r="U12" i="19" s="1"/>
  <c r="T12" i="19" a="1"/>
  <c r="T12" i="19" s="1"/>
  <c r="S12" i="19" a="1"/>
  <c r="S12" i="19" s="1"/>
  <c r="R12" i="19" a="1"/>
  <c r="R12" i="19" s="1"/>
  <c r="Q12" i="19" a="1"/>
  <c r="Q12" i="19" s="1"/>
  <c r="P12" i="19" a="1"/>
  <c r="P12" i="19" s="1"/>
  <c r="O12" i="19" a="1"/>
  <c r="O12" i="19" s="1"/>
  <c r="N12" i="19" a="1"/>
  <c r="N12" i="19" s="1"/>
  <c r="M12" i="19" a="1"/>
  <c r="M12" i="19" s="1"/>
  <c r="L12" i="19" a="1"/>
  <c r="L12" i="19" s="1"/>
  <c r="K12" i="19" a="1"/>
  <c r="K12" i="19" s="1"/>
  <c r="J12" i="19" a="1"/>
  <c r="J12" i="19" s="1"/>
  <c r="I12" i="19" a="1"/>
  <c r="I12" i="19" s="1"/>
  <c r="H12" i="19" a="1"/>
  <c r="H12" i="19" s="1"/>
  <c r="G12" i="19" a="1"/>
  <c r="G12" i="19" s="1"/>
  <c r="F12" i="19" a="1"/>
  <c r="F12" i="19" s="1"/>
  <c r="E12" i="19" a="1"/>
  <c r="E12" i="19" s="1"/>
  <c r="D12" i="19" a="1"/>
  <c r="D12" i="19" s="1"/>
  <c r="C12" i="19"/>
  <c r="W11" i="19" a="1"/>
  <c r="W11" i="19" s="1"/>
  <c r="V11" i="19" a="1"/>
  <c r="V11" i="19" s="1"/>
  <c r="U11" i="19" a="1"/>
  <c r="U11" i="19" s="1"/>
  <c r="T11" i="19" a="1"/>
  <c r="T11" i="19" s="1"/>
  <c r="S11" i="19" a="1"/>
  <c r="S11" i="19" s="1"/>
  <c r="R11" i="19" a="1"/>
  <c r="R11" i="19" s="1"/>
  <c r="Q11" i="19" a="1"/>
  <c r="Q11" i="19" s="1"/>
  <c r="P11" i="19" a="1"/>
  <c r="P11" i="19" s="1"/>
  <c r="O11" i="19" a="1"/>
  <c r="O11" i="19" s="1"/>
  <c r="N11" i="19" a="1"/>
  <c r="N11" i="19" s="1"/>
  <c r="M11" i="19" a="1"/>
  <c r="M11" i="19" s="1"/>
  <c r="L11" i="19" a="1"/>
  <c r="L11" i="19" s="1"/>
  <c r="K11" i="19" a="1"/>
  <c r="K11" i="19" s="1"/>
  <c r="J11" i="19" a="1"/>
  <c r="J11" i="19" s="1"/>
  <c r="I11" i="19" a="1"/>
  <c r="I11" i="19" s="1"/>
  <c r="H11" i="19" a="1"/>
  <c r="H11" i="19" s="1"/>
  <c r="G11" i="19" a="1"/>
  <c r="G11" i="19" s="1"/>
  <c r="F11" i="19" a="1"/>
  <c r="F11" i="19" s="1"/>
  <c r="E11" i="19" a="1"/>
  <c r="E11" i="19" s="1"/>
  <c r="D11" i="19" a="1"/>
  <c r="D11" i="19" s="1"/>
  <c r="C11" i="19"/>
  <c r="C10" i="19"/>
  <c r="C9" i="19"/>
  <c r="C8" i="19"/>
  <c r="C7" i="19"/>
  <c r="C6" i="19"/>
  <c r="C5" i="19"/>
  <c r="C4" i="19"/>
  <c r="D33" i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/>
  <c r="C9" i="18"/>
  <c r="C8" i="18"/>
  <c r="C7" i="18"/>
  <c r="C6" i="18"/>
  <c r="C5" i="18"/>
  <c r="C4" i="18"/>
  <c r="W21" i="17" a="1"/>
  <c r="W21" i="17" s="1"/>
  <c r="V21" i="17" a="1"/>
  <c r="V21" i="17" s="1"/>
  <c r="U21" i="17" a="1"/>
  <c r="U21" i="17" s="1"/>
  <c r="T21" i="17" a="1"/>
  <c r="T21" i="17" s="1"/>
  <c r="S21" i="17" a="1"/>
  <c r="S21" i="17" s="1"/>
  <c r="R21" i="17" a="1"/>
  <c r="R21" i="17" s="1"/>
  <c r="Q21" i="17" a="1"/>
  <c r="Q21" i="17" s="1"/>
  <c r="P21" i="17" a="1"/>
  <c r="P21" i="17" s="1"/>
  <c r="O21" i="17" a="1"/>
  <c r="O21" i="17" s="1"/>
  <c r="N21" i="17" a="1"/>
  <c r="N21" i="17" s="1"/>
  <c r="M21" i="17" a="1"/>
  <c r="M21" i="17" s="1"/>
  <c r="L21" i="17" a="1"/>
  <c r="L21" i="17" s="1"/>
  <c r="K21" i="17" a="1"/>
  <c r="K21" i="17" s="1"/>
  <c r="J21" i="17" a="1"/>
  <c r="J21" i="17" s="1"/>
  <c r="I21" i="17" a="1"/>
  <c r="I21" i="17" s="1"/>
  <c r="H21" i="17" a="1"/>
  <c r="H21" i="17" s="1"/>
  <c r="G21" i="17" a="1"/>
  <c r="G21" i="17" s="1"/>
  <c r="F21" i="17" a="1"/>
  <c r="F21" i="17" s="1"/>
  <c r="E21" i="17" a="1"/>
  <c r="E21" i="17" s="1"/>
  <c r="D21" i="17" a="1"/>
  <c r="D21" i="17" s="1"/>
  <c r="C21" i="17"/>
  <c r="W20" i="17" a="1"/>
  <c r="W20" i="17" s="1"/>
  <c r="V20" i="17" a="1"/>
  <c r="V20" i="17" s="1"/>
  <c r="U20" i="17" a="1"/>
  <c r="U20" i="17" s="1"/>
  <c r="T20" i="17" a="1"/>
  <c r="T20" i="17" s="1"/>
  <c r="S20" i="17" a="1"/>
  <c r="S20" i="17" s="1"/>
  <c r="R20" i="17" a="1"/>
  <c r="R20" i="17" s="1"/>
  <c r="Q20" i="17" a="1"/>
  <c r="Q20" i="17" s="1"/>
  <c r="P20" i="17" a="1"/>
  <c r="P20" i="17" s="1"/>
  <c r="O20" i="17" a="1"/>
  <c r="O20" i="17" s="1"/>
  <c r="N20" i="17" a="1"/>
  <c r="N20" i="17" s="1"/>
  <c r="M20" i="17" a="1"/>
  <c r="M20" i="17" s="1"/>
  <c r="L20" i="17" a="1"/>
  <c r="L20" i="17" s="1"/>
  <c r="K20" i="17" a="1"/>
  <c r="K20" i="17" s="1"/>
  <c r="J20" i="17" a="1"/>
  <c r="J20" i="17" s="1"/>
  <c r="I20" i="17" a="1"/>
  <c r="I20" i="17" s="1"/>
  <c r="H20" i="17" a="1"/>
  <c r="H20" i="17" s="1"/>
  <c r="G20" i="17" a="1"/>
  <c r="G20" i="17" s="1"/>
  <c r="F20" i="17" a="1"/>
  <c r="F20" i="17" s="1"/>
  <c r="E20" i="17" a="1"/>
  <c r="E20" i="17" s="1"/>
  <c r="D20" i="17" a="1"/>
  <c r="D20" i="17" s="1"/>
  <c r="C20" i="17"/>
  <c r="W19" i="17" a="1"/>
  <c r="W19" i="17" s="1"/>
  <c r="V19" i="17" a="1"/>
  <c r="V19" i="17" s="1"/>
  <c r="U19" i="17" a="1"/>
  <c r="U19" i="17" s="1"/>
  <c r="T19" i="17" a="1"/>
  <c r="T19" i="17" s="1"/>
  <c r="S19" i="17" a="1"/>
  <c r="S19" i="17" s="1"/>
  <c r="R19" i="17" a="1"/>
  <c r="R19" i="17" s="1"/>
  <c r="Q19" i="17" a="1"/>
  <c r="Q19" i="17" s="1"/>
  <c r="P19" i="17" a="1"/>
  <c r="P19" i="17" s="1"/>
  <c r="O19" i="17" a="1"/>
  <c r="O19" i="17" s="1"/>
  <c r="N19" i="17" a="1"/>
  <c r="N19" i="17" s="1"/>
  <c r="M19" i="17" a="1"/>
  <c r="M19" i="17" s="1"/>
  <c r="L19" i="17" a="1"/>
  <c r="L19" i="17" s="1"/>
  <c r="K19" i="17" a="1"/>
  <c r="K19" i="17" s="1"/>
  <c r="J19" i="17" a="1"/>
  <c r="J19" i="17" s="1"/>
  <c r="I19" i="17" a="1"/>
  <c r="I19" i="17" s="1"/>
  <c r="H19" i="17" a="1"/>
  <c r="H19" i="17" s="1"/>
  <c r="G19" i="17" a="1"/>
  <c r="G19" i="17" s="1"/>
  <c r="F19" i="17" a="1"/>
  <c r="F19" i="17" s="1"/>
  <c r="E19" i="17" a="1"/>
  <c r="E19" i="17" s="1"/>
  <c r="D19" i="17" a="1"/>
  <c r="D19" i="17" s="1"/>
  <c r="C19" i="17"/>
  <c r="W18" i="17" a="1"/>
  <c r="W18" i="17" s="1"/>
  <c r="V18" i="17" a="1"/>
  <c r="V18" i="17" s="1"/>
  <c r="U18" i="17" a="1"/>
  <c r="U18" i="17" s="1"/>
  <c r="T18" i="17" a="1"/>
  <c r="T18" i="17" s="1"/>
  <c r="S18" i="17" a="1"/>
  <c r="S18" i="17" s="1"/>
  <c r="R18" i="17" a="1"/>
  <c r="R18" i="17" s="1"/>
  <c r="Q18" i="17" a="1"/>
  <c r="Q18" i="17" s="1"/>
  <c r="P18" i="17" a="1"/>
  <c r="P18" i="17" s="1"/>
  <c r="O18" i="17" a="1"/>
  <c r="O18" i="17" s="1"/>
  <c r="N18" i="17" a="1"/>
  <c r="N18" i="17" s="1"/>
  <c r="M18" i="17" a="1"/>
  <c r="M18" i="17" s="1"/>
  <c r="L18" i="17" a="1"/>
  <c r="L18" i="17" s="1"/>
  <c r="K18" i="17" a="1"/>
  <c r="K18" i="17" s="1"/>
  <c r="J18" i="17" a="1"/>
  <c r="J18" i="17" s="1"/>
  <c r="I18" i="17" a="1"/>
  <c r="I18" i="17" s="1"/>
  <c r="H18" i="17" a="1"/>
  <c r="H18" i="17" s="1"/>
  <c r="G18" i="17" a="1"/>
  <c r="G18" i="17" s="1"/>
  <c r="F18" i="17" a="1"/>
  <c r="F18" i="17" s="1"/>
  <c r="E18" i="17" a="1"/>
  <c r="E18" i="17" s="1"/>
  <c r="D18" i="17" a="1"/>
  <c r="D18" i="17" s="1"/>
  <c r="C18" i="17"/>
  <c r="W17" i="17" a="1"/>
  <c r="W17" i="17" s="1"/>
  <c r="V17" i="17" a="1"/>
  <c r="V17" i="17" s="1"/>
  <c r="U17" i="17" a="1"/>
  <c r="U17" i="17" s="1"/>
  <c r="T17" i="17" a="1"/>
  <c r="T17" i="17" s="1"/>
  <c r="S17" i="17" a="1"/>
  <c r="S17" i="17" s="1"/>
  <c r="R17" i="17" a="1"/>
  <c r="R17" i="17" s="1"/>
  <c r="Q17" i="17" a="1"/>
  <c r="Q17" i="17" s="1"/>
  <c r="P17" i="17" a="1"/>
  <c r="P17" i="17" s="1"/>
  <c r="O17" i="17" a="1"/>
  <c r="O17" i="17" s="1"/>
  <c r="N17" i="17" a="1"/>
  <c r="N17" i="17" s="1"/>
  <c r="M17" i="17" a="1"/>
  <c r="M17" i="17" s="1"/>
  <c r="L17" i="17" a="1"/>
  <c r="L17" i="17" s="1"/>
  <c r="K17" i="17" a="1"/>
  <c r="K17" i="17" s="1"/>
  <c r="J17" i="17" a="1"/>
  <c r="J17" i="17" s="1"/>
  <c r="I17" i="17" a="1"/>
  <c r="I17" i="17" s="1"/>
  <c r="H17" i="17" a="1"/>
  <c r="H17" i="17" s="1"/>
  <c r="G17" i="17" a="1"/>
  <c r="G17" i="17" s="1"/>
  <c r="F17" i="17" a="1"/>
  <c r="F17" i="17" s="1"/>
  <c r="E17" i="17" a="1"/>
  <c r="E17" i="17" s="1"/>
  <c r="D17" i="17" a="1"/>
  <c r="D17" i="17" s="1"/>
  <c r="C17" i="17"/>
  <c r="W16" i="17" a="1"/>
  <c r="W16" i="17" s="1"/>
  <c r="V16" i="17" a="1"/>
  <c r="V16" i="17" s="1"/>
  <c r="U16" i="17" a="1"/>
  <c r="U16" i="17" s="1"/>
  <c r="T16" i="17" a="1"/>
  <c r="T16" i="17" s="1"/>
  <c r="S16" i="17" a="1"/>
  <c r="S16" i="17" s="1"/>
  <c r="R16" i="17" a="1"/>
  <c r="R16" i="17" s="1"/>
  <c r="Q16" i="17" a="1"/>
  <c r="Q16" i="17" s="1"/>
  <c r="P16" i="17" a="1"/>
  <c r="P16" i="17" s="1"/>
  <c r="O16" i="17" a="1"/>
  <c r="O16" i="17" s="1"/>
  <c r="N16" i="17" a="1"/>
  <c r="N16" i="17" s="1"/>
  <c r="M16" i="17" a="1"/>
  <c r="M16" i="17" s="1"/>
  <c r="L16" i="17" a="1"/>
  <c r="L16" i="17" s="1"/>
  <c r="K16" i="17" a="1"/>
  <c r="K16" i="17" s="1"/>
  <c r="J16" i="17" a="1"/>
  <c r="J16" i="17" s="1"/>
  <c r="I16" i="17" a="1"/>
  <c r="I16" i="17" s="1"/>
  <c r="H16" i="17" a="1"/>
  <c r="H16" i="17" s="1"/>
  <c r="G16" i="17" a="1"/>
  <c r="G16" i="17" s="1"/>
  <c r="F16" i="17" a="1"/>
  <c r="F16" i="17" s="1"/>
  <c r="E16" i="17" a="1"/>
  <c r="E16" i="17" s="1"/>
  <c r="D16" i="17" a="1"/>
  <c r="D16" i="17" s="1"/>
  <c r="C16" i="17"/>
  <c r="W15" i="17" a="1"/>
  <c r="W15" i="17" s="1"/>
  <c r="V15" i="17" a="1"/>
  <c r="V15" i="17" s="1"/>
  <c r="U15" i="17" a="1"/>
  <c r="U15" i="17" s="1"/>
  <c r="T15" i="17" a="1"/>
  <c r="T15" i="17" s="1"/>
  <c r="S15" i="17" a="1"/>
  <c r="S15" i="17" s="1"/>
  <c r="R15" i="17" a="1"/>
  <c r="R15" i="17" s="1"/>
  <c r="Q15" i="17" a="1"/>
  <c r="Q15" i="17" s="1"/>
  <c r="P15" i="17" a="1"/>
  <c r="P15" i="17" s="1"/>
  <c r="O15" i="17" a="1"/>
  <c r="O15" i="17" s="1"/>
  <c r="N15" i="17" a="1"/>
  <c r="N15" i="17" s="1"/>
  <c r="M15" i="17" a="1"/>
  <c r="M15" i="17" s="1"/>
  <c r="L15" i="17" a="1"/>
  <c r="L15" i="17" s="1"/>
  <c r="K15" i="17" a="1"/>
  <c r="K15" i="17" s="1"/>
  <c r="J15" i="17" a="1"/>
  <c r="J15" i="17" s="1"/>
  <c r="I15" i="17" a="1"/>
  <c r="I15" i="17" s="1"/>
  <c r="H15" i="17" a="1"/>
  <c r="H15" i="17" s="1"/>
  <c r="G15" i="17" a="1"/>
  <c r="G15" i="17" s="1"/>
  <c r="F15" i="17" a="1"/>
  <c r="F15" i="17" s="1"/>
  <c r="E15" i="17" a="1"/>
  <c r="E15" i="17" s="1"/>
  <c r="D15" i="17" a="1"/>
  <c r="D15" i="17" s="1"/>
  <c r="C15" i="17"/>
  <c r="W14" i="17" a="1"/>
  <c r="W14" i="17" s="1"/>
  <c r="V14" i="17" a="1"/>
  <c r="V14" i="17" s="1"/>
  <c r="U14" i="17" a="1"/>
  <c r="U14" i="17" s="1"/>
  <c r="T14" i="17" a="1"/>
  <c r="T14" i="17" s="1"/>
  <c r="S14" i="17" a="1"/>
  <c r="S14" i="17" s="1"/>
  <c r="R14" i="17" a="1"/>
  <c r="R14" i="17" s="1"/>
  <c r="Q14" i="17" a="1"/>
  <c r="Q14" i="17" s="1"/>
  <c r="P14" i="17" a="1"/>
  <c r="P14" i="17" s="1"/>
  <c r="O14" i="17" a="1"/>
  <c r="O14" i="17" s="1"/>
  <c r="N14" i="17" a="1"/>
  <c r="N14" i="17" s="1"/>
  <c r="M14" i="17" a="1"/>
  <c r="M14" i="17" s="1"/>
  <c r="L14" i="17" a="1"/>
  <c r="L14" i="17" s="1"/>
  <c r="K14" i="17" a="1"/>
  <c r="K14" i="17" s="1"/>
  <c r="J14" i="17" a="1"/>
  <c r="J14" i="17" s="1"/>
  <c r="I14" i="17" a="1"/>
  <c r="I14" i="17" s="1"/>
  <c r="H14" i="17" a="1"/>
  <c r="H14" i="17" s="1"/>
  <c r="G14" i="17" a="1"/>
  <c r="G14" i="17" s="1"/>
  <c r="F14" i="17" a="1"/>
  <c r="F14" i="17" s="1"/>
  <c r="E14" i="17" a="1"/>
  <c r="E14" i="17" s="1"/>
  <c r="D14" i="17" a="1"/>
  <c r="D14" i="17" s="1"/>
  <c r="C14" i="17"/>
  <c r="W13" i="17" a="1"/>
  <c r="W13" i="17" s="1"/>
  <c r="V13" i="17" a="1"/>
  <c r="V13" i="17" s="1"/>
  <c r="U13" i="17" a="1"/>
  <c r="U13" i="17" s="1"/>
  <c r="T13" i="17" a="1"/>
  <c r="T13" i="17" s="1"/>
  <c r="S13" i="17" a="1"/>
  <c r="S13" i="17" s="1"/>
  <c r="R13" i="17" a="1"/>
  <c r="R13" i="17" s="1"/>
  <c r="Q13" i="17" a="1"/>
  <c r="Q13" i="17" s="1"/>
  <c r="P13" i="17" a="1"/>
  <c r="P13" i="17" s="1"/>
  <c r="O13" i="17" a="1"/>
  <c r="O13" i="17" s="1"/>
  <c r="N13" i="17" a="1"/>
  <c r="N13" i="17" s="1"/>
  <c r="M13" i="17" a="1"/>
  <c r="M13" i="17" s="1"/>
  <c r="L13" i="17" a="1"/>
  <c r="L13" i="17" s="1"/>
  <c r="K13" i="17" a="1"/>
  <c r="K13" i="17" s="1"/>
  <c r="J13" i="17" a="1"/>
  <c r="J13" i="17" s="1"/>
  <c r="I13" i="17" a="1"/>
  <c r="I13" i="17" s="1"/>
  <c r="H13" i="17" a="1"/>
  <c r="H13" i="17" s="1"/>
  <c r="G13" i="17" a="1"/>
  <c r="G13" i="17" s="1"/>
  <c r="F13" i="17" a="1"/>
  <c r="F13" i="17" s="1"/>
  <c r="E13" i="17" a="1"/>
  <c r="E13" i="17" s="1"/>
  <c r="D13" i="17" a="1"/>
  <c r="D13" i="17" s="1"/>
  <c r="C13" i="17"/>
  <c r="W12" i="17" a="1"/>
  <c r="W12" i="17" s="1"/>
  <c r="V12" i="17" a="1"/>
  <c r="V12" i="17" s="1"/>
  <c r="U12" i="17" a="1"/>
  <c r="U12" i="17" s="1"/>
  <c r="T12" i="17" a="1"/>
  <c r="T12" i="17" s="1"/>
  <c r="S12" i="17" a="1"/>
  <c r="S12" i="17" s="1"/>
  <c r="R12" i="17" a="1"/>
  <c r="R12" i="17" s="1"/>
  <c r="Q12" i="17" a="1"/>
  <c r="Q12" i="17" s="1"/>
  <c r="P12" i="17" a="1"/>
  <c r="P12" i="17" s="1"/>
  <c r="O12" i="17" a="1"/>
  <c r="O12" i="17" s="1"/>
  <c r="N12" i="17" a="1"/>
  <c r="N12" i="17" s="1"/>
  <c r="M12" i="17" a="1"/>
  <c r="M12" i="17" s="1"/>
  <c r="L12" i="17" a="1"/>
  <c r="L12" i="17" s="1"/>
  <c r="K12" i="17" a="1"/>
  <c r="K12" i="17" s="1"/>
  <c r="J12" i="17" a="1"/>
  <c r="J12" i="17" s="1"/>
  <c r="I12" i="17" a="1"/>
  <c r="I12" i="17" s="1"/>
  <c r="H12" i="17" a="1"/>
  <c r="H12" i="17" s="1"/>
  <c r="G12" i="17" a="1"/>
  <c r="G12" i="17" s="1"/>
  <c r="F12" i="17" a="1"/>
  <c r="F12" i="17" s="1"/>
  <c r="E12" i="17" a="1"/>
  <c r="E12" i="17" s="1"/>
  <c r="D12" i="17" a="1"/>
  <c r="D12" i="17" s="1"/>
  <c r="C12" i="17"/>
  <c r="W11" i="17" a="1"/>
  <c r="W11" i="17" s="1"/>
  <c r="V11" i="17" a="1"/>
  <c r="V11" i="17" s="1"/>
  <c r="U11" i="17" a="1"/>
  <c r="U11" i="17" s="1"/>
  <c r="T11" i="17" a="1"/>
  <c r="T11" i="17" s="1"/>
  <c r="S11" i="17" a="1"/>
  <c r="S11" i="17" s="1"/>
  <c r="R11" i="17" a="1"/>
  <c r="R11" i="17" s="1"/>
  <c r="Q11" i="17" a="1"/>
  <c r="Q11" i="17" s="1"/>
  <c r="P11" i="17" a="1"/>
  <c r="P11" i="17" s="1"/>
  <c r="O11" i="17" a="1"/>
  <c r="O11" i="17" s="1"/>
  <c r="N11" i="17" a="1"/>
  <c r="N11" i="17" s="1"/>
  <c r="M11" i="17" a="1"/>
  <c r="M11" i="17" s="1"/>
  <c r="L11" i="17" a="1"/>
  <c r="L11" i="17" s="1"/>
  <c r="K11" i="17" a="1"/>
  <c r="K11" i="17" s="1"/>
  <c r="J11" i="17" a="1"/>
  <c r="J11" i="17" s="1"/>
  <c r="I11" i="17" a="1"/>
  <c r="I11" i="17" s="1"/>
  <c r="H11" i="17" a="1"/>
  <c r="H11" i="17" s="1"/>
  <c r="G11" i="17" a="1"/>
  <c r="G11" i="17" s="1"/>
  <c r="F11" i="17" a="1"/>
  <c r="F11" i="17" s="1"/>
  <c r="E11" i="17" a="1"/>
  <c r="E11" i="17" s="1"/>
  <c r="D11" i="17" a="1"/>
  <c r="D11" i="17" s="1"/>
  <c r="C11" i="17"/>
  <c r="W10" i="17" a="1"/>
  <c r="W10" i="17" s="1"/>
  <c r="V10" i="17" a="1"/>
  <c r="V10" i="17" s="1"/>
  <c r="U10" i="17" a="1"/>
  <c r="U10" i="17" s="1"/>
  <c r="T10" i="17" a="1"/>
  <c r="T10" i="17" s="1"/>
  <c r="S10" i="17" a="1"/>
  <c r="S10" i="17" s="1"/>
  <c r="R10" i="17" a="1"/>
  <c r="R10" i="17" s="1"/>
  <c r="Q10" i="17" a="1"/>
  <c r="Q10" i="17" s="1"/>
  <c r="P10" i="17" a="1"/>
  <c r="P10" i="17" s="1"/>
  <c r="O10" i="17" a="1"/>
  <c r="O10" i="17" s="1"/>
  <c r="N10" i="17" a="1"/>
  <c r="N10" i="17" s="1"/>
  <c r="M10" i="17" a="1"/>
  <c r="M10" i="17" s="1"/>
  <c r="L10" i="17" a="1"/>
  <c r="L10" i="17" s="1"/>
  <c r="K10" i="17" a="1"/>
  <c r="K10" i="17" s="1"/>
  <c r="J10" i="17" a="1"/>
  <c r="J10" i="17" s="1"/>
  <c r="I10" i="17" a="1"/>
  <c r="I10" i="17" s="1"/>
  <c r="H10" i="17" a="1"/>
  <c r="H10" i="17" s="1"/>
  <c r="G10" i="17" a="1"/>
  <c r="G10" i="17" s="1"/>
  <c r="F10" i="17" a="1"/>
  <c r="F10" i="17" s="1"/>
  <c r="E10" i="17" a="1"/>
  <c r="E10" i="17" s="1"/>
  <c r="D10" i="17" a="1"/>
  <c r="D10" i="17" s="1"/>
  <c r="C10" i="17"/>
  <c r="W9" i="17" a="1"/>
  <c r="W9" i="17" s="1"/>
  <c r="V9" i="17" a="1"/>
  <c r="V9" i="17" s="1"/>
  <c r="U9" i="17" a="1"/>
  <c r="U9" i="17" s="1"/>
  <c r="T9" i="17" a="1"/>
  <c r="T9" i="17" s="1"/>
  <c r="S9" i="17" a="1"/>
  <c r="S9" i="17" s="1"/>
  <c r="R9" i="17" a="1"/>
  <c r="R9" i="17" s="1"/>
  <c r="Q9" i="17" a="1"/>
  <c r="Q9" i="17" s="1"/>
  <c r="P9" i="17" a="1"/>
  <c r="P9" i="17" s="1"/>
  <c r="O9" i="17" a="1"/>
  <c r="O9" i="17" s="1"/>
  <c r="N9" i="17" a="1"/>
  <c r="N9" i="17" s="1"/>
  <c r="M9" i="17" a="1"/>
  <c r="M9" i="17" s="1"/>
  <c r="L9" i="17" a="1"/>
  <c r="L9" i="17" s="1"/>
  <c r="K9" i="17" a="1"/>
  <c r="K9" i="17" s="1"/>
  <c r="J9" i="17" a="1"/>
  <c r="J9" i="17" s="1"/>
  <c r="I9" i="17" a="1"/>
  <c r="I9" i="17" s="1"/>
  <c r="H9" i="17" a="1"/>
  <c r="H9" i="17" s="1"/>
  <c r="G9" i="17" a="1"/>
  <c r="G9" i="17" s="1"/>
  <c r="F9" i="17" a="1"/>
  <c r="F9" i="17" s="1"/>
  <c r="E9" i="17" a="1"/>
  <c r="E9" i="17" s="1"/>
  <c r="D9" i="17" a="1"/>
  <c r="D9" i="17" s="1"/>
  <c r="C9" i="17"/>
  <c r="W8" i="17" a="1"/>
  <c r="W8" i="17" s="1"/>
  <c r="V8" i="17" a="1"/>
  <c r="V8" i="17" s="1"/>
  <c r="U8" i="17" a="1"/>
  <c r="U8" i="17" s="1"/>
  <c r="T8" i="17" a="1"/>
  <c r="T8" i="17" s="1"/>
  <c r="S8" i="17" a="1"/>
  <c r="S8" i="17" s="1"/>
  <c r="R8" i="17" a="1"/>
  <c r="R8" i="17" s="1"/>
  <c r="Q8" i="17" a="1"/>
  <c r="Q8" i="17" s="1"/>
  <c r="P8" i="17" a="1"/>
  <c r="P8" i="17" s="1"/>
  <c r="O8" i="17" a="1"/>
  <c r="O8" i="17" s="1"/>
  <c r="N8" i="17" a="1"/>
  <c r="N8" i="17" s="1"/>
  <c r="M8" i="17" a="1"/>
  <c r="M8" i="17" s="1"/>
  <c r="L8" i="17" a="1"/>
  <c r="L8" i="17" s="1"/>
  <c r="K8" i="17" a="1"/>
  <c r="K8" i="17" s="1"/>
  <c r="J8" i="17" a="1"/>
  <c r="J8" i="17" s="1"/>
  <c r="I8" i="17" a="1"/>
  <c r="I8" i="17" s="1"/>
  <c r="H8" i="17" a="1"/>
  <c r="H8" i="17" s="1"/>
  <c r="G8" i="17" a="1"/>
  <c r="G8" i="17" s="1"/>
  <c r="F8" i="17" a="1"/>
  <c r="F8" i="17" s="1"/>
  <c r="E8" i="17" a="1"/>
  <c r="E8" i="17" s="1"/>
  <c r="D8" i="17" a="1"/>
  <c r="D8" i="17" s="1"/>
  <c r="C8" i="17"/>
  <c r="C7" i="17"/>
  <c r="C6" i="17"/>
  <c r="C5" i="17"/>
  <c r="C4" i="17"/>
  <c r="E33" i="1"/>
  <c r="W21" i="16" a="1"/>
  <c r="W21" i="16" s="1"/>
  <c r="V21" i="16" a="1"/>
  <c r="V21" i="16" s="1"/>
  <c r="U21" i="16" a="1"/>
  <c r="U21" i="16" s="1"/>
  <c r="T21" i="16" a="1"/>
  <c r="T21" i="16" s="1"/>
  <c r="S21" i="16" a="1"/>
  <c r="S21" i="16" s="1"/>
  <c r="R21" i="16" a="1"/>
  <c r="R21" i="16" s="1"/>
  <c r="Q21" i="16" a="1"/>
  <c r="Q21" i="16" s="1"/>
  <c r="P21" i="16" a="1"/>
  <c r="P21" i="16" s="1"/>
  <c r="O21" i="16" a="1"/>
  <c r="O21" i="16" s="1"/>
  <c r="N21" i="16" a="1"/>
  <c r="N21" i="16" s="1"/>
  <c r="M21" i="16" a="1"/>
  <c r="M21" i="16" s="1"/>
  <c r="L21" i="16" a="1"/>
  <c r="L21" i="16" s="1"/>
  <c r="K21" i="16" a="1"/>
  <c r="K21" i="16" s="1"/>
  <c r="J21" i="16" a="1"/>
  <c r="J21" i="16" s="1"/>
  <c r="I21" i="16" a="1"/>
  <c r="I21" i="16" s="1"/>
  <c r="H21" i="16" a="1"/>
  <c r="H21" i="16" s="1"/>
  <c r="G21" i="16" a="1"/>
  <c r="G21" i="16" s="1"/>
  <c r="F21" i="16" a="1"/>
  <c r="F21" i="16" s="1"/>
  <c r="E21" i="16" a="1"/>
  <c r="E21" i="16" s="1"/>
  <c r="D21" i="16" a="1"/>
  <c r="D21" i="16" s="1"/>
  <c r="C21" i="16"/>
  <c r="W20" i="16" a="1"/>
  <c r="W20" i="16" s="1"/>
  <c r="V20" i="16" a="1"/>
  <c r="V20" i="16" s="1"/>
  <c r="U20" i="16" a="1"/>
  <c r="U20" i="16" s="1"/>
  <c r="T20" i="16" a="1"/>
  <c r="T20" i="16" s="1"/>
  <c r="S20" i="16" a="1"/>
  <c r="S20" i="16" s="1"/>
  <c r="R20" i="16" a="1"/>
  <c r="R20" i="16" s="1"/>
  <c r="Q20" i="16" a="1"/>
  <c r="Q20" i="16" s="1"/>
  <c r="P20" i="16" a="1"/>
  <c r="P20" i="16" s="1"/>
  <c r="O20" i="16" a="1"/>
  <c r="O20" i="16" s="1"/>
  <c r="N20" i="16" a="1"/>
  <c r="N20" i="16" s="1"/>
  <c r="M20" i="16" a="1"/>
  <c r="M20" i="16" s="1"/>
  <c r="L20" i="16" a="1"/>
  <c r="L20" i="16" s="1"/>
  <c r="K20" i="16" a="1"/>
  <c r="K20" i="16" s="1"/>
  <c r="J20" i="16" a="1"/>
  <c r="J20" i="16" s="1"/>
  <c r="I20" i="16" a="1"/>
  <c r="I20" i="16" s="1"/>
  <c r="H20" i="16" a="1"/>
  <c r="H20" i="16" s="1"/>
  <c r="G20" i="16" a="1"/>
  <c r="G20" i="16" s="1"/>
  <c r="F20" i="16" a="1"/>
  <c r="F20" i="16" s="1"/>
  <c r="E20" i="16" a="1"/>
  <c r="E20" i="16" s="1"/>
  <c r="D20" i="16" a="1"/>
  <c r="D20" i="16" s="1"/>
  <c r="C20" i="16"/>
  <c r="W19" i="16" a="1"/>
  <c r="W19" i="16" s="1"/>
  <c r="V19" i="16" a="1"/>
  <c r="V19" i="16" s="1"/>
  <c r="U19" i="16" a="1"/>
  <c r="U19" i="16" s="1"/>
  <c r="T19" i="16" a="1"/>
  <c r="T19" i="16" s="1"/>
  <c r="S19" i="16" a="1"/>
  <c r="S19" i="16" s="1"/>
  <c r="R19" i="16" a="1"/>
  <c r="R19" i="16" s="1"/>
  <c r="Q19" i="16" a="1"/>
  <c r="Q19" i="16" s="1"/>
  <c r="P19" i="16" a="1"/>
  <c r="P19" i="16" s="1"/>
  <c r="O19" i="16" a="1"/>
  <c r="O19" i="16" s="1"/>
  <c r="N19" i="16" a="1"/>
  <c r="N19" i="16" s="1"/>
  <c r="M19" i="16" a="1"/>
  <c r="M19" i="16" s="1"/>
  <c r="L19" i="16" a="1"/>
  <c r="L19" i="16" s="1"/>
  <c r="K19" i="16" a="1"/>
  <c r="K19" i="16" s="1"/>
  <c r="J19" i="16" a="1"/>
  <c r="J19" i="16" s="1"/>
  <c r="I19" i="16" a="1"/>
  <c r="I19" i="16" s="1"/>
  <c r="H19" i="16" a="1"/>
  <c r="H19" i="16" s="1"/>
  <c r="G19" i="16" a="1"/>
  <c r="G19" i="16" s="1"/>
  <c r="F19" i="16" a="1"/>
  <c r="F19" i="16" s="1"/>
  <c r="E19" i="16" a="1"/>
  <c r="E19" i="16" s="1"/>
  <c r="D19" i="16" a="1"/>
  <c r="D19" i="16" s="1"/>
  <c r="C19" i="16"/>
  <c r="W18" i="16" a="1"/>
  <c r="W18" i="16" s="1"/>
  <c r="V18" i="16" a="1"/>
  <c r="V18" i="16" s="1"/>
  <c r="U18" i="16" a="1"/>
  <c r="U18" i="16" s="1"/>
  <c r="T18" i="16" a="1"/>
  <c r="T18" i="16" s="1"/>
  <c r="S18" i="16" a="1"/>
  <c r="S18" i="16" s="1"/>
  <c r="R18" i="16" a="1"/>
  <c r="R18" i="16" s="1"/>
  <c r="Q18" i="16" a="1"/>
  <c r="Q18" i="16" s="1"/>
  <c r="P18" i="16" a="1"/>
  <c r="P18" i="16" s="1"/>
  <c r="O18" i="16" a="1"/>
  <c r="O18" i="16" s="1"/>
  <c r="N18" i="16" a="1"/>
  <c r="N18" i="16" s="1"/>
  <c r="M18" i="16" a="1"/>
  <c r="M18" i="16" s="1"/>
  <c r="L18" i="16" a="1"/>
  <c r="L18" i="16" s="1"/>
  <c r="K18" i="16" a="1"/>
  <c r="K18" i="16" s="1"/>
  <c r="J18" i="16" a="1"/>
  <c r="J18" i="16" s="1"/>
  <c r="I18" i="16" a="1"/>
  <c r="I18" i="16" s="1"/>
  <c r="H18" i="16" a="1"/>
  <c r="H18" i="16" s="1"/>
  <c r="G18" i="16" a="1"/>
  <c r="G18" i="16" s="1"/>
  <c r="F18" i="16" a="1"/>
  <c r="F18" i="16" s="1"/>
  <c r="E18" i="16" a="1"/>
  <c r="E18" i="16" s="1"/>
  <c r="D18" i="16" a="1"/>
  <c r="D18" i="16" s="1"/>
  <c r="C18" i="16"/>
  <c r="W17" i="16" a="1"/>
  <c r="W17" i="16" s="1"/>
  <c r="V17" i="16" a="1"/>
  <c r="V17" i="16" s="1"/>
  <c r="U17" i="16" a="1"/>
  <c r="U17" i="16" s="1"/>
  <c r="T17" i="16" a="1"/>
  <c r="T17" i="16" s="1"/>
  <c r="S17" i="16" a="1"/>
  <c r="S17" i="16" s="1"/>
  <c r="R17" i="16" a="1"/>
  <c r="R17" i="16" s="1"/>
  <c r="Q17" i="16" a="1"/>
  <c r="Q17" i="16" s="1"/>
  <c r="P17" i="16" a="1"/>
  <c r="P17" i="16" s="1"/>
  <c r="O17" i="16" a="1"/>
  <c r="O17" i="16" s="1"/>
  <c r="N17" i="16" a="1"/>
  <c r="N17" i="16" s="1"/>
  <c r="M17" i="16" a="1"/>
  <c r="M17" i="16" s="1"/>
  <c r="L17" i="16" a="1"/>
  <c r="L17" i="16" s="1"/>
  <c r="K17" i="16" a="1"/>
  <c r="K17" i="16" s="1"/>
  <c r="J17" i="16" a="1"/>
  <c r="J17" i="16" s="1"/>
  <c r="I17" i="16" a="1"/>
  <c r="I17" i="16" s="1"/>
  <c r="H17" i="16" a="1"/>
  <c r="H17" i="16" s="1"/>
  <c r="G17" i="16" a="1"/>
  <c r="G17" i="16" s="1"/>
  <c r="F17" i="16" a="1"/>
  <c r="F17" i="16" s="1"/>
  <c r="E17" i="16" a="1"/>
  <c r="E17" i="16" s="1"/>
  <c r="D17" i="16" a="1"/>
  <c r="D17" i="16" s="1"/>
  <c r="C17" i="16"/>
  <c r="W16" i="16" a="1"/>
  <c r="W16" i="16" s="1"/>
  <c r="V16" i="16" a="1"/>
  <c r="V16" i="16" s="1"/>
  <c r="U16" i="16" a="1"/>
  <c r="U16" i="16" s="1"/>
  <c r="T16" i="16" a="1"/>
  <c r="T16" i="16" s="1"/>
  <c r="S16" i="16" a="1"/>
  <c r="S16" i="16" s="1"/>
  <c r="R16" i="16" a="1"/>
  <c r="R16" i="16" s="1"/>
  <c r="Q16" i="16" a="1"/>
  <c r="Q16" i="16" s="1"/>
  <c r="P16" i="16" a="1"/>
  <c r="P16" i="16" s="1"/>
  <c r="O16" i="16" a="1"/>
  <c r="O16" i="16" s="1"/>
  <c r="N16" i="16" a="1"/>
  <c r="N16" i="16" s="1"/>
  <c r="M16" i="16" a="1"/>
  <c r="M16" i="16" s="1"/>
  <c r="L16" i="16" a="1"/>
  <c r="L16" i="16" s="1"/>
  <c r="K16" i="16" a="1"/>
  <c r="K16" i="16" s="1"/>
  <c r="J16" i="16" a="1"/>
  <c r="J16" i="16" s="1"/>
  <c r="I16" i="16" a="1"/>
  <c r="I16" i="16" s="1"/>
  <c r="H16" i="16" a="1"/>
  <c r="H16" i="16" s="1"/>
  <c r="G16" i="16" a="1"/>
  <c r="G16" i="16" s="1"/>
  <c r="F16" i="16" a="1"/>
  <c r="F16" i="16" s="1"/>
  <c r="E16" i="16" a="1"/>
  <c r="E16" i="16" s="1"/>
  <c r="D16" i="16" a="1"/>
  <c r="D16" i="16" s="1"/>
  <c r="C16" i="16"/>
  <c r="W15" i="16" a="1"/>
  <c r="W15" i="16" s="1"/>
  <c r="V15" i="16" a="1"/>
  <c r="V15" i="16" s="1"/>
  <c r="U15" i="16" a="1"/>
  <c r="U15" i="16" s="1"/>
  <c r="T15" i="16" a="1"/>
  <c r="T15" i="16" s="1"/>
  <c r="S15" i="16" a="1"/>
  <c r="S15" i="16" s="1"/>
  <c r="R15" i="16" a="1"/>
  <c r="R15" i="16" s="1"/>
  <c r="Q15" i="16" a="1"/>
  <c r="Q15" i="16" s="1"/>
  <c r="P15" i="16" a="1"/>
  <c r="P15" i="16" s="1"/>
  <c r="O15" i="16" a="1"/>
  <c r="O15" i="16" s="1"/>
  <c r="N15" i="16" a="1"/>
  <c r="N15" i="16" s="1"/>
  <c r="M15" i="16" a="1"/>
  <c r="M15" i="16" s="1"/>
  <c r="L15" i="16" a="1"/>
  <c r="L15" i="16" s="1"/>
  <c r="K15" i="16" a="1"/>
  <c r="K15" i="16" s="1"/>
  <c r="J15" i="16" a="1"/>
  <c r="J15" i="16" s="1"/>
  <c r="I15" i="16" a="1"/>
  <c r="I15" i="16" s="1"/>
  <c r="H15" i="16" a="1"/>
  <c r="H15" i="16" s="1"/>
  <c r="G15" i="16" a="1"/>
  <c r="G15" i="16" s="1"/>
  <c r="F15" i="16" a="1"/>
  <c r="F15" i="16" s="1"/>
  <c r="E15" i="16" a="1"/>
  <c r="E15" i="16" s="1"/>
  <c r="D15" i="16" a="1"/>
  <c r="D15" i="16" s="1"/>
  <c r="C15" i="16"/>
  <c r="W14" i="16" a="1"/>
  <c r="W14" i="16" s="1"/>
  <c r="V14" i="16" a="1"/>
  <c r="V14" i="16" s="1"/>
  <c r="U14" i="16" a="1"/>
  <c r="U14" i="16" s="1"/>
  <c r="T14" i="16" a="1"/>
  <c r="T14" i="16" s="1"/>
  <c r="S14" i="16" a="1"/>
  <c r="S14" i="16" s="1"/>
  <c r="R14" i="16" a="1"/>
  <c r="R14" i="16" s="1"/>
  <c r="Q14" i="16" a="1"/>
  <c r="Q14" i="16" s="1"/>
  <c r="P14" i="16" a="1"/>
  <c r="P14" i="16" s="1"/>
  <c r="O14" i="16" a="1"/>
  <c r="O14" i="16" s="1"/>
  <c r="N14" i="16" a="1"/>
  <c r="N14" i="16" s="1"/>
  <c r="M14" i="16" a="1"/>
  <c r="M14" i="16" s="1"/>
  <c r="L14" i="16" a="1"/>
  <c r="L14" i="16" s="1"/>
  <c r="K14" i="16" a="1"/>
  <c r="K14" i="16" s="1"/>
  <c r="J14" i="16" a="1"/>
  <c r="J14" i="16" s="1"/>
  <c r="I14" i="16" a="1"/>
  <c r="I14" i="16" s="1"/>
  <c r="H14" i="16" a="1"/>
  <c r="H14" i="16" s="1"/>
  <c r="G14" i="16" a="1"/>
  <c r="G14" i="16" s="1"/>
  <c r="F14" i="16" a="1"/>
  <c r="F14" i="16" s="1"/>
  <c r="E14" i="16" a="1"/>
  <c r="E14" i="16" s="1"/>
  <c r="D14" i="16" a="1"/>
  <c r="D14" i="16" s="1"/>
  <c r="C14" i="16"/>
  <c r="W13" i="16" a="1"/>
  <c r="W13" i="16" s="1"/>
  <c r="V13" i="16" a="1"/>
  <c r="V13" i="16" s="1"/>
  <c r="U13" i="16" a="1"/>
  <c r="U13" i="16" s="1"/>
  <c r="T13" i="16" a="1"/>
  <c r="T13" i="16" s="1"/>
  <c r="S13" i="16" a="1"/>
  <c r="S13" i="16" s="1"/>
  <c r="R13" i="16" a="1"/>
  <c r="R13" i="16" s="1"/>
  <c r="Q13" i="16" a="1"/>
  <c r="Q13" i="16" s="1"/>
  <c r="P13" i="16" a="1"/>
  <c r="P13" i="16" s="1"/>
  <c r="O13" i="16" a="1"/>
  <c r="O13" i="16" s="1"/>
  <c r="N13" i="16" a="1"/>
  <c r="N13" i="16" s="1"/>
  <c r="M13" i="16" a="1"/>
  <c r="M13" i="16" s="1"/>
  <c r="L13" i="16" a="1"/>
  <c r="L13" i="16" s="1"/>
  <c r="K13" i="16" a="1"/>
  <c r="K13" i="16" s="1"/>
  <c r="J13" i="16" a="1"/>
  <c r="J13" i="16" s="1"/>
  <c r="I13" i="16" a="1"/>
  <c r="I13" i="16" s="1"/>
  <c r="H13" i="16" a="1"/>
  <c r="H13" i="16" s="1"/>
  <c r="G13" i="16" a="1"/>
  <c r="G13" i="16" s="1"/>
  <c r="F13" i="16" a="1"/>
  <c r="F13" i="16" s="1"/>
  <c r="E13" i="16" a="1"/>
  <c r="E13" i="16" s="1"/>
  <c r="D13" i="16" a="1"/>
  <c r="D13" i="16" s="1"/>
  <c r="C13" i="16"/>
  <c r="W12" i="16" a="1"/>
  <c r="W12" i="16" s="1"/>
  <c r="V12" i="16" a="1"/>
  <c r="V12" i="16" s="1"/>
  <c r="U12" i="16" a="1"/>
  <c r="U12" i="16" s="1"/>
  <c r="T12" i="16" a="1"/>
  <c r="T12" i="16" s="1"/>
  <c r="S12" i="16" a="1"/>
  <c r="S12" i="16" s="1"/>
  <c r="R12" i="16" a="1"/>
  <c r="R12" i="16" s="1"/>
  <c r="Q12" i="16" a="1"/>
  <c r="Q12" i="16" s="1"/>
  <c r="P12" i="16" a="1"/>
  <c r="P12" i="16" s="1"/>
  <c r="O12" i="16" a="1"/>
  <c r="O12" i="16" s="1"/>
  <c r="N12" i="16" a="1"/>
  <c r="N12" i="16" s="1"/>
  <c r="M12" i="16" a="1"/>
  <c r="M12" i="16" s="1"/>
  <c r="L12" i="16" a="1"/>
  <c r="L12" i="16" s="1"/>
  <c r="K12" i="16" a="1"/>
  <c r="K12" i="16" s="1"/>
  <c r="J12" i="16" a="1"/>
  <c r="J12" i="16" s="1"/>
  <c r="I12" i="16" a="1"/>
  <c r="I12" i="16" s="1"/>
  <c r="H12" i="16" a="1"/>
  <c r="H12" i="16" s="1"/>
  <c r="G12" i="16" a="1"/>
  <c r="G12" i="16" s="1"/>
  <c r="F12" i="16" a="1"/>
  <c r="F12" i="16" s="1"/>
  <c r="E12" i="16" a="1"/>
  <c r="E12" i="16" s="1"/>
  <c r="D12" i="16" a="1"/>
  <c r="D12" i="16" s="1"/>
  <c r="C12" i="16"/>
  <c r="W11" i="16" a="1"/>
  <c r="W11" i="16" s="1"/>
  <c r="V11" i="16" a="1"/>
  <c r="V11" i="16" s="1"/>
  <c r="U11" i="16" a="1"/>
  <c r="U11" i="16" s="1"/>
  <c r="T11" i="16" a="1"/>
  <c r="T11" i="16" s="1"/>
  <c r="S11" i="16" a="1"/>
  <c r="S11" i="16" s="1"/>
  <c r="R11" i="16" a="1"/>
  <c r="R11" i="16" s="1"/>
  <c r="Q11" i="16" a="1"/>
  <c r="Q11" i="16" s="1"/>
  <c r="P11" i="16" a="1"/>
  <c r="P11" i="16" s="1"/>
  <c r="O11" i="16" a="1"/>
  <c r="O11" i="16" s="1"/>
  <c r="N11" i="16" a="1"/>
  <c r="N11" i="16" s="1"/>
  <c r="M11" i="16" a="1"/>
  <c r="M11" i="16" s="1"/>
  <c r="L11" i="16" a="1"/>
  <c r="L11" i="16" s="1"/>
  <c r="K11" i="16" a="1"/>
  <c r="K11" i="16" s="1"/>
  <c r="J11" i="16" a="1"/>
  <c r="J11" i="16" s="1"/>
  <c r="I11" i="16" a="1"/>
  <c r="I11" i="16" s="1"/>
  <c r="H11" i="16" a="1"/>
  <c r="H11" i="16" s="1"/>
  <c r="G11" i="16" a="1"/>
  <c r="G11" i="16" s="1"/>
  <c r="F11" i="16" a="1"/>
  <c r="F11" i="16" s="1"/>
  <c r="E11" i="16" a="1"/>
  <c r="E11" i="16" s="1"/>
  <c r="D11" i="16" a="1"/>
  <c r="D11" i="16" s="1"/>
  <c r="C11" i="16"/>
  <c r="W10" i="16" a="1"/>
  <c r="W10" i="16" s="1"/>
  <c r="V10" i="16" a="1"/>
  <c r="V10" i="16" s="1"/>
  <c r="U10" i="16" a="1"/>
  <c r="U10" i="16" s="1"/>
  <c r="T10" i="16" a="1"/>
  <c r="T10" i="16" s="1"/>
  <c r="S10" i="16" a="1"/>
  <c r="S10" i="16" s="1"/>
  <c r="R10" i="16" a="1"/>
  <c r="R10" i="16" s="1"/>
  <c r="Q10" i="16" a="1"/>
  <c r="Q10" i="16" s="1"/>
  <c r="P10" i="16" a="1"/>
  <c r="P10" i="16" s="1"/>
  <c r="O10" i="16" a="1"/>
  <c r="O10" i="16" s="1"/>
  <c r="N10" i="16" a="1"/>
  <c r="N10" i="16" s="1"/>
  <c r="M10" i="16" a="1"/>
  <c r="M10" i="16" s="1"/>
  <c r="L10" i="16" a="1"/>
  <c r="L10" i="16" s="1"/>
  <c r="K10" i="16" a="1"/>
  <c r="K10" i="16" s="1"/>
  <c r="J10" i="16" a="1"/>
  <c r="J10" i="16" s="1"/>
  <c r="I10" i="16" a="1"/>
  <c r="I10" i="16" s="1"/>
  <c r="H10" i="16" a="1"/>
  <c r="H10" i="16" s="1"/>
  <c r="G10" i="16" a="1"/>
  <c r="G10" i="16" s="1"/>
  <c r="F10" i="16" a="1"/>
  <c r="F10" i="16" s="1"/>
  <c r="E10" i="16" a="1"/>
  <c r="E10" i="16" s="1"/>
  <c r="D10" i="16" a="1"/>
  <c r="D10" i="16" s="1"/>
  <c r="C10" i="16"/>
  <c r="W9" i="16" a="1"/>
  <c r="W9" i="16" s="1"/>
  <c r="V9" i="16" a="1"/>
  <c r="V9" i="16" s="1"/>
  <c r="U9" i="16" a="1"/>
  <c r="U9" i="16" s="1"/>
  <c r="T9" i="16" a="1"/>
  <c r="T9" i="16" s="1"/>
  <c r="S9" i="16" a="1"/>
  <c r="S9" i="16" s="1"/>
  <c r="R9" i="16" a="1"/>
  <c r="R9" i="16" s="1"/>
  <c r="Q9" i="16" a="1"/>
  <c r="Q9" i="16" s="1"/>
  <c r="P9" i="16" a="1"/>
  <c r="P9" i="16" s="1"/>
  <c r="O9" i="16" a="1"/>
  <c r="O9" i="16" s="1"/>
  <c r="N9" i="16" a="1"/>
  <c r="N9" i="16" s="1"/>
  <c r="M9" i="16" a="1"/>
  <c r="M9" i="16" s="1"/>
  <c r="L9" i="16" a="1"/>
  <c r="L9" i="16" s="1"/>
  <c r="K9" i="16" a="1"/>
  <c r="K9" i="16" s="1"/>
  <c r="J9" i="16" a="1"/>
  <c r="J9" i="16" s="1"/>
  <c r="I9" i="16" a="1"/>
  <c r="I9" i="16" s="1"/>
  <c r="H9" i="16" a="1"/>
  <c r="H9" i="16" s="1"/>
  <c r="G9" i="16" a="1"/>
  <c r="G9" i="16" s="1"/>
  <c r="F9" i="16" a="1"/>
  <c r="F9" i="16" s="1"/>
  <c r="E9" i="16" a="1"/>
  <c r="E9" i="16" s="1"/>
  <c r="D9" i="16" a="1"/>
  <c r="D9" i="16" s="1"/>
  <c r="C9" i="16"/>
  <c r="W8" i="16" a="1"/>
  <c r="W8" i="16" s="1"/>
  <c r="V8" i="16" a="1"/>
  <c r="V8" i="16" s="1"/>
  <c r="U8" i="16" a="1"/>
  <c r="U8" i="16" s="1"/>
  <c r="T8" i="16" a="1"/>
  <c r="T8" i="16" s="1"/>
  <c r="S8" i="16" a="1"/>
  <c r="S8" i="16" s="1"/>
  <c r="R8" i="16" a="1"/>
  <c r="R8" i="16" s="1"/>
  <c r="Q8" i="16" a="1"/>
  <c r="Q8" i="16" s="1"/>
  <c r="P8" i="16" a="1"/>
  <c r="P8" i="16" s="1"/>
  <c r="O8" i="16" a="1"/>
  <c r="O8" i="16" s="1"/>
  <c r="N8" i="16" a="1"/>
  <c r="N8" i="16" s="1"/>
  <c r="M8" i="16" a="1"/>
  <c r="M8" i="16" s="1"/>
  <c r="L8" i="16" a="1"/>
  <c r="L8" i="16" s="1"/>
  <c r="K8" i="16" a="1"/>
  <c r="K8" i="16" s="1"/>
  <c r="J8" i="16" a="1"/>
  <c r="J8" i="16" s="1"/>
  <c r="I8" i="16" a="1"/>
  <c r="I8" i="16" s="1"/>
  <c r="H8" i="16" a="1"/>
  <c r="H8" i="16" s="1"/>
  <c r="G8" i="16" a="1"/>
  <c r="G8" i="16" s="1"/>
  <c r="F8" i="16" a="1"/>
  <c r="F8" i="16" s="1"/>
  <c r="E8" i="16" a="1"/>
  <c r="E8" i="16" s="1"/>
  <c r="D8" i="16" a="1"/>
  <c r="D8" i="16" s="1"/>
  <c r="C8" i="16"/>
  <c r="W7" i="16" a="1"/>
  <c r="W7" i="16" s="1"/>
  <c r="V7" i="16" a="1"/>
  <c r="V7" i="16" s="1"/>
  <c r="U7" i="16" a="1"/>
  <c r="U7" i="16" s="1"/>
  <c r="T7" i="16" a="1"/>
  <c r="T7" i="16" s="1"/>
  <c r="S7" i="16" a="1"/>
  <c r="S7" i="16" s="1"/>
  <c r="R7" i="16" a="1"/>
  <c r="R7" i="16" s="1"/>
  <c r="Q7" i="16" a="1"/>
  <c r="Q7" i="16" s="1"/>
  <c r="P7" i="16" a="1"/>
  <c r="P7" i="16" s="1"/>
  <c r="O7" i="16" a="1"/>
  <c r="O7" i="16" s="1"/>
  <c r="N7" i="16" a="1"/>
  <c r="N7" i="16" s="1"/>
  <c r="M7" i="16" a="1"/>
  <c r="M7" i="16" s="1"/>
  <c r="L7" i="16" a="1"/>
  <c r="L7" i="16" s="1"/>
  <c r="K7" i="16" a="1"/>
  <c r="K7" i="16" s="1"/>
  <c r="J7" i="16" a="1"/>
  <c r="J7" i="16" s="1"/>
  <c r="I7" i="16" a="1"/>
  <c r="I7" i="16" s="1"/>
  <c r="H7" i="16" a="1"/>
  <c r="H7" i="16" s="1"/>
  <c r="G7" i="16" a="1"/>
  <c r="G7" i="16" s="1"/>
  <c r="F7" i="16" a="1"/>
  <c r="F7" i="16" s="1"/>
  <c r="E7" i="16" a="1"/>
  <c r="E7" i="16" s="1"/>
  <c r="D7" i="16" a="1"/>
  <c r="D7" i="16" s="1"/>
  <c r="C7" i="16"/>
  <c r="C6" i="16"/>
  <c r="C5" i="16"/>
  <c r="C4" i="16"/>
  <c r="W21" i="15" a="1"/>
  <c r="W21" i="15" s="1"/>
  <c r="V21" i="15" a="1"/>
  <c r="V21" i="15" s="1"/>
  <c r="U21" i="15" a="1"/>
  <c r="U21" i="15" s="1"/>
  <c r="T21" i="15" a="1"/>
  <c r="T21" i="15" s="1"/>
  <c r="S21" i="15" a="1"/>
  <c r="S21" i="15" s="1"/>
  <c r="R21" i="15" a="1"/>
  <c r="R21" i="15" s="1"/>
  <c r="Q21" i="15" a="1"/>
  <c r="Q21" i="15" s="1"/>
  <c r="P21" i="15" a="1"/>
  <c r="P21" i="15" s="1"/>
  <c r="O21" i="15" a="1"/>
  <c r="O21" i="15" s="1"/>
  <c r="N21" i="15" a="1"/>
  <c r="N21" i="15" s="1"/>
  <c r="M21" i="15" a="1"/>
  <c r="M21" i="15" s="1"/>
  <c r="L21" i="15" a="1"/>
  <c r="L21" i="15" s="1"/>
  <c r="K21" i="15" a="1"/>
  <c r="K21" i="15" s="1"/>
  <c r="J21" i="15" a="1"/>
  <c r="J21" i="15" s="1"/>
  <c r="I21" i="15" a="1"/>
  <c r="I21" i="15" s="1"/>
  <c r="H21" i="15" a="1"/>
  <c r="H21" i="15" s="1"/>
  <c r="G21" i="15" a="1"/>
  <c r="G21" i="15" s="1"/>
  <c r="F21" i="15" a="1"/>
  <c r="F21" i="15" s="1"/>
  <c r="E21" i="15" a="1"/>
  <c r="E21" i="15" s="1"/>
  <c r="D21" i="15" a="1"/>
  <c r="D21" i="15" s="1"/>
  <c r="C21" i="15"/>
  <c r="W20" i="15" a="1"/>
  <c r="W20" i="15" s="1"/>
  <c r="V20" i="15" a="1"/>
  <c r="V20" i="15" s="1"/>
  <c r="U20" i="15" a="1"/>
  <c r="U20" i="15" s="1"/>
  <c r="T20" i="15" a="1"/>
  <c r="T20" i="15" s="1"/>
  <c r="S20" i="15" a="1"/>
  <c r="S20" i="15" s="1"/>
  <c r="R20" i="15" a="1"/>
  <c r="R20" i="15" s="1"/>
  <c r="Q20" i="15" a="1"/>
  <c r="Q20" i="15" s="1"/>
  <c r="P20" i="15" a="1"/>
  <c r="P20" i="15" s="1"/>
  <c r="O20" i="15" a="1"/>
  <c r="O20" i="15" s="1"/>
  <c r="N20" i="15" a="1"/>
  <c r="N20" i="15" s="1"/>
  <c r="M20" i="15" a="1"/>
  <c r="M20" i="15" s="1"/>
  <c r="L20" i="15" a="1"/>
  <c r="L20" i="15" s="1"/>
  <c r="K20" i="15" a="1"/>
  <c r="K20" i="15" s="1"/>
  <c r="J20" i="15" a="1"/>
  <c r="J20" i="15" s="1"/>
  <c r="I20" i="15" a="1"/>
  <c r="I20" i="15" s="1"/>
  <c r="H20" i="15" a="1"/>
  <c r="H20" i="15" s="1"/>
  <c r="G20" i="15" a="1"/>
  <c r="G20" i="15" s="1"/>
  <c r="F20" i="15" a="1"/>
  <c r="F20" i="15" s="1"/>
  <c r="E20" i="15" a="1"/>
  <c r="E20" i="15" s="1"/>
  <c r="D20" i="15" a="1"/>
  <c r="D20" i="15" s="1"/>
  <c r="C20" i="15"/>
  <c r="W19" i="15" a="1"/>
  <c r="W19" i="15" s="1"/>
  <c r="V19" i="15" a="1"/>
  <c r="V19" i="15" s="1"/>
  <c r="U19" i="15" a="1"/>
  <c r="U19" i="15" s="1"/>
  <c r="T19" i="15" a="1"/>
  <c r="T19" i="15" s="1"/>
  <c r="S19" i="15" a="1"/>
  <c r="S19" i="15" s="1"/>
  <c r="R19" i="15" a="1"/>
  <c r="R19" i="15" s="1"/>
  <c r="Q19" i="15" a="1"/>
  <c r="Q19" i="15" s="1"/>
  <c r="P19" i="15" a="1"/>
  <c r="P19" i="15" s="1"/>
  <c r="O19" i="15" a="1"/>
  <c r="O19" i="15" s="1"/>
  <c r="N19" i="15" a="1"/>
  <c r="N19" i="15" s="1"/>
  <c r="M19" i="15" a="1"/>
  <c r="M19" i="15" s="1"/>
  <c r="L19" i="15" a="1"/>
  <c r="L19" i="15" s="1"/>
  <c r="K19" i="15" a="1"/>
  <c r="K19" i="15" s="1"/>
  <c r="J19" i="15" a="1"/>
  <c r="J19" i="15" s="1"/>
  <c r="I19" i="15" a="1"/>
  <c r="I19" i="15" s="1"/>
  <c r="H19" i="15" a="1"/>
  <c r="H19" i="15" s="1"/>
  <c r="G19" i="15" a="1"/>
  <c r="G19" i="15" s="1"/>
  <c r="F19" i="15" a="1"/>
  <c r="F19" i="15" s="1"/>
  <c r="E19" i="15" a="1"/>
  <c r="E19" i="15" s="1"/>
  <c r="D19" i="15" a="1"/>
  <c r="D19" i="15" s="1"/>
  <c r="C19" i="15"/>
  <c r="W18" i="15" a="1"/>
  <c r="W18" i="15" s="1"/>
  <c r="V18" i="15" a="1"/>
  <c r="V18" i="15" s="1"/>
  <c r="U18" i="15" a="1"/>
  <c r="U18" i="15" s="1"/>
  <c r="T18" i="15" a="1"/>
  <c r="T18" i="15" s="1"/>
  <c r="S18" i="15" a="1"/>
  <c r="S18" i="15" s="1"/>
  <c r="R18" i="15" a="1"/>
  <c r="R18" i="15" s="1"/>
  <c r="Q18" i="15" a="1"/>
  <c r="Q18" i="15" s="1"/>
  <c r="P18" i="15" a="1"/>
  <c r="P18" i="15" s="1"/>
  <c r="O18" i="15" a="1"/>
  <c r="O18" i="15" s="1"/>
  <c r="N18" i="15" a="1"/>
  <c r="N18" i="15" s="1"/>
  <c r="M18" i="15" a="1"/>
  <c r="M18" i="15" s="1"/>
  <c r="L18" i="15" a="1"/>
  <c r="L18" i="15" s="1"/>
  <c r="K18" i="15" a="1"/>
  <c r="K18" i="15" s="1"/>
  <c r="J18" i="15" a="1"/>
  <c r="J18" i="15" s="1"/>
  <c r="I18" i="15" a="1"/>
  <c r="I18" i="15" s="1"/>
  <c r="H18" i="15" a="1"/>
  <c r="H18" i="15" s="1"/>
  <c r="G18" i="15" a="1"/>
  <c r="G18" i="15" s="1"/>
  <c r="F18" i="15" a="1"/>
  <c r="F18" i="15" s="1"/>
  <c r="E18" i="15" a="1"/>
  <c r="E18" i="15" s="1"/>
  <c r="D18" i="15" a="1"/>
  <c r="D18" i="15" s="1"/>
  <c r="C18" i="15"/>
  <c r="W17" i="15" a="1"/>
  <c r="W17" i="15" s="1"/>
  <c r="V17" i="15" a="1"/>
  <c r="V17" i="15" s="1"/>
  <c r="U17" i="15" a="1"/>
  <c r="U17" i="15" s="1"/>
  <c r="T17" i="15" a="1"/>
  <c r="T17" i="15" s="1"/>
  <c r="S17" i="15" a="1"/>
  <c r="S17" i="15" s="1"/>
  <c r="R17" i="15" a="1"/>
  <c r="R17" i="15" s="1"/>
  <c r="Q17" i="15" a="1"/>
  <c r="Q17" i="15" s="1"/>
  <c r="P17" i="15" a="1"/>
  <c r="P17" i="15" s="1"/>
  <c r="O17" i="15" a="1"/>
  <c r="O17" i="15" s="1"/>
  <c r="N17" i="15" a="1"/>
  <c r="N17" i="15" s="1"/>
  <c r="M17" i="15" a="1"/>
  <c r="M17" i="15" s="1"/>
  <c r="L17" i="15" a="1"/>
  <c r="L17" i="15" s="1"/>
  <c r="K17" i="15" a="1"/>
  <c r="K17" i="15" s="1"/>
  <c r="J17" i="15" a="1"/>
  <c r="J17" i="15" s="1"/>
  <c r="I17" i="15" a="1"/>
  <c r="I17" i="15" s="1"/>
  <c r="H17" i="15" a="1"/>
  <c r="H17" i="15" s="1"/>
  <c r="G17" i="15" a="1"/>
  <c r="G17" i="15" s="1"/>
  <c r="F17" i="15" a="1"/>
  <c r="F17" i="15" s="1"/>
  <c r="E17" i="15" a="1"/>
  <c r="E17" i="15" s="1"/>
  <c r="D17" i="15" a="1"/>
  <c r="D17" i="15" s="1"/>
  <c r="C17" i="15"/>
  <c r="W16" i="15" a="1"/>
  <c r="W16" i="15" s="1"/>
  <c r="V16" i="15" a="1"/>
  <c r="V16" i="15" s="1"/>
  <c r="U16" i="15" a="1"/>
  <c r="U16" i="15" s="1"/>
  <c r="T16" i="15" a="1"/>
  <c r="T16" i="15" s="1"/>
  <c r="S16" i="15" a="1"/>
  <c r="S16" i="15" s="1"/>
  <c r="R16" i="15" a="1"/>
  <c r="R16" i="15" s="1"/>
  <c r="Q16" i="15" a="1"/>
  <c r="Q16" i="15" s="1"/>
  <c r="P16" i="15" a="1"/>
  <c r="P16" i="15" s="1"/>
  <c r="O16" i="15" a="1"/>
  <c r="O16" i="15" s="1"/>
  <c r="N16" i="15" a="1"/>
  <c r="N16" i="15" s="1"/>
  <c r="M16" i="15" a="1"/>
  <c r="M16" i="15" s="1"/>
  <c r="L16" i="15" a="1"/>
  <c r="L16" i="15" s="1"/>
  <c r="K16" i="15" a="1"/>
  <c r="K16" i="15" s="1"/>
  <c r="J16" i="15" a="1"/>
  <c r="J16" i="15" s="1"/>
  <c r="I16" i="15" a="1"/>
  <c r="I16" i="15" s="1"/>
  <c r="H16" i="15" a="1"/>
  <c r="H16" i="15" s="1"/>
  <c r="G16" i="15" a="1"/>
  <c r="G16" i="15" s="1"/>
  <c r="F16" i="15" a="1"/>
  <c r="F16" i="15" s="1"/>
  <c r="E16" i="15" a="1"/>
  <c r="E16" i="15" s="1"/>
  <c r="D16" i="15" a="1"/>
  <c r="D16" i="15" s="1"/>
  <c r="C16" i="15"/>
  <c r="W15" i="15" a="1"/>
  <c r="W15" i="15" s="1"/>
  <c r="V15" i="15" a="1"/>
  <c r="V15" i="15" s="1"/>
  <c r="U15" i="15" a="1"/>
  <c r="U15" i="15" s="1"/>
  <c r="T15" i="15" a="1"/>
  <c r="T15" i="15" s="1"/>
  <c r="S15" i="15" a="1"/>
  <c r="S15" i="15" s="1"/>
  <c r="R15" i="15" a="1"/>
  <c r="R15" i="15" s="1"/>
  <c r="Q15" i="15" a="1"/>
  <c r="Q15" i="15" s="1"/>
  <c r="P15" i="15" a="1"/>
  <c r="P15" i="15" s="1"/>
  <c r="O15" i="15" a="1"/>
  <c r="O15" i="15" s="1"/>
  <c r="N15" i="15" a="1"/>
  <c r="N15" i="15" s="1"/>
  <c r="M15" i="15" a="1"/>
  <c r="M15" i="15" s="1"/>
  <c r="L15" i="15" a="1"/>
  <c r="L15" i="15" s="1"/>
  <c r="K15" i="15" a="1"/>
  <c r="K15" i="15" s="1"/>
  <c r="J15" i="15" a="1"/>
  <c r="J15" i="15" s="1"/>
  <c r="I15" i="15" a="1"/>
  <c r="I15" i="15" s="1"/>
  <c r="H15" i="15" a="1"/>
  <c r="H15" i="15" s="1"/>
  <c r="G15" i="15" a="1"/>
  <c r="G15" i="15" s="1"/>
  <c r="F15" i="15" a="1"/>
  <c r="F15" i="15" s="1"/>
  <c r="E15" i="15" a="1"/>
  <c r="E15" i="15" s="1"/>
  <c r="D15" i="15" a="1"/>
  <c r="D15" i="15" s="1"/>
  <c r="C15" i="15"/>
  <c r="W14" i="15" a="1"/>
  <c r="W14" i="15" s="1"/>
  <c r="V14" i="15" a="1"/>
  <c r="V14" i="15" s="1"/>
  <c r="U14" i="15" a="1"/>
  <c r="U14" i="15" s="1"/>
  <c r="T14" i="15" a="1"/>
  <c r="T14" i="15" s="1"/>
  <c r="S14" i="15" a="1"/>
  <c r="S14" i="15" s="1"/>
  <c r="R14" i="15" a="1"/>
  <c r="R14" i="15" s="1"/>
  <c r="Q14" i="15" a="1"/>
  <c r="Q14" i="15" s="1"/>
  <c r="P14" i="15" a="1"/>
  <c r="P14" i="15" s="1"/>
  <c r="O14" i="15" a="1"/>
  <c r="O14" i="15" s="1"/>
  <c r="N14" i="15" a="1"/>
  <c r="N14" i="15" s="1"/>
  <c r="M14" i="15" a="1"/>
  <c r="M14" i="15" s="1"/>
  <c r="L14" i="15" a="1"/>
  <c r="L14" i="15" s="1"/>
  <c r="K14" i="15" a="1"/>
  <c r="K14" i="15" s="1"/>
  <c r="J14" i="15" a="1"/>
  <c r="J14" i="15" s="1"/>
  <c r="I14" i="15" a="1"/>
  <c r="I14" i="15" s="1"/>
  <c r="H14" i="15" a="1"/>
  <c r="H14" i="15" s="1"/>
  <c r="G14" i="15" a="1"/>
  <c r="G14" i="15" s="1"/>
  <c r="F14" i="15" a="1"/>
  <c r="F14" i="15" s="1"/>
  <c r="E14" i="15" a="1"/>
  <c r="E14" i="15" s="1"/>
  <c r="D14" i="15" a="1"/>
  <c r="D14" i="15" s="1"/>
  <c r="C14" i="15"/>
  <c r="W13" i="15" a="1"/>
  <c r="W13" i="15" s="1"/>
  <c r="V13" i="15" a="1"/>
  <c r="V13" i="15" s="1"/>
  <c r="U13" i="15" a="1"/>
  <c r="U13" i="15" s="1"/>
  <c r="T13" i="15" a="1"/>
  <c r="T13" i="15" s="1"/>
  <c r="S13" i="15" a="1"/>
  <c r="S13" i="15" s="1"/>
  <c r="R13" i="15" a="1"/>
  <c r="R13" i="15" s="1"/>
  <c r="Q13" i="15" a="1"/>
  <c r="Q13" i="15" s="1"/>
  <c r="P13" i="15" a="1"/>
  <c r="P13" i="15" s="1"/>
  <c r="O13" i="15" a="1"/>
  <c r="O13" i="15" s="1"/>
  <c r="N13" i="15" a="1"/>
  <c r="N13" i="15" s="1"/>
  <c r="M13" i="15" a="1"/>
  <c r="M13" i="15" s="1"/>
  <c r="L13" i="15" a="1"/>
  <c r="L13" i="15" s="1"/>
  <c r="K13" i="15" a="1"/>
  <c r="K13" i="15" s="1"/>
  <c r="J13" i="15" a="1"/>
  <c r="J13" i="15" s="1"/>
  <c r="I13" i="15" a="1"/>
  <c r="I13" i="15" s="1"/>
  <c r="H13" i="15" a="1"/>
  <c r="H13" i="15" s="1"/>
  <c r="G13" i="15" a="1"/>
  <c r="G13" i="15" s="1"/>
  <c r="F13" i="15" a="1"/>
  <c r="F13" i="15" s="1"/>
  <c r="E13" i="15" a="1"/>
  <c r="E13" i="15" s="1"/>
  <c r="D13" i="15" a="1"/>
  <c r="D13" i="15" s="1"/>
  <c r="C13" i="15"/>
  <c r="W12" i="15" a="1"/>
  <c r="W12" i="15" s="1"/>
  <c r="V12" i="15" a="1"/>
  <c r="V12" i="15" s="1"/>
  <c r="U12" i="15" a="1"/>
  <c r="U12" i="15" s="1"/>
  <c r="T12" i="15" a="1"/>
  <c r="T12" i="15" s="1"/>
  <c r="S12" i="15" a="1"/>
  <c r="S12" i="15" s="1"/>
  <c r="R12" i="15" a="1"/>
  <c r="R12" i="15" s="1"/>
  <c r="Q12" i="15" a="1"/>
  <c r="Q12" i="15" s="1"/>
  <c r="P12" i="15" a="1"/>
  <c r="P12" i="15" s="1"/>
  <c r="O12" i="15" a="1"/>
  <c r="O12" i="15" s="1"/>
  <c r="N12" i="15" a="1"/>
  <c r="N12" i="15" s="1"/>
  <c r="M12" i="15" a="1"/>
  <c r="M12" i="15" s="1"/>
  <c r="L12" i="15" a="1"/>
  <c r="L12" i="15" s="1"/>
  <c r="K12" i="15" a="1"/>
  <c r="K12" i="15" s="1"/>
  <c r="J12" i="15" a="1"/>
  <c r="J12" i="15" s="1"/>
  <c r="I12" i="15" a="1"/>
  <c r="I12" i="15" s="1"/>
  <c r="H12" i="15" a="1"/>
  <c r="H12" i="15" s="1"/>
  <c r="G12" i="15" a="1"/>
  <c r="G12" i="15" s="1"/>
  <c r="F12" i="15" a="1"/>
  <c r="F12" i="15" s="1"/>
  <c r="E12" i="15" a="1"/>
  <c r="E12" i="15" s="1"/>
  <c r="D12" i="15" a="1"/>
  <c r="D12" i="15" s="1"/>
  <c r="C12" i="15"/>
  <c r="W11" i="15" a="1"/>
  <c r="W11" i="15" s="1"/>
  <c r="V11" i="15" a="1"/>
  <c r="V11" i="15" s="1"/>
  <c r="U11" i="15" a="1"/>
  <c r="U11" i="15" s="1"/>
  <c r="T11" i="15" a="1"/>
  <c r="T11" i="15" s="1"/>
  <c r="S11" i="15" a="1"/>
  <c r="S11" i="15" s="1"/>
  <c r="R11" i="15" a="1"/>
  <c r="R11" i="15" s="1"/>
  <c r="Q11" i="15" a="1"/>
  <c r="Q11" i="15" s="1"/>
  <c r="P11" i="15" a="1"/>
  <c r="P11" i="15" s="1"/>
  <c r="O11" i="15" a="1"/>
  <c r="O11" i="15" s="1"/>
  <c r="N11" i="15" a="1"/>
  <c r="N11" i="15" s="1"/>
  <c r="M11" i="15" a="1"/>
  <c r="M11" i="15" s="1"/>
  <c r="L11" i="15" a="1"/>
  <c r="L11" i="15" s="1"/>
  <c r="K11" i="15" a="1"/>
  <c r="K11" i="15" s="1"/>
  <c r="J11" i="15" a="1"/>
  <c r="J11" i="15" s="1"/>
  <c r="I11" i="15" a="1"/>
  <c r="I11" i="15" s="1"/>
  <c r="H11" i="15" a="1"/>
  <c r="H11" i="15" s="1"/>
  <c r="G11" i="15" a="1"/>
  <c r="G11" i="15" s="1"/>
  <c r="F11" i="15" a="1"/>
  <c r="F11" i="15" s="1"/>
  <c r="E11" i="15" a="1"/>
  <c r="E11" i="15" s="1"/>
  <c r="D11" i="15" a="1"/>
  <c r="D11" i="15" s="1"/>
  <c r="C11" i="15"/>
  <c r="W10" i="15" a="1"/>
  <c r="W10" i="15" s="1"/>
  <c r="V10" i="15" a="1"/>
  <c r="V10" i="15" s="1"/>
  <c r="U10" i="15" a="1"/>
  <c r="U10" i="15" s="1"/>
  <c r="T10" i="15" a="1"/>
  <c r="T10" i="15" s="1"/>
  <c r="S10" i="15" a="1"/>
  <c r="S10" i="15" s="1"/>
  <c r="R10" i="15" a="1"/>
  <c r="R10" i="15" s="1"/>
  <c r="Q10" i="15" a="1"/>
  <c r="Q10" i="15" s="1"/>
  <c r="P10" i="15" a="1"/>
  <c r="P10" i="15" s="1"/>
  <c r="O10" i="15" a="1"/>
  <c r="O10" i="15" s="1"/>
  <c r="N10" i="15" a="1"/>
  <c r="N10" i="15" s="1"/>
  <c r="M10" i="15" a="1"/>
  <c r="M10" i="15" s="1"/>
  <c r="L10" i="15" a="1"/>
  <c r="L10" i="15" s="1"/>
  <c r="K10" i="15" a="1"/>
  <c r="K10" i="15" s="1"/>
  <c r="J10" i="15" a="1"/>
  <c r="J10" i="15" s="1"/>
  <c r="I10" i="15" a="1"/>
  <c r="I10" i="15" s="1"/>
  <c r="H10" i="15" a="1"/>
  <c r="H10" i="15" s="1"/>
  <c r="G10" i="15" a="1"/>
  <c r="G10" i="15" s="1"/>
  <c r="F10" i="15" a="1"/>
  <c r="F10" i="15" s="1"/>
  <c r="E10" i="15" a="1"/>
  <c r="E10" i="15" s="1"/>
  <c r="D10" i="15" a="1"/>
  <c r="D10" i="15" s="1"/>
  <c r="C10" i="15"/>
  <c r="W9" i="15" a="1"/>
  <c r="W9" i="15" s="1"/>
  <c r="V9" i="15" a="1"/>
  <c r="V9" i="15" s="1"/>
  <c r="U9" i="15" a="1"/>
  <c r="U9" i="15" s="1"/>
  <c r="T9" i="15" a="1"/>
  <c r="T9" i="15" s="1"/>
  <c r="S9" i="15" a="1"/>
  <c r="S9" i="15" s="1"/>
  <c r="R9" i="15" a="1"/>
  <c r="R9" i="15" s="1"/>
  <c r="Q9" i="15" a="1"/>
  <c r="Q9" i="15" s="1"/>
  <c r="P9" i="15" a="1"/>
  <c r="P9" i="15" s="1"/>
  <c r="O9" i="15" a="1"/>
  <c r="O9" i="15" s="1"/>
  <c r="N9" i="15" a="1"/>
  <c r="N9" i="15" s="1"/>
  <c r="M9" i="15" a="1"/>
  <c r="M9" i="15" s="1"/>
  <c r="L9" i="15" a="1"/>
  <c r="L9" i="15" s="1"/>
  <c r="K9" i="15" a="1"/>
  <c r="K9" i="15" s="1"/>
  <c r="J9" i="15" a="1"/>
  <c r="J9" i="15" s="1"/>
  <c r="I9" i="15" a="1"/>
  <c r="I9" i="15" s="1"/>
  <c r="H9" i="15" a="1"/>
  <c r="H9" i="15" s="1"/>
  <c r="G9" i="15" a="1"/>
  <c r="G9" i="15" s="1"/>
  <c r="F9" i="15" a="1"/>
  <c r="F9" i="15" s="1"/>
  <c r="E9" i="15" a="1"/>
  <c r="E9" i="15" s="1"/>
  <c r="D9" i="15" a="1"/>
  <c r="D9" i="15" s="1"/>
  <c r="C9" i="15"/>
  <c r="W8" i="15" a="1"/>
  <c r="W8" i="15" s="1"/>
  <c r="V8" i="15" a="1"/>
  <c r="V8" i="15" s="1"/>
  <c r="U8" i="15" a="1"/>
  <c r="U8" i="15" s="1"/>
  <c r="T8" i="15" a="1"/>
  <c r="T8" i="15" s="1"/>
  <c r="S8" i="15" a="1"/>
  <c r="S8" i="15" s="1"/>
  <c r="R8" i="15" a="1"/>
  <c r="R8" i="15" s="1"/>
  <c r="Q8" i="15" a="1"/>
  <c r="Q8" i="15" s="1"/>
  <c r="P8" i="15" a="1"/>
  <c r="P8" i="15" s="1"/>
  <c r="O8" i="15" a="1"/>
  <c r="O8" i="15" s="1"/>
  <c r="N8" i="15" a="1"/>
  <c r="N8" i="15" s="1"/>
  <c r="M8" i="15" a="1"/>
  <c r="M8" i="15" s="1"/>
  <c r="L8" i="15" a="1"/>
  <c r="L8" i="15" s="1"/>
  <c r="K8" i="15" a="1"/>
  <c r="K8" i="15" s="1"/>
  <c r="J8" i="15" a="1"/>
  <c r="J8" i="15" s="1"/>
  <c r="I8" i="15" a="1"/>
  <c r="I8" i="15" s="1"/>
  <c r="H8" i="15" a="1"/>
  <c r="H8" i="15" s="1"/>
  <c r="G8" i="15" a="1"/>
  <c r="G8" i="15" s="1"/>
  <c r="F8" i="15" a="1"/>
  <c r="F8" i="15" s="1"/>
  <c r="E8" i="15" a="1"/>
  <c r="E8" i="15" s="1"/>
  <c r="D8" i="15" a="1"/>
  <c r="D8" i="15" s="1"/>
  <c r="C8" i="15"/>
  <c r="C7" i="15"/>
  <c r="C6" i="15"/>
  <c r="C5" i="15"/>
  <c r="C4" i="15"/>
  <c r="W21" i="14" a="1"/>
  <c r="W21" i="14" s="1"/>
  <c r="V21" i="14" a="1"/>
  <c r="V21" i="14" s="1"/>
  <c r="U21" i="14" a="1"/>
  <c r="U21" i="14" s="1"/>
  <c r="T21" i="14" a="1"/>
  <c r="T21" i="14" s="1"/>
  <c r="S21" i="14" a="1"/>
  <c r="S21" i="14" s="1"/>
  <c r="R21" i="14" a="1"/>
  <c r="R21" i="14" s="1"/>
  <c r="Q21" i="14" a="1"/>
  <c r="Q21" i="14" s="1"/>
  <c r="P21" i="14" a="1"/>
  <c r="P21" i="14" s="1"/>
  <c r="O21" i="14" a="1"/>
  <c r="O21" i="14" s="1"/>
  <c r="N21" i="14" a="1"/>
  <c r="N21" i="14" s="1"/>
  <c r="M21" i="14" a="1"/>
  <c r="M21" i="14" s="1"/>
  <c r="L21" i="14" a="1"/>
  <c r="L21" i="14" s="1"/>
  <c r="K21" i="14" a="1"/>
  <c r="K21" i="14" s="1"/>
  <c r="J21" i="14" a="1"/>
  <c r="J21" i="14" s="1"/>
  <c r="I21" i="14" a="1"/>
  <c r="I21" i="14" s="1"/>
  <c r="H21" i="14" a="1"/>
  <c r="H21" i="14" s="1"/>
  <c r="G21" i="14" a="1"/>
  <c r="G21" i="14" s="1"/>
  <c r="F21" i="14" a="1"/>
  <c r="F21" i="14" s="1"/>
  <c r="E21" i="14" a="1"/>
  <c r="E21" i="14" s="1"/>
  <c r="D21" i="14" a="1"/>
  <c r="D21" i="14" s="1"/>
  <c r="C21" i="14"/>
  <c r="W20" i="14" a="1"/>
  <c r="W20" i="14" s="1"/>
  <c r="V20" i="14" a="1"/>
  <c r="V20" i="14" s="1"/>
  <c r="U20" i="14" a="1"/>
  <c r="U20" i="14" s="1"/>
  <c r="T20" i="14" a="1"/>
  <c r="T20" i="14" s="1"/>
  <c r="S20" i="14" a="1"/>
  <c r="S20" i="14" s="1"/>
  <c r="R20" i="14" a="1"/>
  <c r="R20" i="14" s="1"/>
  <c r="Q20" i="14" a="1"/>
  <c r="Q20" i="14" s="1"/>
  <c r="P20" i="14" a="1"/>
  <c r="P20" i="14" s="1"/>
  <c r="O20" i="14" a="1"/>
  <c r="O20" i="14" s="1"/>
  <c r="N20" i="14" a="1"/>
  <c r="N20" i="14" s="1"/>
  <c r="M20" i="14" a="1"/>
  <c r="M20" i="14" s="1"/>
  <c r="L20" i="14" a="1"/>
  <c r="L20" i="14" s="1"/>
  <c r="K20" i="14" a="1"/>
  <c r="K20" i="14" s="1"/>
  <c r="J20" i="14" a="1"/>
  <c r="J20" i="14" s="1"/>
  <c r="I20" i="14" a="1"/>
  <c r="I20" i="14" s="1"/>
  <c r="H20" i="14" a="1"/>
  <c r="H20" i="14" s="1"/>
  <c r="G20" i="14" a="1"/>
  <c r="G20" i="14" s="1"/>
  <c r="F20" i="14" a="1"/>
  <c r="F20" i="14" s="1"/>
  <c r="E20" i="14" a="1"/>
  <c r="E20" i="14" s="1"/>
  <c r="D20" i="14" a="1"/>
  <c r="D20" i="14" s="1"/>
  <c r="C20" i="14"/>
  <c r="W19" i="14" a="1"/>
  <c r="W19" i="14" s="1"/>
  <c r="V19" i="14" a="1"/>
  <c r="V19" i="14" s="1"/>
  <c r="U19" i="14" a="1"/>
  <c r="U19" i="14" s="1"/>
  <c r="T19" i="14" a="1"/>
  <c r="T19" i="14" s="1"/>
  <c r="S19" i="14" a="1"/>
  <c r="S19" i="14" s="1"/>
  <c r="R19" i="14" a="1"/>
  <c r="R19" i="14" s="1"/>
  <c r="Q19" i="14" a="1"/>
  <c r="Q19" i="14" s="1"/>
  <c r="P19" i="14" a="1"/>
  <c r="P19" i="14" s="1"/>
  <c r="O19" i="14" a="1"/>
  <c r="O19" i="14" s="1"/>
  <c r="N19" i="14" a="1"/>
  <c r="N19" i="14" s="1"/>
  <c r="M19" i="14" a="1"/>
  <c r="M19" i="14" s="1"/>
  <c r="L19" i="14" a="1"/>
  <c r="L19" i="14" s="1"/>
  <c r="K19" i="14" a="1"/>
  <c r="K19" i="14" s="1"/>
  <c r="J19" i="14" a="1"/>
  <c r="J19" i="14" s="1"/>
  <c r="I19" i="14" a="1"/>
  <c r="I19" i="14" s="1"/>
  <c r="H19" i="14" a="1"/>
  <c r="H19" i="14" s="1"/>
  <c r="G19" i="14" a="1"/>
  <c r="G19" i="14" s="1"/>
  <c r="F19" i="14" a="1"/>
  <c r="F19" i="14" s="1"/>
  <c r="E19" i="14" a="1"/>
  <c r="E19" i="14" s="1"/>
  <c r="D19" i="14" a="1"/>
  <c r="D19" i="14" s="1"/>
  <c r="C19" i="14"/>
  <c r="W18" i="14" a="1"/>
  <c r="W18" i="14" s="1"/>
  <c r="V18" i="14" a="1"/>
  <c r="V18" i="14" s="1"/>
  <c r="U18" i="14" a="1"/>
  <c r="U18" i="14" s="1"/>
  <c r="T18" i="14" a="1"/>
  <c r="T18" i="14" s="1"/>
  <c r="S18" i="14" a="1"/>
  <c r="S18" i="14" s="1"/>
  <c r="R18" i="14" a="1"/>
  <c r="R18" i="14" s="1"/>
  <c r="Q18" i="14" a="1"/>
  <c r="Q18" i="14" s="1"/>
  <c r="P18" i="14" a="1"/>
  <c r="P18" i="14" s="1"/>
  <c r="O18" i="14" a="1"/>
  <c r="O18" i="14" s="1"/>
  <c r="N18" i="14" a="1"/>
  <c r="N18" i="14" s="1"/>
  <c r="M18" i="14" a="1"/>
  <c r="M18" i="14" s="1"/>
  <c r="L18" i="14" a="1"/>
  <c r="L18" i="14" s="1"/>
  <c r="K18" i="14" a="1"/>
  <c r="K18" i="14" s="1"/>
  <c r="J18" i="14" a="1"/>
  <c r="J18" i="14" s="1"/>
  <c r="I18" i="14" a="1"/>
  <c r="I18" i="14" s="1"/>
  <c r="H18" i="14" a="1"/>
  <c r="H18" i="14" s="1"/>
  <c r="G18" i="14" a="1"/>
  <c r="G18" i="14" s="1"/>
  <c r="F18" i="14" a="1"/>
  <c r="F18" i="14" s="1"/>
  <c r="E18" i="14" a="1"/>
  <c r="E18" i="14" s="1"/>
  <c r="D18" i="14" a="1"/>
  <c r="D18" i="14" s="1"/>
  <c r="C18" i="14"/>
  <c r="W17" i="14" a="1"/>
  <c r="W17" i="14" s="1"/>
  <c r="V17" i="14" a="1"/>
  <c r="V17" i="14" s="1"/>
  <c r="U17" i="14" a="1"/>
  <c r="U17" i="14" s="1"/>
  <c r="T17" i="14" a="1"/>
  <c r="T17" i="14" s="1"/>
  <c r="S17" i="14" a="1"/>
  <c r="S17" i="14" s="1"/>
  <c r="R17" i="14" a="1"/>
  <c r="R17" i="14" s="1"/>
  <c r="Q17" i="14" a="1"/>
  <c r="Q17" i="14" s="1"/>
  <c r="P17" i="14" a="1"/>
  <c r="P17" i="14" s="1"/>
  <c r="O17" i="14" a="1"/>
  <c r="O17" i="14" s="1"/>
  <c r="N17" i="14" a="1"/>
  <c r="N17" i="14" s="1"/>
  <c r="M17" i="14" a="1"/>
  <c r="M17" i="14" s="1"/>
  <c r="L17" i="14" a="1"/>
  <c r="L17" i="14" s="1"/>
  <c r="K17" i="14" a="1"/>
  <c r="K17" i="14" s="1"/>
  <c r="J17" i="14" a="1"/>
  <c r="J17" i="14" s="1"/>
  <c r="I17" i="14" a="1"/>
  <c r="I17" i="14" s="1"/>
  <c r="H17" i="14" a="1"/>
  <c r="H17" i="14" s="1"/>
  <c r="G17" i="14" a="1"/>
  <c r="G17" i="14" s="1"/>
  <c r="F17" i="14" a="1"/>
  <c r="F17" i="14" s="1"/>
  <c r="E17" i="14" a="1"/>
  <c r="E17" i="14" s="1"/>
  <c r="D17" i="14" a="1"/>
  <c r="D17" i="14" s="1"/>
  <c r="C17" i="14"/>
  <c r="W16" i="14" a="1"/>
  <c r="W16" i="14" s="1"/>
  <c r="V16" i="14" a="1"/>
  <c r="V16" i="14" s="1"/>
  <c r="U16" i="14" a="1"/>
  <c r="U16" i="14" s="1"/>
  <c r="T16" i="14" a="1"/>
  <c r="T16" i="14" s="1"/>
  <c r="S16" i="14" a="1"/>
  <c r="S16" i="14" s="1"/>
  <c r="R16" i="14" a="1"/>
  <c r="R16" i="14" s="1"/>
  <c r="Q16" i="14" a="1"/>
  <c r="Q16" i="14" s="1"/>
  <c r="P16" i="14" a="1"/>
  <c r="P16" i="14" s="1"/>
  <c r="O16" i="14" a="1"/>
  <c r="O16" i="14" s="1"/>
  <c r="N16" i="14" a="1"/>
  <c r="N16" i="14" s="1"/>
  <c r="M16" i="14" a="1"/>
  <c r="M16" i="14" s="1"/>
  <c r="L16" i="14" a="1"/>
  <c r="L16" i="14" s="1"/>
  <c r="K16" i="14" a="1"/>
  <c r="K16" i="14" s="1"/>
  <c r="J16" i="14" a="1"/>
  <c r="J16" i="14" s="1"/>
  <c r="I16" i="14" a="1"/>
  <c r="I16" i="14" s="1"/>
  <c r="H16" i="14" a="1"/>
  <c r="H16" i="14" s="1"/>
  <c r="G16" i="14" a="1"/>
  <c r="G16" i="14" s="1"/>
  <c r="F16" i="14" a="1"/>
  <c r="F16" i="14" s="1"/>
  <c r="E16" i="14" a="1"/>
  <c r="E16" i="14" s="1"/>
  <c r="D16" i="14" a="1"/>
  <c r="D16" i="14" s="1"/>
  <c r="C16" i="14"/>
  <c r="W15" i="14" a="1"/>
  <c r="W15" i="14" s="1"/>
  <c r="V15" i="14" a="1"/>
  <c r="V15" i="14" s="1"/>
  <c r="U15" i="14" a="1"/>
  <c r="U15" i="14" s="1"/>
  <c r="T15" i="14" a="1"/>
  <c r="T15" i="14" s="1"/>
  <c r="S15" i="14" a="1"/>
  <c r="S15" i="14" s="1"/>
  <c r="R15" i="14" a="1"/>
  <c r="R15" i="14" s="1"/>
  <c r="Q15" i="14" a="1"/>
  <c r="Q15" i="14" s="1"/>
  <c r="P15" i="14" a="1"/>
  <c r="P15" i="14" s="1"/>
  <c r="O15" i="14" a="1"/>
  <c r="O15" i="14" s="1"/>
  <c r="N15" i="14" a="1"/>
  <c r="N15" i="14" s="1"/>
  <c r="M15" i="14" a="1"/>
  <c r="M15" i="14" s="1"/>
  <c r="L15" i="14" a="1"/>
  <c r="L15" i="14" s="1"/>
  <c r="K15" i="14" a="1"/>
  <c r="K15" i="14" s="1"/>
  <c r="J15" i="14" a="1"/>
  <c r="J15" i="14" s="1"/>
  <c r="I15" i="14" a="1"/>
  <c r="I15" i="14" s="1"/>
  <c r="H15" i="14" a="1"/>
  <c r="H15" i="14" s="1"/>
  <c r="G15" i="14" a="1"/>
  <c r="G15" i="14" s="1"/>
  <c r="F15" i="14" a="1"/>
  <c r="F15" i="14" s="1"/>
  <c r="E15" i="14" a="1"/>
  <c r="E15" i="14" s="1"/>
  <c r="D15" i="14" a="1"/>
  <c r="D15" i="14" s="1"/>
  <c r="C15" i="14"/>
  <c r="W14" i="14" a="1"/>
  <c r="W14" i="14" s="1"/>
  <c r="V14" i="14" a="1"/>
  <c r="V14" i="14" s="1"/>
  <c r="U14" i="14" a="1"/>
  <c r="U14" i="14" s="1"/>
  <c r="T14" i="14" a="1"/>
  <c r="T14" i="14" s="1"/>
  <c r="S14" i="14" a="1"/>
  <c r="S14" i="14" s="1"/>
  <c r="R14" i="14" a="1"/>
  <c r="R14" i="14" s="1"/>
  <c r="Q14" i="14" a="1"/>
  <c r="Q14" i="14" s="1"/>
  <c r="P14" i="14" a="1"/>
  <c r="P14" i="14" s="1"/>
  <c r="O14" i="14" a="1"/>
  <c r="O14" i="14" s="1"/>
  <c r="N14" i="14" a="1"/>
  <c r="N14" i="14" s="1"/>
  <c r="M14" i="14" a="1"/>
  <c r="M14" i="14" s="1"/>
  <c r="L14" i="14" a="1"/>
  <c r="L14" i="14" s="1"/>
  <c r="K14" i="14" a="1"/>
  <c r="K14" i="14" s="1"/>
  <c r="J14" i="14" a="1"/>
  <c r="J14" i="14" s="1"/>
  <c r="I14" i="14" a="1"/>
  <c r="I14" i="14" s="1"/>
  <c r="H14" i="14" a="1"/>
  <c r="H14" i="14" s="1"/>
  <c r="G14" i="14" a="1"/>
  <c r="G14" i="14" s="1"/>
  <c r="F14" i="14" a="1"/>
  <c r="F14" i="14" s="1"/>
  <c r="E14" i="14" a="1"/>
  <c r="E14" i="14" s="1"/>
  <c r="D14" i="14" a="1"/>
  <c r="D14" i="14" s="1"/>
  <c r="C14" i="14"/>
  <c r="W13" i="14" a="1"/>
  <c r="W13" i="14" s="1"/>
  <c r="V13" i="14" a="1"/>
  <c r="V13" i="14" s="1"/>
  <c r="U13" i="14" a="1"/>
  <c r="U13" i="14" s="1"/>
  <c r="T13" i="14" a="1"/>
  <c r="T13" i="14" s="1"/>
  <c r="S13" i="14" a="1"/>
  <c r="S13" i="14" s="1"/>
  <c r="R13" i="14" a="1"/>
  <c r="R13" i="14" s="1"/>
  <c r="Q13" i="14" a="1"/>
  <c r="Q13" i="14" s="1"/>
  <c r="P13" i="14" a="1"/>
  <c r="P13" i="14" s="1"/>
  <c r="O13" i="14" a="1"/>
  <c r="O13" i="14" s="1"/>
  <c r="N13" i="14" a="1"/>
  <c r="N13" i="14" s="1"/>
  <c r="M13" i="14" a="1"/>
  <c r="M13" i="14" s="1"/>
  <c r="L13" i="14" a="1"/>
  <c r="L13" i="14" s="1"/>
  <c r="K13" i="14" a="1"/>
  <c r="K13" i="14" s="1"/>
  <c r="J13" i="14" a="1"/>
  <c r="J13" i="14" s="1"/>
  <c r="I13" i="14" a="1"/>
  <c r="I13" i="14" s="1"/>
  <c r="H13" i="14" a="1"/>
  <c r="H13" i="14" s="1"/>
  <c r="G13" i="14" a="1"/>
  <c r="G13" i="14" s="1"/>
  <c r="F13" i="14" a="1"/>
  <c r="F13" i="14" s="1"/>
  <c r="E13" i="14" a="1"/>
  <c r="E13" i="14" s="1"/>
  <c r="D13" i="14" a="1"/>
  <c r="D13" i="14" s="1"/>
  <c r="C13" i="14"/>
  <c r="W12" i="14" a="1"/>
  <c r="W12" i="14" s="1"/>
  <c r="V12" i="14" a="1"/>
  <c r="V12" i="14" s="1"/>
  <c r="U12" i="14" a="1"/>
  <c r="U12" i="14" s="1"/>
  <c r="T12" i="14" a="1"/>
  <c r="T12" i="14" s="1"/>
  <c r="S12" i="14" a="1"/>
  <c r="S12" i="14" s="1"/>
  <c r="R12" i="14" a="1"/>
  <c r="R12" i="14" s="1"/>
  <c r="Q12" i="14" a="1"/>
  <c r="Q12" i="14" s="1"/>
  <c r="P12" i="14" a="1"/>
  <c r="P12" i="14" s="1"/>
  <c r="O12" i="14" a="1"/>
  <c r="O12" i="14" s="1"/>
  <c r="N12" i="14" a="1"/>
  <c r="N12" i="14" s="1"/>
  <c r="M12" i="14" a="1"/>
  <c r="M12" i="14" s="1"/>
  <c r="L12" i="14" a="1"/>
  <c r="L12" i="14" s="1"/>
  <c r="K12" i="14" a="1"/>
  <c r="K12" i="14" s="1"/>
  <c r="J12" i="14" a="1"/>
  <c r="J12" i="14" s="1"/>
  <c r="I12" i="14" a="1"/>
  <c r="I12" i="14" s="1"/>
  <c r="H12" i="14" a="1"/>
  <c r="H12" i="14" s="1"/>
  <c r="G12" i="14" a="1"/>
  <c r="G12" i="14" s="1"/>
  <c r="F12" i="14" a="1"/>
  <c r="F12" i="14" s="1"/>
  <c r="E12" i="14" a="1"/>
  <c r="E12" i="14" s="1"/>
  <c r="D12" i="14" a="1"/>
  <c r="D12" i="14" s="1"/>
  <c r="C12" i="14"/>
  <c r="W11" i="14" a="1"/>
  <c r="W11" i="14" s="1"/>
  <c r="V11" i="14" a="1"/>
  <c r="V11" i="14" s="1"/>
  <c r="U11" i="14" a="1"/>
  <c r="U11" i="14" s="1"/>
  <c r="T11" i="14" a="1"/>
  <c r="T11" i="14" s="1"/>
  <c r="S11" i="14" a="1"/>
  <c r="S11" i="14" s="1"/>
  <c r="R11" i="14" a="1"/>
  <c r="R11" i="14" s="1"/>
  <c r="Q11" i="14" a="1"/>
  <c r="Q11" i="14" s="1"/>
  <c r="P11" i="14" a="1"/>
  <c r="P11" i="14" s="1"/>
  <c r="O11" i="14" a="1"/>
  <c r="O11" i="14" s="1"/>
  <c r="N11" i="14" a="1"/>
  <c r="N11" i="14" s="1"/>
  <c r="M11" i="14" a="1"/>
  <c r="M11" i="14" s="1"/>
  <c r="L11" i="14" a="1"/>
  <c r="L11" i="14" s="1"/>
  <c r="K11" i="14" a="1"/>
  <c r="K11" i="14" s="1"/>
  <c r="J11" i="14" a="1"/>
  <c r="J11" i="14" s="1"/>
  <c r="I11" i="14" a="1"/>
  <c r="I11" i="14" s="1"/>
  <c r="H11" i="14" a="1"/>
  <c r="H11" i="14" s="1"/>
  <c r="G11" i="14" a="1"/>
  <c r="G11" i="14" s="1"/>
  <c r="F11" i="14" a="1"/>
  <c r="F11" i="14" s="1"/>
  <c r="E11" i="14" a="1"/>
  <c r="E11" i="14" s="1"/>
  <c r="D11" i="14" a="1"/>
  <c r="D11" i="14" s="1"/>
  <c r="C11" i="14"/>
  <c r="W10" i="14" a="1"/>
  <c r="W10" i="14" s="1"/>
  <c r="V10" i="14" a="1"/>
  <c r="V10" i="14" s="1"/>
  <c r="U10" i="14" a="1"/>
  <c r="U10" i="14" s="1"/>
  <c r="T10" i="14" a="1"/>
  <c r="T10" i="14" s="1"/>
  <c r="S10" i="14" a="1"/>
  <c r="S10" i="14" s="1"/>
  <c r="R10" i="14" a="1"/>
  <c r="R10" i="14" s="1"/>
  <c r="Q10" i="14" a="1"/>
  <c r="Q10" i="14" s="1"/>
  <c r="P10" i="14" a="1"/>
  <c r="P10" i="14" s="1"/>
  <c r="O10" i="14" a="1"/>
  <c r="O10" i="14" s="1"/>
  <c r="N10" i="14" a="1"/>
  <c r="N10" i="14" s="1"/>
  <c r="M10" i="14" a="1"/>
  <c r="M10" i="14" s="1"/>
  <c r="L10" i="14" a="1"/>
  <c r="L10" i="14" s="1"/>
  <c r="K10" i="14" a="1"/>
  <c r="K10" i="14" s="1"/>
  <c r="J10" i="14" a="1"/>
  <c r="J10" i="14" s="1"/>
  <c r="I10" i="14" a="1"/>
  <c r="I10" i="14" s="1"/>
  <c r="H10" i="14" a="1"/>
  <c r="H10" i="14" s="1"/>
  <c r="G10" i="14" a="1"/>
  <c r="G10" i="14" s="1"/>
  <c r="F10" i="14" a="1"/>
  <c r="F10" i="14" s="1"/>
  <c r="E10" i="14" a="1"/>
  <c r="E10" i="14" s="1"/>
  <c r="D10" i="14" a="1"/>
  <c r="D10" i="14" s="1"/>
  <c r="C10" i="14"/>
  <c r="W9" i="14" a="1"/>
  <c r="W9" i="14" s="1"/>
  <c r="V9" i="14" a="1"/>
  <c r="V9" i="14" s="1"/>
  <c r="U9" i="14" a="1"/>
  <c r="U9" i="14" s="1"/>
  <c r="T9" i="14" a="1"/>
  <c r="T9" i="14" s="1"/>
  <c r="S9" i="14" a="1"/>
  <c r="S9" i="14" s="1"/>
  <c r="R9" i="14" a="1"/>
  <c r="R9" i="14" s="1"/>
  <c r="Q9" i="14" a="1"/>
  <c r="Q9" i="14" s="1"/>
  <c r="P9" i="14" a="1"/>
  <c r="P9" i="14" s="1"/>
  <c r="O9" i="14" a="1"/>
  <c r="O9" i="14" s="1"/>
  <c r="N9" i="14" a="1"/>
  <c r="N9" i="14" s="1"/>
  <c r="M9" i="14" a="1"/>
  <c r="M9" i="14" s="1"/>
  <c r="L9" i="14" a="1"/>
  <c r="L9" i="14" s="1"/>
  <c r="K9" i="14" a="1"/>
  <c r="K9" i="14" s="1"/>
  <c r="J9" i="14" a="1"/>
  <c r="J9" i="14" s="1"/>
  <c r="I9" i="14" a="1"/>
  <c r="I9" i="14" s="1"/>
  <c r="H9" i="14" a="1"/>
  <c r="H9" i="14" s="1"/>
  <c r="G9" i="14" a="1"/>
  <c r="G9" i="14" s="1"/>
  <c r="F9" i="14" a="1"/>
  <c r="F9" i="14" s="1"/>
  <c r="E9" i="14" a="1"/>
  <c r="E9" i="14" s="1"/>
  <c r="D9" i="14" a="1"/>
  <c r="D9" i="14" s="1"/>
  <c r="C9" i="14"/>
  <c r="W8" i="14" a="1"/>
  <c r="W8" i="14" s="1"/>
  <c r="V8" i="14" a="1"/>
  <c r="V8" i="14" s="1"/>
  <c r="U8" i="14" a="1"/>
  <c r="U8" i="14" s="1"/>
  <c r="T8" i="14" a="1"/>
  <c r="T8" i="14" s="1"/>
  <c r="S8" i="14" a="1"/>
  <c r="S8" i="14" s="1"/>
  <c r="R8" i="14" a="1"/>
  <c r="R8" i="14" s="1"/>
  <c r="Q8" i="14" a="1"/>
  <c r="Q8" i="14" s="1"/>
  <c r="P8" i="14" a="1"/>
  <c r="P8" i="14" s="1"/>
  <c r="O8" i="14" a="1"/>
  <c r="O8" i="14" s="1"/>
  <c r="N8" i="14" a="1"/>
  <c r="N8" i="14" s="1"/>
  <c r="M8" i="14" a="1"/>
  <c r="M8" i="14" s="1"/>
  <c r="L8" i="14" a="1"/>
  <c r="L8" i="14" s="1"/>
  <c r="K8" i="14" a="1"/>
  <c r="K8" i="14" s="1"/>
  <c r="J8" i="14" a="1"/>
  <c r="J8" i="14" s="1"/>
  <c r="I8" i="14" a="1"/>
  <c r="I8" i="14" s="1"/>
  <c r="H8" i="14" a="1"/>
  <c r="H8" i="14" s="1"/>
  <c r="G8" i="14" a="1"/>
  <c r="G8" i="14" s="1"/>
  <c r="F8" i="14" a="1"/>
  <c r="F8" i="14" s="1"/>
  <c r="E8" i="14" a="1"/>
  <c r="E8" i="14" s="1"/>
  <c r="D8" i="14" a="1"/>
  <c r="D8" i="14" s="1"/>
  <c r="C8" i="14"/>
  <c r="C7" i="14"/>
  <c r="C6" i="14"/>
  <c r="C5" i="14"/>
  <c r="C4" i="14"/>
  <c r="W21" i="13" a="1"/>
  <c r="W21" i="13" s="1"/>
  <c r="V21" i="13" a="1"/>
  <c r="V21" i="13" s="1"/>
  <c r="U21" i="13" a="1"/>
  <c r="U21" i="13" s="1"/>
  <c r="T21" i="13" a="1"/>
  <c r="T21" i="13" s="1"/>
  <c r="S21" i="13" a="1"/>
  <c r="S21" i="13" s="1"/>
  <c r="R21" i="13" a="1"/>
  <c r="R21" i="13" s="1"/>
  <c r="Q21" i="13" a="1"/>
  <c r="Q21" i="13" s="1"/>
  <c r="P21" i="13" a="1"/>
  <c r="P21" i="13" s="1"/>
  <c r="O21" i="13" a="1"/>
  <c r="O21" i="13" s="1"/>
  <c r="N21" i="13" a="1"/>
  <c r="N21" i="13" s="1"/>
  <c r="M21" i="13" a="1"/>
  <c r="M21" i="13" s="1"/>
  <c r="L21" i="13" a="1"/>
  <c r="L21" i="13" s="1"/>
  <c r="K21" i="13" a="1"/>
  <c r="K21" i="13" s="1"/>
  <c r="J21" i="13" a="1"/>
  <c r="J21" i="13" s="1"/>
  <c r="I21" i="13" a="1"/>
  <c r="I21" i="13" s="1"/>
  <c r="H21" i="13" a="1"/>
  <c r="H21" i="13" s="1"/>
  <c r="G21" i="13" a="1"/>
  <c r="G21" i="13" s="1"/>
  <c r="F21" i="13" a="1"/>
  <c r="F21" i="13" s="1"/>
  <c r="E21" i="13" a="1"/>
  <c r="E21" i="13" s="1"/>
  <c r="D21" i="13" a="1"/>
  <c r="D21" i="13" s="1"/>
  <c r="C21" i="13"/>
  <c r="W20" i="13" a="1"/>
  <c r="W20" i="13" s="1"/>
  <c r="V20" i="13" a="1"/>
  <c r="V20" i="13" s="1"/>
  <c r="U20" i="13" a="1"/>
  <c r="U20" i="13" s="1"/>
  <c r="T20" i="13" a="1"/>
  <c r="T20" i="13" s="1"/>
  <c r="S20" i="13" a="1"/>
  <c r="S20" i="13" s="1"/>
  <c r="R20" i="13" a="1"/>
  <c r="R20" i="13" s="1"/>
  <c r="Q20" i="13" a="1"/>
  <c r="Q20" i="13" s="1"/>
  <c r="P20" i="13" a="1"/>
  <c r="P20" i="13" s="1"/>
  <c r="O20" i="13" a="1"/>
  <c r="O20" i="13" s="1"/>
  <c r="N20" i="13" a="1"/>
  <c r="N20" i="13" s="1"/>
  <c r="M20" i="13" a="1"/>
  <c r="M20" i="13" s="1"/>
  <c r="L20" i="13" a="1"/>
  <c r="L20" i="13" s="1"/>
  <c r="K20" i="13" a="1"/>
  <c r="K20" i="13" s="1"/>
  <c r="J20" i="13" a="1"/>
  <c r="J20" i="13" s="1"/>
  <c r="I20" i="13" a="1"/>
  <c r="I20" i="13" s="1"/>
  <c r="H20" i="13" a="1"/>
  <c r="H20" i="13" s="1"/>
  <c r="G20" i="13" a="1"/>
  <c r="G20" i="13" s="1"/>
  <c r="F20" i="13" a="1"/>
  <c r="F20" i="13" s="1"/>
  <c r="E20" i="13" a="1"/>
  <c r="E20" i="13" s="1"/>
  <c r="D20" i="13" a="1"/>
  <c r="D20" i="13" s="1"/>
  <c r="C20" i="13"/>
  <c r="W19" i="13" a="1"/>
  <c r="W19" i="13" s="1"/>
  <c r="V19" i="13" a="1"/>
  <c r="V19" i="13" s="1"/>
  <c r="U19" i="13" a="1"/>
  <c r="U19" i="13" s="1"/>
  <c r="T19" i="13" a="1"/>
  <c r="T19" i="13" s="1"/>
  <c r="S19" i="13" a="1"/>
  <c r="S19" i="13" s="1"/>
  <c r="R19" i="13" a="1"/>
  <c r="R19" i="13" s="1"/>
  <c r="Q19" i="13" a="1"/>
  <c r="Q19" i="13" s="1"/>
  <c r="P19" i="13" a="1"/>
  <c r="P19" i="13" s="1"/>
  <c r="O19" i="13" a="1"/>
  <c r="O19" i="13" s="1"/>
  <c r="N19" i="13" a="1"/>
  <c r="N19" i="13" s="1"/>
  <c r="M19" i="13" a="1"/>
  <c r="M19" i="13" s="1"/>
  <c r="L19" i="13" a="1"/>
  <c r="L19" i="13" s="1"/>
  <c r="K19" i="13" a="1"/>
  <c r="K19" i="13" s="1"/>
  <c r="J19" i="13" a="1"/>
  <c r="J19" i="13" s="1"/>
  <c r="I19" i="13" a="1"/>
  <c r="I19" i="13" s="1"/>
  <c r="H19" i="13" a="1"/>
  <c r="H19" i="13" s="1"/>
  <c r="G19" i="13" a="1"/>
  <c r="G19" i="13" s="1"/>
  <c r="F19" i="13" a="1"/>
  <c r="F19" i="13" s="1"/>
  <c r="E19" i="13" a="1"/>
  <c r="E19" i="13" s="1"/>
  <c r="D19" i="13" a="1"/>
  <c r="D19" i="13" s="1"/>
  <c r="C19" i="13"/>
  <c r="W18" i="13" a="1"/>
  <c r="W18" i="13" s="1"/>
  <c r="V18" i="13" a="1"/>
  <c r="V18" i="13" s="1"/>
  <c r="U18" i="13" a="1"/>
  <c r="U18" i="13" s="1"/>
  <c r="T18" i="13" a="1"/>
  <c r="T18" i="13" s="1"/>
  <c r="S18" i="13" a="1"/>
  <c r="S18" i="13" s="1"/>
  <c r="R18" i="13" a="1"/>
  <c r="R18" i="13" s="1"/>
  <c r="Q18" i="13" a="1"/>
  <c r="Q18" i="13" s="1"/>
  <c r="P18" i="13" a="1"/>
  <c r="P18" i="13" s="1"/>
  <c r="O18" i="13" a="1"/>
  <c r="O18" i="13" s="1"/>
  <c r="N18" i="13" a="1"/>
  <c r="N18" i="13" s="1"/>
  <c r="M18" i="13" a="1"/>
  <c r="M18" i="13" s="1"/>
  <c r="L18" i="13" a="1"/>
  <c r="L18" i="13" s="1"/>
  <c r="K18" i="13" a="1"/>
  <c r="K18" i="13" s="1"/>
  <c r="J18" i="13" a="1"/>
  <c r="J18" i="13" s="1"/>
  <c r="I18" i="13" a="1"/>
  <c r="I18" i="13" s="1"/>
  <c r="H18" i="13" a="1"/>
  <c r="H18" i="13" s="1"/>
  <c r="G18" i="13" a="1"/>
  <c r="G18" i="13" s="1"/>
  <c r="F18" i="13" a="1"/>
  <c r="F18" i="13" s="1"/>
  <c r="E18" i="13" a="1"/>
  <c r="E18" i="13" s="1"/>
  <c r="D18" i="13" a="1"/>
  <c r="D18" i="13" s="1"/>
  <c r="C18" i="13"/>
  <c r="W17" i="13" a="1"/>
  <c r="W17" i="13" s="1"/>
  <c r="V17" i="13" a="1"/>
  <c r="V17" i="13" s="1"/>
  <c r="U17" i="13" a="1"/>
  <c r="U17" i="13" s="1"/>
  <c r="T17" i="13" a="1"/>
  <c r="T17" i="13" s="1"/>
  <c r="S17" i="13" a="1"/>
  <c r="S17" i="13" s="1"/>
  <c r="R17" i="13" a="1"/>
  <c r="R17" i="13" s="1"/>
  <c r="Q17" i="13" a="1"/>
  <c r="Q17" i="13" s="1"/>
  <c r="P17" i="13" a="1"/>
  <c r="P17" i="13" s="1"/>
  <c r="O17" i="13" a="1"/>
  <c r="O17" i="13" s="1"/>
  <c r="N17" i="13" a="1"/>
  <c r="N17" i="13" s="1"/>
  <c r="M17" i="13" a="1"/>
  <c r="M17" i="13" s="1"/>
  <c r="L17" i="13" a="1"/>
  <c r="L17" i="13" s="1"/>
  <c r="K17" i="13" a="1"/>
  <c r="K17" i="13" s="1"/>
  <c r="J17" i="13" a="1"/>
  <c r="J17" i="13" s="1"/>
  <c r="I17" i="13" a="1"/>
  <c r="I17" i="13" s="1"/>
  <c r="H17" i="13" a="1"/>
  <c r="H17" i="13" s="1"/>
  <c r="G17" i="13" a="1"/>
  <c r="G17" i="13" s="1"/>
  <c r="F17" i="13" a="1"/>
  <c r="F17" i="13" s="1"/>
  <c r="E17" i="13" a="1"/>
  <c r="E17" i="13" s="1"/>
  <c r="D17" i="13" a="1"/>
  <c r="D17" i="13" s="1"/>
  <c r="C17" i="13"/>
  <c r="W16" i="13" a="1"/>
  <c r="W16" i="13" s="1"/>
  <c r="V16" i="13" a="1"/>
  <c r="V16" i="13" s="1"/>
  <c r="U16" i="13" a="1"/>
  <c r="U16" i="13" s="1"/>
  <c r="T16" i="13" a="1"/>
  <c r="T16" i="13" s="1"/>
  <c r="S16" i="13" a="1"/>
  <c r="S16" i="13" s="1"/>
  <c r="R16" i="13" a="1"/>
  <c r="R16" i="13" s="1"/>
  <c r="Q16" i="13" a="1"/>
  <c r="Q16" i="13" s="1"/>
  <c r="P16" i="13" a="1"/>
  <c r="P16" i="13" s="1"/>
  <c r="O16" i="13" a="1"/>
  <c r="O16" i="13" s="1"/>
  <c r="N16" i="13" a="1"/>
  <c r="N16" i="13" s="1"/>
  <c r="M16" i="13" a="1"/>
  <c r="M16" i="13" s="1"/>
  <c r="L16" i="13" a="1"/>
  <c r="L16" i="13" s="1"/>
  <c r="K16" i="13" a="1"/>
  <c r="K16" i="13" s="1"/>
  <c r="J16" i="13" a="1"/>
  <c r="J16" i="13" s="1"/>
  <c r="I16" i="13" a="1"/>
  <c r="I16" i="13" s="1"/>
  <c r="H16" i="13" a="1"/>
  <c r="H16" i="13" s="1"/>
  <c r="G16" i="13" a="1"/>
  <c r="G16" i="13" s="1"/>
  <c r="F16" i="13" a="1"/>
  <c r="F16" i="13" s="1"/>
  <c r="E16" i="13" a="1"/>
  <c r="E16" i="13" s="1"/>
  <c r="D16" i="13" a="1"/>
  <c r="D16" i="13" s="1"/>
  <c r="C16" i="13"/>
  <c r="W15" i="13" a="1"/>
  <c r="W15" i="13" s="1"/>
  <c r="V15" i="13" a="1"/>
  <c r="V15" i="13" s="1"/>
  <c r="U15" i="13" a="1"/>
  <c r="U15" i="13" s="1"/>
  <c r="T15" i="13" a="1"/>
  <c r="T15" i="13" s="1"/>
  <c r="S15" i="13" a="1"/>
  <c r="S15" i="13" s="1"/>
  <c r="R15" i="13" a="1"/>
  <c r="R15" i="13" s="1"/>
  <c r="Q15" i="13" a="1"/>
  <c r="Q15" i="13" s="1"/>
  <c r="P15" i="13" a="1"/>
  <c r="P15" i="13" s="1"/>
  <c r="O15" i="13" a="1"/>
  <c r="O15" i="13" s="1"/>
  <c r="N15" i="13" a="1"/>
  <c r="N15" i="13" s="1"/>
  <c r="M15" i="13" a="1"/>
  <c r="M15" i="13" s="1"/>
  <c r="L15" i="13" a="1"/>
  <c r="L15" i="13" s="1"/>
  <c r="K15" i="13" a="1"/>
  <c r="K15" i="13" s="1"/>
  <c r="J15" i="13" a="1"/>
  <c r="J15" i="13" s="1"/>
  <c r="I15" i="13" a="1"/>
  <c r="I15" i="13" s="1"/>
  <c r="H15" i="13" a="1"/>
  <c r="H15" i="13" s="1"/>
  <c r="G15" i="13" a="1"/>
  <c r="G15" i="13" s="1"/>
  <c r="F15" i="13" a="1"/>
  <c r="F15" i="13" s="1"/>
  <c r="E15" i="13" a="1"/>
  <c r="E15" i="13" s="1"/>
  <c r="D15" i="13" a="1"/>
  <c r="D15" i="13" s="1"/>
  <c r="C15" i="13"/>
  <c r="W14" i="13" a="1"/>
  <c r="W14" i="13" s="1"/>
  <c r="V14" i="13" a="1"/>
  <c r="V14" i="13" s="1"/>
  <c r="U14" i="13" a="1"/>
  <c r="U14" i="13" s="1"/>
  <c r="T14" i="13" a="1"/>
  <c r="T14" i="13" s="1"/>
  <c r="S14" i="13" a="1"/>
  <c r="S14" i="13" s="1"/>
  <c r="R14" i="13" a="1"/>
  <c r="R14" i="13" s="1"/>
  <c r="Q14" i="13" a="1"/>
  <c r="Q14" i="13" s="1"/>
  <c r="P14" i="13" a="1"/>
  <c r="P14" i="13" s="1"/>
  <c r="O14" i="13" a="1"/>
  <c r="O14" i="13" s="1"/>
  <c r="N14" i="13" a="1"/>
  <c r="N14" i="13" s="1"/>
  <c r="M14" i="13" a="1"/>
  <c r="M14" i="13" s="1"/>
  <c r="L14" i="13" a="1"/>
  <c r="L14" i="13" s="1"/>
  <c r="K14" i="13" a="1"/>
  <c r="K14" i="13" s="1"/>
  <c r="J14" i="13" a="1"/>
  <c r="J14" i="13" s="1"/>
  <c r="I14" i="13" a="1"/>
  <c r="I14" i="13" s="1"/>
  <c r="H14" i="13" a="1"/>
  <c r="H14" i="13" s="1"/>
  <c r="G14" i="13" a="1"/>
  <c r="G14" i="13" s="1"/>
  <c r="F14" i="13" a="1"/>
  <c r="F14" i="13" s="1"/>
  <c r="E14" i="13" a="1"/>
  <c r="E14" i="13" s="1"/>
  <c r="D14" i="13" a="1"/>
  <c r="D14" i="13" s="1"/>
  <c r="C14" i="13"/>
  <c r="W13" i="13" a="1"/>
  <c r="W13" i="13" s="1"/>
  <c r="V13" i="13" a="1"/>
  <c r="V13" i="13" s="1"/>
  <c r="U13" i="13" a="1"/>
  <c r="U13" i="13" s="1"/>
  <c r="T13" i="13" a="1"/>
  <c r="T13" i="13" s="1"/>
  <c r="S13" i="13" a="1"/>
  <c r="S13" i="13" s="1"/>
  <c r="R13" i="13" a="1"/>
  <c r="R13" i="13" s="1"/>
  <c r="Q13" i="13" a="1"/>
  <c r="Q13" i="13" s="1"/>
  <c r="P13" i="13" a="1"/>
  <c r="P13" i="13" s="1"/>
  <c r="O13" i="13" a="1"/>
  <c r="O13" i="13" s="1"/>
  <c r="N13" i="13" a="1"/>
  <c r="N13" i="13" s="1"/>
  <c r="M13" i="13" a="1"/>
  <c r="M13" i="13" s="1"/>
  <c r="L13" i="13" a="1"/>
  <c r="L13" i="13" s="1"/>
  <c r="K13" i="13" a="1"/>
  <c r="K13" i="13" s="1"/>
  <c r="J13" i="13" a="1"/>
  <c r="J13" i="13" s="1"/>
  <c r="I13" i="13" a="1"/>
  <c r="I13" i="13" s="1"/>
  <c r="H13" i="13" a="1"/>
  <c r="H13" i="13" s="1"/>
  <c r="G13" i="13" a="1"/>
  <c r="G13" i="13" s="1"/>
  <c r="F13" i="13" a="1"/>
  <c r="F13" i="13" s="1"/>
  <c r="E13" i="13" a="1"/>
  <c r="E13" i="13" s="1"/>
  <c r="D13" i="13" a="1"/>
  <c r="D13" i="13" s="1"/>
  <c r="C13" i="13"/>
  <c r="W12" i="13" a="1"/>
  <c r="W12" i="13" s="1"/>
  <c r="V12" i="13" a="1"/>
  <c r="V12" i="13" s="1"/>
  <c r="U12" i="13" a="1"/>
  <c r="U12" i="13" s="1"/>
  <c r="T12" i="13" a="1"/>
  <c r="T12" i="13" s="1"/>
  <c r="S12" i="13" a="1"/>
  <c r="S12" i="13" s="1"/>
  <c r="R12" i="13" a="1"/>
  <c r="R12" i="13" s="1"/>
  <c r="Q12" i="13" a="1"/>
  <c r="Q12" i="13" s="1"/>
  <c r="P12" i="13" a="1"/>
  <c r="P12" i="13" s="1"/>
  <c r="O12" i="13" a="1"/>
  <c r="O12" i="13" s="1"/>
  <c r="N12" i="13" a="1"/>
  <c r="N12" i="13" s="1"/>
  <c r="M12" i="13" a="1"/>
  <c r="M12" i="13" s="1"/>
  <c r="L12" i="13" a="1"/>
  <c r="L12" i="13" s="1"/>
  <c r="K12" i="13" a="1"/>
  <c r="K12" i="13" s="1"/>
  <c r="J12" i="13" a="1"/>
  <c r="J12" i="13" s="1"/>
  <c r="I12" i="13" a="1"/>
  <c r="I12" i="13" s="1"/>
  <c r="H12" i="13" a="1"/>
  <c r="H12" i="13" s="1"/>
  <c r="G12" i="13" a="1"/>
  <c r="G12" i="13" s="1"/>
  <c r="F12" i="13" a="1"/>
  <c r="F12" i="13" s="1"/>
  <c r="E12" i="13" a="1"/>
  <c r="E12" i="13" s="1"/>
  <c r="D12" i="13" a="1"/>
  <c r="D12" i="13" s="1"/>
  <c r="C12" i="13"/>
  <c r="W11" i="13" a="1"/>
  <c r="W11" i="13" s="1"/>
  <c r="V11" i="13" a="1"/>
  <c r="V11" i="13" s="1"/>
  <c r="U11" i="13" a="1"/>
  <c r="U11" i="13" s="1"/>
  <c r="T11" i="13" a="1"/>
  <c r="T11" i="13" s="1"/>
  <c r="S11" i="13" a="1"/>
  <c r="S11" i="13" s="1"/>
  <c r="R11" i="13" a="1"/>
  <c r="R11" i="13" s="1"/>
  <c r="Q11" i="13" a="1"/>
  <c r="Q11" i="13" s="1"/>
  <c r="P11" i="13" a="1"/>
  <c r="P11" i="13" s="1"/>
  <c r="O11" i="13" a="1"/>
  <c r="O11" i="13" s="1"/>
  <c r="N11" i="13" a="1"/>
  <c r="N11" i="13" s="1"/>
  <c r="M11" i="13" a="1"/>
  <c r="M11" i="13" s="1"/>
  <c r="L11" i="13" a="1"/>
  <c r="L11" i="13" s="1"/>
  <c r="K11" i="13" a="1"/>
  <c r="K11" i="13" s="1"/>
  <c r="J11" i="13" a="1"/>
  <c r="J11" i="13" s="1"/>
  <c r="I11" i="13" a="1"/>
  <c r="I11" i="13" s="1"/>
  <c r="H11" i="13" a="1"/>
  <c r="H11" i="13" s="1"/>
  <c r="G11" i="13" a="1"/>
  <c r="G11" i="13" s="1"/>
  <c r="F11" i="13" a="1"/>
  <c r="F11" i="13" s="1"/>
  <c r="E11" i="13" a="1"/>
  <c r="E11" i="13" s="1"/>
  <c r="D11" i="13" a="1"/>
  <c r="D11" i="13" s="1"/>
  <c r="C11" i="13"/>
  <c r="W10" i="13" a="1"/>
  <c r="W10" i="13" s="1"/>
  <c r="V10" i="13" a="1"/>
  <c r="V10" i="13" s="1"/>
  <c r="U10" i="13" a="1"/>
  <c r="U10" i="13" s="1"/>
  <c r="T10" i="13" a="1"/>
  <c r="T10" i="13" s="1"/>
  <c r="S10" i="13" a="1"/>
  <c r="S10" i="13" s="1"/>
  <c r="R10" i="13" a="1"/>
  <c r="R10" i="13" s="1"/>
  <c r="Q10" i="13" a="1"/>
  <c r="Q10" i="13" s="1"/>
  <c r="P10" i="13" a="1"/>
  <c r="P10" i="13" s="1"/>
  <c r="O10" i="13" a="1"/>
  <c r="O10" i="13" s="1"/>
  <c r="N10" i="13" a="1"/>
  <c r="N10" i="13" s="1"/>
  <c r="M10" i="13" a="1"/>
  <c r="M10" i="13" s="1"/>
  <c r="L10" i="13" a="1"/>
  <c r="L10" i="13" s="1"/>
  <c r="K10" i="13" a="1"/>
  <c r="K10" i="13" s="1"/>
  <c r="J10" i="13" a="1"/>
  <c r="J10" i="13" s="1"/>
  <c r="I10" i="13" a="1"/>
  <c r="I10" i="13" s="1"/>
  <c r="H10" i="13" a="1"/>
  <c r="H10" i="13" s="1"/>
  <c r="G10" i="13" a="1"/>
  <c r="G10" i="13" s="1"/>
  <c r="F10" i="13" a="1"/>
  <c r="F10" i="13" s="1"/>
  <c r="E10" i="13" a="1"/>
  <c r="E10" i="13" s="1"/>
  <c r="D10" i="13" a="1"/>
  <c r="D10" i="13" s="1"/>
  <c r="C10" i="13"/>
  <c r="W9" i="13" a="1"/>
  <c r="W9" i="13" s="1"/>
  <c r="V9" i="13" a="1"/>
  <c r="V9" i="13" s="1"/>
  <c r="U9" i="13" a="1"/>
  <c r="U9" i="13" s="1"/>
  <c r="T9" i="13" a="1"/>
  <c r="T9" i="13" s="1"/>
  <c r="S9" i="13" a="1"/>
  <c r="S9" i="13" s="1"/>
  <c r="R9" i="13" a="1"/>
  <c r="R9" i="13" s="1"/>
  <c r="Q9" i="13" a="1"/>
  <c r="Q9" i="13" s="1"/>
  <c r="P9" i="13" a="1"/>
  <c r="P9" i="13" s="1"/>
  <c r="O9" i="13" a="1"/>
  <c r="O9" i="13" s="1"/>
  <c r="N9" i="13" a="1"/>
  <c r="N9" i="13" s="1"/>
  <c r="M9" i="13" a="1"/>
  <c r="M9" i="13" s="1"/>
  <c r="L9" i="13" a="1"/>
  <c r="L9" i="13" s="1"/>
  <c r="K9" i="13" a="1"/>
  <c r="K9" i="13" s="1"/>
  <c r="J9" i="13" a="1"/>
  <c r="J9" i="13" s="1"/>
  <c r="I9" i="13" a="1"/>
  <c r="I9" i="13" s="1"/>
  <c r="H9" i="13" a="1"/>
  <c r="H9" i="13" s="1"/>
  <c r="G9" i="13" a="1"/>
  <c r="G9" i="13" s="1"/>
  <c r="F9" i="13" a="1"/>
  <c r="F9" i="13" s="1"/>
  <c r="E9" i="13" a="1"/>
  <c r="E9" i="13" s="1"/>
  <c r="D9" i="13" a="1"/>
  <c r="D9" i="13" s="1"/>
  <c r="C9" i="13"/>
  <c r="W8" i="13" a="1"/>
  <c r="W8" i="13" s="1"/>
  <c r="V8" i="13" a="1"/>
  <c r="V8" i="13" s="1"/>
  <c r="U8" i="13" a="1"/>
  <c r="U8" i="13" s="1"/>
  <c r="T8" i="13" a="1"/>
  <c r="T8" i="13" s="1"/>
  <c r="S8" i="13" a="1"/>
  <c r="S8" i="13" s="1"/>
  <c r="R8" i="13" a="1"/>
  <c r="R8" i="13" s="1"/>
  <c r="Q8" i="13" a="1"/>
  <c r="Q8" i="13" s="1"/>
  <c r="P8" i="13" a="1"/>
  <c r="P8" i="13" s="1"/>
  <c r="O8" i="13" a="1"/>
  <c r="O8" i="13" s="1"/>
  <c r="N8" i="13" a="1"/>
  <c r="N8" i="13" s="1"/>
  <c r="M8" i="13" a="1"/>
  <c r="M8" i="13" s="1"/>
  <c r="L8" i="13" a="1"/>
  <c r="L8" i="13" s="1"/>
  <c r="K8" i="13" a="1"/>
  <c r="K8" i="13" s="1"/>
  <c r="J8" i="13" a="1"/>
  <c r="J8" i="13" s="1"/>
  <c r="I8" i="13" a="1"/>
  <c r="I8" i="13" s="1"/>
  <c r="H8" i="13" a="1"/>
  <c r="H8" i="13" s="1"/>
  <c r="G8" i="13" a="1"/>
  <c r="G8" i="13" s="1"/>
  <c r="F8" i="13" a="1"/>
  <c r="F8" i="13" s="1"/>
  <c r="E8" i="13" a="1"/>
  <c r="E8" i="13" s="1"/>
  <c r="D8" i="13" a="1"/>
  <c r="D8" i="13" s="1"/>
  <c r="C8" i="13"/>
  <c r="W7" i="13" a="1"/>
  <c r="W7" i="13" s="1"/>
  <c r="V7" i="13" a="1"/>
  <c r="V7" i="13" s="1"/>
  <c r="U7" i="13" a="1"/>
  <c r="U7" i="13" s="1"/>
  <c r="T7" i="13" a="1"/>
  <c r="T7" i="13" s="1"/>
  <c r="S7" i="13" a="1"/>
  <c r="S7" i="13" s="1"/>
  <c r="R7" i="13" a="1"/>
  <c r="R7" i="13" s="1"/>
  <c r="Q7" i="13" a="1"/>
  <c r="Q7" i="13" s="1"/>
  <c r="P7" i="13" a="1"/>
  <c r="P7" i="13" s="1"/>
  <c r="O7" i="13" a="1"/>
  <c r="O7" i="13" s="1"/>
  <c r="N7" i="13" a="1"/>
  <c r="N7" i="13" s="1"/>
  <c r="M7" i="13" a="1"/>
  <c r="M7" i="13" s="1"/>
  <c r="L7" i="13" a="1"/>
  <c r="L7" i="13" s="1"/>
  <c r="K7" i="13" a="1"/>
  <c r="K7" i="13" s="1"/>
  <c r="J7" i="13" a="1"/>
  <c r="J7" i="13" s="1"/>
  <c r="I7" i="13" a="1"/>
  <c r="I7" i="13" s="1"/>
  <c r="H7" i="13" a="1"/>
  <c r="H7" i="13" s="1"/>
  <c r="G7" i="13" a="1"/>
  <c r="G7" i="13" s="1"/>
  <c r="F7" i="13" a="1"/>
  <c r="F7" i="13" s="1"/>
  <c r="E7" i="13" a="1"/>
  <c r="E7" i="13" s="1"/>
  <c r="D7" i="13" a="1"/>
  <c r="D7" i="13" s="1"/>
  <c r="C7" i="13"/>
  <c r="C6" i="13"/>
  <c r="C5" i="13"/>
  <c r="C4" i="13"/>
  <c r="W21" i="12" a="1"/>
  <c r="W21" i="12" s="1"/>
  <c r="V21" i="12" a="1"/>
  <c r="V21" i="12" s="1"/>
  <c r="U21" i="12" a="1"/>
  <c r="U21" i="12" s="1"/>
  <c r="T21" i="12" a="1"/>
  <c r="T21" i="12" s="1"/>
  <c r="S21" i="12" a="1"/>
  <c r="S21" i="12" s="1"/>
  <c r="R21" i="12" a="1"/>
  <c r="R21" i="12" s="1"/>
  <c r="Q21" i="12" a="1"/>
  <c r="Q21" i="12" s="1"/>
  <c r="P21" i="12" a="1"/>
  <c r="P21" i="12" s="1"/>
  <c r="O21" i="12" a="1"/>
  <c r="O21" i="12" s="1"/>
  <c r="N21" i="12" a="1"/>
  <c r="N21" i="12" s="1"/>
  <c r="M21" i="12" a="1"/>
  <c r="M21" i="12" s="1"/>
  <c r="L21" i="12" a="1"/>
  <c r="L21" i="12" s="1"/>
  <c r="K21" i="12" a="1"/>
  <c r="K21" i="12" s="1"/>
  <c r="J21" i="12" a="1"/>
  <c r="J21" i="12" s="1"/>
  <c r="I21" i="12" a="1"/>
  <c r="I21" i="12" s="1"/>
  <c r="H21" i="12" a="1"/>
  <c r="H21" i="12" s="1"/>
  <c r="G21" i="12" a="1"/>
  <c r="G21" i="12" s="1"/>
  <c r="F21" i="12" a="1"/>
  <c r="F21" i="12" s="1"/>
  <c r="E21" i="12" a="1"/>
  <c r="E21" i="12" s="1"/>
  <c r="D21" i="12" a="1"/>
  <c r="D21" i="12" s="1"/>
  <c r="C21" i="12"/>
  <c r="W20" i="12" a="1"/>
  <c r="W20" i="12" s="1"/>
  <c r="V20" i="12" a="1"/>
  <c r="V20" i="12" s="1"/>
  <c r="U20" i="12" a="1"/>
  <c r="U20" i="12" s="1"/>
  <c r="T20" i="12" a="1"/>
  <c r="T20" i="12" s="1"/>
  <c r="S20" i="12" a="1"/>
  <c r="S20" i="12" s="1"/>
  <c r="R20" i="12" a="1"/>
  <c r="R20" i="12" s="1"/>
  <c r="Q20" i="12" a="1"/>
  <c r="Q20" i="12" s="1"/>
  <c r="P20" i="12" a="1"/>
  <c r="P20" i="12" s="1"/>
  <c r="O20" i="12" a="1"/>
  <c r="O20" i="12" s="1"/>
  <c r="N20" i="12" a="1"/>
  <c r="N20" i="12" s="1"/>
  <c r="M20" i="12" a="1"/>
  <c r="M20" i="12" s="1"/>
  <c r="L20" i="12" a="1"/>
  <c r="L20" i="12" s="1"/>
  <c r="K20" i="12" a="1"/>
  <c r="K20" i="12" s="1"/>
  <c r="J20" i="12" a="1"/>
  <c r="J20" i="12" s="1"/>
  <c r="I20" i="12" a="1"/>
  <c r="I20" i="12" s="1"/>
  <c r="H20" i="12" a="1"/>
  <c r="H20" i="12" s="1"/>
  <c r="G20" i="12" a="1"/>
  <c r="G20" i="12" s="1"/>
  <c r="F20" i="12" a="1"/>
  <c r="F20" i="12" s="1"/>
  <c r="E20" i="12" a="1"/>
  <c r="E20" i="12" s="1"/>
  <c r="D20" i="12" a="1"/>
  <c r="D20" i="12" s="1"/>
  <c r="C20" i="12"/>
  <c r="W19" i="12" a="1"/>
  <c r="W19" i="12" s="1"/>
  <c r="V19" i="12" a="1"/>
  <c r="V19" i="12" s="1"/>
  <c r="U19" i="12" a="1"/>
  <c r="U19" i="12" s="1"/>
  <c r="T19" i="12" a="1"/>
  <c r="T19" i="12" s="1"/>
  <c r="S19" i="12" a="1"/>
  <c r="S19" i="12" s="1"/>
  <c r="R19" i="12" a="1"/>
  <c r="R19" i="12" s="1"/>
  <c r="Q19" i="12" a="1"/>
  <c r="Q19" i="12" s="1"/>
  <c r="P19" i="12" a="1"/>
  <c r="P19" i="12" s="1"/>
  <c r="O19" i="12" a="1"/>
  <c r="O19" i="12" s="1"/>
  <c r="N19" i="12" a="1"/>
  <c r="N19" i="12" s="1"/>
  <c r="M19" i="12" a="1"/>
  <c r="M19" i="12" s="1"/>
  <c r="L19" i="12" a="1"/>
  <c r="L19" i="12" s="1"/>
  <c r="K19" i="12" a="1"/>
  <c r="K19" i="12" s="1"/>
  <c r="J19" i="12" a="1"/>
  <c r="J19" i="12" s="1"/>
  <c r="I19" i="12" a="1"/>
  <c r="I19" i="12" s="1"/>
  <c r="H19" i="12" a="1"/>
  <c r="H19" i="12" s="1"/>
  <c r="G19" i="12" a="1"/>
  <c r="G19" i="12" s="1"/>
  <c r="F19" i="12" a="1"/>
  <c r="F19" i="12" s="1"/>
  <c r="E19" i="12" a="1"/>
  <c r="E19" i="12" s="1"/>
  <c r="D19" i="12" a="1"/>
  <c r="D19" i="12" s="1"/>
  <c r="C19" i="12"/>
  <c r="W18" i="12" a="1"/>
  <c r="W18" i="12" s="1"/>
  <c r="V18" i="12" a="1"/>
  <c r="V18" i="12" s="1"/>
  <c r="U18" i="12" a="1"/>
  <c r="U18" i="12" s="1"/>
  <c r="T18" i="12" a="1"/>
  <c r="T18" i="12" s="1"/>
  <c r="S18" i="12" a="1"/>
  <c r="S18" i="12" s="1"/>
  <c r="R18" i="12" a="1"/>
  <c r="R18" i="12" s="1"/>
  <c r="Q18" i="12" a="1"/>
  <c r="Q18" i="12" s="1"/>
  <c r="P18" i="12" a="1"/>
  <c r="P18" i="12" s="1"/>
  <c r="O18" i="12" a="1"/>
  <c r="O18" i="12" s="1"/>
  <c r="N18" i="12" a="1"/>
  <c r="N18" i="12" s="1"/>
  <c r="M18" i="12" a="1"/>
  <c r="M18" i="12" s="1"/>
  <c r="L18" i="12" a="1"/>
  <c r="L18" i="12" s="1"/>
  <c r="K18" i="12" a="1"/>
  <c r="K18" i="12" s="1"/>
  <c r="J18" i="12" a="1"/>
  <c r="J18" i="12" s="1"/>
  <c r="I18" i="12" a="1"/>
  <c r="I18" i="12" s="1"/>
  <c r="H18" i="12" a="1"/>
  <c r="H18" i="12" s="1"/>
  <c r="G18" i="12" a="1"/>
  <c r="G18" i="12" s="1"/>
  <c r="F18" i="12" a="1"/>
  <c r="F18" i="12" s="1"/>
  <c r="E18" i="12" a="1"/>
  <c r="E18" i="12" s="1"/>
  <c r="D18" i="12" a="1"/>
  <c r="D18" i="12" s="1"/>
  <c r="C18" i="12"/>
  <c r="W17" i="12" a="1"/>
  <c r="W17" i="12" s="1"/>
  <c r="V17" i="12" a="1"/>
  <c r="V17" i="12" s="1"/>
  <c r="U17" i="12" a="1"/>
  <c r="U17" i="12" s="1"/>
  <c r="T17" i="12" a="1"/>
  <c r="T17" i="12" s="1"/>
  <c r="S17" i="12" a="1"/>
  <c r="S17" i="12" s="1"/>
  <c r="R17" i="12" a="1"/>
  <c r="R17" i="12" s="1"/>
  <c r="Q17" i="12" a="1"/>
  <c r="Q17" i="12" s="1"/>
  <c r="P17" i="12" a="1"/>
  <c r="P17" i="12" s="1"/>
  <c r="O17" i="12" a="1"/>
  <c r="O17" i="12" s="1"/>
  <c r="N17" i="12" a="1"/>
  <c r="N17" i="12" s="1"/>
  <c r="M17" i="12" a="1"/>
  <c r="M17" i="12" s="1"/>
  <c r="L17" i="12" a="1"/>
  <c r="L17" i="12" s="1"/>
  <c r="K17" i="12" a="1"/>
  <c r="K17" i="12" s="1"/>
  <c r="J17" i="12" a="1"/>
  <c r="J17" i="12" s="1"/>
  <c r="I17" i="12" a="1"/>
  <c r="I17" i="12" s="1"/>
  <c r="H17" i="12" a="1"/>
  <c r="H17" i="12" s="1"/>
  <c r="G17" i="12" a="1"/>
  <c r="G17" i="12" s="1"/>
  <c r="F17" i="12" a="1"/>
  <c r="F17" i="12" s="1"/>
  <c r="E17" i="12" a="1"/>
  <c r="E17" i="12" s="1"/>
  <c r="D17" i="12" a="1"/>
  <c r="D17" i="12" s="1"/>
  <c r="C17" i="12"/>
  <c r="W16" i="12" a="1"/>
  <c r="W16" i="12" s="1"/>
  <c r="V16" i="12" a="1"/>
  <c r="V16" i="12" s="1"/>
  <c r="U16" i="12" a="1"/>
  <c r="U16" i="12" s="1"/>
  <c r="T16" i="12" a="1"/>
  <c r="T16" i="12" s="1"/>
  <c r="S16" i="12" a="1"/>
  <c r="S16" i="12" s="1"/>
  <c r="R16" i="12" a="1"/>
  <c r="R16" i="12" s="1"/>
  <c r="Q16" i="12" a="1"/>
  <c r="Q16" i="12" s="1"/>
  <c r="P16" i="12" a="1"/>
  <c r="P16" i="12" s="1"/>
  <c r="O16" i="12" a="1"/>
  <c r="O16" i="12" s="1"/>
  <c r="N16" i="12" a="1"/>
  <c r="N16" i="12" s="1"/>
  <c r="M16" i="12" a="1"/>
  <c r="M16" i="12" s="1"/>
  <c r="L16" i="12" a="1"/>
  <c r="L16" i="12" s="1"/>
  <c r="K16" i="12" a="1"/>
  <c r="K16" i="12" s="1"/>
  <c r="J16" i="12" a="1"/>
  <c r="J16" i="12" s="1"/>
  <c r="I16" i="12" a="1"/>
  <c r="I16" i="12" s="1"/>
  <c r="H16" i="12" a="1"/>
  <c r="H16" i="12" s="1"/>
  <c r="G16" i="12" a="1"/>
  <c r="G16" i="12" s="1"/>
  <c r="F16" i="12" a="1"/>
  <c r="F16" i="12" s="1"/>
  <c r="E16" i="12" a="1"/>
  <c r="E16" i="12" s="1"/>
  <c r="D16" i="12" a="1"/>
  <c r="D16" i="12" s="1"/>
  <c r="C16" i="12"/>
  <c r="W15" i="12" a="1"/>
  <c r="W15" i="12" s="1"/>
  <c r="V15" i="12" a="1"/>
  <c r="V15" i="12" s="1"/>
  <c r="U15" i="12" a="1"/>
  <c r="U15" i="12" s="1"/>
  <c r="T15" i="12" a="1"/>
  <c r="T15" i="12" s="1"/>
  <c r="S15" i="12" a="1"/>
  <c r="S15" i="12" s="1"/>
  <c r="R15" i="12" a="1"/>
  <c r="R15" i="12" s="1"/>
  <c r="Q15" i="12" a="1"/>
  <c r="Q15" i="12" s="1"/>
  <c r="P15" i="12" a="1"/>
  <c r="P15" i="12" s="1"/>
  <c r="O15" i="12" a="1"/>
  <c r="O15" i="12" s="1"/>
  <c r="N15" i="12" a="1"/>
  <c r="N15" i="12" s="1"/>
  <c r="M15" i="12" a="1"/>
  <c r="M15" i="12" s="1"/>
  <c r="L15" i="12" a="1"/>
  <c r="L15" i="12" s="1"/>
  <c r="K15" i="12" a="1"/>
  <c r="K15" i="12" s="1"/>
  <c r="J15" i="12" a="1"/>
  <c r="J15" i="12" s="1"/>
  <c r="I15" i="12" a="1"/>
  <c r="I15" i="12" s="1"/>
  <c r="H15" i="12" a="1"/>
  <c r="H15" i="12" s="1"/>
  <c r="G15" i="12" a="1"/>
  <c r="G15" i="12" s="1"/>
  <c r="F15" i="12" a="1"/>
  <c r="F15" i="12" s="1"/>
  <c r="E15" i="12" a="1"/>
  <c r="E15" i="12" s="1"/>
  <c r="D15" i="12" a="1"/>
  <c r="D15" i="12" s="1"/>
  <c r="C15" i="12"/>
  <c r="W14" i="12" a="1"/>
  <c r="W14" i="12" s="1"/>
  <c r="V14" i="12" a="1"/>
  <c r="V14" i="12" s="1"/>
  <c r="U14" i="12" a="1"/>
  <c r="U14" i="12" s="1"/>
  <c r="T14" i="12" a="1"/>
  <c r="T14" i="12" s="1"/>
  <c r="S14" i="12" a="1"/>
  <c r="S14" i="12" s="1"/>
  <c r="R14" i="12" a="1"/>
  <c r="R14" i="12" s="1"/>
  <c r="Q14" i="12" a="1"/>
  <c r="Q14" i="12" s="1"/>
  <c r="P14" i="12" a="1"/>
  <c r="P14" i="12" s="1"/>
  <c r="O14" i="12" a="1"/>
  <c r="O14" i="12" s="1"/>
  <c r="N14" i="12" a="1"/>
  <c r="N14" i="12" s="1"/>
  <c r="M14" i="12" a="1"/>
  <c r="M14" i="12" s="1"/>
  <c r="L14" i="12" a="1"/>
  <c r="L14" i="12" s="1"/>
  <c r="K14" i="12" a="1"/>
  <c r="K14" i="12" s="1"/>
  <c r="J14" i="12" a="1"/>
  <c r="J14" i="12" s="1"/>
  <c r="I14" i="12" a="1"/>
  <c r="I14" i="12" s="1"/>
  <c r="H14" i="12" a="1"/>
  <c r="H14" i="12" s="1"/>
  <c r="G14" i="12" a="1"/>
  <c r="G14" i="12" s="1"/>
  <c r="F14" i="12" a="1"/>
  <c r="F14" i="12" s="1"/>
  <c r="E14" i="12" a="1"/>
  <c r="E14" i="12" s="1"/>
  <c r="D14" i="12" a="1"/>
  <c r="D14" i="12" s="1"/>
  <c r="C14" i="12"/>
  <c r="W13" i="12" a="1"/>
  <c r="W13" i="12" s="1"/>
  <c r="V13" i="12" a="1"/>
  <c r="V13" i="12" s="1"/>
  <c r="U13" i="12" a="1"/>
  <c r="U13" i="12" s="1"/>
  <c r="T13" i="12" a="1"/>
  <c r="T13" i="12" s="1"/>
  <c r="S13" i="12" a="1"/>
  <c r="S13" i="12" s="1"/>
  <c r="R13" i="12" a="1"/>
  <c r="R13" i="12" s="1"/>
  <c r="Q13" i="12" a="1"/>
  <c r="Q13" i="12" s="1"/>
  <c r="P13" i="12" a="1"/>
  <c r="P13" i="12" s="1"/>
  <c r="O13" i="12" a="1"/>
  <c r="O13" i="12" s="1"/>
  <c r="N13" i="12" a="1"/>
  <c r="N13" i="12" s="1"/>
  <c r="M13" i="12" a="1"/>
  <c r="M13" i="12" s="1"/>
  <c r="L13" i="12" a="1"/>
  <c r="L13" i="12" s="1"/>
  <c r="K13" i="12" a="1"/>
  <c r="K13" i="12" s="1"/>
  <c r="J13" i="12" a="1"/>
  <c r="J13" i="12" s="1"/>
  <c r="I13" i="12" a="1"/>
  <c r="I13" i="12" s="1"/>
  <c r="H13" i="12" a="1"/>
  <c r="H13" i="12" s="1"/>
  <c r="G13" i="12" a="1"/>
  <c r="G13" i="12" s="1"/>
  <c r="F13" i="12" a="1"/>
  <c r="F13" i="12" s="1"/>
  <c r="E13" i="12" a="1"/>
  <c r="E13" i="12" s="1"/>
  <c r="D13" i="12" a="1"/>
  <c r="D13" i="12" s="1"/>
  <c r="C13" i="12"/>
  <c r="W12" i="12" a="1"/>
  <c r="W12" i="12" s="1"/>
  <c r="V12" i="12" a="1"/>
  <c r="V12" i="12" s="1"/>
  <c r="U12" i="12" a="1"/>
  <c r="U12" i="12" s="1"/>
  <c r="T12" i="12" a="1"/>
  <c r="T12" i="12" s="1"/>
  <c r="S12" i="12" a="1"/>
  <c r="S12" i="12" s="1"/>
  <c r="R12" i="12" a="1"/>
  <c r="R12" i="12" s="1"/>
  <c r="Q12" i="12" a="1"/>
  <c r="Q12" i="12" s="1"/>
  <c r="P12" i="12" a="1"/>
  <c r="P12" i="12" s="1"/>
  <c r="O12" i="12" a="1"/>
  <c r="O12" i="12" s="1"/>
  <c r="N12" i="12" a="1"/>
  <c r="N12" i="12" s="1"/>
  <c r="M12" i="12" a="1"/>
  <c r="M12" i="12" s="1"/>
  <c r="L12" i="12" a="1"/>
  <c r="L12" i="12" s="1"/>
  <c r="K12" i="12" a="1"/>
  <c r="K12" i="12" s="1"/>
  <c r="J12" i="12" a="1"/>
  <c r="J12" i="12" s="1"/>
  <c r="I12" i="12" a="1"/>
  <c r="I12" i="12" s="1"/>
  <c r="H12" i="12" a="1"/>
  <c r="H12" i="12" s="1"/>
  <c r="G12" i="12" a="1"/>
  <c r="G12" i="12" s="1"/>
  <c r="F12" i="12" a="1"/>
  <c r="F12" i="12" s="1"/>
  <c r="E12" i="12" a="1"/>
  <c r="E12" i="12" s="1"/>
  <c r="D12" i="12" a="1"/>
  <c r="D12" i="12" s="1"/>
  <c r="C12" i="12"/>
  <c r="W11" i="12" a="1"/>
  <c r="W11" i="12" s="1"/>
  <c r="V11" i="12" a="1"/>
  <c r="V11" i="12" s="1"/>
  <c r="U11" i="12" a="1"/>
  <c r="U11" i="12" s="1"/>
  <c r="T11" i="12" a="1"/>
  <c r="T11" i="12" s="1"/>
  <c r="S11" i="12" a="1"/>
  <c r="S11" i="12" s="1"/>
  <c r="R11" i="12" a="1"/>
  <c r="R11" i="12" s="1"/>
  <c r="Q11" i="12" a="1"/>
  <c r="Q11" i="12" s="1"/>
  <c r="P11" i="12" a="1"/>
  <c r="P11" i="12" s="1"/>
  <c r="O11" i="12" a="1"/>
  <c r="O11" i="12" s="1"/>
  <c r="N11" i="12" a="1"/>
  <c r="N11" i="12" s="1"/>
  <c r="M11" i="12" a="1"/>
  <c r="M11" i="12" s="1"/>
  <c r="L11" i="12" a="1"/>
  <c r="L11" i="12" s="1"/>
  <c r="K11" i="12" a="1"/>
  <c r="K11" i="12" s="1"/>
  <c r="J11" i="12" a="1"/>
  <c r="J11" i="12" s="1"/>
  <c r="I11" i="12" a="1"/>
  <c r="I11" i="12" s="1"/>
  <c r="H11" i="12" a="1"/>
  <c r="H11" i="12" s="1"/>
  <c r="G11" i="12" a="1"/>
  <c r="G11" i="12" s="1"/>
  <c r="F11" i="12" a="1"/>
  <c r="F11" i="12" s="1"/>
  <c r="E11" i="12" a="1"/>
  <c r="E11" i="12" s="1"/>
  <c r="D11" i="12" a="1"/>
  <c r="D11" i="12" s="1"/>
  <c r="C11" i="12"/>
  <c r="W10" i="12" a="1"/>
  <c r="W10" i="12" s="1"/>
  <c r="V10" i="12" a="1"/>
  <c r="V10" i="12" s="1"/>
  <c r="U10" i="12" a="1"/>
  <c r="U10" i="12" s="1"/>
  <c r="T10" i="12" a="1"/>
  <c r="T10" i="12" s="1"/>
  <c r="S10" i="12" a="1"/>
  <c r="S10" i="12" s="1"/>
  <c r="R10" i="12" a="1"/>
  <c r="R10" i="12" s="1"/>
  <c r="Q10" i="12" a="1"/>
  <c r="Q10" i="12" s="1"/>
  <c r="P10" i="12" a="1"/>
  <c r="P10" i="12" s="1"/>
  <c r="O10" i="12" a="1"/>
  <c r="O10" i="12" s="1"/>
  <c r="N10" i="12" a="1"/>
  <c r="N10" i="12" s="1"/>
  <c r="M10" i="12" a="1"/>
  <c r="M10" i="12" s="1"/>
  <c r="L10" i="12" a="1"/>
  <c r="L10" i="12" s="1"/>
  <c r="K10" i="12" a="1"/>
  <c r="K10" i="12" s="1"/>
  <c r="J10" i="12" a="1"/>
  <c r="J10" i="12" s="1"/>
  <c r="I10" i="12" a="1"/>
  <c r="I10" i="12" s="1"/>
  <c r="H10" i="12" a="1"/>
  <c r="H10" i="12" s="1"/>
  <c r="G10" i="12" a="1"/>
  <c r="G10" i="12" s="1"/>
  <c r="F10" i="12" a="1"/>
  <c r="F10" i="12" s="1"/>
  <c r="E10" i="12" a="1"/>
  <c r="E10" i="12" s="1"/>
  <c r="D10" i="12" a="1"/>
  <c r="D10" i="12" s="1"/>
  <c r="C10" i="12"/>
  <c r="W9" i="12" a="1"/>
  <c r="W9" i="12" s="1"/>
  <c r="V9" i="12" a="1"/>
  <c r="V9" i="12" s="1"/>
  <c r="U9" i="12" a="1"/>
  <c r="U9" i="12" s="1"/>
  <c r="T9" i="12" a="1"/>
  <c r="T9" i="12" s="1"/>
  <c r="S9" i="12" a="1"/>
  <c r="S9" i="12" s="1"/>
  <c r="R9" i="12" a="1"/>
  <c r="R9" i="12" s="1"/>
  <c r="Q9" i="12" a="1"/>
  <c r="Q9" i="12" s="1"/>
  <c r="P9" i="12" a="1"/>
  <c r="P9" i="12" s="1"/>
  <c r="O9" i="12" a="1"/>
  <c r="O9" i="12" s="1"/>
  <c r="N9" i="12" a="1"/>
  <c r="N9" i="12" s="1"/>
  <c r="M9" i="12" a="1"/>
  <c r="M9" i="12" s="1"/>
  <c r="L9" i="12" a="1"/>
  <c r="L9" i="12" s="1"/>
  <c r="K9" i="12" a="1"/>
  <c r="K9" i="12" s="1"/>
  <c r="J9" i="12" a="1"/>
  <c r="J9" i="12" s="1"/>
  <c r="I9" i="12" a="1"/>
  <c r="I9" i="12" s="1"/>
  <c r="H9" i="12" a="1"/>
  <c r="H9" i="12" s="1"/>
  <c r="G9" i="12" a="1"/>
  <c r="G9" i="12" s="1"/>
  <c r="F9" i="12" a="1"/>
  <c r="F9" i="12" s="1"/>
  <c r="E9" i="12" a="1"/>
  <c r="E9" i="12" s="1"/>
  <c r="D9" i="12" a="1"/>
  <c r="D9" i="12" s="1"/>
  <c r="C9" i="12"/>
  <c r="C8" i="12"/>
  <c r="C7" i="12"/>
  <c r="C6" i="12"/>
  <c r="C5" i="12"/>
  <c r="C4" i="12"/>
  <c r="W21" i="11" a="1"/>
  <c r="W21" i="11" s="1"/>
  <c r="V21" i="11" a="1"/>
  <c r="V21" i="11" s="1"/>
  <c r="U21" i="11" a="1"/>
  <c r="U21" i="11" s="1"/>
  <c r="T21" i="11" a="1"/>
  <c r="T21" i="11" s="1"/>
  <c r="S21" i="11" a="1"/>
  <c r="S21" i="11" s="1"/>
  <c r="R21" i="11" a="1"/>
  <c r="R21" i="11" s="1"/>
  <c r="Q21" i="11" a="1"/>
  <c r="Q21" i="11" s="1"/>
  <c r="P21" i="11" a="1"/>
  <c r="P21" i="11" s="1"/>
  <c r="O21" i="11" a="1"/>
  <c r="O21" i="11" s="1"/>
  <c r="N21" i="11" a="1"/>
  <c r="N21" i="11" s="1"/>
  <c r="M21" i="11" a="1"/>
  <c r="M21" i="11" s="1"/>
  <c r="L21" i="11" a="1"/>
  <c r="L21" i="11" s="1"/>
  <c r="K21" i="11" a="1"/>
  <c r="K21" i="11" s="1"/>
  <c r="J21" i="11" a="1"/>
  <c r="J21" i="11" s="1"/>
  <c r="I21" i="11" a="1"/>
  <c r="I21" i="11" s="1"/>
  <c r="H21" i="11" a="1"/>
  <c r="H21" i="11" s="1"/>
  <c r="G21" i="11" a="1"/>
  <c r="G21" i="11" s="1"/>
  <c r="F21" i="11" a="1"/>
  <c r="F21" i="11" s="1"/>
  <c r="E21" i="11" a="1"/>
  <c r="E21" i="11" s="1"/>
  <c r="D21" i="11" a="1"/>
  <c r="D21" i="11" s="1"/>
  <c r="C21" i="11"/>
  <c r="W20" i="11" a="1"/>
  <c r="W20" i="11" s="1"/>
  <c r="V20" i="11" a="1"/>
  <c r="V20" i="11" s="1"/>
  <c r="U20" i="11" a="1"/>
  <c r="U20" i="11" s="1"/>
  <c r="T20" i="11" a="1"/>
  <c r="T20" i="11" s="1"/>
  <c r="S20" i="11" a="1"/>
  <c r="S20" i="11" s="1"/>
  <c r="R20" i="11" a="1"/>
  <c r="R20" i="11" s="1"/>
  <c r="Q20" i="11" a="1"/>
  <c r="Q20" i="11" s="1"/>
  <c r="P20" i="11" a="1"/>
  <c r="P20" i="11" s="1"/>
  <c r="O20" i="11" a="1"/>
  <c r="O20" i="11" s="1"/>
  <c r="N20" i="11" a="1"/>
  <c r="N20" i="11" s="1"/>
  <c r="M20" i="11" a="1"/>
  <c r="M20" i="11" s="1"/>
  <c r="L20" i="11" a="1"/>
  <c r="L20" i="11" s="1"/>
  <c r="K20" i="11" a="1"/>
  <c r="K20" i="11" s="1"/>
  <c r="J20" i="11" a="1"/>
  <c r="J20" i="11" s="1"/>
  <c r="I20" i="11" a="1"/>
  <c r="I20" i="11" s="1"/>
  <c r="H20" i="11" a="1"/>
  <c r="H20" i="11" s="1"/>
  <c r="G20" i="11" a="1"/>
  <c r="G20" i="11" s="1"/>
  <c r="F20" i="11" a="1"/>
  <c r="F20" i="11" s="1"/>
  <c r="E20" i="11" a="1"/>
  <c r="E20" i="11" s="1"/>
  <c r="D20" i="11" a="1"/>
  <c r="D20" i="11" s="1"/>
  <c r="C20" i="11"/>
  <c r="W19" i="11" a="1"/>
  <c r="W19" i="11" s="1"/>
  <c r="V19" i="11" a="1"/>
  <c r="V19" i="11" s="1"/>
  <c r="U19" i="11" a="1"/>
  <c r="U19" i="11" s="1"/>
  <c r="T19" i="11" a="1"/>
  <c r="T19" i="11" s="1"/>
  <c r="S19" i="11" a="1"/>
  <c r="S19" i="11" s="1"/>
  <c r="R19" i="11" a="1"/>
  <c r="R19" i="11" s="1"/>
  <c r="Q19" i="11" a="1"/>
  <c r="Q19" i="11" s="1"/>
  <c r="P19" i="11" a="1"/>
  <c r="P19" i="11" s="1"/>
  <c r="O19" i="11" a="1"/>
  <c r="O19" i="11" s="1"/>
  <c r="N19" i="11" a="1"/>
  <c r="N19" i="11" s="1"/>
  <c r="M19" i="11" a="1"/>
  <c r="M19" i="11" s="1"/>
  <c r="L19" i="11" a="1"/>
  <c r="L19" i="11" s="1"/>
  <c r="K19" i="11" a="1"/>
  <c r="K19" i="11" s="1"/>
  <c r="J19" i="11" a="1"/>
  <c r="J19" i="11" s="1"/>
  <c r="I19" i="11" a="1"/>
  <c r="I19" i="11" s="1"/>
  <c r="H19" i="11" a="1"/>
  <c r="H19" i="11" s="1"/>
  <c r="G19" i="11" a="1"/>
  <c r="G19" i="11" s="1"/>
  <c r="F19" i="11" a="1"/>
  <c r="F19" i="11" s="1"/>
  <c r="E19" i="11" a="1"/>
  <c r="E19" i="11" s="1"/>
  <c r="D19" i="11" a="1"/>
  <c r="D19" i="11" s="1"/>
  <c r="C19" i="11"/>
  <c r="W18" i="11" a="1"/>
  <c r="W18" i="11" s="1"/>
  <c r="V18" i="11" a="1"/>
  <c r="V18" i="11" s="1"/>
  <c r="U18" i="11" a="1"/>
  <c r="U18" i="11" s="1"/>
  <c r="T18" i="11" a="1"/>
  <c r="T18" i="11" s="1"/>
  <c r="S18" i="11" a="1"/>
  <c r="S18" i="11" s="1"/>
  <c r="R18" i="11" a="1"/>
  <c r="R18" i="11" s="1"/>
  <c r="Q18" i="11" a="1"/>
  <c r="Q18" i="11" s="1"/>
  <c r="P18" i="11" a="1"/>
  <c r="P18" i="11" s="1"/>
  <c r="O18" i="11" a="1"/>
  <c r="O18" i="11" s="1"/>
  <c r="N18" i="11" a="1"/>
  <c r="N18" i="11" s="1"/>
  <c r="M18" i="11" a="1"/>
  <c r="M18" i="11" s="1"/>
  <c r="L18" i="11" a="1"/>
  <c r="L18" i="11" s="1"/>
  <c r="K18" i="11" a="1"/>
  <c r="K18" i="11" s="1"/>
  <c r="J18" i="11" a="1"/>
  <c r="J18" i="11" s="1"/>
  <c r="I18" i="11" a="1"/>
  <c r="I18" i="11" s="1"/>
  <c r="H18" i="11" a="1"/>
  <c r="H18" i="11" s="1"/>
  <c r="G18" i="11" a="1"/>
  <c r="G18" i="11" s="1"/>
  <c r="F18" i="11" a="1"/>
  <c r="F18" i="11" s="1"/>
  <c r="E18" i="11" a="1"/>
  <c r="E18" i="11" s="1"/>
  <c r="D18" i="11" a="1"/>
  <c r="D18" i="11" s="1"/>
  <c r="C18" i="11"/>
  <c r="W17" i="11" a="1"/>
  <c r="W17" i="11" s="1"/>
  <c r="V17" i="11" a="1"/>
  <c r="V17" i="11" s="1"/>
  <c r="U17" i="11" a="1"/>
  <c r="U17" i="11" s="1"/>
  <c r="T17" i="11" a="1"/>
  <c r="T17" i="11" s="1"/>
  <c r="S17" i="11" a="1"/>
  <c r="S17" i="11" s="1"/>
  <c r="R17" i="11" a="1"/>
  <c r="R17" i="11" s="1"/>
  <c r="Q17" i="11" a="1"/>
  <c r="Q17" i="11" s="1"/>
  <c r="P17" i="11" a="1"/>
  <c r="P17" i="11" s="1"/>
  <c r="O17" i="11" a="1"/>
  <c r="O17" i="11" s="1"/>
  <c r="N17" i="11" a="1"/>
  <c r="N17" i="11" s="1"/>
  <c r="M17" i="11" a="1"/>
  <c r="M17" i="11" s="1"/>
  <c r="L17" i="11" a="1"/>
  <c r="L17" i="11" s="1"/>
  <c r="K17" i="11" a="1"/>
  <c r="K17" i="11" s="1"/>
  <c r="J17" i="11" a="1"/>
  <c r="J17" i="11" s="1"/>
  <c r="I17" i="11" a="1"/>
  <c r="I17" i="11" s="1"/>
  <c r="H17" i="11" a="1"/>
  <c r="H17" i="11" s="1"/>
  <c r="G17" i="11" a="1"/>
  <c r="G17" i="11" s="1"/>
  <c r="F17" i="11" a="1"/>
  <c r="F17" i="11" s="1"/>
  <c r="E17" i="11" a="1"/>
  <c r="E17" i="11" s="1"/>
  <c r="D17" i="11" a="1"/>
  <c r="D17" i="11" s="1"/>
  <c r="C17" i="11"/>
  <c r="W16" i="11" a="1"/>
  <c r="W16" i="11" s="1"/>
  <c r="V16" i="11" a="1"/>
  <c r="V16" i="11" s="1"/>
  <c r="U16" i="11" a="1"/>
  <c r="U16" i="11" s="1"/>
  <c r="T16" i="11" a="1"/>
  <c r="T16" i="11" s="1"/>
  <c r="S16" i="11" a="1"/>
  <c r="S16" i="11" s="1"/>
  <c r="R16" i="11" a="1"/>
  <c r="R16" i="11" s="1"/>
  <c r="Q16" i="11" a="1"/>
  <c r="Q16" i="11" s="1"/>
  <c r="P16" i="11" a="1"/>
  <c r="P16" i="11" s="1"/>
  <c r="O16" i="11" a="1"/>
  <c r="O16" i="11" s="1"/>
  <c r="N16" i="11" a="1"/>
  <c r="N16" i="11" s="1"/>
  <c r="M16" i="11" a="1"/>
  <c r="M16" i="11" s="1"/>
  <c r="L16" i="11" a="1"/>
  <c r="L16" i="11" s="1"/>
  <c r="K16" i="11" a="1"/>
  <c r="K16" i="11" s="1"/>
  <c r="J16" i="11" a="1"/>
  <c r="J16" i="11" s="1"/>
  <c r="I16" i="11" a="1"/>
  <c r="I16" i="11" s="1"/>
  <c r="H16" i="11" a="1"/>
  <c r="H16" i="11" s="1"/>
  <c r="G16" i="11" a="1"/>
  <c r="G16" i="11" s="1"/>
  <c r="F16" i="11" a="1"/>
  <c r="F16" i="11" s="1"/>
  <c r="E16" i="11" a="1"/>
  <c r="E16" i="11" s="1"/>
  <c r="D16" i="11" a="1"/>
  <c r="D16" i="11" s="1"/>
  <c r="C16" i="11"/>
  <c r="W15" i="11" a="1"/>
  <c r="W15" i="11" s="1"/>
  <c r="V15" i="11" a="1"/>
  <c r="V15" i="11" s="1"/>
  <c r="U15" i="11" a="1"/>
  <c r="U15" i="11" s="1"/>
  <c r="T15" i="11" a="1"/>
  <c r="T15" i="11" s="1"/>
  <c r="S15" i="11" a="1"/>
  <c r="S15" i="11" s="1"/>
  <c r="R15" i="11" a="1"/>
  <c r="R15" i="11" s="1"/>
  <c r="Q15" i="11" a="1"/>
  <c r="Q15" i="11" s="1"/>
  <c r="P15" i="11" a="1"/>
  <c r="P15" i="11" s="1"/>
  <c r="O15" i="11" a="1"/>
  <c r="O15" i="11" s="1"/>
  <c r="N15" i="11" a="1"/>
  <c r="N15" i="11" s="1"/>
  <c r="M15" i="11" a="1"/>
  <c r="M15" i="11" s="1"/>
  <c r="L15" i="11" a="1"/>
  <c r="L15" i="11" s="1"/>
  <c r="K15" i="11" a="1"/>
  <c r="K15" i="11" s="1"/>
  <c r="J15" i="11" a="1"/>
  <c r="J15" i="11" s="1"/>
  <c r="I15" i="11" a="1"/>
  <c r="I15" i="11" s="1"/>
  <c r="H15" i="11" a="1"/>
  <c r="H15" i="11" s="1"/>
  <c r="G15" i="11" a="1"/>
  <c r="G15" i="11" s="1"/>
  <c r="F15" i="11" a="1"/>
  <c r="F15" i="11" s="1"/>
  <c r="E15" i="11" a="1"/>
  <c r="E15" i="11" s="1"/>
  <c r="D15" i="11" a="1"/>
  <c r="D15" i="11" s="1"/>
  <c r="C15" i="11"/>
  <c r="W14" i="11" a="1"/>
  <c r="W14" i="11" s="1"/>
  <c r="V14" i="11" a="1"/>
  <c r="V14" i="11" s="1"/>
  <c r="U14" i="11" a="1"/>
  <c r="U14" i="11" s="1"/>
  <c r="T14" i="11" a="1"/>
  <c r="T14" i="11" s="1"/>
  <c r="S14" i="11" a="1"/>
  <c r="S14" i="11" s="1"/>
  <c r="R14" i="11" a="1"/>
  <c r="R14" i="11" s="1"/>
  <c r="Q14" i="11" a="1"/>
  <c r="Q14" i="11" s="1"/>
  <c r="P14" i="11" a="1"/>
  <c r="P14" i="11" s="1"/>
  <c r="O14" i="11" a="1"/>
  <c r="O14" i="11" s="1"/>
  <c r="N14" i="11" a="1"/>
  <c r="N14" i="11" s="1"/>
  <c r="M14" i="11" a="1"/>
  <c r="M14" i="11" s="1"/>
  <c r="L14" i="11" a="1"/>
  <c r="L14" i="11" s="1"/>
  <c r="K14" i="11" a="1"/>
  <c r="K14" i="11" s="1"/>
  <c r="J14" i="11" a="1"/>
  <c r="J14" i="11" s="1"/>
  <c r="I14" i="11" a="1"/>
  <c r="I14" i="11" s="1"/>
  <c r="H14" i="11" a="1"/>
  <c r="H14" i="11" s="1"/>
  <c r="G14" i="11" a="1"/>
  <c r="G14" i="11" s="1"/>
  <c r="F14" i="11" a="1"/>
  <c r="F14" i="11" s="1"/>
  <c r="E14" i="11" a="1"/>
  <c r="E14" i="11" s="1"/>
  <c r="D14" i="11" a="1"/>
  <c r="D14" i="11" s="1"/>
  <c r="C14" i="11"/>
  <c r="W13" i="11" a="1"/>
  <c r="W13" i="11" s="1"/>
  <c r="V13" i="11" a="1"/>
  <c r="V13" i="11" s="1"/>
  <c r="U13" i="11" a="1"/>
  <c r="U13" i="11" s="1"/>
  <c r="T13" i="11" a="1"/>
  <c r="T13" i="11" s="1"/>
  <c r="S13" i="11" a="1"/>
  <c r="S13" i="11" s="1"/>
  <c r="R13" i="11" a="1"/>
  <c r="R13" i="11" s="1"/>
  <c r="Q13" i="11" a="1"/>
  <c r="Q13" i="11" s="1"/>
  <c r="P13" i="11" a="1"/>
  <c r="P13" i="11" s="1"/>
  <c r="O13" i="11" a="1"/>
  <c r="O13" i="11" s="1"/>
  <c r="N13" i="11" a="1"/>
  <c r="N13" i="11" s="1"/>
  <c r="M13" i="11" a="1"/>
  <c r="M13" i="11" s="1"/>
  <c r="L13" i="11" a="1"/>
  <c r="L13" i="11" s="1"/>
  <c r="K13" i="11" a="1"/>
  <c r="K13" i="11" s="1"/>
  <c r="J13" i="11" a="1"/>
  <c r="J13" i="11" s="1"/>
  <c r="I13" i="11" a="1"/>
  <c r="I13" i="11" s="1"/>
  <c r="H13" i="11" a="1"/>
  <c r="H13" i="11" s="1"/>
  <c r="G13" i="11" a="1"/>
  <c r="G13" i="11" s="1"/>
  <c r="F13" i="11" a="1"/>
  <c r="F13" i="11" s="1"/>
  <c r="E13" i="11" a="1"/>
  <c r="E13" i="11" s="1"/>
  <c r="D13" i="11" a="1"/>
  <c r="D13" i="11" s="1"/>
  <c r="C13" i="11"/>
  <c r="W12" i="11" a="1"/>
  <c r="W12" i="11" s="1"/>
  <c r="V12" i="11" a="1"/>
  <c r="V12" i="11" s="1"/>
  <c r="U12" i="11" a="1"/>
  <c r="U12" i="11" s="1"/>
  <c r="T12" i="11" a="1"/>
  <c r="T12" i="11" s="1"/>
  <c r="S12" i="11" a="1"/>
  <c r="S12" i="11" s="1"/>
  <c r="R12" i="11" a="1"/>
  <c r="R12" i="11" s="1"/>
  <c r="Q12" i="11" a="1"/>
  <c r="Q12" i="11" s="1"/>
  <c r="P12" i="11" a="1"/>
  <c r="P12" i="11" s="1"/>
  <c r="O12" i="11" a="1"/>
  <c r="O12" i="11" s="1"/>
  <c r="N12" i="11" a="1"/>
  <c r="N12" i="11" s="1"/>
  <c r="M12" i="11" a="1"/>
  <c r="M12" i="11" s="1"/>
  <c r="L12" i="11" a="1"/>
  <c r="L12" i="11" s="1"/>
  <c r="K12" i="11" a="1"/>
  <c r="K12" i="11" s="1"/>
  <c r="J12" i="11" a="1"/>
  <c r="J12" i="11" s="1"/>
  <c r="I12" i="11" a="1"/>
  <c r="I12" i="11" s="1"/>
  <c r="H12" i="11" a="1"/>
  <c r="H12" i="11" s="1"/>
  <c r="G12" i="11" a="1"/>
  <c r="G12" i="11" s="1"/>
  <c r="F12" i="11" a="1"/>
  <c r="F12" i="11" s="1"/>
  <c r="E12" i="11" a="1"/>
  <c r="E12" i="11" s="1"/>
  <c r="D12" i="11" a="1"/>
  <c r="D12" i="11" s="1"/>
  <c r="C12" i="11"/>
  <c r="W11" i="11" a="1"/>
  <c r="W11" i="11" s="1"/>
  <c r="V11" i="11" a="1"/>
  <c r="V11" i="11" s="1"/>
  <c r="U11" i="11" a="1"/>
  <c r="U11" i="11" s="1"/>
  <c r="T11" i="11" a="1"/>
  <c r="T11" i="11" s="1"/>
  <c r="S11" i="11" a="1"/>
  <c r="S11" i="11" s="1"/>
  <c r="R11" i="11" a="1"/>
  <c r="R11" i="11" s="1"/>
  <c r="Q11" i="11" a="1"/>
  <c r="Q11" i="11" s="1"/>
  <c r="P11" i="11" a="1"/>
  <c r="P11" i="11" s="1"/>
  <c r="O11" i="11" a="1"/>
  <c r="O11" i="11" s="1"/>
  <c r="N11" i="11" a="1"/>
  <c r="N11" i="11" s="1"/>
  <c r="M11" i="11" a="1"/>
  <c r="M11" i="11" s="1"/>
  <c r="L11" i="11" a="1"/>
  <c r="L11" i="11" s="1"/>
  <c r="K11" i="11" a="1"/>
  <c r="K11" i="11" s="1"/>
  <c r="J11" i="11" a="1"/>
  <c r="J11" i="11" s="1"/>
  <c r="I11" i="11" a="1"/>
  <c r="I11" i="11" s="1"/>
  <c r="H11" i="11" a="1"/>
  <c r="H11" i="11" s="1"/>
  <c r="G11" i="11" a="1"/>
  <c r="G11" i="11" s="1"/>
  <c r="F11" i="11" a="1"/>
  <c r="F11" i="11" s="1"/>
  <c r="E11" i="11" a="1"/>
  <c r="E11" i="11" s="1"/>
  <c r="D11" i="11" a="1"/>
  <c r="D11" i="11" s="1"/>
  <c r="C11" i="11"/>
  <c r="W10" i="11" a="1"/>
  <c r="W10" i="11" s="1"/>
  <c r="V10" i="11" a="1"/>
  <c r="V10" i="11" s="1"/>
  <c r="U10" i="11" a="1"/>
  <c r="U10" i="11" s="1"/>
  <c r="T10" i="11" a="1"/>
  <c r="T10" i="11" s="1"/>
  <c r="S10" i="11" a="1"/>
  <c r="S10" i="11" s="1"/>
  <c r="R10" i="11" a="1"/>
  <c r="R10" i="11" s="1"/>
  <c r="Q10" i="11" a="1"/>
  <c r="Q10" i="11" s="1"/>
  <c r="P10" i="11" a="1"/>
  <c r="P10" i="11" s="1"/>
  <c r="O10" i="11" a="1"/>
  <c r="O10" i="11" s="1"/>
  <c r="N10" i="11" a="1"/>
  <c r="N10" i="11" s="1"/>
  <c r="M10" i="11" a="1"/>
  <c r="M10" i="11" s="1"/>
  <c r="L10" i="11" a="1"/>
  <c r="L10" i="11" s="1"/>
  <c r="K10" i="11" a="1"/>
  <c r="K10" i="11" s="1"/>
  <c r="J10" i="11" a="1"/>
  <c r="J10" i="11" s="1"/>
  <c r="I10" i="11" a="1"/>
  <c r="I10" i="11" s="1"/>
  <c r="H10" i="11" a="1"/>
  <c r="H10" i="11" s="1"/>
  <c r="G10" i="11" a="1"/>
  <c r="G10" i="11" s="1"/>
  <c r="F10" i="11" a="1"/>
  <c r="F10" i="11" s="1"/>
  <c r="E10" i="11" a="1"/>
  <c r="E10" i="11" s="1"/>
  <c r="D10" i="11" a="1"/>
  <c r="D10" i="11" s="1"/>
  <c r="C10" i="11"/>
  <c r="W9" i="11" a="1"/>
  <c r="W9" i="11" s="1"/>
  <c r="V9" i="11" a="1"/>
  <c r="V9" i="11" s="1"/>
  <c r="U9" i="11" a="1"/>
  <c r="U9" i="11" s="1"/>
  <c r="T9" i="11" a="1"/>
  <c r="T9" i="11" s="1"/>
  <c r="S9" i="11" a="1"/>
  <c r="S9" i="11" s="1"/>
  <c r="R9" i="11" a="1"/>
  <c r="R9" i="11" s="1"/>
  <c r="Q9" i="11" a="1"/>
  <c r="Q9" i="11" s="1"/>
  <c r="P9" i="11" a="1"/>
  <c r="P9" i="11" s="1"/>
  <c r="O9" i="11" a="1"/>
  <c r="O9" i="11" s="1"/>
  <c r="N9" i="11" a="1"/>
  <c r="N9" i="11" s="1"/>
  <c r="M9" i="11" a="1"/>
  <c r="M9" i="11" s="1"/>
  <c r="L9" i="11" a="1"/>
  <c r="L9" i="11" s="1"/>
  <c r="K9" i="11" a="1"/>
  <c r="K9" i="11" s="1"/>
  <c r="J9" i="11" a="1"/>
  <c r="J9" i="11" s="1"/>
  <c r="I9" i="11" a="1"/>
  <c r="I9" i="11" s="1"/>
  <c r="H9" i="11" a="1"/>
  <c r="H9" i="11" s="1"/>
  <c r="G9" i="11" a="1"/>
  <c r="G9" i="11" s="1"/>
  <c r="F9" i="11" a="1"/>
  <c r="F9" i="11" s="1"/>
  <c r="E9" i="11" a="1"/>
  <c r="E9" i="11" s="1"/>
  <c r="D9" i="11" a="1"/>
  <c r="D9" i="11" s="1"/>
  <c r="C9" i="11"/>
  <c r="W8" i="11" a="1"/>
  <c r="W8" i="11" s="1"/>
  <c r="V8" i="11" a="1"/>
  <c r="V8" i="11" s="1"/>
  <c r="U8" i="11" a="1"/>
  <c r="U8" i="11" s="1"/>
  <c r="T8" i="11" a="1"/>
  <c r="T8" i="11" s="1"/>
  <c r="S8" i="11" a="1"/>
  <c r="S8" i="11" s="1"/>
  <c r="R8" i="11" a="1"/>
  <c r="R8" i="11" s="1"/>
  <c r="Q8" i="11" a="1"/>
  <c r="Q8" i="11" s="1"/>
  <c r="P8" i="11" a="1"/>
  <c r="P8" i="11" s="1"/>
  <c r="O8" i="11" a="1"/>
  <c r="O8" i="11" s="1"/>
  <c r="N8" i="11" a="1"/>
  <c r="N8" i="11" s="1"/>
  <c r="M8" i="11" a="1"/>
  <c r="M8" i="11" s="1"/>
  <c r="L8" i="11" a="1"/>
  <c r="L8" i="11" s="1"/>
  <c r="K8" i="11" a="1"/>
  <c r="K8" i="11" s="1"/>
  <c r="J8" i="11" a="1"/>
  <c r="J8" i="11" s="1"/>
  <c r="I8" i="11" a="1"/>
  <c r="I8" i="11" s="1"/>
  <c r="H8" i="11" a="1"/>
  <c r="H8" i="11" s="1"/>
  <c r="G8" i="11" a="1"/>
  <c r="G8" i="11" s="1"/>
  <c r="F8" i="11" a="1"/>
  <c r="F8" i="11" s="1"/>
  <c r="E8" i="11" a="1"/>
  <c r="E8" i="11" s="1"/>
  <c r="D8" i="11" a="1"/>
  <c r="D8" i="11" s="1"/>
  <c r="C8" i="11"/>
  <c r="W7" i="11" a="1"/>
  <c r="W7" i="11" s="1"/>
  <c r="V7" i="11" a="1"/>
  <c r="V7" i="11" s="1"/>
  <c r="U7" i="11" a="1"/>
  <c r="U7" i="11" s="1"/>
  <c r="T7" i="11" a="1"/>
  <c r="T7" i="11" s="1"/>
  <c r="S7" i="11" a="1"/>
  <c r="S7" i="11" s="1"/>
  <c r="R7" i="11" a="1"/>
  <c r="R7" i="11" s="1"/>
  <c r="Q7" i="11" a="1"/>
  <c r="Q7" i="11" s="1"/>
  <c r="P7" i="11" a="1"/>
  <c r="P7" i="11" s="1"/>
  <c r="O7" i="11" a="1"/>
  <c r="O7" i="11" s="1"/>
  <c r="N7" i="11" a="1"/>
  <c r="N7" i="11" s="1"/>
  <c r="M7" i="11" a="1"/>
  <c r="M7" i="11" s="1"/>
  <c r="L7" i="11" a="1"/>
  <c r="L7" i="11" s="1"/>
  <c r="K7" i="11" a="1"/>
  <c r="K7" i="11" s="1"/>
  <c r="J7" i="11" a="1"/>
  <c r="J7" i="11" s="1"/>
  <c r="I7" i="11" a="1"/>
  <c r="I7" i="11" s="1"/>
  <c r="H7" i="11" a="1"/>
  <c r="H7" i="11" s="1"/>
  <c r="G7" i="11" a="1"/>
  <c r="G7" i="11" s="1"/>
  <c r="F7" i="11" a="1"/>
  <c r="F7" i="11" s="1"/>
  <c r="E7" i="11" a="1"/>
  <c r="E7" i="11" s="1"/>
  <c r="D7" i="11" a="1"/>
  <c r="D7" i="11" s="1"/>
  <c r="C7" i="11"/>
  <c r="W6" i="11" a="1"/>
  <c r="W6" i="11" s="1"/>
  <c r="V6" i="11" a="1"/>
  <c r="V6" i="11" s="1"/>
  <c r="U6" i="11" a="1"/>
  <c r="U6" i="11" s="1"/>
  <c r="T6" i="11" a="1"/>
  <c r="T6" i="11" s="1"/>
  <c r="S6" i="11" a="1"/>
  <c r="S6" i="11" s="1"/>
  <c r="R6" i="11" a="1"/>
  <c r="R6" i="11" s="1"/>
  <c r="Q6" i="11" a="1"/>
  <c r="Q6" i="11" s="1"/>
  <c r="P6" i="11" a="1"/>
  <c r="P6" i="11" s="1"/>
  <c r="O6" i="11" a="1"/>
  <c r="O6" i="11" s="1"/>
  <c r="N6" i="11" a="1"/>
  <c r="N6" i="11" s="1"/>
  <c r="M6" i="11" a="1"/>
  <c r="M6" i="11" s="1"/>
  <c r="L6" i="11" a="1"/>
  <c r="L6" i="11" s="1"/>
  <c r="K6" i="11" a="1"/>
  <c r="K6" i="11" s="1"/>
  <c r="J6" i="11" a="1"/>
  <c r="J6" i="11" s="1"/>
  <c r="I6" i="11" a="1"/>
  <c r="I6" i="11" s="1"/>
  <c r="H6" i="11" a="1"/>
  <c r="H6" i="11" s="1"/>
  <c r="G6" i="11" a="1"/>
  <c r="G6" i="11" s="1"/>
  <c r="F6" i="11" a="1"/>
  <c r="F6" i="11" s="1"/>
  <c r="E6" i="11" a="1"/>
  <c r="E6" i="11" s="1"/>
  <c r="D6" i="11" a="1"/>
  <c r="D6" i="11" s="1"/>
  <c r="C6" i="11"/>
  <c r="W5" i="11" a="1"/>
  <c r="W5" i="11" s="1"/>
  <c r="V5" i="11" a="1"/>
  <c r="V5" i="11" s="1"/>
  <c r="U5" i="11" a="1"/>
  <c r="U5" i="11" s="1"/>
  <c r="T5" i="11" a="1"/>
  <c r="T5" i="11" s="1"/>
  <c r="S5" i="11" a="1"/>
  <c r="S5" i="11" s="1"/>
  <c r="R5" i="11" a="1"/>
  <c r="R5" i="11" s="1"/>
  <c r="Q5" i="11" a="1"/>
  <c r="Q5" i="11" s="1"/>
  <c r="P5" i="11" a="1"/>
  <c r="P5" i="11" s="1"/>
  <c r="O5" i="11" a="1"/>
  <c r="O5" i="11" s="1"/>
  <c r="N5" i="11" a="1"/>
  <c r="N5" i="11" s="1"/>
  <c r="M5" i="11" a="1"/>
  <c r="M5" i="11" s="1"/>
  <c r="L5" i="11" a="1"/>
  <c r="L5" i="11" s="1"/>
  <c r="K5" i="11" a="1"/>
  <c r="K5" i="11" s="1"/>
  <c r="J5" i="11" a="1"/>
  <c r="J5" i="11" s="1"/>
  <c r="I5" i="11" a="1"/>
  <c r="I5" i="11" s="1"/>
  <c r="H5" i="11" a="1"/>
  <c r="H5" i="11" s="1"/>
  <c r="G5" i="11" a="1"/>
  <c r="G5" i="11" s="1"/>
  <c r="F5" i="11" a="1"/>
  <c r="F5" i="11" s="1"/>
  <c r="E5" i="11" a="1"/>
  <c r="E5" i="11" s="1"/>
  <c r="D5" i="11" a="1"/>
  <c r="D5" i="11" s="1"/>
  <c r="C5" i="11"/>
  <c r="C4" i="11"/>
  <c r="W21" i="8" a="1"/>
  <c r="W21" i="8" s="1"/>
  <c r="V21" i="8" a="1"/>
  <c r="V21" i="8" s="1"/>
  <c r="U21" i="8" a="1"/>
  <c r="U21" i="8" s="1"/>
  <c r="T21" i="8" a="1"/>
  <c r="T21" i="8" s="1"/>
  <c r="S21" i="8" a="1"/>
  <c r="S21" i="8" s="1"/>
  <c r="R21" i="8" a="1"/>
  <c r="R21" i="8" s="1"/>
  <c r="Q21" i="8" a="1"/>
  <c r="Q21" i="8" s="1"/>
  <c r="P21" i="8" a="1"/>
  <c r="P21" i="8" s="1"/>
  <c r="O21" i="8" a="1"/>
  <c r="O21" i="8" s="1"/>
  <c r="N21" i="8" a="1"/>
  <c r="N21" i="8" s="1"/>
  <c r="M21" i="8" a="1"/>
  <c r="M21" i="8" s="1"/>
  <c r="L21" i="8" a="1"/>
  <c r="L21" i="8" s="1"/>
  <c r="K21" i="8" a="1"/>
  <c r="K21" i="8" s="1"/>
  <c r="J21" i="8" a="1"/>
  <c r="J21" i="8" s="1"/>
  <c r="I21" i="8" a="1"/>
  <c r="I21" i="8" s="1"/>
  <c r="H21" i="8" a="1"/>
  <c r="H21" i="8" s="1"/>
  <c r="G21" i="8" a="1"/>
  <c r="G21" i="8" s="1"/>
  <c r="F21" i="8" a="1"/>
  <c r="F21" i="8" s="1"/>
  <c r="E21" i="8" a="1"/>
  <c r="E21" i="8" s="1"/>
  <c r="D21" i="8" a="1"/>
  <c r="D21" i="8" s="1"/>
  <c r="C21" i="8"/>
  <c r="W20" i="8" a="1"/>
  <c r="W20" i="8" s="1"/>
  <c r="V20" i="8" a="1"/>
  <c r="V20" i="8" s="1"/>
  <c r="U20" i="8" a="1"/>
  <c r="U20" i="8" s="1"/>
  <c r="T20" i="8" a="1"/>
  <c r="T20" i="8" s="1"/>
  <c r="S20" i="8" a="1"/>
  <c r="S20" i="8" s="1"/>
  <c r="R20" i="8" a="1"/>
  <c r="R20" i="8" s="1"/>
  <c r="Q20" i="8" a="1"/>
  <c r="Q20" i="8" s="1"/>
  <c r="P20" i="8" a="1"/>
  <c r="P20" i="8" s="1"/>
  <c r="O20" i="8" a="1"/>
  <c r="O20" i="8" s="1"/>
  <c r="N20" i="8" a="1"/>
  <c r="N20" i="8" s="1"/>
  <c r="M20" i="8" a="1"/>
  <c r="M20" i="8" s="1"/>
  <c r="L20" i="8" a="1"/>
  <c r="L20" i="8" s="1"/>
  <c r="K20" i="8" a="1"/>
  <c r="K20" i="8" s="1"/>
  <c r="J20" i="8" a="1"/>
  <c r="J20" i="8" s="1"/>
  <c r="I20" i="8" a="1"/>
  <c r="I20" i="8" s="1"/>
  <c r="H20" i="8" a="1"/>
  <c r="H20" i="8" s="1"/>
  <c r="G20" i="8" a="1"/>
  <c r="G20" i="8" s="1"/>
  <c r="F20" i="8" a="1"/>
  <c r="F20" i="8" s="1"/>
  <c r="E20" i="8" a="1"/>
  <c r="E20" i="8" s="1"/>
  <c r="D20" i="8" a="1"/>
  <c r="D20" i="8" s="1"/>
  <c r="C20" i="8"/>
  <c r="W19" i="8" a="1"/>
  <c r="W19" i="8" s="1"/>
  <c r="V19" i="8" a="1"/>
  <c r="V19" i="8" s="1"/>
  <c r="U19" i="8" a="1"/>
  <c r="U19" i="8" s="1"/>
  <c r="T19" i="8" a="1"/>
  <c r="T19" i="8" s="1"/>
  <c r="S19" i="8" a="1"/>
  <c r="S19" i="8" s="1"/>
  <c r="R19" i="8" a="1"/>
  <c r="R19" i="8" s="1"/>
  <c r="Q19" i="8" a="1"/>
  <c r="Q19" i="8" s="1"/>
  <c r="P19" i="8" a="1"/>
  <c r="P19" i="8" s="1"/>
  <c r="O19" i="8" a="1"/>
  <c r="O19" i="8" s="1"/>
  <c r="N19" i="8" a="1"/>
  <c r="N19" i="8" s="1"/>
  <c r="M19" i="8" a="1"/>
  <c r="M19" i="8" s="1"/>
  <c r="L19" i="8" a="1"/>
  <c r="L19" i="8" s="1"/>
  <c r="K19" i="8" a="1"/>
  <c r="K19" i="8" s="1"/>
  <c r="J19" i="8" a="1"/>
  <c r="J19" i="8" s="1"/>
  <c r="I19" i="8" a="1"/>
  <c r="I19" i="8" s="1"/>
  <c r="H19" i="8" a="1"/>
  <c r="H19" i="8" s="1"/>
  <c r="G19" i="8" a="1"/>
  <c r="G19" i="8" s="1"/>
  <c r="F19" i="8" a="1"/>
  <c r="F19" i="8" s="1"/>
  <c r="E19" i="8" a="1"/>
  <c r="E19" i="8" s="1"/>
  <c r="D19" i="8" a="1"/>
  <c r="D19" i="8" s="1"/>
  <c r="C19" i="8"/>
  <c r="W18" i="8" a="1"/>
  <c r="W18" i="8" s="1"/>
  <c r="V18" i="8" a="1"/>
  <c r="V18" i="8" s="1"/>
  <c r="U18" i="8" a="1"/>
  <c r="U18" i="8" s="1"/>
  <c r="T18" i="8" a="1"/>
  <c r="T18" i="8" s="1"/>
  <c r="S18" i="8" a="1"/>
  <c r="S18" i="8" s="1"/>
  <c r="R18" i="8" a="1"/>
  <c r="R18" i="8" s="1"/>
  <c r="Q18" i="8" a="1"/>
  <c r="Q18" i="8" s="1"/>
  <c r="P18" i="8" a="1"/>
  <c r="P18" i="8" s="1"/>
  <c r="O18" i="8" a="1"/>
  <c r="O18" i="8" s="1"/>
  <c r="N18" i="8" a="1"/>
  <c r="N18" i="8" s="1"/>
  <c r="M18" i="8" a="1"/>
  <c r="M18" i="8" s="1"/>
  <c r="L18" i="8" a="1"/>
  <c r="L18" i="8" s="1"/>
  <c r="K18" i="8" a="1"/>
  <c r="K18" i="8" s="1"/>
  <c r="J18" i="8" a="1"/>
  <c r="J18" i="8" s="1"/>
  <c r="I18" i="8" a="1"/>
  <c r="I18" i="8" s="1"/>
  <c r="H18" i="8" a="1"/>
  <c r="H18" i="8" s="1"/>
  <c r="G18" i="8" a="1"/>
  <c r="G18" i="8" s="1"/>
  <c r="F18" i="8" a="1"/>
  <c r="F18" i="8" s="1"/>
  <c r="E18" i="8" a="1"/>
  <c r="E18" i="8" s="1"/>
  <c r="D18" i="8" a="1"/>
  <c r="D18" i="8" s="1"/>
  <c r="C18" i="8"/>
  <c r="W17" i="8" a="1"/>
  <c r="W17" i="8" s="1"/>
  <c r="V17" i="8" a="1"/>
  <c r="V17" i="8" s="1"/>
  <c r="U17" i="8" a="1"/>
  <c r="U17" i="8" s="1"/>
  <c r="T17" i="8" a="1"/>
  <c r="T17" i="8" s="1"/>
  <c r="S17" i="8" a="1"/>
  <c r="S17" i="8" s="1"/>
  <c r="R17" i="8" a="1"/>
  <c r="R17" i="8" s="1"/>
  <c r="Q17" i="8" a="1"/>
  <c r="Q17" i="8" s="1"/>
  <c r="P17" i="8" a="1"/>
  <c r="P17" i="8" s="1"/>
  <c r="O17" i="8" a="1"/>
  <c r="O17" i="8" s="1"/>
  <c r="N17" i="8" a="1"/>
  <c r="N17" i="8" s="1"/>
  <c r="M17" i="8" a="1"/>
  <c r="M17" i="8" s="1"/>
  <c r="L17" i="8" a="1"/>
  <c r="L17" i="8" s="1"/>
  <c r="K17" i="8" a="1"/>
  <c r="K17" i="8" s="1"/>
  <c r="J17" i="8" a="1"/>
  <c r="J17" i="8" s="1"/>
  <c r="I17" i="8" a="1"/>
  <c r="I17" i="8" s="1"/>
  <c r="H17" i="8" a="1"/>
  <c r="H17" i="8" s="1"/>
  <c r="G17" i="8" a="1"/>
  <c r="G17" i="8" s="1"/>
  <c r="F17" i="8" a="1"/>
  <c r="F17" i="8" s="1"/>
  <c r="E17" i="8" a="1"/>
  <c r="E17" i="8" s="1"/>
  <c r="D17" i="8" a="1"/>
  <c r="D17" i="8" s="1"/>
  <c r="C17" i="8"/>
  <c r="W16" i="8" a="1"/>
  <c r="W16" i="8" s="1"/>
  <c r="V16" i="8" a="1"/>
  <c r="V16" i="8" s="1"/>
  <c r="U16" i="8" a="1"/>
  <c r="U16" i="8" s="1"/>
  <c r="T16" i="8" a="1"/>
  <c r="T16" i="8" s="1"/>
  <c r="S16" i="8" a="1"/>
  <c r="S16" i="8" s="1"/>
  <c r="R16" i="8" a="1"/>
  <c r="R16" i="8" s="1"/>
  <c r="Q16" i="8" a="1"/>
  <c r="Q16" i="8" s="1"/>
  <c r="P16" i="8" a="1"/>
  <c r="P16" i="8" s="1"/>
  <c r="O16" i="8" a="1"/>
  <c r="O16" i="8" s="1"/>
  <c r="N16" i="8" a="1"/>
  <c r="N16" i="8" s="1"/>
  <c r="M16" i="8" a="1"/>
  <c r="M16" i="8" s="1"/>
  <c r="L16" i="8" a="1"/>
  <c r="L16" i="8" s="1"/>
  <c r="K16" i="8" a="1"/>
  <c r="K16" i="8" s="1"/>
  <c r="J16" i="8" a="1"/>
  <c r="J16" i="8" s="1"/>
  <c r="I16" i="8" a="1"/>
  <c r="I16" i="8" s="1"/>
  <c r="H16" i="8" a="1"/>
  <c r="H16" i="8" s="1"/>
  <c r="G16" i="8" a="1"/>
  <c r="G16" i="8" s="1"/>
  <c r="F16" i="8" a="1"/>
  <c r="F16" i="8" s="1"/>
  <c r="E16" i="8" a="1"/>
  <c r="E16" i="8" s="1"/>
  <c r="D16" i="8" a="1"/>
  <c r="D16" i="8" s="1"/>
  <c r="C16" i="8"/>
  <c r="W15" i="8" a="1"/>
  <c r="W15" i="8" s="1"/>
  <c r="V15" i="8" a="1"/>
  <c r="V15" i="8" s="1"/>
  <c r="U15" i="8" a="1"/>
  <c r="U15" i="8" s="1"/>
  <c r="T15" i="8" a="1"/>
  <c r="T15" i="8" s="1"/>
  <c r="S15" i="8" a="1"/>
  <c r="S15" i="8" s="1"/>
  <c r="R15" i="8" a="1"/>
  <c r="R15" i="8" s="1"/>
  <c r="Q15" i="8" a="1"/>
  <c r="Q15" i="8" s="1"/>
  <c r="P15" i="8" a="1"/>
  <c r="P15" i="8" s="1"/>
  <c r="O15" i="8" a="1"/>
  <c r="O15" i="8" s="1"/>
  <c r="N15" i="8" a="1"/>
  <c r="N15" i="8" s="1"/>
  <c r="M15" i="8" a="1"/>
  <c r="M15" i="8" s="1"/>
  <c r="L15" i="8" a="1"/>
  <c r="L15" i="8" s="1"/>
  <c r="K15" i="8" a="1"/>
  <c r="K15" i="8" s="1"/>
  <c r="J15" i="8" a="1"/>
  <c r="J15" i="8" s="1"/>
  <c r="I15" i="8" a="1"/>
  <c r="I15" i="8" s="1"/>
  <c r="H15" i="8" a="1"/>
  <c r="H15" i="8" s="1"/>
  <c r="G15" i="8" a="1"/>
  <c r="G15" i="8" s="1"/>
  <c r="F15" i="8" a="1"/>
  <c r="F15" i="8" s="1"/>
  <c r="E15" i="8" a="1"/>
  <c r="E15" i="8" s="1"/>
  <c r="D15" i="8" a="1"/>
  <c r="D15" i="8" s="1"/>
  <c r="C15" i="8"/>
  <c r="W14" i="8" a="1"/>
  <c r="W14" i="8" s="1"/>
  <c r="V14" i="8" a="1"/>
  <c r="V14" i="8" s="1"/>
  <c r="U14" i="8" a="1"/>
  <c r="U14" i="8" s="1"/>
  <c r="T14" i="8" a="1"/>
  <c r="T14" i="8" s="1"/>
  <c r="S14" i="8" a="1"/>
  <c r="S14" i="8" s="1"/>
  <c r="R14" i="8" a="1"/>
  <c r="R14" i="8" s="1"/>
  <c r="Q14" i="8" a="1"/>
  <c r="Q14" i="8" s="1"/>
  <c r="P14" i="8" a="1"/>
  <c r="P14" i="8" s="1"/>
  <c r="O14" i="8" a="1"/>
  <c r="O14" i="8" s="1"/>
  <c r="N14" i="8" a="1"/>
  <c r="N14" i="8" s="1"/>
  <c r="M14" i="8" a="1"/>
  <c r="M14" i="8" s="1"/>
  <c r="L14" i="8" a="1"/>
  <c r="L14" i="8" s="1"/>
  <c r="K14" i="8" a="1"/>
  <c r="K14" i="8" s="1"/>
  <c r="J14" i="8" a="1"/>
  <c r="J14" i="8" s="1"/>
  <c r="I14" i="8" a="1"/>
  <c r="I14" i="8" s="1"/>
  <c r="H14" i="8" a="1"/>
  <c r="H14" i="8" s="1"/>
  <c r="G14" i="8" a="1"/>
  <c r="G14" i="8" s="1"/>
  <c r="F14" i="8" a="1"/>
  <c r="F14" i="8" s="1"/>
  <c r="E14" i="8" a="1"/>
  <c r="E14" i="8" s="1"/>
  <c r="D14" i="8" a="1"/>
  <c r="D14" i="8" s="1"/>
  <c r="C14" i="8"/>
  <c r="W13" i="8" a="1"/>
  <c r="W13" i="8" s="1"/>
  <c r="V13" i="8" a="1"/>
  <c r="V13" i="8" s="1"/>
  <c r="U13" i="8" a="1"/>
  <c r="U13" i="8" s="1"/>
  <c r="T13" i="8" a="1"/>
  <c r="T13" i="8" s="1"/>
  <c r="S13" i="8" a="1"/>
  <c r="S13" i="8" s="1"/>
  <c r="R13" i="8" a="1"/>
  <c r="R13" i="8" s="1"/>
  <c r="Q13" i="8" a="1"/>
  <c r="Q13" i="8" s="1"/>
  <c r="P13" i="8" a="1"/>
  <c r="P13" i="8" s="1"/>
  <c r="O13" i="8" a="1"/>
  <c r="O13" i="8" s="1"/>
  <c r="N13" i="8" a="1"/>
  <c r="N13" i="8" s="1"/>
  <c r="M13" i="8" a="1"/>
  <c r="M13" i="8" s="1"/>
  <c r="L13" i="8" a="1"/>
  <c r="L13" i="8" s="1"/>
  <c r="K13" i="8" a="1"/>
  <c r="K13" i="8" s="1"/>
  <c r="J13" i="8" a="1"/>
  <c r="J13" i="8" s="1"/>
  <c r="I13" i="8" a="1"/>
  <c r="I13" i="8" s="1"/>
  <c r="H13" i="8" a="1"/>
  <c r="H13" i="8" s="1"/>
  <c r="G13" i="8" a="1"/>
  <c r="G13" i="8" s="1"/>
  <c r="F13" i="8" a="1"/>
  <c r="F13" i="8" s="1"/>
  <c r="E13" i="8" a="1"/>
  <c r="E13" i="8" s="1"/>
  <c r="D13" i="8" a="1"/>
  <c r="D13" i="8" s="1"/>
  <c r="C13" i="8"/>
  <c r="W12" i="8" a="1"/>
  <c r="W12" i="8" s="1"/>
  <c r="V12" i="8" a="1"/>
  <c r="V12" i="8" s="1"/>
  <c r="U12" i="8" a="1"/>
  <c r="U12" i="8" s="1"/>
  <c r="T12" i="8" a="1"/>
  <c r="T12" i="8" s="1"/>
  <c r="S12" i="8" a="1"/>
  <c r="S12" i="8" s="1"/>
  <c r="R12" i="8" a="1"/>
  <c r="R12" i="8" s="1"/>
  <c r="Q12" i="8" a="1"/>
  <c r="Q12" i="8" s="1"/>
  <c r="P12" i="8" a="1"/>
  <c r="P12" i="8" s="1"/>
  <c r="O12" i="8" a="1"/>
  <c r="O12" i="8" s="1"/>
  <c r="N12" i="8" a="1"/>
  <c r="N12" i="8" s="1"/>
  <c r="M12" i="8" a="1"/>
  <c r="M12" i="8" s="1"/>
  <c r="L12" i="8" a="1"/>
  <c r="L12" i="8" s="1"/>
  <c r="K12" i="8" a="1"/>
  <c r="K12" i="8" s="1"/>
  <c r="J12" i="8" a="1"/>
  <c r="J12" i="8" s="1"/>
  <c r="I12" i="8" a="1"/>
  <c r="I12" i="8" s="1"/>
  <c r="H12" i="8" a="1"/>
  <c r="H12" i="8" s="1"/>
  <c r="G12" i="8" a="1"/>
  <c r="G12" i="8" s="1"/>
  <c r="F12" i="8" a="1"/>
  <c r="F12" i="8" s="1"/>
  <c r="E12" i="8" a="1"/>
  <c r="E12" i="8" s="1"/>
  <c r="D12" i="8" a="1"/>
  <c r="D12" i="8" s="1"/>
  <c r="C12" i="8"/>
  <c r="W11" i="8" a="1"/>
  <c r="W11" i="8" s="1"/>
  <c r="V11" i="8" a="1"/>
  <c r="V11" i="8" s="1"/>
  <c r="U11" i="8" a="1"/>
  <c r="U11" i="8" s="1"/>
  <c r="T11" i="8" a="1"/>
  <c r="T11" i="8" s="1"/>
  <c r="S11" i="8" a="1"/>
  <c r="S11" i="8" s="1"/>
  <c r="R11" i="8" a="1"/>
  <c r="R11" i="8" s="1"/>
  <c r="Q11" i="8" a="1"/>
  <c r="Q11" i="8" s="1"/>
  <c r="P11" i="8" a="1"/>
  <c r="P11" i="8" s="1"/>
  <c r="O11" i="8" a="1"/>
  <c r="O11" i="8" s="1"/>
  <c r="N11" i="8" a="1"/>
  <c r="N11" i="8" s="1"/>
  <c r="M11" i="8" a="1"/>
  <c r="M11" i="8" s="1"/>
  <c r="L11" i="8" a="1"/>
  <c r="L11" i="8" s="1"/>
  <c r="K11" i="8" a="1"/>
  <c r="K11" i="8" s="1"/>
  <c r="J11" i="8" a="1"/>
  <c r="J11" i="8" s="1"/>
  <c r="I11" i="8" a="1"/>
  <c r="I11" i="8" s="1"/>
  <c r="H11" i="8" a="1"/>
  <c r="H11" i="8" s="1"/>
  <c r="G11" i="8" a="1"/>
  <c r="G11" i="8" s="1"/>
  <c r="F11" i="8" a="1"/>
  <c r="F11" i="8" s="1"/>
  <c r="E11" i="8" a="1"/>
  <c r="E11" i="8" s="1"/>
  <c r="D11" i="8" a="1"/>
  <c r="D11" i="8" s="1"/>
  <c r="C11" i="8"/>
  <c r="W10" i="8" a="1"/>
  <c r="W10" i="8" s="1"/>
  <c r="V10" i="8" a="1"/>
  <c r="V10" i="8" s="1"/>
  <c r="U10" i="8" a="1"/>
  <c r="U10" i="8" s="1"/>
  <c r="T10" i="8" a="1"/>
  <c r="T10" i="8" s="1"/>
  <c r="S10" i="8" a="1"/>
  <c r="S10" i="8" s="1"/>
  <c r="R10" i="8" a="1"/>
  <c r="R10" i="8" s="1"/>
  <c r="Q10" i="8" a="1"/>
  <c r="Q10" i="8" s="1"/>
  <c r="P10" i="8" a="1"/>
  <c r="P10" i="8" s="1"/>
  <c r="O10" i="8" a="1"/>
  <c r="O10" i="8" s="1"/>
  <c r="N10" i="8" a="1"/>
  <c r="N10" i="8" s="1"/>
  <c r="M10" i="8" a="1"/>
  <c r="M10" i="8" s="1"/>
  <c r="L10" i="8" a="1"/>
  <c r="L10" i="8" s="1"/>
  <c r="K10" i="8" a="1"/>
  <c r="K10" i="8" s="1"/>
  <c r="J10" i="8" a="1"/>
  <c r="J10" i="8" s="1"/>
  <c r="I10" i="8" a="1"/>
  <c r="I10" i="8" s="1"/>
  <c r="H10" i="8" a="1"/>
  <c r="H10" i="8" s="1"/>
  <c r="G10" i="8" a="1"/>
  <c r="G10" i="8" s="1"/>
  <c r="F10" i="8" a="1"/>
  <c r="F10" i="8" s="1"/>
  <c r="E10" i="8" a="1"/>
  <c r="E10" i="8" s="1"/>
  <c r="D10" i="8" a="1"/>
  <c r="D10" i="8" s="1"/>
  <c r="C10" i="8"/>
  <c r="W9" i="8" a="1"/>
  <c r="W9" i="8" s="1"/>
  <c r="V9" i="8" a="1"/>
  <c r="V9" i="8" s="1"/>
  <c r="U9" i="8" a="1"/>
  <c r="U9" i="8" s="1"/>
  <c r="T9" i="8" a="1"/>
  <c r="T9" i="8" s="1"/>
  <c r="S9" i="8" a="1"/>
  <c r="S9" i="8" s="1"/>
  <c r="R9" i="8" a="1"/>
  <c r="R9" i="8" s="1"/>
  <c r="Q9" i="8" a="1"/>
  <c r="Q9" i="8" s="1"/>
  <c r="P9" i="8" a="1"/>
  <c r="P9" i="8" s="1"/>
  <c r="O9" i="8" a="1"/>
  <c r="O9" i="8" s="1"/>
  <c r="N9" i="8" a="1"/>
  <c r="N9" i="8" s="1"/>
  <c r="M9" i="8" a="1"/>
  <c r="M9" i="8" s="1"/>
  <c r="L9" i="8" a="1"/>
  <c r="L9" i="8" s="1"/>
  <c r="K9" i="8" a="1"/>
  <c r="K9" i="8" s="1"/>
  <c r="J9" i="8" a="1"/>
  <c r="J9" i="8" s="1"/>
  <c r="I9" i="8" a="1"/>
  <c r="I9" i="8" s="1"/>
  <c r="H9" i="8" a="1"/>
  <c r="H9" i="8" s="1"/>
  <c r="G9" i="8" a="1"/>
  <c r="G9" i="8" s="1"/>
  <c r="F9" i="8" a="1"/>
  <c r="F9" i="8" s="1"/>
  <c r="E9" i="8" a="1"/>
  <c r="E9" i="8" s="1"/>
  <c r="D9" i="8" a="1"/>
  <c r="D9" i="8" s="1"/>
  <c r="C9" i="8"/>
  <c r="C8" i="8"/>
  <c r="C7" i="8"/>
  <c r="C6" i="8"/>
  <c r="C5" i="8"/>
  <c r="C4" i="8"/>
  <c r="W21" i="7" a="1"/>
  <c r="W21" i="7" s="1"/>
  <c r="V21" i="7" a="1"/>
  <c r="V21" i="7" s="1"/>
  <c r="U21" i="7" a="1"/>
  <c r="U21" i="7" s="1"/>
  <c r="T21" i="7" a="1"/>
  <c r="T21" i="7" s="1"/>
  <c r="S21" i="7" a="1"/>
  <c r="S21" i="7" s="1"/>
  <c r="R21" i="7" a="1"/>
  <c r="R21" i="7" s="1"/>
  <c r="Q21" i="7" a="1"/>
  <c r="Q21" i="7" s="1"/>
  <c r="P21" i="7" a="1"/>
  <c r="P21" i="7" s="1"/>
  <c r="O21" i="7" a="1"/>
  <c r="O21" i="7" s="1"/>
  <c r="N21" i="7" a="1"/>
  <c r="N21" i="7" s="1"/>
  <c r="M21" i="7" a="1"/>
  <c r="M21" i="7" s="1"/>
  <c r="L21" i="7" a="1"/>
  <c r="L21" i="7" s="1"/>
  <c r="K21" i="7" a="1"/>
  <c r="K21" i="7" s="1"/>
  <c r="J21" i="7" a="1"/>
  <c r="J21" i="7" s="1"/>
  <c r="I21" i="7" a="1"/>
  <c r="I21" i="7" s="1"/>
  <c r="H21" i="7" a="1"/>
  <c r="H21" i="7" s="1"/>
  <c r="G21" i="7" a="1"/>
  <c r="G21" i="7" s="1"/>
  <c r="F21" i="7" a="1"/>
  <c r="F21" i="7" s="1"/>
  <c r="E21" i="7" a="1"/>
  <c r="E21" i="7" s="1"/>
  <c r="D21" i="7" a="1"/>
  <c r="D21" i="7" s="1"/>
  <c r="C21" i="7"/>
  <c r="W20" i="7" a="1"/>
  <c r="W20" i="7" s="1"/>
  <c r="V20" i="7" a="1"/>
  <c r="V20" i="7" s="1"/>
  <c r="U20" i="7" a="1"/>
  <c r="U20" i="7" s="1"/>
  <c r="T20" i="7" a="1"/>
  <c r="T20" i="7" s="1"/>
  <c r="S20" i="7" a="1"/>
  <c r="S20" i="7" s="1"/>
  <c r="R20" i="7" a="1"/>
  <c r="R20" i="7" s="1"/>
  <c r="Q20" i="7" a="1"/>
  <c r="Q20" i="7" s="1"/>
  <c r="P20" i="7" a="1"/>
  <c r="P20" i="7" s="1"/>
  <c r="O20" i="7" a="1"/>
  <c r="O20" i="7" s="1"/>
  <c r="N20" i="7" a="1"/>
  <c r="N20" i="7" s="1"/>
  <c r="M20" i="7" a="1"/>
  <c r="M20" i="7" s="1"/>
  <c r="L20" i="7" a="1"/>
  <c r="L20" i="7" s="1"/>
  <c r="K20" i="7" a="1"/>
  <c r="K20" i="7" s="1"/>
  <c r="J20" i="7" a="1"/>
  <c r="J20" i="7" s="1"/>
  <c r="I20" i="7" a="1"/>
  <c r="I20" i="7" s="1"/>
  <c r="H20" i="7" a="1"/>
  <c r="H20" i="7" s="1"/>
  <c r="G20" i="7" a="1"/>
  <c r="G20" i="7" s="1"/>
  <c r="F20" i="7" a="1"/>
  <c r="F20" i="7" s="1"/>
  <c r="E20" i="7" a="1"/>
  <c r="E20" i="7" s="1"/>
  <c r="D20" i="7" a="1"/>
  <c r="D20" i="7" s="1"/>
  <c r="C20" i="7"/>
  <c r="W19" i="7" a="1"/>
  <c r="W19" i="7" s="1"/>
  <c r="V19" i="7" a="1"/>
  <c r="V19" i="7" s="1"/>
  <c r="U19" i="7" a="1"/>
  <c r="U19" i="7" s="1"/>
  <c r="T19" i="7" a="1"/>
  <c r="T19" i="7" s="1"/>
  <c r="S19" i="7" a="1"/>
  <c r="S19" i="7" s="1"/>
  <c r="R19" i="7" a="1"/>
  <c r="R19" i="7" s="1"/>
  <c r="Q19" i="7" a="1"/>
  <c r="Q19" i="7" s="1"/>
  <c r="P19" i="7" a="1"/>
  <c r="P19" i="7" s="1"/>
  <c r="O19" i="7" a="1"/>
  <c r="O19" i="7" s="1"/>
  <c r="N19" i="7" a="1"/>
  <c r="N19" i="7" s="1"/>
  <c r="M19" i="7" a="1"/>
  <c r="M19" i="7" s="1"/>
  <c r="L19" i="7" a="1"/>
  <c r="L19" i="7" s="1"/>
  <c r="K19" i="7" a="1"/>
  <c r="K19" i="7" s="1"/>
  <c r="J19" i="7" a="1"/>
  <c r="J19" i="7" s="1"/>
  <c r="I19" i="7" a="1"/>
  <c r="I19" i="7" s="1"/>
  <c r="H19" i="7" a="1"/>
  <c r="H19" i="7" s="1"/>
  <c r="G19" i="7" a="1"/>
  <c r="G19" i="7" s="1"/>
  <c r="F19" i="7" a="1"/>
  <c r="F19" i="7" s="1"/>
  <c r="E19" i="7" a="1"/>
  <c r="E19" i="7" s="1"/>
  <c r="D19" i="7" a="1"/>
  <c r="D19" i="7" s="1"/>
  <c r="C19" i="7"/>
  <c r="W18" i="7" a="1"/>
  <c r="W18" i="7" s="1"/>
  <c r="V18" i="7" a="1"/>
  <c r="V18" i="7" s="1"/>
  <c r="U18" i="7" a="1"/>
  <c r="U18" i="7" s="1"/>
  <c r="T18" i="7" a="1"/>
  <c r="T18" i="7" s="1"/>
  <c r="S18" i="7" a="1"/>
  <c r="S18" i="7" s="1"/>
  <c r="R18" i="7" a="1"/>
  <c r="R18" i="7" s="1"/>
  <c r="Q18" i="7" a="1"/>
  <c r="Q18" i="7" s="1"/>
  <c r="P18" i="7" a="1"/>
  <c r="P18" i="7" s="1"/>
  <c r="O18" i="7" a="1"/>
  <c r="O18" i="7" s="1"/>
  <c r="N18" i="7" a="1"/>
  <c r="N18" i="7" s="1"/>
  <c r="M18" i="7" a="1"/>
  <c r="M18" i="7" s="1"/>
  <c r="L18" i="7" a="1"/>
  <c r="L18" i="7" s="1"/>
  <c r="K18" i="7" a="1"/>
  <c r="K18" i="7" s="1"/>
  <c r="J18" i="7" a="1"/>
  <c r="J18" i="7" s="1"/>
  <c r="I18" i="7" a="1"/>
  <c r="I18" i="7" s="1"/>
  <c r="H18" i="7" a="1"/>
  <c r="H18" i="7" s="1"/>
  <c r="G18" i="7" a="1"/>
  <c r="G18" i="7" s="1"/>
  <c r="F18" i="7" a="1"/>
  <c r="F18" i="7" s="1"/>
  <c r="E18" i="7" a="1"/>
  <c r="E18" i="7" s="1"/>
  <c r="D18" i="7" a="1"/>
  <c r="D18" i="7" s="1"/>
  <c r="C18" i="7"/>
  <c r="W17" i="7" a="1"/>
  <c r="W17" i="7" s="1"/>
  <c r="V17" i="7" a="1"/>
  <c r="V17" i="7" s="1"/>
  <c r="U17" i="7" a="1"/>
  <c r="U17" i="7" s="1"/>
  <c r="T17" i="7" a="1"/>
  <c r="T17" i="7" s="1"/>
  <c r="S17" i="7" a="1"/>
  <c r="S17" i="7" s="1"/>
  <c r="R17" i="7" a="1"/>
  <c r="R17" i="7" s="1"/>
  <c r="Q17" i="7" a="1"/>
  <c r="Q17" i="7" s="1"/>
  <c r="P17" i="7" a="1"/>
  <c r="P17" i="7" s="1"/>
  <c r="O17" i="7" a="1"/>
  <c r="O17" i="7" s="1"/>
  <c r="N17" i="7" a="1"/>
  <c r="N17" i="7" s="1"/>
  <c r="M17" i="7" a="1"/>
  <c r="M17" i="7" s="1"/>
  <c r="L17" i="7" a="1"/>
  <c r="L17" i="7" s="1"/>
  <c r="K17" i="7" a="1"/>
  <c r="K17" i="7" s="1"/>
  <c r="J17" i="7" a="1"/>
  <c r="J17" i="7" s="1"/>
  <c r="I17" i="7" a="1"/>
  <c r="I17" i="7" s="1"/>
  <c r="H17" i="7" a="1"/>
  <c r="H17" i="7" s="1"/>
  <c r="G17" i="7" a="1"/>
  <c r="G17" i="7" s="1"/>
  <c r="F17" i="7" a="1"/>
  <c r="F17" i="7" s="1"/>
  <c r="E17" i="7" a="1"/>
  <c r="E17" i="7" s="1"/>
  <c r="D17" i="7" a="1"/>
  <c r="D17" i="7" s="1"/>
  <c r="C17" i="7"/>
  <c r="W16" i="7" a="1"/>
  <c r="W16" i="7" s="1"/>
  <c r="V16" i="7" a="1"/>
  <c r="V16" i="7" s="1"/>
  <c r="U16" i="7" a="1"/>
  <c r="U16" i="7" s="1"/>
  <c r="T16" i="7" a="1"/>
  <c r="T16" i="7" s="1"/>
  <c r="S16" i="7" a="1"/>
  <c r="S16" i="7" s="1"/>
  <c r="R16" i="7" a="1"/>
  <c r="R16" i="7" s="1"/>
  <c r="Q16" i="7" a="1"/>
  <c r="Q16" i="7" s="1"/>
  <c r="P16" i="7" a="1"/>
  <c r="P16" i="7" s="1"/>
  <c r="O16" i="7" a="1"/>
  <c r="O16" i="7" s="1"/>
  <c r="N16" i="7" a="1"/>
  <c r="N16" i="7" s="1"/>
  <c r="M16" i="7" a="1"/>
  <c r="M16" i="7" s="1"/>
  <c r="L16" i="7" a="1"/>
  <c r="L16" i="7" s="1"/>
  <c r="K16" i="7" a="1"/>
  <c r="K16" i="7" s="1"/>
  <c r="J16" i="7" a="1"/>
  <c r="J16" i="7" s="1"/>
  <c r="I16" i="7" a="1"/>
  <c r="I16" i="7" s="1"/>
  <c r="H16" i="7" a="1"/>
  <c r="H16" i="7" s="1"/>
  <c r="G16" i="7" a="1"/>
  <c r="G16" i="7" s="1"/>
  <c r="F16" i="7" a="1"/>
  <c r="F16" i="7" s="1"/>
  <c r="E16" i="7" a="1"/>
  <c r="E16" i="7" s="1"/>
  <c r="D16" i="7" a="1"/>
  <c r="D16" i="7" s="1"/>
  <c r="C16" i="7"/>
  <c r="W15" i="7" a="1"/>
  <c r="W15" i="7" s="1"/>
  <c r="V15" i="7" a="1"/>
  <c r="V15" i="7" s="1"/>
  <c r="U15" i="7" a="1"/>
  <c r="U15" i="7" s="1"/>
  <c r="T15" i="7" a="1"/>
  <c r="T15" i="7" s="1"/>
  <c r="S15" i="7" a="1"/>
  <c r="S15" i="7" s="1"/>
  <c r="R15" i="7" a="1"/>
  <c r="R15" i="7" s="1"/>
  <c r="Q15" i="7" a="1"/>
  <c r="Q15" i="7" s="1"/>
  <c r="P15" i="7" a="1"/>
  <c r="P15" i="7" s="1"/>
  <c r="O15" i="7" a="1"/>
  <c r="O15" i="7" s="1"/>
  <c r="N15" i="7" a="1"/>
  <c r="N15" i="7" s="1"/>
  <c r="M15" i="7" a="1"/>
  <c r="M15" i="7" s="1"/>
  <c r="L15" i="7" a="1"/>
  <c r="L15" i="7" s="1"/>
  <c r="K15" i="7" a="1"/>
  <c r="K15" i="7" s="1"/>
  <c r="J15" i="7" a="1"/>
  <c r="J15" i="7" s="1"/>
  <c r="I15" i="7" a="1"/>
  <c r="I15" i="7" s="1"/>
  <c r="H15" i="7" a="1"/>
  <c r="H15" i="7" s="1"/>
  <c r="G15" i="7" a="1"/>
  <c r="G15" i="7" s="1"/>
  <c r="F15" i="7" a="1"/>
  <c r="F15" i="7" s="1"/>
  <c r="E15" i="7" a="1"/>
  <c r="E15" i="7" s="1"/>
  <c r="D15" i="7" a="1"/>
  <c r="D15" i="7" s="1"/>
  <c r="C15" i="7"/>
  <c r="W14" i="7" a="1"/>
  <c r="W14" i="7" s="1"/>
  <c r="V14" i="7" a="1"/>
  <c r="V14" i="7" s="1"/>
  <c r="U14" i="7" a="1"/>
  <c r="U14" i="7" s="1"/>
  <c r="T14" i="7" a="1"/>
  <c r="T14" i="7" s="1"/>
  <c r="S14" i="7" a="1"/>
  <c r="S14" i="7" s="1"/>
  <c r="R14" i="7" a="1"/>
  <c r="R14" i="7" s="1"/>
  <c r="Q14" i="7" a="1"/>
  <c r="Q14" i="7" s="1"/>
  <c r="P14" i="7" a="1"/>
  <c r="P14" i="7" s="1"/>
  <c r="O14" i="7" a="1"/>
  <c r="O14" i="7" s="1"/>
  <c r="N14" i="7" a="1"/>
  <c r="N14" i="7" s="1"/>
  <c r="M14" i="7" a="1"/>
  <c r="M14" i="7" s="1"/>
  <c r="L14" i="7" a="1"/>
  <c r="L14" i="7" s="1"/>
  <c r="K14" i="7" a="1"/>
  <c r="K14" i="7" s="1"/>
  <c r="J14" i="7" a="1"/>
  <c r="J14" i="7" s="1"/>
  <c r="I14" i="7" a="1"/>
  <c r="I14" i="7" s="1"/>
  <c r="H14" i="7" a="1"/>
  <c r="H14" i="7" s="1"/>
  <c r="G14" i="7" a="1"/>
  <c r="G14" i="7" s="1"/>
  <c r="F14" i="7" a="1"/>
  <c r="F14" i="7" s="1"/>
  <c r="E14" i="7" a="1"/>
  <c r="E14" i="7" s="1"/>
  <c r="D14" i="7" a="1"/>
  <c r="D14" i="7" s="1"/>
  <c r="C14" i="7"/>
  <c r="W13" i="7" a="1"/>
  <c r="W13" i="7" s="1"/>
  <c r="V13" i="7" a="1"/>
  <c r="V13" i="7" s="1"/>
  <c r="U13" i="7" a="1"/>
  <c r="U13" i="7" s="1"/>
  <c r="T13" i="7" a="1"/>
  <c r="T13" i="7" s="1"/>
  <c r="S13" i="7" a="1"/>
  <c r="S13" i="7" s="1"/>
  <c r="R13" i="7" a="1"/>
  <c r="R13" i="7" s="1"/>
  <c r="Q13" i="7" a="1"/>
  <c r="Q13" i="7" s="1"/>
  <c r="P13" i="7" a="1"/>
  <c r="P13" i="7" s="1"/>
  <c r="O13" i="7" a="1"/>
  <c r="O13" i="7" s="1"/>
  <c r="N13" i="7" a="1"/>
  <c r="N13" i="7" s="1"/>
  <c r="M13" i="7" a="1"/>
  <c r="M13" i="7" s="1"/>
  <c r="L13" i="7" a="1"/>
  <c r="L13" i="7" s="1"/>
  <c r="K13" i="7" a="1"/>
  <c r="K13" i="7" s="1"/>
  <c r="J13" i="7" a="1"/>
  <c r="J13" i="7" s="1"/>
  <c r="I13" i="7" a="1"/>
  <c r="I13" i="7" s="1"/>
  <c r="H13" i="7" a="1"/>
  <c r="H13" i="7" s="1"/>
  <c r="G13" i="7" a="1"/>
  <c r="G13" i="7" s="1"/>
  <c r="F13" i="7" a="1"/>
  <c r="F13" i="7" s="1"/>
  <c r="E13" i="7" a="1"/>
  <c r="E13" i="7" s="1"/>
  <c r="D13" i="7" a="1"/>
  <c r="D13" i="7" s="1"/>
  <c r="C13" i="7"/>
  <c r="W12" i="7" a="1"/>
  <c r="W12" i="7" s="1"/>
  <c r="V12" i="7" a="1"/>
  <c r="V12" i="7" s="1"/>
  <c r="U12" i="7" a="1"/>
  <c r="U12" i="7" s="1"/>
  <c r="T12" i="7" a="1"/>
  <c r="T12" i="7" s="1"/>
  <c r="S12" i="7" a="1"/>
  <c r="S12" i="7" s="1"/>
  <c r="R12" i="7" a="1"/>
  <c r="R12" i="7" s="1"/>
  <c r="Q12" i="7" a="1"/>
  <c r="Q12" i="7" s="1"/>
  <c r="P12" i="7" a="1"/>
  <c r="P12" i="7" s="1"/>
  <c r="O12" i="7" a="1"/>
  <c r="O12" i="7" s="1"/>
  <c r="N12" i="7" a="1"/>
  <c r="N12" i="7" s="1"/>
  <c r="M12" i="7" a="1"/>
  <c r="M12" i="7" s="1"/>
  <c r="L12" i="7" a="1"/>
  <c r="L12" i="7" s="1"/>
  <c r="K12" i="7" a="1"/>
  <c r="K12" i="7" s="1"/>
  <c r="J12" i="7" a="1"/>
  <c r="J12" i="7" s="1"/>
  <c r="I12" i="7" a="1"/>
  <c r="I12" i="7" s="1"/>
  <c r="H12" i="7" a="1"/>
  <c r="H12" i="7" s="1"/>
  <c r="G12" i="7" a="1"/>
  <c r="G12" i="7" s="1"/>
  <c r="F12" i="7" a="1"/>
  <c r="F12" i="7" s="1"/>
  <c r="E12" i="7" a="1"/>
  <c r="E12" i="7" s="1"/>
  <c r="D12" i="7" a="1"/>
  <c r="D12" i="7" s="1"/>
  <c r="C12" i="7"/>
  <c r="W11" i="7" a="1"/>
  <c r="W11" i="7" s="1"/>
  <c r="V11" i="7" a="1"/>
  <c r="V11" i="7" s="1"/>
  <c r="U11" i="7" a="1"/>
  <c r="U11" i="7" s="1"/>
  <c r="T11" i="7" a="1"/>
  <c r="T11" i="7" s="1"/>
  <c r="S11" i="7" a="1"/>
  <c r="S11" i="7" s="1"/>
  <c r="R11" i="7" a="1"/>
  <c r="R11" i="7" s="1"/>
  <c r="Q11" i="7" a="1"/>
  <c r="Q11" i="7" s="1"/>
  <c r="P11" i="7" a="1"/>
  <c r="P11" i="7" s="1"/>
  <c r="O11" i="7" a="1"/>
  <c r="O11" i="7" s="1"/>
  <c r="N11" i="7" a="1"/>
  <c r="N11" i="7" s="1"/>
  <c r="M11" i="7" a="1"/>
  <c r="M11" i="7" s="1"/>
  <c r="L11" i="7" a="1"/>
  <c r="L11" i="7" s="1"/>
  <c r="K11" i="7" a="1"/>
  <c r="K11" i="7" s="1"/>
  <c r="J11" i="7" a="1"/>
  <c r="J11" i="7" s="1"/>
  <c r="I11" i="7" a="1"/>
  <c r="I11" i="7" s="1"/>
  <c r="H11" i="7" a="1"/>
  <c r="H11" i="7" s="1"/>
  <c r="G11" i="7" a="1"/>
  <c r="G11" i="7" s="1"/>
  <c r="F11" i="7" a="1"/>
  <c r="F11" i="7" s="1"/>
  <c r="E11" i="7" a="1"/>
  <c r="E11" i="7" s="1"/>
  <c r="D11" i="7" a="1"/>
  <c r="D11" i="7" s="1"/>
  <c r="C11" i="7"/>
  <c r="W10" i="7" a="1"/>
  <c r="W10" i="7" s="1"/>
  <c r="V10" i="7" a="1"/>
  <c r="V10" i="7" s="1"/>
  <c r="U10" i="7" a="1"/>
  <c r="U10" i="7" s="1"/>
  <c r="T10" i="7" a="1"/>
  <c r="T10" i="7" s="1"/>
  <c r="S10" i="7" a="1"/>
  <c r="S10" i="7" s="1"/>
  <c r="R10" i="7" a="1"/>
  <c r="R10" i="7" s="1"/>
  <c r="Q10" i="7" a="1"/>
  <c r="Q10" i="7" s="1"/>
  <c r="P10" i="7" a="1"/>
  <c r="P10" i="7" s="1"/>
  <c r="O10" i="7" a="1"/>
  <c r="O10" i="7" s="1"/>
  <c r="N10" i="7" a="1"/>
  <c r="N10" i="7" s="1"/>
  <c r="M10" i="7" a="1"/>
  <c r="M10" i="7" s="1"/>
  <c r="L10" i="7" a="1"/>
  <c r="L10" i="7" s="1"/>
  <c r="K10" i="7" a="1"/>
  <c r="K10" i="7" s="1"/>
  <c r="J10" i="7" a="1"/>
  <c r="J10" i="7" s="1"/>
  <c r="I10" i="7" a="1"/>
  <c r="I10" i="7" s="1"/>
  <c r="H10" i="7" a="1"/>
  <c r="H10" i="7" s="1"/>
  <c r="G10" i="7" a="1"/>
  <c r="G10" i="7" s="1"/>
  <c r="F10" i="7" a="1"/>
  <c r="F10" i="7" s="1"/>
  <c r="E10" i="7" a="1"/>
  <c r="E10" i="7" s="1"/>
  <c r="D10" i="7" a="1"/>
  <c r="D10" i="7" s="1"/>
  <c r="C10" i="7"/>
  <c r="W9" i="7" a="1"/>
  <c r="W9" i="7" s="1"/>
  <c r="V9" i="7" a="1"/>
  <c r="V9" i="7" s="1"/>
  <c r="U9" i="7" a="1"/>
  <c r="U9" i="7" s="1"/>
  <c r="T9" i="7" a="1"/>
  <c r="T9" i="7" s="1"/>
  <c r="S9" i="7" a="1"/>
  <c r="S9" i="7" s="1"/>
  <c r="R9" i="7" a="1"/>
  <c r="R9" i="7" s="1"/>
  <c r="Q9" i="7" a="1"/>
  <c r="Q9" i="7" s="1"/>
  <c r="P9" i="7" a="1"/>
  <c r="P9" i="7" s="1"/>
  <c r="O9" i="7" a="1"/>
  <c r="O9" i="7" s="1"/>
  <c r="N9" i="7" a="1"/>
  <c r="N9" i="7" s="1"/>
  <c r="M9" i="7" a="1"/>
  <c r="M9" i="7" s="1"/>
  <c r="L9" i="7" a="1"/>
  <c r="L9" i="7" s="1"/>
  <c r="K9" i="7" a="1"/>
  <c r="K9" i="7" s="1"/>
  <c r="J9" i="7" a="1"/>
  <c r="J9" i="7" s="1"/>
  <c r="I9" i="7" a="1"/>
  <c r="I9" i="7" s="1"/>
  <c r="H9" i="7" a="1"/>
  <c r="H9" i="7" s="1"/>
  <c r="G9" i="7" a="1"/>
  <c r="G9" i="7" s="1"/>
  <c r="F9" i="7" a="1"/>
  <c r="F9" i="7" s="1"/>
  <c r="E9" i="7" a="1"/>
  <c r="E9" i="7" s="1"/>
  <c r="D9" i="7" a="1"/>
  <c r="D9" i="7" s="1"/>
  <c r="C9" i="7"/>
  <c r="W8" i="7" a="1"/>
  <c r="W8" i="7" s="1"/>
  <c r="V8" i="7" a="1"/>
  <c r="V8" i="7" s="1"/>
  <c r="U8" i="7" a="1"/>
  <c r="U8" i="7" s="1"/>
  <c r="T8" i="7" a="1"/>
  <c r="T8" i="7" s="1"/>
  <c r="S8" i="7" a="1"/>
  <c r="S8" i="7" s="1"/>
  <c r="R8" i="7" a="1"/>
  <c r="R8" i="7" s="1"/>
  <c r="Q8" i="7" a="1"/>
  <c r="Q8" i="7" s="1"/>
  <c r="P8" i="7" a="1"/>
  <c r="P8" i="7" s="1"/>
  <c r="O8" i="7" a="1"/>
  <c r="O8" i="7" s="1"/>
  <c r="N8" i="7" a="1"/>
  <c r="N8" i="7" s="1"/>
  <c r="M8" i="7" a="1"/>
  <c r="M8" i="7" s="1"/>
  <c r="L8" i="7" a="1"/>
  <c r="L8" i="7" s="1"/>
  <c r="K8" i="7" a="1"/>
  <c r="K8" i="7" s="1"/>
  <c r="J8" i="7" a="1"/>
  <c r="J8" i="7" s="1"/>
  <c r="I8" i="7" a="1"/>
  <c r="I8" i="7" s="1"/>
  <c r="H8" i="7" a="1"/>
  <c r="H8" i="7" s="1"/>
  <c r="G8" i="7" a="1"/>
  <c r="G8" i="7" s="1"/>
  <c r="F8" i="7" a="1"/>
  <c r="F8" i="7" s="1"/>
  <c r="E8" i="7" a="1"/>
  <c r="E8" i="7" s="1"/>
  <c r="D8" i="7" a="1"/>
  <c r="D8" i="7" s="1"/>
  <c r="C8" i="7"/>
  <c r="W7" i="7" a="1"/>
  <c r="W7" i="7" s="1"/>
  <c r="V7" i="7" a="1"/>
  <c r="V7" i="7" s="1"/>
  <c r="U7" i="7" a="1"/>
  <c r="U7" i="7" s="1"/>
  <c r="T7" i="7" a="1"/>
  <c r="T7" i="7" s="1"/>
  <c r="S7" i="7" a="1"/>
  <c r="S7" i="7" s="1"/>
  <c r="R7" i="7" a="1"/>
  <c r="R7" i="7" s="1"/>
  <c r="Q7" i="7" a="1"/>
  <c r="Q7" i="7" s="1"/>
  <c r="P7" i="7" a="1"/>
  <c r="P7" i="7" s="1"/>
  <c r="O7" i="7" a="1"/>
  <c r="O7" i="7" s="1"/>
  <c r="N7" i="7" a="1"/>
  <c r="N7" i="7" s="1"/>
  <c r="M7" i="7" a="1"/>
  <c r="M7" i="7" s="1"/>
  <c r="L7" i="7" a="1"/>
  <c r="L7" i="7" s="1"/>
  <c r="K7" i="7" a="1"/>
  <c r="K7" i="7" s="1"/>
  <c r="J7" i="7" a="1"/>
  <c r="J7" i="7" s="1"/>
  <c r="I7" i="7" a="1"/>
  <c r="I7" i="7" s="1"/>
  <c r="H7" i="7" a="1"/>
  <c r="H7" i="7" s="1"/>
  <c r="G7" i="7" a="1"/>
  <c r="G7" i="7" s="1"/>
  <c r="F7" i="7" a="1"/>
  <c r="F7" i="7" s="1"/>
  <c r="E7" i="7" a="1"/>
  <c r="E7" i="7" s="1"/>
  <c r="D7" i="7" a="1"/>
  <c r="D7" i="7" s="1"/>
  <c r="C7" i="7"/>
  <c r="C6" i="7"/>
  <c r="C5" i="7"/>
  <c r="C4" i="7"/>
  <c r="H2" i="87" l="1"/>
  <c r="P2" i="87"/>
  <c r="J2" i="87"/>
  <c r="R2" i="87"/>
  <c r="D2" i="87"/>
  <c r="L2" i="87"/>
  <c r="T2" i="87"/>
  <c r="N2" i="87"/>
  <c r="V2" i="86"/>
  <c r="J2" i="86"/>
  <c r="D2" i="86"/>
  <c r="P2" i="86"/>
  <c r="E2" i="86"/>
  <c r="F2" i="86"/>
  <c r="L2" i="86"/>
  <c r="G2" i="86"/>
  <c r="H2" i="86"/>
  <c r="N2" i="86"/>
  <c r="I2" i="86"/>
  <c r="Q2" i="86"/>
  <c r="R2" i="86"/>
  <c r="K2" i="86"/>
  <c r="S2" i="86"/>
  <c r="T2" i="86"/>
  <c r="M2" i="86"/>
  <c r="U2" i="86"/>
  <c r="O2" i="86"/>
  <c r="N2" i="85"/>
  <c r="H2" i="85"/>
  <c r="V2" i="85"/>
  <c r="P2" i="85"/>
  <c r="K2" i="85"/>
  <c r="F2" i="85"/>
  <c r="S2" i="85"/>
  <c r="I2" i="85"/>
  <c r="Q2" i="85"/>
  <c r="J2" i="85"/>
  <c r="R2" i="85"/>
  <c r="D2" i="85"/>
  <c r="L2" i="85"/>
  <c r="T2" i="85"/>
  <c r="E2" i="85"/>
  <c r="M2" i="85"/>
  <c r="U2" i="85"/>
  <c r="G2" i="85"/>
  <c r="O2" i="85"/>
  <c r="U2" i="84"/>
  <c r="H2" i="84"/>
  <c r="I2" i="84"/>
  <c r="W2" i="84"/>
  <c r="P2" i="84"/>
  <c r="D2" i="84"/>
  <c r="Q2" i="84"/>
  <c r="E2" i="84"/>
  <c r="S2" i="84"/>
  <c r="L2" i="84"/>
  <c r="M2" i="84"/>
  <c r="T2" i="84"/>
  <c r="J2" i="84"/>
  <c r="R2" i="84"/>
  <c r="K2" i="84"/>
  <c r="F2" i="84"/>
  <c r="N2" i="84"/>
  <c r="V2" i="84"/>
  <c r="G2" i="84"/>
  <c r="O2" i="84"/>
  <c r="V2" i="83"/>
  <c r="K2" i="83"/>
  <c r="S2" i="83"/>
  <c r="E2" i="83"/>
  <c r="M2" i="83"/>
  <c r="U2" i="83"/>
  <c r="G2" i="83"/>
  <c r="O2" i="83"/>
  <c r="W2" i="83"/>
  <c r="H2" i="83"/>
  <c r="P2" i="83"/>
  <c r="I2" i="83"/>
  <c r="Q2" i="83"/>
  <c r="J2" i="83"/>
  <c r="R2" i="83"/>
  <c r="D2" i="83"/>
  <c r="L2" i="83"/>
  <c r="T2" i="83"/>
  <c r="F2" i="83"/>
  <c r="N2" i="83"/>
  <c r="D2" i="82"/>
  <c r="L2" i="82"/>
  <c r="W2" i="82"/>
  <c r="E2" i="82"/>
  <c r="M2" i="82"/>
  <c r="F2" i="82"/>
  <c r="N2" i="82"/>
  <c r="T2" i="82"/>
  <c r="G2" i="82"/>
  <c r="O2" i="82"/>
  <c r="H2" i="82"/>
  <c r="P2" i="82"/>
  <c r="I2" i="82"/>
  <c r="Q2" i="82"/>
  <c r="J2" i="82"/>
  <c r="R2" i="82"/>
  <c r="S2" i="82"/>
  <c r="G2" i="81"/>
  <c r="H2" i="81"/>
  <c r="O2" i="81"/>
  <c r="U2" i="81"/>
  <c r="V2" i="81"/>
  <c r="I2" i="81"/>
  <c r="J2" i="81"/>
  <c r="P2" i="81"/>
  <c r="W2" i="81"/>
  <c r="D2" i="81"/>
  <c r="K2" i="81"/>
  <c r="Q2" i="81"/>
  <c r="E2" i="81"/>
  <c r="R2" i="81"/>
  <c r="L2" i="81"/>
  <c r="S2" i="81"/>
  <c r="M2" i="81"/>
  <c r="T2" i="81"/>
  <c r="F2" i="81"/>
  <c r="N2" i="81"/>
  <c r="O2" i="80"/>
  <c r="H2" i="80"/>
  <c r="I2" i="80"/>
  <c r="P2" i="80"/>
  <c r="Q2" i="80"/>
  <c r="J2" i="80"/>
  <c r="R2" i="80"/>
  <c r="D2" i="80"/>
  <c r="L2" i="80"/>
  <c r="T2" i="80"/>
  <c r="F2" i="80"/>
  <c r="N2" i="80"/>
  <c r="E2" i="1"/>
  <c r="E5" i="1"/>
  <c r="E6" i="1"/>
  <c r="E7" i="1"/>
  <c r="E8" i="1"/>
  <c r="E10" i="1"/>
  <c r="E11" i="1"/>
  <c r="E13" i="1"/>
  <c r="E14" i="1"/>
  <c r="E15" i="1"/>
  <c r="E17" i="1"/>
  <c r="E18" i="1"/>
  <c r="E19" i="1"/>
  <c r="E22" i="1"/>
  <c r="E23" i="1"/>
  <c r="E26" i="1"/>
  <c r="E31" i="1"/>
  <c r="E34" i="1"/>
  <c r="E36" i="1"/>
  <c r="E37" i="1"/>
  <c r="E38" i="1"/>
  <c r="E39" i="1"/>
  <c r="E40" i="1"/>
  <c r="E42" i="1"/>
  <c r="E43" i="1"/>
  <c r="E44" i="1"/>
  <c r="E45" i="1"/>
  <c r="E46" i="1"/>
  <c r="E50" i="1"/>
  <c r="E52" i="1"/>
  <c r="E53" i="1"/>
  <c r="E30" i="1"/>
  <c r="E48" i="1"/>
  <c r="E24" i="1"/>
  <c r="E25" i="1"/>
  <c r="E51" i="1"/>
  <c r="E54" i="1"/>
  <c r="E3" i="1"/>
  <c r="E21" i="1"/>
  <c r="E12" i="1"/>
  <c r="E9" i="1"/>
  <c r="E49" i="1"/>
  <c r="E4" i="1"/>
  <c r="E20" i="1"/>
  <c r="E16" i="1"/>
  <c r="E41" i="1"/>
  <c r="E32" i="1"/>
  <c r="E56" i="1"/>
  <c r="D2" i="1"/>
  <c r="D5" i="1"/>
  <c r="D6" i="1"/>
  <c r="D7" i="1"/>
  <c r="D8" i="1"/>
  <c r="D10" i="1"/>
  <c r="D11" i="1"/>
  <c r="D13" i="1"/>
  <c r="D14" i="1"/>
  <c r="D15" i="1"/>
  <c r="D17" i="1"/>
  <c r="D18" i="1"/>
  <c r="D19" i="1"/>
  <c r="D22" i="1"/>
  <c r="D23" i="1"/>
  <c r="D26" i="1"/>
  <c r="D31" i="1"/>
  <c r="D34" i="1"/>
  <c r="D36" i="1"/>
  <c r="D37" i="1"/>
  <c r="D38" i="1"/>
  <c r="D39" i="1"/>
  <c r="D40" i="1"/>
  <c r="D42" i="1"/>
  <c r="D43" i="1"/>
  <c r="D44" i="1"/>
  <c r="D45" i="1"/>
  <c r="D46" i="1"/>
  <c r="D50" i="1"/>
  <c r="D52" i="1"/>
  <c r="D53" i="1"/>
  <c r="D30" i="1"/>
  <c r="D48" i="1"/>
  <c r="D24" i="1"/>
  <c r="D25" i="1"/>
  <c r="D51" i="1"/>
  <c r="D54" i="1"/>
  <c r="D3" i="1"/>
  <c r="D21" i="1"/>
  <c r="D12" i="1"/>
  <c r="D9" i="1"/>
  <c r="D49" i="1"/>
  <c r="D4" i="1"/>
  <c r="D20" i="1"/>
  <c r="D16" i="1"/>
  <c r="D41" i="1"/>
  <c r="D32" i="1"/>
  <c r="D56" i="1"/>
  <c r="F5" i="29" l="1" a="1"/>
  <c r="F5" i="29" s="1"/>
  <c r="T6" i="78" a="1"/>
  <c r="T6" i="78" s="1"/>
  <c r="L6" i="78" a="1"/>
  <c r="L6" i="78" s="1"/>
  <c r="D6" i="78" a="1"/>
  <c r="D6" i="78" s="1"/>
  <c r="Q5" i="78" a="1"/>
  <c r="Q5" i="78" s="1"/>
  <c r="I5" i="78" a="1"/>
  <c r="I5" i="78" s="1"/>
  <c r="V4" i="78" a="1"/>
  <c r="V4" i="78" s="1"/>
  <c r="N4" i="78" a="1"/>
  <c r="N4" i="78" s="1"/>
  <c r="F4" i="78" a="1"/>
  <c r="F4" i="78" s="1"/>
  <c r="T8" i="77" a="1"/>
  <c r="T8" i="77" s="1"/>
  <c r="L8" i="77" a="1"/>
  <c r="L8" i="77" s="1"/>
  <c r="D8" i="77" a="1"/>
  <c r="D8" i="77" s="1"/>
  <c r="Q7" i="77" a="1"/>
  <c r="Q7" i="77" s="1"/>
  <c r="I7" i="77" a="1"/>
  <c r="I7" i="77" s="1"/>
  <c r="V6" i="77" a="1"/>
  <c r="V6" i="77" s="1"/>
  <c r="N6" i="77" a="1"/>
  <c r="N6" i="77" s="1"/>
  <c r="F6" i="77" a="1"/>
  <c r="F6" i="77" s="1"/>
  <c r="S5" i="77" a="1"/>
  <c r="S5" i="77" s="1"/>
  <c r="K5" i="77" a="1"/>
  <c r="K5" i="77" s="1"/>
  <c r="P4" i="77" a="1"/>
  <c r="P4" i="77" s="1"/>
  <c r="H4" i="77" a="1"/>
  <c r="H4" i="77" s="1"/>
  <c r="V8" i="76" a="1"/>
  <c r="V8" i="76" s="1"/>
  <c r="N8" i="76" a="1"/>
  <c r="N8" i="76" s="1"/>
  <c r="F8" i="76" a="1"/>
  <c r="F8" i="76" s="1"/>
  <c r="S7" i="76" a="1"/>
  <c r="S7" i="76" s="1"/>
  <c r="K7" i="76" a="1"/>
  <c r="K7" i="76" s="1"/>
  <c r="P6" i="76" a="1"/>
  <c r="P6" i="76" s="1"/>
  <c r="H6" i="76" a="1"/>
  <c r="H6" i="76" s="1"/>
  <c r="U5" i="76" a="1"/>
  <c r="U5" i="76" s="1"/>
  <c r="M5" i="76" a="1"/>
  <c r="M5" i="76" s="1"/>
  <c r="E5" i="76" a="1"/>
  <c r="E5" i="76" s="1"/>
  <c r="R4" i="76" a="1"/>
  <c r="R4" i="76" s="1"/>
  <c r="J4" i="76" a="1"/>
  <c r="J4" i="76" s="1"/>
  <c r="W13" i="75" a="1"/>
  <c r="W13" i="75" s="1"/>
  <c r="O13" i="75" a="1"/>
  <c r="O13" i="75" s="1"/>
  <c r="G13" i="75" a="1"/>
  <c r="G13" i="75" s="1"/>
  <c r="T12" i="75" a="1"/>
  <c r="T12" i="75" s="1"/>
  <c r="L12" i="75" a="1"/>
  <c r="L12" i="75" s="1"/>
  <c r="D12" i="75" a="1"/>
  <c r="D12" i="75" s="1"/>
  <c r="Q11" i="75" a="1"/>
  <c r="Q11" i="75" s="1"/>
  <c r="I11" i="75" a="1"/>
  <c r="I11" i="75" s="1"/>
  <c r="V10" i="75" a="1"/>
  <c r="V10" i="75" s="1"/>
  <c r="N10" i="75" a="1"/>
  <c r="N10" i="75" s="1"/>
  <c r="F10" i="75" a="1"/>
  <c r="F10" i="75" s="1"/>
  <c r="S9" i="75" a="1"/>
  <c r="S9" i="75" s="1"/>
  <c r="K9" i="75" a="1"/>
  <c r="K9" i="75" s="1"/>
  <c r="P8" i="75" a="1"/>
  <c r="P8" i="75" s="1"/>
  <c r="H8" i="75" a="1"/>
  <c r="H8" i="75" s="1"/>
  <c r="U7" i="75" a="1"/>
  <c r="U7" i="75" s="1"/>
  <c r="M7" i="75" a="1"/>
  <c r="M7" i="75" s="1"/>
  <c r="E7" i="75" a="1"/>
  <c r="E7" i="75" s="1"/>
  <c r="R6" i="75" a="1"/>
  <c r="R6" i="75" s="1"/>
  <c r="J6" i="75" a="1"/>
  <c r="J6" i="75" s="1"/>
  <c r="W5" i="75" a="1"/>
  <c r="W5" i="75" s="1"/>
  <c r="O5" i="75" a="1"/>
  <c r="O5" i="75" s="1"/>
  <c r="G5" i="75" a="1"/>
  <c r="G5" i="75" s="1"/>
  <c r="T4" i="75" a="1"/>
  <c r="T4" i="75" s="1"/>
  <c r="L4" i="75" a="1"/>
  <c r="L4" i="75" s="1"/>
  <c r="D4" i="75" a="1"/>
  <c r="D4" i="75" s="1"/>
  <c r="U9" i="74" a="1"/>
  <c r="U9" i="74" s="1"/>
  <c r="M9" i="74" a="1"/>
  <c r="M9" i="74" s="1"/>
  <c r="E9" i="74" a="1"/>
  <c r="E9" i="74" s="1"/>
  <c r="R8" i="74" a="1"/>
  <c r="R8" i="74" s="1"/>
  <c r="J8" i="74" a="1"/>
  <c r="J8" i="74" s="1"/>
  <c r="W7" i="74" a="1"/>
  <c r="W7" i="74" s="1"/>
  <c r="O7" i="74" a="1"/>
  <c r="O7" i="74" s="1"/>
  <c r="G7" i="74" a="1"/>
  <c r="G7" i="74" s="1"/>
  <c r="T6" i="74" a="1"/>
  <c r="T6" i="74" s="1"/>
  <c r="L6" i="74" a="1"/>
  <c r="L6" i="74" s="1"/>
  <c r="D6" i="74" a="1"/>
  <c r="D6" i="74" s="1"/>
  <c r="Q5" i="74" a="1"/>
  <c r="Q5" i="74" s="1"/>
  <c r="I5" i="74" a="1"/>
  <c r="I5" i="74" s="1"/>
  <c r="V4" i="74" a="1"/>
  <c r="V4" i="74" s="1"/>
  <c r="N4" i="74" a="1"/>
  <c r="N4" i="74" s="1"/>
  <c r="F4" i="74" a="1"/>
  <c r="F4" i="74" s="1"/>
  <c r="V6" i="73" a="1"/>
  <c r="V6" i="73" s="1"/>
  <c r="N6" i="73" a="1"/>
  <c r="N6" i="73" s="1"/>
  <c r="F6" i="73" a="1"/>
  <c r="F6" i="73" s="1"/>
  <c r="S5" i="73" a="1"/>
  <c r="S5" i="73" s="1"/>
  <c r="K5" i="73" a="1"/>
  <c r="K5" i="73" s="1"/>
  <c r="P4" i="73" a="1"/>
  <c r="P4" i="73" s="1"/>
  <c r="H4" i="73" a="1"/>
  <c r="H4" i="73" s="1"/>
  <c r="S7" i="72" a="1"/>
  <c r="S7" i="72" s="1"/>
  <c r="K7" i="72" a="1"/>
  <c r="K7" i="72" s="1"/>
  <c r="P6" i="72" a="1"/>
  <c r="P6" i="72" s="1"/>
  <c r="S6" i="78" a="1"/>
  <c r="S6" i="78" s="1"/>
  <c r="K6" i="78" a="1"/>
  <c r="K6" i="78" s="1"/>
  <c r="P5" i="78" a="1"/>
  <c r="P5" i="78" s="1"/>
  <c r="H5" i="78" a="1"/>
  <c r="H5" i="78" s="1"/>
  <c r="U4" i="78" a="1"/>
  <c r="U4" i="78" s="1"/>
  <c r="M4" i="78" a="1"/>
  <c r="M4" i="78" s="1"/>
  <c r="E4" i="78" a="1"/>
  <c r="E4" i="78" s="1"/>
  <c r="S8" i="77" a="1"/>
  <c r="S8" i="77" s="1"/>
  <c r="K8" i="77" a="1"/>
  <c r="K8" i="77" s="1"/>
  <c r="P7" i="77" a="1"/>
  <c r="P7" i="77" s="1"/>
  <c r="H7" i="77" a="1"/>
  <c r="H7" i="77" s="1"/>
  <c r="U6" i="77" a="1"/>
  <c r="U6" i="77" s="1"/>
  <c r="M6" i="77" a="1"/>
  <c r="M6" i="77" s="1"/>
  <c r="E6" i="77" a="1"/>
  <c r="E6" i="77" s="1"/>
  <c r="R5" i="77" a="1"/>
  <c r="R5" i="77" s="1"/>
  <c r="J5" i="77" a="1"/>
  <c r="J5" i="77" s="1"/>
  <c r="W4" i="77" a="1"/>
  <c r="W4" i="77" s="1"/>
  <c r="O4" i="77" a="1"/>
  <c r="O4" i="77" s="1"/>
  <c r="G4" i="77" a="1"/>
  <c r="G4" i="77" s="1"/>
  <c r="U8" i="76" a="1"/>
  <c r="U8" i="76" s="1"/>
  <c r="M8" i="76" a="1"/>
  <c r="M8" i="76" s="1"/>
  <c r="E8" i="76" a="1"/>
  <c r="E8" i="76" s="1"/>
  <c r="R7" i="76" a="1"/>
  <c r="R7" i="76" s="1"/>
  <c r="J7" i="76" a="1"/>
  <c r="J7" i="76" s="1"/>
  <c r="W6" i="76" a="1"/>
  <c r="W6" i="76" s="1"/>
  <c r="O6" i="76" a="1"/>
  <c r="O6" i="76" s="1"/>
  <c r="G6" i="76" a="1"/>
  <c r="G6" i="76" s="1"/>
  <c r="T5" i="76" a="1"/>
  <c r="T5" i="76" s="1"/>
  <c r="L5" i="76" a="1"/>
  <c r="L5" i="76" s="1"/>
  <c r="D5" i="76" a="1"/>
  <c r="D5" i="76" s="1"/>
  <c r="Q4" i="76" a="1"/>
  <c r="Q4" i="76" s="1"/>
  <c r="I4" i="76" a="1"/>
  <c r="I4" i="76" s="1"/>
  <c r="V13" i="75" a="1"/>
  <c r="V13" i="75" s="1"/>
  <c r="N13" i="75" a="1"/>
  <c r="N13" i="75" s="1"/>
  <c r="F13" i="75" a="1"/>
  <c r="F13" i="75" s="1"/>
  <c r="S12" i="75" a="1"/>
  <c r="S12" i="75" s="1"/>
  <c r="K12" i="75" a="1"/>
  <c r="K12" i="75" s="1"/>
  <c r="P11" i="75" a="1"/>
  <c r="P11" i="75" s="1"/>
  <c r="H11" i="75" a="1"/>
  <c r="H11" i="75" s="1"/>
  <c r="U10" i="75" a="1"/>
  <c r="U10" i="75" s="1"/>
  <c r="M10" i="75" a="1"/>
  <c r="M10" i="75" s="1"/>
  <c r="E10" i="75" a="1"/>
  <c r="E10" i="75" s="1"/>
  <c r="R9" i="75" a="1"/>
  <c r="R9" i="75" s="1"/>
  <c r="J9" i="75" a="1"/>
  <c r="J9" i="75" s="1"/>
  <c r="W8" i="75" a="1"/>
  <c r="W8" i="75" s="1"/>
  <c r="O8" i="75" a="1"/>
  <c r="O8" i="75" s="1"/>
  <c r="G8" i="75" a="1"/>
  <c r="G8" i="75" s="1"/>
  <c r="T7" i="75" a="1"/>
  <c r="T7" i="75" s="1"/>
  <c r="L7" i="75" a="1"/>
  <c r="L7" i="75" s="1"/>
  <c r="D7" i="75" a="1"/>
  <c r="D7" i="75" s="1"/>
  <c r="Q6" i="75" a="1"/>
  <c r="Q6" i="75" s="1"/>
  <c r="I6" i="75" a="1"/>
  <c r="I6" i="75" s="1"/>
  <c r="V5" i="75" a="1"/>
  <c r="V5" i="75" s="1"/>
  <c r="N5" i="75" a="1"/>
  <c r="N5" i="75" s="1"/>
  <c r="F5" i="75" a="1"/>
  <c r="F5" i="75" s="1"/>
  <c r="S4" i="75" a="1"/>
  <c r="S4" i="75" s="1"/>
  <c r="K4" i="75" a="1"/>
  <c r="K4" i="75" s="1"/>
  <c r="T9" i="74" a="1"/>
  <c r="T9" i="74" s="1"/>
  <c r="L9" i="74" a="1"/>
  <c r="L9" i="74" s="1"/>
  <c r="D9" i="74" a="1"/>
  <c r="D9" i="74" s="1"/>
  <c r="Q8" i="74" a="1"/>
  <c r="Q8" i="74" s="1"/>
  <c r="I8" i="74" a="1"/>
  <c r="I8" i="74" s="1"/>
  <c r="V7" i="74" a="1"/>
  <c r="V7" i="74" s="1"/>
  <c r="N7" i="74" a="1"/>
  <c r="N7" i="74" s="1"/>
  <c r="F7" i="74" a="1"/>
  <c r="F7" i="74" s="1"/>
  <c r="S6" i="74" a="1"/>
  <c r="S6" i="74" s="1"/>
  <c r="K6" i="74" a="1"/>
  <c r="K6" i="74" s="1"/>
  <c r="P5" i="74" a="1"/>
  <c r="P5" i="74" s="1"/>
  <c r="H5" i="74" a="1"/>
  <c r="H5" i="74" s="1"/>
  <c r="U4" i="74" a="1"/>
  <c r="U4" i="74" s="1"/>
  <c r="M4" i="74" a="1"/>
  <c r="M4" i="74" s="1"/>
  <c r="E4" i="74" a="1"/>
  <c r="E4" i="74" s="1"/>
  <c r="U6" i="73" a="1"/>
  <c r="U6" i="73" s="1"/>
  <c r="M6" i="73" a="1"/>
  <c r="M6" i="73" s="1"/>
  <c r="E6" i="73" a="1"/>
  <c r="E6" i="73" s="1"/>
  <c r="R5" i="73" a="1"/>
  <c r="R5" i="73" s="1"/>
  <c r="J5" i="73" a="1"/>
  <c r="J5" i="73" s="1"/>
  <c r="W4" i="73" a="1"/>
  <c r="W4" i="73" s="1"/>
  <c r="O4" i="73" a="1"/>
  <c r="O4" i="73" s="1"/>
  <c r="G4" i="73" a="1"/>
  <c r="G4" i="73" s="1"/>
  <c r="R7" i="72" a="1"/>
  <c r="R7" i="72" s="1"/>
  <c r="J7" i="72" a="1"/>
  <c r="J7" i="72" s="1"/>
  <c r="W6" i="72" a="1"/>
  <c r="W6" i="72" s="1"/>
  <c r="O6" i="72" a="1"/>
  <c r="O6" i="72" s="1"/>
  <c r="R6" i="78" a="1"/>
  <c r="R6" i="78" s="1"/>
  <c r="J6" i="78" a="1"/>
  <c r="J6" i="78" s="1"/>
  <c r="W5" i="78" a="1"/>
  <c r="W5" i="78" s="1"/>
  <c r="O5" i="78" a="1"/>
  <c r="O5" i="78" s="1"/>
  <c r="G5" i="78" a="1"/>
  <c r="G5" i="78" s="1"/>
  <c r="T4" i="78" a="1"/>
  <c r="T4" i="78" s="1"/>
  <c r="L4" i="78" a="1"/>
  <c r="L4" i="78" s="1"/>
  <c r="D4" i="78" a="1"/>
  <c r="D4" i="78" s="1"/>
  <c r="R8" i="77" a="1"/>
  <c r="R8" i="77" s="1"/>
  <c r="J8" i="77" a="1"/>
  <c r="J8" i="77" s="1"/>
  <c r="W7" i="77" a="1"/>
  <c r="W7" i="77" s="1"/>
  <c r="O7" i="77" a="1"/>
  <c r="O7" i="77" s="1"/>
  <c r="G7" i="77" a="1"/>
  <c r="G7" i="77" s="1"/>
  <c r="T6" i="77" a="1"/>
  <c r="T6" i="77" s="1"/>
  <c r="L6" i="77" a="1"/>
  <c r="L6" i="77" s="1"/>
  <c r="D6" i="77" a="1"/>
  <c r="D6" i="77" s="1"/>
  <c r="Q5" i="77" a="1"/>
  <c r="Q5" i="77" s="1"/>
  <c r="I5" i="77" a="1"/>
  <c r="I5" i="77" s="1"/>
  <c r="V4" i="77" a="1"/>
  <c r="V4" i="77" s="1"/>
  <c r="N4" i="77" a="1"/>
  <c r="N4" i="77" s="1"/>
  <c r="F4" i="77" a="1"/>
  <c r="F4" i="77" s="1"/>
  <c r="T8" i="76" a="1"/>
  <c r="T8" i="76" s="1"/>
  <c r="L8" i="76" a="1"/>
  <c r="L8" i="76" s="1"/>
  <c r="D8" i="76" a="1"/>
  <c r="D8" i="76" s="1"/>
  <c r="Q7" i="76" a="1"/>
  <c r="Q7" i="76" s="1"/>
  <c r="I7" i="76" a="1"/>
  <c r="I7" i="76" s="1"/>
  <c r="V6" i="76" a="1"/>
  <c r="V6" i="76" s="1"/>
  <c r="N6" i="76" a="1"/>
  <c r="N6" i="76" s="1"/>
  <c r="F6" i="76" a="1"/>
  <c r="F6" i="76" s="1"/>
  <c r="S5" i="76" a="1"/>
  <c r="S5" i="76" s="1"/>
  <c r="K5" i="76" a="1"/>
  <c r="K5" i="76" s="1"/>
  <c r="P4" i="76" a="1"/>
  <c r="P4" i="76" s="1"/>
  <c r="H4" i="76" a="1"/>
  <c r="H4" i="76" s="1"/>
  <c r="U13" i="75" a="1"/>
  <c r="U13" i="75" s="1"/>
  <c r="M13" i="75" a="1"/>
  <c r="M13" i="75" s="1"/>
  <c r="E13" i="75" a="1"/>
  <c r="E13" i="75" s="1"/>
  <c r="R12" i="75" a="1"/>
  <c r="R12" i="75" s="1"/>
  <c r="J12" i="75" a="1"/>
  <c r="J12" i="75" s="1"/>
  <c r="W11" i="75" a="1"/>
  <c r="W11" i="75" s="1"/>
  <c r="O11" i="75" a="1"/>
  <c r="O11" i="75" s="1"/>
  <c r="G11" i="75" a="1"/>
  <c r="G11" i="75" s="1"/>
  <c r="T10" i="75" a="1"/>
  <c r="T10" i="75" s="1"/>
  <c r="L10" i="75" a="1"/>
  <c r="L10" i="75" s="1"/>
  <c r="D10" i="75" a="1"/>
  <c r="D10" i="75" s="1"/>
  <c r="Q9" i="75" a="1"/>
  <c r="Q9" i="75" s="1"/>
  <c r="I9" i="75" a="1"/>
  <c r="I9" i="75" s="1"/>
  <c r="V8" i="75" a="1"/>
  <c r="V8" i="75" s="1"/>
  <c r="N8" i="75" a="1"/>
  <c r="N8" i="75" s="1"/>
  <c r="F8" i="75" a="1"/>
  <c r="F8" i="75" s="1"/>
  <c r="S7" i="75" a="1"/>
  <c r="S7" i="75" s="1"/>
  <c r="K7" i="75" a="1"/>
  <c r="K7" i="75" s="1"/>
  <c r="P6" i="75" a="1"/>
  <c r="P6" i="75" s="1"/>
  <c r="H6" i="75" a="1"/>
  <c r="H6" i="75" s="1"/>
  <c r="U5" i="75" a="1"/>
  <c r="U5" i="75" s="1"/>
  <c r="M5" i="75" a="1"/>
  <c r="M5" i="75" s="1"/>
  <c r="E5" i="75" a="1"/>
  <c r="E5" i="75" s="1"/>
  <c r="R4" i="75" a="1"/>
  <c r="R4" i="75" s="1"/>
  <c r="J4" i="75" a="1"/>
  <c r="J4" i="75" s="1"/>
  <c r="S9" i="74" a="1"/>
  <c r="S9" i="74" s="1"/>
  <c r="K9" i="74" a="1"/>
  <c r="K9" i="74" s="1"/>
  <c r="P8" i="74" a="1"/>
  <c r="P8" i="74" s="1"/>
  <c r="H8" i="74" a="1"/>
  <c r="H8" i="74" s="1"/>
  <c r="U7" i="74" a="1"/>
  <c r="U7" i="74" s="1"/>
  <c r="M7" i="74" a="1"/>
  <c r="M7" i="74" s="1"/>
  <c r="E7" i="74" a="1"/>
  <c r="E7" i="74" s="1"/>
  <c r="R6" i="74" a="1"/>
  <c r="R6" i="74" s="1"/>
  <c r="J6" i="74" a="1"/>
  <c r="J6" i="74" s="1"/>
  <c r="W5" i="74" a="1"/>
  <c r="W5" i="74" s="1"/>
  <c r="O5" i="74" a="1"/>
  <c r="O5" i="74" s="1"/>
  <c r="G5" i="74" a="1"/>
  <c r="G5" i="74" s="1"/>
  <c r="T4" i="74" a="1"/>
  <c r="T4" i="74" s="1"/>
  <c r="L4" i="74" a="1"/>
  <c r="L4" i="74" s="1"/>
  <c r="D4" i="74" a="1"/>
  <c r="D4" i="74" s="1"/>
  <c r="T6" i="73" a="1"/>
  <c r="T6" i="73" s="1"/>
  <c r="L6" i="73" a="1"/>
  <c r="L6" i="73" s="1"/>
  <c r="D6" i="73" a="1"/>
  <c r="D6" i="73" s="1"/>
  <c r="Q5" i="73" a="1"/>
  <c r="Q5" i="73" s="1"/>
  <c r="I5" i="73" a="1"/>
  <c r="I5" i="73" s="1"/>
  <c r="V4" i="73" a="1"/>
  <c r="V4" i="73" s="1"/>
  <c r="N4" i="73" a="1"/>
  <c r="N4" i="73" s="1"/>
  <c r="F4" i="73" a="1"/>
  <c r="F4" i="73" s="1"/>
  <c r="Q7" i="72" a="1"/>
  <c r="Q7" i="72" s="1"/>
  <c r="I7" i="72" a="1"/>
  <c r="I7" i="72" s="1"/>
  <c r="V6" i="72" a="1"/>
  <c r="V6" i="72" s="1"/>
  <c r="N6" i="72" a="1"/>
  <c r="N6" i="72" s="1"/>
  <c r="Q6" i="78" a="1"/>
  <c r="Q6" i="78" s="1"/>
  <c r="I6" i="78" a="1"/>
  <c r="I6" i="78" s="1"/>
  <c r="V5" i="78" a="1"/>
  <c r="V5" i="78" s="1"/>
  <c r="N5" i="78" a="1"/>
  <c r="N5" i="78" s="1"/>
  <c r="F5" i="78" a="1"/>
  <c r="F5" i="78" s="1"/>
  <c r="S4" i="78" a="1"/>
  <c r="S4" i="78" s="1"/>
  <c r="K4" i="78" a="1"/>
  <c r="K4" i="78" s="1"/>
  <c r="Q8" i="77" a="1"/>
  <c r="Q8" i="77" s="1"/>
  <c r="I8" i="77" a="1"/>
  <c r="I8" i="77" s="1"/>
  <c r="V7" i="77" a="1"/>
  <c r="V7" i="77" s="1"/>
  <c r="N7" i="77" a="1"/>
  <c r="N7" i="77" s="1"/>
  <c r="F7" i="77" a="1"/>
  <c r="F7" i="77" s="1"/>
  <c r="S6" i="77" a="1"/>
  <c r="S6" i="77" s="1"/>
  <c r="K6" i="77" a="1"/>
  <c r="K6" i="77" s="1"/>
  <c r="P5" i="77" a="1"/>
  <c r="P5" i="77" s="1"/>
  <c r="H5" i="77" a="1"/>
  <c r="H5" i="77" s="1"/>
  <c r="U4" i="77" a="1"/>
  <c r="U4" i="77" s="1"/>
  <c r="M4" i="77" a="1"/>
  <c r="M4" i="77" s="1"/>
  <c r="E4" i="77" a="1"/>
  <c r="E4" i="77" s="1"/>
  <c r="S8" i="76" a="1"/>
  <c r="S8" i="76" s="1"/>
  <c r="K8" i="76" a="1"/>
  <c r="K8" i="76" s="1"/>
  <c r="P7" i="76" a="1"/>
  <c r="P7" i="76" s="1"/>
  <c r="H7" i="76" a="1"/>
  <c r="H7" i="76" s="1"/>
  <c r="U6" i="76" a="1"/>
  <c r="U6" i="76" s="1"/>
  <c r="M6" i="76" a="1"/>
  <c r="M6" i="76" s="1"/>
  <c r="E6" i="76" a="1"/>
  <c r="E6" i="76" s="1"/>
  <c r="R5" i="76" a="1"/>
  <c r="R5" i="76" s="1"/>
  <c r="J5" i="76" a="1"/>
  <c r="J5" i="76" s="1"/>
  <c r="W4" i="76" a="1"/>
  <c r="W4" i="76" s="1"/>
  <c r="O4" i="76" a="1"/>
  <c r="O4" i="76" s="1"/>
  <c r="G4" i="76" a="1"/>
  <c r="G4" i="76" s="1"/>
  <c r="T13" i="75" a="1"/>
  <c r="T13" i="75" s="1"/>
  <c r="L13" i="75" a="1"/>
  <c r="L13" i="75" s="1"/>
  <c r="D13" i="75" a="1"/>
  <c r="D13" i="75" s="1"/>
  <c r="Q12" i="75" a="1"/>
  <c r="Q12" i="75" s="1"/>
  <c r="I12" i="75" a="1"/>
  <c r="I12" i="75" s="1"/>
  <c r="V11" i="75" a="1"/>
  <c r="V11" i="75" s="1"/>
  <c r="N11" i="75" a="1"/>
  <c r="N11" i="75" s="1"/>
  <c r="F11" i="75" a="1"/>
  <c r="F11" i="75" s="1"/>
  <c r="S10" i="75" a="1"/>
  <c r="S10" i="75" s="1"/>
  <c r="K10" i="75" a="1"/>
  <c r="K10" i="75" s="1"/>
  <c r="P9" i="75" a="1"/>
  <c r="P9" i="75" s="1"/>
  <c r="H9" i="75" a="1"/>
  <c r="H9" i="75" s="1"/>
  <c r="U8" i="75" a="1"/>
  <c r="U8" i="75" s="1"/>
  <c r="M8" i="75" a="1"/>
  <c r="M8" i="75" s="1"/>
  <c r="E8" i="75" a="1"/>
  <c r="E8" i="75" s="1"/>
  <c r="R7" i="75" a="1"/>
  <c r="R7" i="75" s="1"/>
  <c r="J7" i="75" a="1"/>
  <c r="J7" i="75" s="1"/>
  <c r="W6" i="75" a="1"/>
  <c r="W6" i="75" s="1"/>
  <c r="O6" i="75" a="1"/>
  <c r="O6" i="75" s="1"/>
  <c r="G6" i="75" a="1"/>
  <c r="G6" i="75" s="1"/>
  <c r="T5" i="75" a="1"/>
  <c r="T5" i="75" s="1"/>
  <c r="L5" i="75" a="1"/>
  <c r="L5" i="75" s="1"/>
  <c r="D5" i="75" a="1"/>
  <c r="D5" i="75" s="1"/>
  <c r="Q4" i="75" a="1"/>
  <c r="Q4" i="75" s="1"/>
  <c r="I4" i="75" a="1"/>
  <c r="I4" i="75" s="1"/>
  <c r="R9" i="74" a="1"/>
  <c r="R9" i="74" s="1"/>
  <c r="J9" i="74" a="1"/>
  <c r="J9" i="74" s="1"/>
  <c r="W8" i="74" a="1"/>
  <c r="W8" i="74" s="1"/>
  <c r="O8" i="74" a="1"/>
  <c r="O8" i="74" s="1"/>
  <c r="G8" i="74" a="1"/>
  <c r="G8" i="74" s="1"/>
  <c r="T7" i="74" a="1"/>
  <c r="T7" i="74" s="1"/>
  <c r="L7" i="74" a="1"/>
  <c r="L7" i="74" s="1"/>
  <c r="D7" i="74" a="1"/>
  <c r="D7" i="74" s="1"/>
  <c r="Q6" i="74" a="1"/>
  <c r="Q6" i="74" s="1"/>
  <c r="I6" i="74" a="1"/>
  <c r="I6" i="74" s="1"/>
  <c r="V5" i="74" a="1"/>
  <c r="V5" i="74" s="1"/>
  <c r="N5" i="74" a="1"/>
  <c r="N5" i="74" s="1"/>
  <c r="F5" i="74" a="1"/>
  <c r="F5" i="74" s="1"/>
  <c r="S4" i="74" a="1"/>
  <c r="S4" i="74" s="1"/>
  <c r="K4" i="74" a="1"/>
  <c r="K4" i="74" s="1"/>
  <c r="S6" i="73" a="1"/>
  <c r="S6" i="73" s="1"/>
  <c r="K6" i="73" a="1"/>
  <c r="K6" i="73" s="1"/>
  <c r="P5" i="73" a="1"/>
  <c r="P5" i="73" s="1"/>
  <c r="H5" i="73" a="1"/>
  <c r="H5" i="73" s="1"/>
  <c r="U4" i="73" a="1"/>
  <c r="U4" i="73" s="1"/>
  <c r="M4" i="73" a="1"/>
  <c r="M4" i="73" s="1"/>
  <c r="E4" i="73" a="1"/>
  <c r="E4" i="73" s="1"/>
  <c r="P7" i="72" a="1"/>
  <c r="P7" i="72" s="1"/>
  <c r="H7" i="72" a="1"/>
  <c r="H7" i="72" s="1"/>
  <c r="U6" i="72" a="1"/>
  <c r="U6" i="72" s="1"/>
  <c r="P6" i="78" a="1"/>
  <c r="P6" i="78" s="1"/>
  <c r="H6" i="78" a="1"/>
  <c r="H6" i="78" s="1"/>
  <c r="U5" i="78" a="1"/>
  <c r="U5" i="78" s="1"/>
  <c r="M5" i="78" a="1"/>
  <c r="M5" i="78" s="1"/>
  <c r="E5" i="78" a="1"/>
  <c r="E5" i="78" s="1"/>
  <c r="R4" i="78" a="1"/>
  <c r="R4" i="78" s="1"/>
  <c r="J4" i="78" a="1"/>
  <c r="J4" i="78" s="1"/>
  <c r="P8" i="77" a="1"/>
  <c r="P8" i="77" s="1"/>
  <c r="H8" i="77" a="1"/>
  <c r="H8" i="77" s="1"/>
  <c r="U7" i="77" a="1"/>
  <c r="U7" i="77" s="1"/>
  <c r="M7" i="77" a="1"/>
  <c r="M7" i="77" s="1"/>
  <c r="E7" i="77" a="1"/>
  <c r="E7" i="77" s="1"/>
  <c r="R6" i="77" a="1"/>
  <c r="R6" i="77" s="1"/>
  <c r="J6" i="77" a="1"/>
  <c r="J6" i="77" s="1"/>
  <c r="W5" i="77" a="1"/>
  <c r="W5" i="77" s="1"/>
  <c r="O5" i="77" a="1"/>
  <c r="O5" i="77" s="1"/>
  <c r="G5" i="77" a="1"/>
  <c r="G5" i="77" s="1"/>
  <c r="T4" i="77" a="1"/>
  <c r="T4" i="77" s="1"/>
  <c r="L4" i="77" a="1"/>
  <c r="L4" i="77" s="1"/>
  <c r="D4" i="77" a="1"/>
  <c r="D4" i="77" s="1"/>
  <c r="R8" i="76" a="1"/>
  <c r="R8" i="76" s="1"/>
  <c r="J8" i="76" a="1"/>
  <c r="J8" i="76" s="1"/>
  <c r="W7" i="76" a="1"/>
  <c r="W7" i="76" s="1"/>
  <c r="O7" i="76" a="1"/>
  <c r="O7" i="76" s="1"/>
  <c r="G7" i="76" a="1"/>
  <c r="G7" i="76" s="1"/>
  <c r="T6" i="76" a="1"/>
  <c r="T6" i="76" s="1"/>
  <c r="L6" i="76" a="1"/>
  <c r="L6" i="76" s="1"/>
  <c r="D6" i="76" a="1"/>
  <c r="D6" i="76" s="1"/>
  <c r="Q5" i="76" a="1"/>
  <c r="Q5" i="76" s="1"/>
  <c r="I5" i="76" a="1"/>
  <c r="I5" i="76" s="1"/>
  <c r="V4" i="76" a="1"/>
  <c r="V4" i="76" s="1"/>
  <c r="N4" i="76" a="1"/>
  <c r="N4" i="76" s="1"/>
  <c r="F4" i="76" a="1"/>
  <c r="F4" i="76" s="1"/>
  <c r="S13" i="75" a="1"/>
  <c r="S13" i="75" s="1"/>
  <c r="K13" i="75" a="1"/>
  <c r="K13" i="75" s="1"/>
  <c r="P12" i="75" a="1"/>
  <c r="P12" i="75" s="1"/>
  <c r="H12" i="75" a="1"/>
  <c r="H12" i="75" s="1"/>
  <c r="U11" i="75" a="1"/>
  <c r="U11" i="75" s="1"/>
  <c r="M11" i="75" a="1"/>
  <c r="M11" i="75" s="1"/>
  <c r="E11" i="75" a="1"/>
  <c r="E11" i="75" s="1"/>
  <c r="R10" i="75" a="1"/>
  <c r="R10" i="75" s="1"/>
  <c r="J10" i="75" a="1"/>
  <c r="J10" i="75" s="1"/>
  <c r="W9" i="75" a="1"/>
  <c r="W9" i="75" s="1"/>
  <c r="O9" i="75" a="1"/>
  <c r="O9" i="75" s="1"/>
  <c r="G9" i="75" a="1"/>
  <c r="G9" i="75" s="1"/>
  <c r="T8" i="75" a="1"/>
  <c r="T8" i="75" s="1"/>
  <c r="L8" i="75" a="1"/>
  <c r="L8" i="75" s="1"/>
  <c r="D8" i="75" a="1"/>
  <c r="D8" i="75" s="1"/>
  <c r="Q7" i="75" a="1"/>
  <c r="Q7" i="75" s="1"/>
  <c r="I7" i="75" a="1"/>
  <c r="I7" i="75" s="1"/>
  <c r="V6" i="75" a="1"/>
  <c r="V6" i="75" s="1"/>
  <c r="N6" i="75" a="1"/>
  <c r="N6" i="75" s="1"/>
  <c r="F6" i="75" a="1"/>
  <c r="F6" i="75" s="1"/>
  <c r="S5" i="75" a="1"/>
  <c r="S5" i="75" s="1"/>
  <c r="K5" i="75" a="1"/>
  <c r="K5" i="75" s="1"/>
  <c r="P4" i="75" a="1"/>
  <c r="P4" i="75" s="1"/>
  <c r="H4" i="75" a="1"/>
  <c r="H4" i="75" s="1"/>
  <c r="Q9" i="74" a="1"/>
  <c r="Q9" i="74" s="1"/>
  <c r="I9" i="74" a="1"/>
  <c r="I9" i="74" s="1"/>
  <c r="V8" i="74" a="1"/>
  <c r="V8" i="74" s="1"/>
  <c r="N8" i="74" a="1"/>
  <c r="N8" i="74" s="1"/>
  <c r="F8" i="74" a="1"/>
  <c r="F8" i="74" s="1"/>
  <c r="S7" i="74" a="1"/>
  <c r="S7" i="74" s="1"/>
  <c r="K7" i="74" a="1"/>
  <c r="K7" i="74" s="1"/>
  <c r="P6" i="74" a="1"/>
  <c r="P6" i="74" s="1"/>
  <c r="H6" i="74" a="1"/>
  <c r="H6" i="74" s="1"/>
  <c r="U5" i="74" a="1"/>
  <c r="U5" i="74" s="1"/>
  <c r="M5" i="74" a="1"/>
  <c r="M5" i="74" s="1"/>
  <c r="E5" i="74" a="1"/>
  <c r="E5" i="74" s="1"/>
  <c r="R4" i="74" a="1"/>
  <c r="R4" i="74" s="1"/>
  <c r="J4" i="74" a="1"/>
  <c r="J4" i="74" s="1"/>
  <c r="R6" i="73" a="1"/>
  <c r="R6" i="73" s="1"/>
  <c r="J6" i="73" a="1"/>
  <c r="J6" i="73" s="1"/>
  <c r="W5" i="73" a="1"/>
  <c r="W5" i="73" s="1"/>
  <c r="O5" i="73" a="1"/>
  <c r="O5" i="73" s="1"/>
  <c r="G5" i="73" a="1"/>
  <c r="G5" i="73" s="1"/>
  <c r="T4" i="73" a="1"/>
  <c r="T4" i="73" s="1"/>
  <c r="L4" i="73" a="1"/>
  <c r="L4" i="73" s="1"/>
  <c r="D4" i="73" a="1"/>
  <c r="D4" i="73" s="1"/>
  <c r="W7" i="72" a="1"/>
  <c r="W7" i="72" s="1"/>
  <c r="O7" i="72" a="1"/>
  <c r="O7" i="72" s="1"/>
  <c r="G7" i="72" a="1"/>
  <c r="G7" i="72" s="1"/>
  <c r="T6" i="72" a="1"/>
  <c r="T6" i="72" s="1"/>
  <c r="W6" i="78" a="1"/>
  <c r="W6" i="78" s="1"/>
  <c r="O6" i="78" a="1"/>
  <c r="O6" i="78" s="1"/>
  <c r="G6" i="78" a="1"/>
  <c r="G6" i="78" s="1"/>
  <c r="T5" i="78" a="1"/>
  <c r="T5" i="78" s="1"/>
  <c r="L5" i="78" a="1"/>
  <c r="L5" i="78" s="1"/>
  <c r="D5" i="78" a="1"/>
  <c r="D5" i="78" s="1"/>
  <c r="Q4" i="78" a="1"/>
  <c r="Q4" i="78" s="1"/>
  <c r="Q2" i="78" s="1"/>
  <c r="I4" i="78" a="1"/>
  <c r="I4" i="78" s="1"/>
  <c r="I2" i="78" s="1"/>
  <c r="W8" i="77" a="1"/>
  <c r="W8" i="77" s="1"/>
  <c r="O8" i="77" a="1"/>
  <c r="O8" i="77" s="1"/>
  <c r="G8" i="77" a="1"/>
  <c r="G8" i="77" s="1"/>
  <c r="T7" i="77" a="1"/>
  <c r="T7" i="77" s="1"/>
  <c r="L7" i="77" a="1"/>
  <c r="L7" i="77" s="1"/>
  <c r="D7" i="77" a="1"/>
  <c r="D7" i="77" s="1"/>
  <c r="Q6" i="77" a="1"/>
  <c r="Q6" i="77" s="1"/>
  <c r="I6" i="77" a="1"/>
  <c r="I6" i="77" s="1"/>
  <c r="V5" i="77" a="1"/>
  <c r="V5" i="77" s="1"/>
  <c r="N5" i="77" a="1"/>
  <c r="N5" i="77" s="1"/>
  <c r="F5" i="77" a="1"/>
  <c r="F5" i="77" s="1"/>
  <c r="S4" i="77" a="1"/>
  <c r="S4" i="77" s="1"/>
  <c r="K4" i="77" a="1"/>
  <c r="K4" i="77" s="1"/>
  <c r="Q8" i="76" a="1"/>
  <c r="Q8" i="76" s="1"/>
  <c r="I8" i="76" a="1"/>
  <c r="I8" i="76" s="1"/>
  <c r="V7" i="76" a="1"/>
  <c r="V7" i="76" s="1"/>
  <c r="N7" i="76" a="1"/>
  <c r="N7" i="76" s="1"/>
  <c r="F7" i="76" a="1"/>
  <c r="F7" i="76" s="1"/>
  <c r="S6" i="76" a="1"/>
  <c r="S6" i="76" s="1"/>
  <c r="K6" i="76" a="1"/>
  <c r="K6" i="76" s="1"/>
  <c r="P5" i="76" a="1"/>
  <c r="P5" i="76" s="1"/>
  <c r="H5" i="76" a="1"/>
  <c r="H5" i="76" s="1"/>
  <c r="U4" i="76" a="1"/>
  <c r="U4" i="76" s="1"/>
  <c r="M4" i="76" a="1"/>
  <c r="M4" i="76" s="1"/>
  <c r="E4" i="76" a="1"/>
  <c r="E4" i="76" s="1"/>
  <c r="R13" i="75" a="1"/>
  <c r="R13" i="75" s="1"/>
  <c r="J13" i="75" a="1"/>
  <c r="J13" i="75" s="1"/>
  <c r="W12" i="75" a="1"/>
  <c r="W12" i="75" s="1"/>
  <c r="O12" i="75" a="1"/>
  <c r="O12" i="75" s="1"/>
  <c r="G12" i="75" a="1"/>
  <c r="G12" i="75" s="1"/>
  <c r="T11" i="75" a="1"/>
  <c r="T11" i="75" s="1"/>
  <c r="L11" i="75" a="1"/>
  <c r="L11" i="75" s="1"/>
  <c r="D11" i="75" a="1"/>
  <c r="D11" i="75" s="1"/>
  <c r="Q10" i="75" a="1"/>
  <c r="Q10" i="75" s="1"/>
  <c r="I10" i="75" a="1"/>
  <c r="I10" i="75" s="1"/>
  <c r="V9" i="75" a="1"/>
  <c r="V9" i="75" s="1"/>
  <c r="N9" i="75" a="1"/>
  <c r="N9" i="75" s="1"/>
  <c r="F9" i="75" a="1"/>
  <c r="F9" i="75" s="1"/>
  <c r="S8" i="75" a="1"/>
  <c r="S8" i="75" s="1"/>
  <c r="K8" i="75" a="1"/>
  <c r="K8" i="75" s="1"/>
  <c r="P7" i="75" a="1"/>
  <c r="P7" i="75" s="1"/>
  <c r="H7" i="75" a="1"/>
  <c r="H7" i="75" s="1"/>
  <c r="U6" i="75" a="1"/>
  <c r="U6" i="75" s="1"/>
  <c r="M6" i="75" a="1"/>
  <c r="M6" i="75" s="1"/>
  <c r="E6" i="75" a="1"/>
  <c r="E6" i="75" s="1"/>
  <c r="R5" i="75" a="1"/>
  <c r="R5" i="75" s="1"/>
  <c r="J5" i="75" a="1"/>
  <c r="J5" i="75" s="1"/>
  <c r="W4" i="75" a="1"/>
  <c r="W4" i="75" s="1"/>
  <c r="O4" i="75" a="1"/>
  <c r="O4" i="75" s="1"/>
  <c r="G4" i="75" a="1"/>
  <c r="G4" i="75" s="1"/>
  <c r="P9" i="74" a="1"/>
  <c r="P9" i="74" s="1"/>
  <c r="H9" i="74" a="1"/>
  <c r="H9" i="74" s="1"/>
  <c r="U8" i="74" a="1"/>
  <c r="U8" i="74" s="1"/>
  <c r="M8" i="74" a="1"/>
  <c r="M8" i="74" s="1"/>
  <c r="E8" i="74" a="1"/>
  <c r="E8" i="74" s="1"/>
  <c r="R7" i="74" a="1"/>
  <c r="R7" i="74" s="1"/>
  <c r="J7" i="74" a="1"/>
  <c r="J7" i="74" s="1"/>
  <c r="W6" i="74" a="1"/>
  <c r="W6" i="74" s="1"/>
  <c r="O6" i="74" a="1"/>
  <c r="O6" i="74" s="1"/>
  <c r="G6" i="74" a="1"/>
  <c r="G6" i="74" s="1"/>
  <c r="T5" i="74" a="1"/>
  <c r="T5" i="74" s="1"/>
  <c r="L5" i="74" a="1"/>
  <c r="L5" i="74" s="1"/>
  <c r="D5" i="74" a="1"/>
  <c r="D5" i="74" s="1"/>
  <c r="Q4" i="74" a="1"/>
  <c r="Q4" i="74" s="1"/>
  <c r="I4" i="74" a="1"/>
  <c r="I4" i="74" s="1"/>
  <c r="Q6" i="73" a="1"/>
  <c r="Q6" i="73" s="1"/>
  <c r="I6" i="73" a="1"/>
  <c r="I6" i="73" s="1"/>
  <c r="V5" i="73" a="1"/>
  <c r="V5" i="73" s="1"/>
  <c r="N5" i="73" a="1"/>
  <c r="N5" i="73" s="1"/>
  <c r="F5" i="73" a="1"/>
  <c r="F5" i="73" s="1"/>
  <c r="S4" i="73" a="1"/>
  <c r="S4" i="73" s="1"/>
  <c r="S2" i="73" s="1"/>
  <c r="K4" i="73" a="1"/>
  <c r="K4" i="73" s="1"/>
  <c r="K2" i="73" s="1"/>
  <c r="V7" i="72" a="1"/>
  <c r="V7" i="72" s="1"/>
  <c r="N7" i="72" a="1"/>
  <c r="N7" i="72" s="1"/>
  <c r="F7" i="72" a="1"/>
  <c r="F7" i="72" s="1"/>
  <c r="S6" i="72" a="1"/>
  <c r="S6" i="72" s="1"/>
  <c r="V6" i="78" a="1"/>
  <c r="V6" i="78" s="1"/>
  <c r="N6" i="78" a="1"/>
  <c r="N6" i="78" s="1"/>
  <c r="F6" i="78" a="1"/>
  <c r="F6" i="78" s="1"/>
  <c r="S5" i="78" a="1"/>
  <c r="S5" i="78" s="1"/>
  <c r="K5" i="78" a="1"/>
  <c r="K5" i="78" s="1"/>
  <c r="P4" i="78" a="1"/>
  <c r="P4" i="78" s="1"/>
  <c r="P2" i="78" s="1"/>
  <c r="H4" i="78" a="1"/>
  <c r="H4" i="78" s="1"/>
  <c r="H2" i="78" s="1"/>
  <c r="V8" i="77" a="1"/>
  <c r="V8" i="77" s="1"/>
  <c r="N8" i="77" a="1"/>
  <c r="N8" i="77" s="1"/>
  <c r="F8" i="77" a="1"/>
  <c r="F8" i="77" s="1"/>
  <c r="S7" i="77" a="1"/>
  <c r="S7" i="77" s="1"/>
  <c r="K7" i="77" a="1"/>
  <c r="K7" i="77" s="1"/>
  <c r="P6" i="77" a="1"/>
  <c r="P6" i="77" s="1"/>
  <c r="H6" i="77" a="1"/>
  <c r="H6" i="77" s="1"/>
  <c r="U5" i="77" a="1"/>
  <c r="U5" i="77" s="1"/>
  <c r="M5" i="77" a="1"/>
  <c r="M5" i="77" s="1"/>
  <c r="E5" i="77" a="1"/>
  <c r="E5" i="77" s="1"/>
  <c r="R4" i="77" a="1"/>
  <c r="R4" i="77" s="1"/>
  <c r="J4" i="77" a="1"/>
  <c r="J4" i="77" s="1"/>
  <c r="P8" i="76" a="1"/>
  <c r="P8" i="76" s="1"/>
  <c r="H8" i="76" a="1"/>
  <c r="H8" i="76" s="1"/>
  <c r="U7" i="76" a="1"/>
  <c r="U7" i="76" s="1"/>
  <c r="M7" i="76" a="1"/>
  <c r="M7" i="76" s="1"/>
  <c r="E7" i="76" a="1"/>
  <c r="E7" i="76" s="1"/>
  <c r="R6" i="76" a="1"/>
  <c r="R6" i="76" s="1"/>
  <c r="J6" i="76" a="1"/>
  <c r="J6" i="76" s="1"/>
  <c r="W5" i="76" a="1"/>
  <c r="W5" i="76" s="1"/>
  <c r="O5" i="76" a="1"/>
  <c r="O5" i="76" s="1"/>
  <c r="G5" i="76" a="1"/>
  <c r="G5" i="76" s="1"/>
  <c r="T4" i="76" a="1"/>
  <c r="T4" i="76" s="1"/>
  <c r="L4" i="76" a="1"/>
  <c r="L4" i="76" s="1"/>
  <c r="D4" i="76" a="1"/>
  <c r="D4" i="76" s="1"/>
  <c r="Q13" i="75" a="1"/>
  <c r="Q13" i="75" s="1"/>
  <c r="I13" i="75" a="1"/>
  <c r="I13" i="75" s="1"/>
  <c r="V12" i="75" a="1"/>
  <c r="V12" i="75" s="1"/>
  <c r="N12" i="75" a="1"/>
  <c r="N12" i="75" s="1"/>
  <c r="F12" i="75" a="1"/>
  <c r="F12" i="75" s="1"/>
  <c r="S11" i="75" a="1"/>
  <c r="S11" i="75" s="1"/>
  <c r="K11" i="75" a="1"/>
  <c r="K11" i="75" s="1"/>
  <c r="P10" i="75" a="1"/>
  <c r="P10" i="75" s="1"/>
  <c r="H10" i="75" a="1"/>
  <c r="H10" i="75" s="1"/>
  <c r="U9" i="75" a="1"/>
  <c r="U9" i="75" s="1"/>
  <c r="M9" i="75" a="1"/>
  <c r="M9" i="75" s="1"/>
  <c r="E9" i="75" a="1"/>
  <c r="E9" i="75" s="1"/>
  <c r="R8" i="75" a="1"/>
  <c r="R8" i="75" s="1"/>
  <c r="J8" i="75" a="1"/>
  <c r="J8" i="75" s="1"/>
  <c r="W7" i="75" a="1"/>
  <c r="W7" i="75" s="1"/>
  <c r="O7" i="75" a="1"/>
  <c r="O7" i="75" s="1"/>
  <c r="G7" i="75" a="1"/>
  <c r="G7" i="75" s="1"/>
  <c r="T6" i="75" a="1"/>
  <c r="T6" i="75" s="1"/>
  <c r="L6" i="75" a="1"/>
  <c r="L6" i="75" s="1"/>
  <c r="D6" i="75" a="1"/>
  <c r="D6" i="75" s="1"/>
  <c r="Q5" i="75" a="1"/>
  <c r="Q5" i="75" s="1"/>
  <c r="I5" i="75" a="1"/>
  <c r="I5" i="75" s="1"/>
  <c r="V4" i="75" a="1"/>
  <c r="V4" i="75" s="1"/>
  <c r="N4" i="75" a="1"/>
  <c r="N4" i="75" s="1"/>
  <c r="F4" i="75" a="1"/>
  <c r="F4" i="75" s="1"/>
  <c r="W9" i="74" a="1"/>
  <c r="W9" i="74" s="1"/>
  <c r="O9" i="74" a="1"/>
  <c r="O9" i="74" s="1"/>
  <c r="G9" i="74" a="1"/>
  <c r="G9" i="74" s="1"/>
  <c r="T8" i="74" a="1"/>
  <c r="T8" i="74" s="1"/>
  <c r="L8" i="74" a="1"/>
  <c r="L8" i="74" s="1"/>
  <c r="D8" i="74" a="1"/>
  <c r="D8" i="74" s="1"/>
  <c r="Q7" i="74" a="1"/>
  <c r="Q7" i="74" s="1"/>
  <c r="I7" i="74" a="1"/>
  <c r="I7" i="74" s="1"/>
  <c r="V6" i="74" a="1"/>
  <c r="V6" i="74" s="1"/>
  <c r="N6" i="74" a="1"/>
  <c r="N6" i="74" s="1"/>
  <c r="F6" i="74" a="1"/>
  <c r="F6" i="74" s="1"/>
  <c r="S5" i="74" a="1"/>
  <c r="S5" i="74" s="1"/>
  <c r="K5" i="74" a="1"/>
  <c r="K5" i="74" s="1"/>
  <c r="P4" i="74" a="1"/>
  <c r="P4" i="74" s="1"/>
  <c r="H4" i="74" a="1"/>
  <c r="H4" i="74" s="1"/>
  <c r="P6" i="73" a="1"/>
  <c r="P6" i="73" s="1"/>
  <c r="H6" i="73" a="1"/>
  <c r="H6" i="73" s="1"/>
  <c r="U5" i="73" a="1"/>
  <c r="U5" i="73" s="1"/>
  <c r="M5" i="73" a="1"/>
  <c r="M5" i="73" s="1"/>
  <c r="E5" i="73" a="1"/>
  <c r="E5" i="73" s="1"/>
  <c r="R4" i="73" a="1"/>
  <c r="R4" i="73" s="1"/>
  <c r="R2" i="73" s="1"/>
  <c r="J4" i="73" a="1"/>
  <c r="J4" i="73" s="1"/>
  <c r="J2" i="73" s="1"/>
  <c r="U7" i="72" a="1"/>
  <c r="U7" i="72" s="1"/>
  <c r="M7" i="72" a="1"/>
  <c r="M7" i="72" s="1"/>
  <c r="E7" i="72" a="1"/>
  <c r="E7" i="72" s="1"/>
  <c r="R6" i="72" a="1"/>
  <c r="R6" i="72" s="1"/>
  <c r="U6" i="78" a="1"/>
  <c r="U6" i="78" s="1"/>
  <c r="M6" i="78" a="1"/>
  <c r="M6" i="78" s="1"/>
  <c r="E6" i="78" a="1"/>
  <c r="E6" i="78" s="1"/>
  <c r="R5" i="78" a="1"/>
  <c r="R5" i="78" s="1"/>
  <c r="J5" i="78" a="1"/>
  <c r="J5" i="78" s="1"/>
  <c r="W4" i="78" a="1"/>
  <c r="W4" i="78" s="1"/>
  <c r="W2" i="78" s="1"/>
  <c r="O4" i="78" a="1"/>
  <c r="O4" i="78" s="1"/>
  <c r="O2" i="78" s="1"/>
  <c r="G4" i="78" a="1"/>
  <c r="G4" i="78" s="1"/>
  <c r="G2" i="78" s="1"/>
  <c r="U8" i="77" a="1"/>
  <c r="U8" i="77" s="1"/>
  <c r="M8" i="77" a="1"/>
  <c r="M8" i="77" s="1"/>
  <c r="E8" i="77" a="1"/>
  <c r="E8" i="77" s="1"/>
  <c r="R7" i="77" a="1"/>
  <c r="R7" i="77" s="1"/>
  <c r="J7" i="77" a="1"/>
  <c r="J7" i="77" s="1"/>
  <c r="W6" i="77" a="1"/>
  <c r="W6" i="77" s="1"/>
  <c r="O6" i="77" a="1"/>
  <c r="O6" i="77" s="1"/>
  <c r="G6" i="77" a="1"/>
  <c r="G6" i="77" s="1"/>
  <c r="T5" i="77" a="1"/>
  <c r="T5" i="77" s="1"/>
  <c r="L5" i="77" a="1"/>
  <c r="L5" i="77" s="1"/>
  <c r="D5" i="77" a="1"/>
  <c r="D5" i="77" s="1"/>
  <c r="Q4" i="77" a="1"/>
  <c r="Q4" i="77" s="1"/>
  <c r="Q2" i="77" s="1"/>
  <c r="I4" i="77" a="1"/>
  <c r="I4" i="77" s="1"/>
  <c r="I2" i="77" s="1"/>
  <c r="W8" i="76" a="1"/>
  <c r="W8" i="76" s="1"/>
  <c r="O8" i="76" a="1"/>
  <c r="O8" i="76" s="1"/>
  <c r="G8" i="76" a="1"/>
  <c r="G8" i="76" s="1"/>
  <c r="T7" i="76" a="1"/>
  <c r="T7" i="76" s="1"/>
  <c r="L7" i="76" a="1"/>
  <c r="L7" i="76" s="1"/>
  <c r="D7" i="76" a="1"/>
  <c r="D7" i="76" s="1"/>
  <c r="Q6" i="76" a="1"/>
  <c r="Q6" i="76" s="1"/>
  <c r="I6" i="76" a="1"/>
  <c r="I6" i="76" s="1"/>
  <c r="V5" i="76" a="1"/>
  <c r="V5" i="76" s="1"/>
  <c r="N5" i="76" a="1"/>
  <c r="N5" i="76" s="1"/>
  <c r="F5" i="76" a="1"/>
  <c r="F5" i="76" s="1"/>
  <c r="S4" i="76" a="1"/>
  <c r="S4" i="76" s="1"/>
  <c r="S2" i="76" s="1"/>
  <c r="K4" i="76" a="1"/>
  <c r="K4" i="76" s="1"/>
  <c r="K2" i="76" s="1"/>
  <c r="P13" i="75" a="1"/>
  <c r="P13" i="75" s="1"/>
  <c r="H13" i="75" a="1"/>
  <c r="H13" i="75" s="1"/>
  <c r="U12" i="75" a="1"/>
  <c r="U12" i="75" s="1"/>
  <c r="M12" i="75" a="1"/>
  <c r="M12" i="75" s="1"/>
  <c r="E12" i="75" a="1"/>
  <c r="E12" i="75" s="1"/>
  <c r="R11" i="75" a="1"/>
  <c r="R11" i="75" s="1"/>
  <c r="J11" i="75" a="1"/>
  <c r="J11" i="75" s="1"/>
  <c r="W10" i="75" a="1"/>
  <c r="W10" i="75" s="1"/>
  <c r="O10" i="75" a="1"/>
  <c r="O10" i="75" s="1"/>
  <c r="G10" i="75" a="1"/>
  <c r="G10" i="75" s="1"/>
  <c r="T9" i="75" a="1"/>
  <c r="T9" i="75" s="1"/>
  <c r="L9" i="75" a="1"/>
  <c r="L9" i="75" s="1"/>
  <c r="D9" i="75" a="1"/>
  <c r="D9" i="75" s="1"/>
  <c r="Q8" i="75" a="1"/>
  <c r="Q8" i="75" s="1"/>
  <c r="I8" i="75" a="1"/>
  <c r="I8" i="75" s="1"/>
  <c r="V7" i="75" a="1"/>
  <c r="V7" i="75" s="1"/>
  <c r="N7" i="75" a="1"/>
  <c r="N7" i="75" s="1"/>
  <c r="F7" i="75" a="1"/>
  <c r="F7" i="75" s="1"/>
  <c r="S6" i="75" a="1"/>
  <c r="S6" i="75" s="1"/>
  <c r="K6" i="75" a="1"/>
  <c r="K6" i="75" s="1"/>
  <c r="P5" i="75" a="1"/>
  <c r="P5" i="75" s="1"/>
  <c r="H5" i="75" a="1"/>
  <c r="H5" i="75" s="1"/>
  <c r="U4" i="75" a="1"/>
  <c r="U4" i="75" s="1"/>
  <c r="M4" i="75" a="1"/>
  <c r="M4" i="75" s="1"/>
  <c r="E4" i="75" a="1"/>
  <c r="E4" i="75" s="1"/>
  <c r="E2" i="75" s="1"/>
  <c r="V9" i="74" a="1"/>
  <c r="V9" i="74" s="1"/>
  <c r="N9" i="74" a="1"/>
  <c r="N9" i="74" s="1"/>
  <c r="F9" i="74" a="1"/>
  <c r="F9" i="74" s="1"/>
  <c r="S8" i="74" a="1"/>
  <c r="S8" i="74" s="1"/>
  <c r="K8" i="74" a="1"/>
  <c r="K8" i="74" s="1"/>
  <c r="P7" i="74" a="1"/>
  <c r="P7" i="74" s="1"/>
  <c r="H7" i="74" a="1"/>
  <c r="H7" i="74" s="1"/>
  <c r="U6" i="74" a="1"/>
  <c r="U6" i="74" s="1"/>
  <c r="M6" i="74" a="1"/>
  <c r="M6" i="74" s="1"/>
  <c r="E6" i="74" a="1"/>
  <c r="E6" i="74" s="1"/>
  <c r="R5" i="74" a="1"/>
  <c r="R5" i="74" s="1"/>
  <c r="J5" i="74" a="1"/>
  <c r="J5" i="74" s="1"/>
  <c r="W4" i="74" a="1"/>
  <c r="W4" i="74" s="1"/>
  <c r="W2" i="74" s="1"/>
  <c r="O4" i="74" a="1"/>
  <c r="O4" i="74" s="1"/>
  <c r="O2" i="74" s="1"/>
  <c r="G4" i="74" a="1"/>
  <c r="G4" i="74" s="1"/>
  <c r="G2" i="74" s="1"/>
  <c r="W6" i="73" a="1"/>
  <c r="W6" i="73" s="1"/>
  <c r="O6" i="73" a="1"/>
  <c r="O6" i="73" s="1"/>
  <c r="G6" i="73" a="1"/>
  <c r="G6" i="73" s="1"/>
  <c r="T5" i="73" a="1"/>
  <c r="T5" i="73" s="1"/>
  <c r="L5" i="73" a="1"/>
  <c r="L5" i="73" s="1"/>
  <c r="D5" i="73" a="1"/>
  <c r="D5" i="73" s="1"/>
  <c r="Q4" i="73" a="1"/>
  <c r="Q4" i="73" s="1"/>
  <c r="Q2" i="73" s="1"/>
  <c r="I4" i="73" a="1"/>
  <c r="I4" i="73" s="1"/>
  <c r="I2" i="73" s="1"/>
  <c r="T7" i="72" a="1"/>
  <c r="T7" i="72" s="1"/>
  <c r="L7" i="72" a="1"/>
  <c r="L7" i="72" s="1"/>
  <c r="D7" i="72" a="1"/>
  <c r="D7" i="72" s="1"/>
  <c r="J6" i="72" a="1"/>
  <c r="J6" i="72" s="1"/>
  <c r="W5" i="72" a="1"/>
  <c r="W5" i="72" s="1"/>
  <c r="O5" i="72" a="1"/>
  <c r="O5" i="72" s="1"/>
  <c r="G5" i="72" a="1"/>
  <c r="G5" i="72" s="1"/>
  <c r="T4" i="72" a="1"/>
  <c r="T4" i="72" s="1"/>
  <c r="L4" i="72" a="1"/>
  <c r="L4" i="72" s="1"/>
  <c r="D4" i="72" a="1"/>
  <c r="D4" i="72" s="1"/>
  <c r="W7" i="71" a="1"/>
  <c r="W7" i="71" s="1"/>
  <c r="O7" i="71" a="1"/>
  <c r="O7" i="71" s="1"/>
  <c r="G7" i="71" a="1"/>
  <c r="G7" i="71" s="1"/>
  <c r="T6" i="71" a="1"/>
  <c r="T6" i="71" s="1"/>
  <c r="L6" i="71" a="1"/>
  <c r="L6" i="71" s="1"/>
  <c r="D6" i="71" a="1"/>
  <c r="D6" i="71" s="1"/>
  <c r="Q5" i="71" a="1"/>
  <c r="Q5" i="71" s="1"/>
  <c r="I5" i="71" a="1"/>
  <c r="I5" i="71" s="1"/>
  <c r="V4" i="71" a="1"/>
  <c r="V4" i="71" s="1"/>
  <c r="N4" i="71" a="1"/>
  <c r="N4" i="71" s="1"/>
  <c r="F4" i="71" a="1"/>
  <c r="F4" i="71" s="1"/>
  <c r="S5" i="70" a="1"/>
  <c r="S5" i="70" s="1"/>
  <c r="K5" i="70" a="1"/>
  <c r="K5" i="70" s="1"/>
  <c r="P4" i="70" a="1"/>
  <c r="P4" i="70" s="1"/>
  <c r="H4" i="70" a="1"/>
  <c r="H4" i="70" s="1"/>
  <c r="P6" i="69" a="1"/>
  <c r="P6" i="69" s="1"/>
  <c r="H6" i="69" a="1"/>
  <c r="H6" i="69" s="1"/>
  <c r="U5" i="69" a="1"/>
  <c r="U5" i="69" s="1"/>
  <c r="M5" i="69" a="1"/>
  <c r="M5" i="69" s="1"/>
  <c r="E5" i="69" a="1"/>
  <c r="E5" i="69" s="1"/>
  <c r="R4" i="69" a="1"/>
  <c r="R4" i="69" s="1"/>
  <c r="J4" i="69" a="1"/>
  <c r="J4" i="69" s="1"/>
  <c r="U7" i="68" a="1"/>
  <c r="U7" i="68" s="1"/>
  <c r="M7" i="68" a="1"/>
  <c r="M7" i="68" s="1"/>
  <c r="E7" i="68" a="1"/>
  <c r="E7" i="68" s="1"/>
  <c r="R6" i="68" a="1"/>
  <c r="R6" i="68" s="1"/>
  <c r="J6" i="68" a="1"/>
  <c r="J6" i="68" s="1"/>
  <c r="W5" i="68" a="1"/>
  <c r="W5" i="68" s="1"/>
  <c r="O5" i="68" a="1"/>
  <c r="O5" i="68" s="1"/>
  <c r="G5" i="68" a="1"/>
  <c r="G5" i="68" s="1"/>
  <c r="T4" i="68" a="1"/>
  <c r="T4" i="68" s="1"/>
  <c r="L4" i="68" a="1"/>
  <c r="L4" i="68" s="1"/>
  <c r="D4" i="68" a="1"/>
  <c r="D4" i="68" s="1"/>
  <c r="W7" i="67" a="1"/>
  <c r="W7" i="67" s="1"/>
  <c r="O7" i="67" a="1"/>
  <c r="O7" i="67" s="1"/>
  <c r="G7" i="67" a="1"/>
  <c r="G7" i="67" s="1"/>
  <c r="T6" i="67" a="1"/>
  <c r="T6" i="67" s="1"/>
  <c r="L6" i="67" a="1"/>
  <c r="L6" i="67" s="1"/>
  <c r="D6" i="67" a="1"/>
  <c r="D6" i="67" s="1"/>
  <c r="Q5" i="67" a="1"/>
  <c r="Q5" i="67" s="1"/>
  <c r="I5" i="67" a="1"/>
  <c r="I5" i="67" s="1"/>
  <c r="V4" i="67" a="1"/>
  <c r="V4" i="67" s="1"/>
  <c r="N4" i="67" a="1"/>
  <c r="N4" i="67" s="1"/>
  <c r="F4" i="67" a="1"/>
  <c r="F4" i="67" s="1"/>
  <c r="Q7" i="66" a="1"/>
  <c r="Q7" i="66" s="1"/>
  <c r="I7" i="66" a="1"/>
  <c r="I7" i="66" s="1"/>
  <c r="V6" i="66" a="1"/>
  <c r="V6" i="66" s="1"/>
  <c r="N6" i="66" a="1"/>
  <c r="N6" i="66" s="1"/>
  <c r="F6" i="66" a="1"/>
  <c r="F6" i="66" s="1"/>
  <c r="S5" i="66" a="1"/>
  <c r="S5" i="66" s="1"/>
  <c r="K5" i="66" a="1"/>
  <c r="K5" i="66" s="1"/>
  <c r="P4" i="66" a="1"/>
  <c r="P4" i="66" s="1"/>
  <c r="H4" i="66" a="1"/>
  <c r="H4" i="66" s="1"/>
  <c r="V8" i="65" a="1"/>
  <c r="V8" i="65" s="1"/>
  <c r="N8" i="65" a="1"/>
  <c r="N8" i="65" s="1"/>
  <c r="F8" i="65" a="1"/>
  <c r="F8" i="65" s="1"/>
  <c r="S7" i="65" a="1"/>
  <c r="S7" i="65" s="1"/>
  <c r="K7" i="65" a="1"/>
  <c r="K7" i="65" s="1"/>
  <c r="P6" i="65" a="1"/>
  <c r="P6" i="65" s="1"/>
  <c r="H6" i="65" a="1"/>
  <c r="H6" i="65" s="1"/>
  <c r="U5" i="65" a="1"/>
  <c r="U5" i="65" s="1"/>
  <c r="M5" i="65" a="1"/>
  <c r="M5" i="65" s="1"/>
  <c r="E5" i="65" a="1"/>
  <c r="E5" i="65" s="1"/>
  <c r="R4" i="65" a="1"/>
  <c r="R4" i="65" s="1"/>
  <c r="J4" i="65" a="1"/>
  <c r="J4" i="65" s="1"/>
  <c r="U7" i="64" a="1"/>
  <c r="U7" i="64" s="1"/>
  <c r="M7" i="64" a="1"/>
  <c r="M7" i="64" s="1"/>
  <c r="E7" i="64" a="1"/>
  <c r="E7" i="64" s="1"/>
  <c r="R6" i="64" a="1"/>
  <c r="R6" i="64" s="1"/>
  <c r="J6" i="64" a="1"/>
  <c r="J6" i="64" s="1"/>
  <c r="W5" i="64" a="1"/>
  <c r="W5" i="64" s="1"/>
  <c r="O5" i="64" a="1"/>
  <c r="O5" i="64" s="1"/>
  <c r="G5" i="64" a="1"/>
  <c r="G5" i="64" s="1"/>
  <c r="T4" i="64" a="1"/>
  <c r="T4" i="64" s="1"/>
  <c r="L4" i="64" a="1"/>
  <c r="L4" i="64" s="1"/>
  <c r="D4" i="64" a="1"/>
  <c r="D4" i="64" s="1"/>
  <c r="W7" i="63" a="1"/>
  <c r="W7" i="63" s="1"/>
  <c r="O7" i="63" a="1"/>
  <c r="O7" i="63" s="1"/>
  <c r="I6" i="72" a="1"/>
  <c r="I6" i="72" s="1"/>
  <c r="V5" i="72" a="1"/>
  <c r="V5" i="72" s="1"/>
  <c r="N5" i="72" a="1"/>
  <c r="N5" i="72" s="1"/>
  <c r="F5" i="72" a="1"/>
  <c r="F5" i="72" s="1"/>
  <c r="S4" i="72" a="1"/>
  <c r="S4" i="72" s="1"/>
  <c r="K4" i="72" a="1"/>
  <c r="K4" i="72" s="1"/>
  <c r="V7" i="71" a="1"/>
  <c r="V7" i="71" s="1"/>
  <c r="N7" i="71" a="1"/>
  <c r="N7" i="71" s="1"/>
  <c r="F7" i="71" a="1"/>
  <c r="F7" i="71" s="1"/>
  <c r="S6" i="71" a="1"/>
  <c r="S6" i="71" s="1"/>
  <c r="K6" i="71" a="1"/>
  <c r="K6" i="71" s="1"/>
  <c r="P5" i="71" a="1"/>
  <c r="P5" i="71" s="1"/>
  <c r="H5" i="71" a="1"/>
  <c r="H5" i="71" s="1"/>
  <c r="U4" i="71" a="1"/>
  <c r="U4" i="71" s="1"/>
  <c r="M4" i="71" a="1"/>
  <c r="M4" i="71" s="1"/>
  <c r="E4" i="71" a="1"/>
  <c r="E4" i="71" s="1"/>
  <c r="R5" i="70" a="1"/>
  <c r="R5" i="70" s="1"/>
  <c r="J5" i="70" a="1"/>
  <c r="J5" i="70" s="1"/>
  <c r="W4" i="70" a="1"/>
  <c r="W4" i="70" s="1"/>
  <c r="O4" i="70" a="1"/>
  <c r="O4" i="70" s="1"/>
  <c r="G4" i="70" a="1"/>
  <c r="G4" i="70" s="1"/>
  <c r="W6" i="69" a="1"/>
  <c r="W6" i="69" s="1"/>
  <c r="O6" i="69" a="1"/>
  <c r="O6" i="69" s="1"/>
  <c r="G6" i="69" a="1"/>
  <c r="G6" i="69" s="1"/>
  <c r="T5" i="69" a="1"/>
  <c r="T5" i="69" s="1"/>
  <c r="L5" i="69" a="1"/>
  <c r="L5" i="69" s="1"/>
  <c r="D5" i="69" a="1"/>
  <c r="D5" i="69" s="1"/>
  <c r="Q4" i="69" a="1"/>
  <c r="Q4" i="69" s="1"/>
  <c r="I4" i="69" a="1"/>
  <c r="I4" i="69" s="1"/>
  <c r="T7" i="68" a="1"/>
  <c r="T7" i="68" s="1"/>
  <c r="L7" i="68" a="1"/>
  <c r="L7" i="68" s="1"/>
  <c r="D7" i="68" a="1"/>
  <c r="D7" i="68" s="1"/>
  <c r="Q6" i="68" a="1"/>
  <c r="Q6" i="68" s="1"/>
  <c r="I6" i="68" a="1"/>
  <c r="I6" i="68" s="1"/>
  <c r="V5" i="68" a="1"/>
  <c r="V5" i="68" s="1"/>
  <c r="N5" i="68" a="1"/>
  <c r="N5" i="68" s="1"/>
  <c r="F5" i="68" a="1"/>
  <c r="F5" i="68" s="1"/>
  <c r="S4" i="68" a="1"/>
  <c r="S4" i="68" s="1"/>
  <c r="K4" i="68" a="1"/>
  <c r="K4" i="68" s="1"/>
  <c r="V7" i="67" a="1"/>
  <c r="V7" i="67" s="1"/>
  <c r="N7" i="67" a="1"/>
  <c r="N7" i="67" s="1"/>
  <c r="F7" i="67" a="1"/>
  <c r="F7" i="67" s="1"/>
  <c r="S6" i="67" a="1"/>
  <c r="S6" i="67" s="1"/>
  <c r="K6" i="67" a="1"/>
  <c r="K6" i="67" s="1"/>
  <c r="P5" i="67" a="1"/>
  <c r="P5" i="67" s="1"/>
  <c r="H5" i="67" a="1"/>
  <c r="H5" i="67" s="1"/>
  <c r="U4" i="67" a="1"/>
  <c r="U4" i="67" s="1"/>
  <c r="M4" i="67" a="1"/>
  <c r="M4" i="67" s="1"/>
  <c r="E4" i="67" a="1"/>
  <c r="E4" i="67" s="1"/>
  <c r="P7" i="66" a="1"/>
  <c r="P7" i="66" s="1"/>
  <c r="H7" i="66" a="1"/>
  <c r="H7" i="66" s="1"/>
  <c r="U6" i="66" a="1"/>
  <c r="U6" i="66" s="1"/>
  <c r="M6" i="66" a="1"/>
  <c r="M6" i="66" s="1"/>
  <c r="E6" i="66" a="1"/>
  <c r="E6" i="66" s="1"/>
  <c r="R5" i="66" a="1"/>
  <c r="R5" i="66" s="1"/>
  <c r="J5" i="66" a="1"/>
  <c r="J5" i="66" s="1"/>
  <c r="W4" i="66" a="1"/>
  <c r="W4" i="66" s="1"/>
  <c r="O4" i="66" a="1"/>
  <c r="O4" i="66" s="1"/>
  <c r="G4" i="66" a="1"/>
  <c r="G4" i="66" s="1"/>
  <c r="U8" i="65" a="1"/>
  <c r="U8" i="65" s="1"/>
  <c r="M8" i="65" a="1"/>
  <c r="M8" i="65" s="1"/>
  <c r="E8" i="65" a="1"/>
  <c r="E8" i="65" s="1"/>
  <c r="R7" i="65" a="1"/>
  <c r="R7" i="65" s="1"/>
  <c r="J7" i="65" a="1"/>
  <c r="J7" i="65" s="1"/>
  <c r="W6" i="65" a="1"/>
  <c r="W6" i="65" s="1"/>
  <c r="O6" i="65" a="1"/>
  <c r="O6" i="65" s="1"/>
  <c r="G6" i="65" a="1"/>
  <c r="G6" i="65" s="1"/>
  <c r="T5" i="65" a="1"/>
  <c r="T5" i="65" s="1"/>
  <c r="L5" i="65" a="1"/>
  <c r="L5" i="65" s="1"/>
  <c r="D5" i="65" a="1"/>
  <c r="D5" i="65" s="1"/>
  <c r="Q4" i="65" a="1"/>
  <c r="Q4" i="65" s="1"/>
  <c r="I4" i="65" a="1"/>
  <c r="I4" i="65" s="1"/>
  <c r="T7" i="64" a="1"/>
  <c r="T7" i="64" s="1"/>
  <c r="L7" i="64" a="1"/>
  <c r="L7" i="64" s="1"/>
  <c r="D7" i="64" a="1"/>
  <c r="D7" i="64" s="1"/>
  <c r="Q6" i="64" a="1"/>
  <c r="Q6" i="64" s="1"/>
  <c r="I6" i="64" a="1"/>
  <c r="I6" i="64" s="1"/>
  <c r="V5" i="64" a="1"/>
  <c r="V5" i="64" s="1"/>
  <c r="N5" i="64" a="1"/>
  <c r="N5" i="64" s="1"/>
  <c r="F5" i="64" a="1"/>
  <c r="F5" i="64" s="1"/>
  <c r="S4" i="64" a="1"/>
  <c r="S4" i="64" s="1"/>
  <c r="K4" i="64" a="1"/>
  <c r="K4" i="64" s="1"/>
  <c r="V7" i="63" a="1"/>
  <c r="V7" i="63" s="1"/>
  <c r="N7" i="63" a="1"/>
  <c r="N7" i="63" s="1"/>
  <c r="H6" i="72" a="1"/>
  <c r="H6" i="72" s="1"/>
  <c r="U5" i="72" a="1"/>
  <c r="U5" i="72" s="1"/>
  <c r="M5" i="72" a="1"/>
  <c r="M5" i="72" s="1"/>
  <c r="E5" i="72" a="1"/>
  <c r="E5" i="72" s="1"/>
  <c r="R4" i="72" a="1"/>
  <c r="R4" i="72" s="1"/>
  <c r="J4" i="72" a="1"/>
  <c r="J4" i="72" s="1"/>
  <c r="U7" i="71" a="1"/>
  <c r="U7" i="71" s="1"/>
  <c r="M7" i="71" a="1"/>
  <c r="M7" i="71" s="1"/>
  <c r="E7" i="71" a="1"/>
  <c r="E7" i="71" s="1"/>
  <c r="R6" i="71" a="1"/>
  <c r="R6" i="71" s="1"/>
  <c r="J6" i="71" a="1"/>
  <c r="J6" i="71" s="1"/>
  <c r="W5" i="71" a="1"/>
  <c r="W5" i="71" s="1"/>
  <c r="O5" i="71" a="1"/>
  <c r="O5" i="71" s="1"/>
  <c r="G5" i="71" a="1"/>
  <c r="G5" i="71" s="1"/>
  <c r="T4" i="71" a="1"/>
  <c r="T4" i="71" s="1"/>
  <c r="L4" i="71" a="1"/>
  <c r="L4" i="71" s="1"/>
  <c r="D4" i="71" a="1"/>
  <c r="D4" i="71" s="1"/>
  <c r="Q5" i="70" a="1"/>
  <c r="Q5" i="70" s="1"/>
  <c r="I5" i="70" a="1"/>
  <c r="I5" i="70" s="1"/>
  <c r="V4" i="70" a="1"/>
  <c r="V4" i="70" s="1"/>
  <c r="N4" i="70" a="1"/>
  <c r="N4" i="70" s="1"/>
  <c r="F4" i="70" a="1"/>
  <c r="F4" i="70" s="1"/>
  <c r="V6" i="69" a="1"/>
  <c r="V6" i="69" s="1"/>
  <c r="N6" i="69" a="1"/>
  <c r="N6" i="69" s="1"/>
  <c r="F6" i="69" a="1"/>
  <c r="F6" i="69" s="1"/>
  <c r="S5" i="69" a="1"/>
  <c r="S5" i="69" s="1"/>
  <c r="K5" i="69" a="1"/>
  <c r="K5" i="69" s="1"/>
  <c r="P4" i="69" a="1"/>
  <c r="P4" i="69" s="1"/>
  <c r="H4" i="69" a="1"/>
  <c r="H4" i="69" s="1"/>
  <c r="S7" i="68" a="1"/>
  <c r="S7" i="68" s="1"/>
  <c r="K7" i="68" a="1"/>
  <c r="K7" i="68" s="1"/>
  <c r="P6" i="68" a="1"/>
  <c r="P6" i="68" s="1"/>
  <c r="H6" i="68" a="1"/>
  <c r="H6" i="68" s="1"/>
  <c r="U5" i="68" a="1"/>
  <c r="U5" i="68" s="1"/>
  <c r="M5" i="68" a="1"/>
  <c r="M5" i="68" s="1"/>
  <c r="E5" i="68" a="1"/>
  <c r="E5" i="68" s="1"/>
  <c r="R4" i="68" a="1"/>
  <c r="R4" i="68" s="1"/>
  <c r="J4" i="68" a="1"/>
  <c r="J4" i="68" s="1"/>
  <c r="U7" i="67" a="1"/>
  <c r="U7" i="67" s="1"/>
  <c r="M7" i="67" a="1"/>
  <c r="M7" i="67" s="1"/>
  <c r="E7" i="67" a="1"/>
  <c r="E7" i="67" s="1"/>
  <c r="R6" i="67" a="1"/>
  <c r="R6" i="67" s="1"/>
  <c r="J6" i="67" a="1"/>
  <c r="J6" i="67" s="1"/>
  <c r="W5" i="67" a="1"/>
  <c r="W5" i="67" s="1"/>
  <c r="O5" i="67" a="1"/>
  <c r="O5" i="67" s="1"/>
  <c r="G5" i="67" a="1"/>
  <c r="G5" i="67" s="1"/>
  <c r="T4" i="67" a="1"/>
  <c r="T4" i="67" s="1"/>
  <c r="L4" i="67" a="1"/>
  <c r="L4" i="67" s="1"/>
  <c r="D4" i="67" a="1"/>
  <c r="D4" i="67" s="1"/>
  <c r="W7" i="66" a="1"/>
  <c r="W7" i="66" s="1"/>
  <c r="O7" i="66" a="1"/>
  <c r="O7" i="66" s="1"/>
  <c r="G7" i="66" a="1"/>
  <c r="G7" i="66" s="1"/>
  <c r="T6" i="66" a="1"/>
  <c r="T6" i="66" s="1"/>
  <c r="L6" i="66" a="1"/>
  <c r="L6" i="66" s="1"/>
  <c r="D6" i="66" a="1"/>
  <c r="D6" i="66" s="1"/>
  <c r="Q5" i="66" a="1"/>
  <c r="Q5" i="66" s="1"/>
  <c r="I5" i="66" a="1"/>
  <c r="I5" i="66" s="1"/>
  <c r="V4" i="66" a="1"/>
  <c r="V4" i="66" s="1"/>
  <c r="N4" i="66" a="1"/>
  <c r="N4" i="66" s="1"/>
  <c r="F4" i="66" a="1"/>
  <c r="F4" i="66" s="1"/>
  <c r="T8" i="65" a="1"/>
  <c r="T8" i="65" s="1"/>
  <c r="L8" i="65" a="1"/>
  <c r="L8" i="65" s="1"/>
  <c r="D8" i="65" a="1"/>
  <c r="D8" i="65" s="1"/>
  <c r="Q7" i="65" a="1"/>
  <c r="Q7" i="65" s="1"/>
  <c r="I7" i="65" a="1"/>
  <c r="I7" i="65" s="1"/>
  <c r="V6" i="65" a="1"/>
  <c r="V6" i="65" s="1"/>
  <c r="N6" i="65" a="1"/>
  <c r="N6" i="65" s="1"/>
  <c r="F6" i="65" a="1"/>
  <c r="F6" i="65" s="1"/>
  <c r="S5" i="65" a="1"/>
  <c r="S5" i="65" s="1"/>
  <c r="K5" i="65" a="1"/>
  <c r="K5" i="65" s="1"/>
  <c r="P4" i="65" a="1"/>
  <c r="P4" i="65" s="1"/>
  <c r="H4" i="65" a="1"/>
  <c r="H4" i="65" s="1"/>
  <c r="S7" i="64" a="1"/>
  <c r="S7" i="64" s="1"/>
  <c r="K7" i="64" a="1"/>
  <c r="K7" i="64" s="1"/>
  <c r="P6" i="64" a="1"/>
  <c r="P6" i="64" s="1"/>
  <c r="H6" i="64" a="1"/>
  <c r="H6" i="64" s="1"/>
  <c r="U5" i="64" a="1"/>
  <c r="U5" i="64" s="1"/>
  <c r="M5" i="64" a="1"/>
  <c r="M5" i="64" s="1"/>
  <c r="E5" i="64" a="1"/>
  <c r="E5" i="64" s="1"/>
  <c r="R4" i="64" a="1"/>
  <c r="R4" i="64" s="1"/>
  <c r="J4" i="64" a="1"/>
  <c r="J4" i="64" s="1"/>
  <c r="U7" i="63" a="1"/>
  <c r="U7" i="63" s="1"/>
  <c r="M7" i="63" a="1"/>
  <c r="M7" i="63" s="1"/>
  <c r="E7" i="63" a="1"/>
  <c r="E7" i="63" s="1"/>
  <c r="G6" i="72" a="1"/>
  <c r="G6" i="72" s="1"/>
  <c r="T5" i="72" a="1"/>
  <c r="T5" i="72" s="1"/>
  <c r="L5" i="72" a="1"/>
  <c r="L5" i="72" s="1"/>
  <c r="D5" i="72" a="1"/>
  <c r="D5" i="72" s="1"/>
  <c r="Q4" i="72" a="1"/>
  <c r="Q4" i="72" s="1"/>
  <c r="I4" i="72" a="1"/>
  <c r="I4" i="72" s="1"/>
  <c r="T7" i="71" a="1"/>
  <c r="T7" i="71" s="1"/>
  <c r="L7" i="71" a="1"/>
  <c r="L7" i="71" s="1"/>
  <c r="D7" i="71" a="1"/>
  <c r="D7" i="71" s="1"/>
  <c r="Q6" i="71" a="1"/>
  <c r="Q6" i="71" s="1"/>
  <c r="I6" i="71" a="1"/>
  <c r="I6" i="71" s="1"/>
  <c r="V5" i="71" a="1"/>
  <c r="V5" i="71" s="1"/>
  <c r="N5" i="71" a="1"/>
  <c r="N5" i="71" s="1"/>
  <c r="F5" i="71" a="1"/>
  <c r="F5" i="71" s="1"/>
  <c r="S4" i="71" a="1"/>
  <c r="S4" i="71" s="1"/>
  <c r="K4" i="71" a="1"/>
  <c r="K4" i="71" s="1"/>
  <c r="P5" i="70" a="1"/>
  <c r="P5" i="70" s="1"/>
  <c r="H5" i="70" a="1"/>
  <c r="H5" i="70" s="1"/>
  <c r="U4" i="70" a="1"/>
  <c r="U4" i="70" s="1"/>
  <c r="M4" i="70" a="1"/>
  <c r="M4" i="70" s="1"/>
  <c r="E4" i="70" a="1"/>
  <c r="E4" i="70" s="1"/>
  <c r="U6" i="69" a="1"/>
  <c r="U6" i="69" s="1"/>
  <c r="M6" i="69" a="1"/>
  <c r="M6" i="69" s="1"/>
  <c r="E6" i="69" a="1"/>
  <c r="E6" i="69" s="1"/>
  <c r="R5" i="69" a="1"/>
  <c r="R5" i="69" s="1"/>
  <c r="J5" i="69" a="1"/>
  <c r="J5" i="69" s="1"/>
  <c r="W4" i="69" a="1"/>
  <c r="W4" i="69" s="1"/>
  <c r="O4" i="69" a="1"/>
  <c r="O4" i="69" s="1"/>
  <c r="G4" i="69" a="1"/>
  <c r="G4" i="69" s="1"/>
  <c r="R7" i="68" a="1"/>
  <c r="R7" i="68" s="1"/>
  <c r="J7" i="68" a="1"/>
  <c r="J7" i="68" s="1"/>
  <c r="W6" i="68" a="1"/>
  <c r="W6" i="68" s="1"/>
  <c r="O6" i="68" a="1"/>
  <c r="O6" i="68" s="1"/>
  <c r="G6" i="68" a="1"/>
  <c r="G6" i="68" s="1"/>
  <c r="T5" i="68" a="1"/>
  <c r="T5" i="68" s="1"/>
  <c r="L5" i="68" a="1"/>
  <c r="L5" i="68" s="1"/>
  <c r="D5" i="68" a="1"/>
  <c r="D5" i="68" s="1"/>
  <c r="Q4" i="68" a="1"/>
  <c r="Q4" i="68" s="1"/>
  <c r="I4" i="68" a="1"/>
  <c r="I4" i="68" s="1"/>
  <c r="T7" i="67" a="1"/>
  <c r="T7" i="67" s="1"/>
  <c r="L7" i="67" a="1"/>
  <c r="L7" i="67" s="1"/>
  <c r="D7" i="67" a="1"/>
  <c r="D7" i="67" s="1"/>
  <c r="Q6" i="67" a="1"/>
  <c r="Q6" i="67" s="1"/>
  <c r="I6" i="67" a="1"/>
  <c r="I6" i="67" s="1"/>
  <c r="V5" i="67" a="1"/>
  <c r="V5" i="67" s="1"/>
  <c r="N5" i="67" a="1"/>
  <c r="N5" i="67" s="1"/>
  <c r="F5" i="67" a="1"/>
  <c r="F5" i="67" s="1"/>
  <c r="S4" i="67" a="1"/>
  <c r="S4" i="67" s="1"/>
  <c r="K4" i="67" a="1"/>
  <c r="K4" i="67" s="1"/>
  <c r="V7" i="66" a="1"/>
  <c r="V7" i="66" s="1"/>
  <c r="N7" i="66" a="1"/>
  <c r="N7" i="66" s="1"/>
  <c r="F7" i="66" a="1"/>
  <c r="F7" i="66" s="1"/>
  <c r="S6" i="66" a="1"/>
  <c r="S6" i="66" s="1"/>
  <c r="K6" i="66" a="1"/>
  <c r="K6" i="66" s="1"/>
  <c r="P5" i="66" a="1"/>
  <c r="P5" i="66" s="1"/>
  <c r="H5" i="66" a="1"/>
  <c r="H5" i="66" s="1"/>
  <c r="U4" i="66" a="1"/>
  <c r="U4" i="66" s="1"/>
  <c r="M4" i="66" a="1"/>
  <c r="M4" i="66" s="1"/>
  <c r="E4" i="66" a="1"/>
  <c r="E4" i="66" s="1"/>
  <c r="S8" i="65" a="1"/>
  <c r="S8" i="65" s="1"/>
  <c r="K8" i="65" a="1"/>
  <c r="K8" i="65" s="1"/>
  <c r="P7" i="65" a="1"/>
  <c r="P7" i="65" s="1"/>
  <c r="H7" i="65" a="1"/>
  <c r="H7" i="65" s="1"/>
  <c r="U6" i="65" a="1"/>
  <c r="U6" i="65" s="1"/>
  <c r="M6" i="65" a="1"/>
  <c r="M6" i="65" s="1"/>
  <c r="E6" i="65" a="1"/>
  <c r="E6" i="65" s="1"/>
  <c r="R5" i="65" a="1"/>
  <c r="R5" i="65" s="1"/>
  <c r="J5" i="65" a="1"/>
  <c r="J5" i="65" s="1"/>
  <c r="W4" i="65" a="1"/>
  <c r="W4" i="65" s="1"/>
  <c r="O4" i="65" a="1"/>
  <c r="O4" i="65" s="1"/>
  <c r="G4" i="65" a="1"/>
  <c r="G4" i="65" s="1"/>
  <c r="R7" i="64" a="1"/>
  <c r="R7" i="64" s="1"/>
  <c r="J7" i="64" a="1"/>
  <c r="J7" i="64" s="1"/>
  <c r="W6" i="64" a="1"/>
  <c r="W6" i="64" s="1"/>
  <c r="O6" i="64" a="1"/>
  <c r="O6" i="64" s="1"/>
  <c r="G6" i="64" a="1"/>
  <c r="G6" i="64" s="1"/>
  <c r="T5" i="64" a="1"/>
  <c r="T5" i="64" s="1"/>
  <c r="L5" i="64" a="1"/>
  <c r="L5" i="64" s="1"/>
  <c r="D5" i="64" a="1"/>
  <c r="D5" i="64" s="1"/>
  <c r="Q4" i="64" a="1"/>
  <c r="Q4" i="64" s="1"/>
  <c r="I4" i="64" a="1"/>
  <c r="I4" i="64" s="1"/>
  <c r="T7" i="63" a="1"/>
  <c r="T7" i="63" s="1"/>
  <c r="L7" i="63" a="1"/>
  <c r="L7" i="63" s="1"/>
  <c r="Q6" i="72" a="1"/>
  <c r="Q6" i="72" s="1"/>
  <c r="F6" i="72" a="1"/>
  <c r="F6" i="72" s="1"/>
  <c r="S5" i="72" a="1"/>
  <c r="S5" i="72" s="1"/>
  <c r="K5" i="72" a="1"/>
  <c r="K5" i="72" s="1"/>
  <c r="P4" i="72" a="1"/>
  <c r="P4" i="72" s="1"/>
  <c r="H4" i="72" a="1"/>
  <c r="H4" i="72" s="1"/>
  <c r="S7" i="71" a="1"/>
  <c r="S7" i="71" s="1"/>
  <c r="K7" i="71" a="1"/>
  <c r="K7" i="71" s="1"/>
  <c r="P6" i="71" a="1"/>
  <c r="P6" i="71" s="1"/>
  <c r="H6" i="71" a="1"/>
  <c r="H6" i="71" s="1"/>
  <c r="U5" i="71" a="1"/>
  <c r="U5" i="71" s="1"/>
  <c r="M5" i="71" a="1"/>
  <c r="M5" i="71" s="1"/>
  <c r="E5" i="71" a="1"/>
  <c r="E5" i="71" s="1"/>
  <c r="R4" i="71" a="1"/>
  <c r="R4" i="71" s="1"/>
  <c r="J4" i="71" a="1"/>
  <c r="J4" i="71" s="1"/>
  <c r="W5" i="70" a="1"/>
  <c r="W5" i="70" s="1"/>
  <c r="O5" i="70" a="1"/>
  <c r="O5" i="70" s="1"/>
  <c r="G5" i="70" a="1"/>
  <c r="G5" i="70" s="1"/>
  <c r="T4" i="70" a="1"/>
  <c r="T4" i="70" s="1"/>
  <c r="L4" i="70" a="1"/>
  <c r="L4" i="70" s="1"/>
  <c r="D4" i="70" a="1"/>
  <c r="D4" i="70" s="1"/>
  <c r="T6" i="69" a="1"/>
  <c r="T6" i="69" s="1"/>
  <c r="L6" i="69" a="1"/>
  <c r="L6" i="69" s="1"/>
  <c r="D6" i="69" a="1"/>
  <c r="D6" i="69" s="1"/>
  <c r="Q5" i="69" a="1"/>
  <c r="Q5" i="69" s="1"/>
  <c r="I5" i="69" a="1"/>
  <c r="I5" i="69" s="1"/>
  <c r="V4" i="69" a="1"/>
  <c r="V4" i="69" s="1"/>
  <c r="N4" i="69" a="1"/>
  <c r="N4" i="69" s="1"/>
  <c r="F4" i="69" a="1"/>
  <c r="F4" i="69" s="1"/>
  <c r="Q7" i="68" a="1"/>
  <c r="Q7" i="68" s="1"/>
  <c r="I7" i="68" a="1"/>
  <c r="I7" i="68" s="1"/>
  <c r="V6" i="68" a="1"/>
  <c r="V6" i="68" s="1"/>
  <c r="N6" i="68" a="1"/>
  <c r="N6" i="68" s="1"/>
  <c r="F6" i="68" a="1"/>
  <c r="F6" i="68" s="1"/>
  <c r="S5" i="68" a="1"/>
  <c r="S5" i="68" s="1"/>
  <c r="K5" i="68" a="1"/>
  <c r="K5" i="68" s="1"/>
  <c r="P4" i="68" a="1"/>
  <c r="P4" i="68" s="1"/>
  <c r="H4" i="68" a="1"/>
  <c r="H4" i="68" s="1"/>
  <c r="S7" i="67" a="1"/>
  <c r="S7" i="67" s="1"/>
  <c r="K7" i="67" a="1"/>
  <c r="K7" i="67" s="1"/>
  <c r="P6" i="67" a="1"/>
  <c r="P6" i="67" s="1"/>
  <c r="H6" i="67" a="1"/>
  <c r="H6" i="67" s="1"/>
  <c r="U5" i="67" a="1"/>
  <c r="U5" i="67" s="1"/>
  <c r="M5" i="67" a="1"/>
  <c r="M5" i="67" s="1"/>
  <c r="E5" i="67" a="1"/>
  <c r="E5" i="67" s="1"/>
  <c r="R4" i="67" a="1"/>
  <c r="R4" i="67" s="1"/>
  <c r="J4" i="67" a="1"/>
  <c r="J4" i="67" s="1"/>
  <c r="U7" i="66" a="1"/>
  <c r="U7" i="66" s="1"/>
  <c r="M7" i="66" a="1"/>
  <c r="M7" i="66" s="1"/>
  <c r="E7" i="66" a="1"/>
  <c r="E7" i="66" s="1"/>
  <c r="R6" i="66" a="1"/>
  <c r="R6" i="66" s="1"/>
  <c r="J6" i="66" a="1"/>
  <c r="J6" i="66" s="1"/>
  <c r="W5" i="66" a="1"/>
  <c r="W5" i="66" s="1"/>
  <c r="O5" i="66" a="1"/>
  <c r="O5" i="66" s="1"/>
  <c r="G5" i="66" a="1"/>
  <c r="G5" i="66" s="1"/>
  <c r="T4" i="66" a="1"/>
  <c r="T4" i="66" s="1"/>
  <c r="L4" i="66" a="1"/>
  <c r="L4" i="66" s="1"/>
  <c r="D4" i="66" a="1"/>
  <c r="D4" i="66" s="1"/>
  <c r="R8" i="65" a="1"/>
  <c r="R8" i="65" s="1"/>
  <c r="J8" i="65" a="1"/>
  <c r="J8" i="65" s="1"/>
  <c r="W7" i="65" a="1"/>
  <c r="W7" i="65" s="1"/>
  <c r="O7" i="65" a="1"/>
  <c r="O7" i="65" s="1"/>
  <c r="G7" i="65" a="1"/>
  <c r="G7" i="65" s="1"/>
  <c r="T6" i="65" a="1"/>
  <c r="T6" i="65" s="1"/>
  <c r="L6" i="65" a="1"/>
  <c r="L6" i="65" s="1"/>
  <c r="D6" i="65" a="1"/>
  <c r="D6" i="65" s="1"/>
  <c r="Q5" i="65" a="1"/>
  <c r="Q5" i="65" s="1"/>
  <c r="I5" i="65" a="1"/>
  <c r="I5" i="65" s="1"/>
  <c r="V4" i="65" a="1"/>
  <c r="V4" i="65" s="1"/>
  <c r="N4" i="65" a="1"/>
  <c r="N4" i="65" s="1"/>
  <c r="F4" i="65" a="1"/>
  <c r="F4" i="65" s="1"/>
  <c r="Q7" i="64" a="1"/>
  <c r="Q7" i="64" s="1"/>
  <c r="I7" i="64" a="1"/>
  <c r="I7" i="64" s="1"/>
  <c r="V6" i="64" a="1"/>
  <c r="V6" i="64" s="1"/>
  <c r="N6" i="64" a="1"/>
  <c r="N6" i="64" s="1"/>
  <c r="F6" i="64" a="1"/>
  <c r="F6" i="64" s="1"/>
  <c r="S5" i="64" a="1"/>
  <c r="S5" i="64" s="1"/>
  <c r="K5" i="64" a="1"/>
  <c r="K5" i="64" s="1"/>
  <c r="P4" i="64" a="1"/>
  <c r="P4" i="64" s="1"/>
  <c r="H4" i="64" a="1"/>
  <c r="H4" i="64" s="1"/>
  <c r="S7" i="63" a="1"/>
  <c r="S7" i="63" s="1"/>
  <c r="K7" i="63" a="1"/>
  <c r="K7" i="63" s="1"/>
  <c r="M6" i="72" a="1"/>
  <c r="M6" i="72" s="1"/>
  <c r="E6" i="72" a="1"/>
  <c r="E6" i="72" s="1"/>
  <c r="R5" i="72" a="1"/>
  <c r="R5" i="72" s="1"/>
  <c r="J5" i="72" a="1"/>
  <c r="J5" i="72" s="1"/>
  <c r="W4" i="72" a="1"/>
  <c r="W4" i="72" s="1"/>
  <c r="W2" i="72" s="1"/>
  <c r="O4" i="72" a="1"/>
  <c r="O4" i="72" s="1"/>
  <c r="O2" i="72" s="1"/>
  <c r="G4" i="72" a="1"/>
  <c r="G4" i="72" s="1"/>
  <c r="G2" i="72" s="1"/>
  <c r="R7" i="71" a="1"/>
  <c r="R7" i="71" s="1"/>
  <c r="J7" i="71" a="1"/>
  <c r="J7" i="71" s="1"/>
  <c r="W6" i="71" a="1"/>
  <c r="W6" i="71" s="1"/>
  <c r="O6" i="71" a="1"/>
  <c r="O6" i="71" s="1"/>
  <c r="G6" i="71" a="1"/>
  <c r="G6" i="71" s="1"/>
  <c r="T5" i="71" a="1"/>
  <c r="T5" i="71" s="1"/>
  <c r="L5" i="71" a="1"/>
  <c r="L5" i="71" s="1"/>
  <c r="D5" i="71" a="1"/>
  <c r="D5" i="71" s="1"/>
  <c r="Q4" i="71" a="1"/>
  <c r="Q4" i="71" s="1"/>
  <c r="I4" i="71" a="1"/>
  <c r="I4" i="71" s="1"/>
  <c r="V5" i="70" a="1"/>
  <c r="V5" i="70" s="1"/>
  <c r="N5" i="70" a="1"/>
  <c r="N5" i="70" s="1"/>
  <c r="F5" i="70" a="1"/>
  <c r="F5" i="70" s="1"/>
  <c r="S4" i="70" a="1"/>
  <c r="S4" i="70" s="1"/>
  <c r="S2" i="70" s="1"/>
  <c r="K4" i="70" a="1"/>
  <c r="K4" i="70" s="1"/>
  <c r="K2" i="70" s="1"/>
  <c r="S6" i="69" a="1"/>
  <c r="S6" i="69" s="1"/>
  <c r="K6" i="69" a="1"/>
  <c r="K6" i="69" s="1"/>
  <c r="P5" i="69" a="1"/>
  <c r="P5" i="69" s="1"/>
  <c r="H5" i="69" a="1"/>
  <c r="H5" i="69" s="1"/>
  <c r="U4" i="69" a="1"/>
  <c r="U4" i="69" s="1"/>
  <c r="M4" i="69" a="1"/>
  <c r="M4" i="69" s="1"/>
  <c r="E4" i="69" a="1"/>
  <c r="E4" i="69" s="1"/>
  <c r="E2" i="69" s="1"/>
  <c r="P7" i="68" a="1"/>
  <c r="P7" i="68" s="1"/>
  <c r="H7" i="68" a="1"/>
  <c r="H7" i="68" s="1"/>
  <c r="U6" i="68" a="1"/>
  <c r="U6" i="68" s="1"/>
  <c r="M6" i="68" a="1"/>
  <c r="M6" i="68" s="1"/>
  <c r="E6" i="68" a="1"/>
  <c r="E6" i="68" s="1"/>
  <c r="R5" i="68" a="1"/>
  <c r="R5" i="68" s="1"/>
  <c r="J5" i="68" a="1"/>
  <c r="J5" i="68" s="1"/>
  <c r="W4" i="68" a="1"/>
  <c r="W4" i="68" s="1"/>
  <c r="O4" i="68" a="1"/>
  <c r="O4" i="68" s="1"/>
  <c r="G4" i="68" a="1"/>
  <c r="G4" i="68" s="1"/>
  <c r="R7" i="67" a="1"/>
  <c r="R7" i="67" s="1"/>
  <c r="J7" i="67" a="1"/>
  <c r="J7" i="67" s="1"/>
  <c r="W6" i="67" a="1"/>
  <c r="W6" i="67" s="1"/>
  <c r="O6" i="67" a="1"/>
  <c r="O6" i="67" s="1"/>
  <c r="G6" i="67" a="1"/>
  <c r="G6" i="67" s="1"/>
  <c r="T5" i="67" a="1"/>
  <c r="T5" i="67" s="1"/>
  <c r="L5" i="67" a="1"/>
  <c r="L5" i="67" s="1"/>
  <c r="D5" i="67" a="1"/>
  <c r="D5" i="67" s="1"/>
  <c r="Q4" i="67" a="1"/>
  <c r="Q4" i="67" s="1"/>
  <c r="I4" i="67" a="1"/>
  <c r="I4" i="67" s="1"/>
  <c r="T7" i="66" a="1"/>
  <c r="T7" i="66" s="1"/>
  <c r="L7" i="66" a="1"/>
  <c r="L7" i="66" s="1"/>
  <c r="D7" i="66" a="1"/>
  <c r="D7" i="66" s="1"/>
  <c r="Q6" i="66" a="1"/>
  <c r="Q6" i="66" s="1"/>
  <c r="I6" i="66" a="1"/>
  <c r="I6" i="66" s="1"/>
  <c r="V5" i="66" a="1"/>
  <c r="V5" i="66" s="1"/>
  <c r="N5" i="66" a="1"/>
  <c r="N5" i="66" s="1"/>
  <c r="F5" i="66" a="1"/>
  <c r="F5" i="66" s="1"/>
  <c r="S4" i="66" a="1"/>
  <c r="S4" i="66" s="1"/>
  <c r="K4" i="66" a="1"/>
  <c r="K4" i="66" s="1"/>
  <c r="Q8" i="65" a="1"/>
  <c r="Q8" i="65" s="1"/>
  <c r="I8" i="65" a="1"/>
  <c r="I8" i="65" s="1"/>
  <c r="V7" i="65" a="1"/>
  <c r="V7" i="65" s="1"/>
  <c r="N7" i="65" a="1"/>
  <c r="N7" i="65" s="1"/>
  <c r="F7" i="65" a="1"/>
  <c r="F7" i="65" s="1"/>
  <c r="S6" i="65" a="1"/>
  <c r="S6" i="65" s="1"/>
  <c r="K6" i="65" a="1"/>
  <c r="K6" i="65" s="1"/>
  <c r="P5" i="65" a="1"/>
  <c r="P5" i="65" s="1"/>
  <c r="H5" i="65" a="1"/>
  <c r="H5" i="65" s="1"/>
  <c r="U4" i="65" a="1"/>
  <c r="U4" i="65" s="1"/>
  <c r="M4" i="65" a="1"/>
  <c r="M4" i="65" s="1"/>
  <c r="E4" i="65" a="1"/>
  <c r="E4" i="65" s="1"/>
  <c r="P7" i="64" a="1"/>
  <c r="P7" i="64" s="1"/>
  <c r="H7" i="64" a="1"/>
  <c r="H7" i="64" s="1"/>
  <c r="U6" i="64" a="1"/>
  <c r="U6" i="64" s="1"/>
  <c r="M6" i="64" a="1"/>
  <c r="M6" i="64" s="1"/>
  <c r="E6" i="64" a="1"/>
  <c r="E6" i="64" s="1"/>
  <c r="R5" i="64" a="1"/>
  <c r="R5" i="64" s="1"/>
  <c r="J5" i="64" a="1"/>
  <c r="J5" i="64" s="1"/>
  <c r="W4" i="64" a="1"/>
  <c r="W4" i="64" s="1"/>
  <c r="O4" i="64" a="1"/>
  <c r="O4" i="64" s="1"/>
  <c r="G4" i="64" a="1"/>
  <c r="G4" i="64" s="1"/>
  <c r="R7" i="63" a="1"/>
  <c r="R7" i="63" s="1"/>
  <c r="J7" i="63" a="1"/>
  <c r="J7" i="63" s="1"/>
  <c r="L6" i="72" a="1"/>
  <c r="L6" i="72" s="1"/>
  <c r="D6" i="72" a="1"/>
  <c r="D6" i="72" s="1"/>
  <c r="Q5" i="72" a="1"/>
  <c r="Q5" i="72" s="1"/>
  <c r="I5" i="72" a="1"/>
  <c r="I5" i="72" s="1"/>
  <c r="V4" i="72" a="1"/>
  <c r="V4" i="72" s="1"/>
  <c r="V2" i="72" s="1"/>
  <c r="N4" i="72" a="1"/>
  <c r="N4" i="72" s="1"/>
  <c r="N2" i="72" s="1"/>
  <c r="F4" i="72" a="1"/>
  <c r="F4" i="72" s="1"/>
  <c r="F2" i="72" s="1"/>
  <c r="Q7" i="71" a="1"/>
  <c r="Q7" i="71" s="1"/>
  <c r="I7" i="71" a="1"/>
  <c r="I7" i="71" s="1"/>
  <c r="V6" i="71" a="1"/>
  <c r="V6" i="71" s="1"/>
  <c r="N6" i="71" a="1"/>
  <c r="N6" i="71" s="1"/>
  <c r="F6" i="71" a="1"/>
  <c r="F6" i="71" s="1"/>
  <c r="S5" i="71" a="1"/>
  <c r="S5" i="71" s="1"/>
  <c r="K5" i="71" a="1"/>
  <c r="K5" i="71" s="1"/>
  <c r="P4" i="71" a="1"/>
  <c r="P4" i="71" s="1"/>
  <c r="H4" i="71" a="1"/>
  <c r="H4" i="71" s="1"/>
  <c r="U5" i="70" a="1"/>
  <c r="U5" i="70" s="1"/>
  <c r="M5" i="70" a="1"/>
  <c r="M5" i="70" s="1"/>
  <c r="E5" i="70" a="1"/>
  <c r="E5" i="70" s="1"/>
  <c r="R4" i="70" a="1"/>
  <c r="R4" i="70" s="1"/>
  <c r="R2" i="70" s="1"/>
  <c r="J4" i="70" a="1"/>
  <c r="J4" i="70" s="1"/>
  <c r="J2" i="70" s="1"/>
  <c r="R6" i="69" a="1"/>
  <c r="R6" i="69" s="1"/>
  <c r="J6" i="69" a="1"/>
  <c r="J6" i="69" s="1"/>
  <c r="W5" i="69" a="1"/>
  <c r="W5" i="69" s="1"/>
  <c r="O5" i="69" a="1"/>
  <c r="O5" i="69" s="1"/>
  <c r="G5" i="69" a="1"/>
  <c r="G5" i="69" s="1"/>
  <c r="T4" i="69" a="1"/>
  <c r="T4" i="69" s="1"/>
  <c r="T2" i="69" s="1"/>
  <c r="L4" i="69" a="1"/>
  <c r="L4" i="69" s="1"/>
  <c r="L2" i="69" s="1"/>
  <c r="D4" i="69" a="1"/>
  <c r="D4" i="69" s="1"/>
  <c r="D2" i="69" s="1"/>
  <c r="W7" i="68" a="1"/>
  <c r="W7" i="68" s="1"/>
  <c r="O7" i="68" a="1"/>
  <c r="O7" i="68" s="1"/>
  <c r="G7" i="68" a="1"/>
  <c r="G7" i="68" s="1"/>
  <c r="T6" i="68" a="1"/>
  <c r="T6" i="68" s="1"/>
  <c r="L6" i="68" a="1"/>
  <c r="L6" i="68" s="1"/>
  <c r="D6" i="68" a="1"/>
  <c r="D6" i="68" s="1"/>
  <c r="Q5" i="68" a="1"/>
  <c r="Q5" i="68" s="1"/>
  <c r="I5" i="68" a="1"/>
  <c r="I5" i="68" s="1"/>
  <c r="V4" i="68" a="1"/>
  <c r="V4" i="68" s="1"/>
  <c r="N4" i="68" a="1"/>
  <c r="N4" i="68" s="1"/>
  <c r="F4" i="68" a="1"/>
  <c r="F4" i="68" s="1"/>
  <c r="Q7" i="67" a="1"/>
  <c r="Q7" i="67" s="1"/>
  <c r="I7" i="67" a="1"/>
  <c r="I7" i="67" s="1"/>
  <c r="V6" i="67" a="1"/>
  <c r="V6" i="67" s="1"/>
  <c r="N6" i="67" a="1"/>
  <c r="N6" i="67" s="1"/>
  <c r="F6" i="67" a="1"/>
  <c r="F6" i="67" s="1"/>
  <c r="S5" i="67" a="1"/>
  <c r="S5" i="67" s="1"/>
  <c r="K5" i="67" a="1"/>
  <c r="K5" i="67" s="1"/>
  <c r="P4" i="67" a="1"/>
  <c r="P4" i="67" s="1"/>
  <c r="H4" i="67" a="1"/>
  <c r="H4" i="67" s="1"/>
  <c r="S7" i="66" a="1"/>
  <c r="S7" i="66" s="1"/>
  <c r="K7" i="66" a="1"/>
  <c r="K7" i="66" s="1"/>
  <c r="P6" i="66" a="1"/>
  <c r="P6" i="66" s="1"/>
  <c r="H6" i="66" a="1"/>
  <c r="H6" i="66" s="1"/>
  <c r="U5" i="66" a="1"/>
  <c r="U5" i="66" s="1"/>
  <c r="M5" i="66" a="1"/>
  <c r="M5" i="66" s="1"/>
  <c r="E5" i="66" a="1"/>
  <c r="E5" i="66" s="1"/>
  <c r="R4" i="66" a="1"/>
  <c r="R4" i="66" s="1"/>
  <c r="J4" i="66" a="1"/>
  <c r="J4" i="66" s="1"/>
  <c r="P8" i="65" a="1"/>
  <c r="P8" i="65" s="1"/>
  <c r="H8" i="65" a="1"/>
  <c r="H8" i="65" s="1"/>
  <c r="U7" i="65" a="1"/>
  <c r="U7" i="65" s="1"/>
  <c r="M7" i="65" a="1"/>
  <c r="M7" i="65" s="1"/>
  <c r="E7" i="65" a="1"/>
  <c r="E7" i="65" s="1"/>
  <c r="R6" i="65" a="1"/>
  <c r="R6" i="65" s="1"/>
  <c r="J6" i="65" a="1"/>
  <c r="J6" i="65" s="1"/>
  <c r="W5" i="65" a="1"/>
  <c r="W5" i="65" s="1"/>
  <c r="O5" i="65" a="1"/>
  <c r="O5" i="65" s="1"/>
  <c r="G5" i="65" a="1"/>
  <c r="G5" i="65" s="1"/>
  <c r="T4" i="65" a="1"/>
  <c r="T4" i="65" s="1"/>
  <c r="L4" i="65" a="1"/>
  <c r="L4" i="65" s="1"/>
  <c r="D4" i="65" a="1"/>
  <c r="D4" i="65" s="1"/>
  <c r="W7" i="64" a="1"/>
  <c r="W7" i="64" s="1"/>
  <c r="O7" i="64" a="1"/>
  <c r="O7" i="64" s="1"/>
  <c r="G7" i="64" a="1"/>
  <c r="G7" i="64" s="1"/>
  <c r="T6" i="64" a="1"/>
  <c r="T6" i="64" s="1"/>
  <c r="L6" i="64" a="1"/>
  <c r="L6" i="64" s="1"/>
  <c r="D6" i="64" a="1"/>
  <c r="D6" i="64" s="1"/>
  <c r="Q5" i="64" a="1"/>
  <c r="Q5" i="64" s="1"/>
  <c r="I5" i="64" a="1"/>
  <c r="I5" i="64" s="1"/>
  <c r="V4" i="64" a="1"/>
  <c r="V4" i="64" s="1"/>
  <c r="N4" i="64" a="1"/>
  <c r="N4" i="64" s="1"/>
  <c r="F4" i="64" a="1"/>
  <c r="F4" i="64" s="1"/>
  <c r="Q7" i="63" a="1"/>
  <c r="Q7" i="63" s="1"/>
  <c r="I7" i="63" a="1"/>
  <c r="I7" i="63" s="1"/>
  <c r="K6" i="72" a="1"/>
  <c r="K6" i="72" s="1"/>
  <c r="P5" i="72" a="1"/>
  <c r="P5" i="72" s="1"/>
  <c r="H5" i="72" a="1"/>
  <c r="H5" i="72" s="1"/>
  <c r="U4" i="72" a="1"/>
  <c r="U4" i="72" s="1"/>
  <c r="U2" i="72" s="1"/>
  <c r="M4" i="72" a="1"/>
  <c r="M4" i="72" s="1"/>
  <c r="M2" i="72" s="1"/>
  <c r="E4" i="72" a="1"/>
  <c r="E4" i="72" s="1"/>
  <c r="E2" i="72" s="1"/>
  <c r="P7" i="71" a="1"/>
  <c r="P7" i="71" s="1"/>
  <c r="H7" i="71" a="1"/>
  <c r="H7" i="71" s="1"/>
  <c r="U6" i="71" a="1"/>
  <c r="U6" i="71" s="1"/>
  <c r="M6" i="71" a="1"/>
  <c r="M6" i="71" s="1"/>
  <c r="E6" i="71" a="1"/>
  <c r="E6" i="71" s="1"/>
  <c r="R5" i="71" a="1"/>
  <c r="R5" i="71" s="1"/>
  <c r="J5" i="71" a="1"/>
  <c r="J5" i="71" s="1"/>
  <c r="W4" i="71" a="1"/>
  <c r="W4" i="71" s="1"/>
  <c r="W2" i="71" s="1"/>
  <c r="O4" i="71" a="1"/>
  <c r="O4" i="71" s="1"/>
  <c r="O2" i="71" s="1"/>
  <c r="G4" i="71" a="1"/>
  <c r="G4" i="71" s="1"/>
  <c r="G2" i="71" s="1"/>
  <c r="T5" i="70" a="1"/>
  <c r="T5" i="70" s="1"/>
  <c r="L5" i="70" a="1"/>
  <c r="L5" i="70" s="1"/>
  <c r="D5" i="70" a="1"/>
  <c r="D5" i="70" s="1"/>
  <c r="Q4" i="70" a="1"/>
  <c r="Q4" i="70" s="1"/>
  <c r="Q2" i="70" s="1"/>
  <c r="I4" i="70" a="1"/>
  <c r="I4" i="70" s="1"/>
  <c r="I2" i="70" s="1"/>
  <c r="Q6" i="69" a="1"/>
  <c r="Q6" i="69" s="1"/>
  <c r="I6" i="69" a="1"/>
  <c r="I6" i="69" s="1"/>
  <c r="V5" i="69" a="1"/>
  <c r="V5" i="69" s="1"/>
  <c r="N5" i="69" a="1"/>
  <c r="N5" i="69" s="1"/>
  <c r="F5" i="69" a="1"/>
  <c r="F5" i="69" s="1"/>
  <c r="S4" i="69" a="1"/>
  <c r="S4" i="69" s="1"/>
  <c r="S2" i="69" s="1"/>
  <c r="K4" i="69" a="1"/>
  <c r="K4" i="69" s="1"/>
  <c r="K2" i="69" s="1"/>
  <c r="V7" i="68" a="1"/>
  <c r="V7" i="68" s="1"/>
  <c r="N7" i="68" a="1"/>
  <c r="N7" i="68" s="1"/>
  <c r="F7" i="68" a="1"/>
  <c r="F7" i="68" s="1"/>
  <c r="S6" i="68" a="1"/>
  <c r="S6" i="68" s="1"/>
  <c r="K6" i="68" a="1"/>
  <c r="K6" i="68" s="1"/>
  <c r="P5" i="68" a="1"/>
  <c r="P5" i="68" s="1"/>
  <c r="H5" i="68" a="1"/>
  <c r="H5" i="68" s="1"/>
  <c r="U4" i="68" a="1"/>
  <c r="U4" i="68" s="1"/>
  <c r="M4" i="68" a="1"/>
  <c r="M4" i="68" s="1"/>
  <c r="M2" i="68" s="1"/>
  <c r="E4" i="68" a="1"/>
  <c r="E4" i="68" s="1"/>
  <c r="E2" i="68" s="1"/>
  <c r="P7" i="67" a="1"/>
  <c r="P7" i="67" s="1"/>
  <c r="H7" i="67" a="1"/>
  <c r="H7" i="67" s="1"/>
  <c r="U6" i="67" a="1"/>
  <c r="U6" i="67" s="1"/>
  <c r="M6" i="67" a="1"/>
  <c r="M6" i="67" s="1"/>
  <c r="E6" i="67" a="1"/>
  <c r="E6" i="67" s="1"/>
  <c r="R5" i="67" a="1"/>
  <c r="R5" i="67" s="1"/>
  <c r="J5" i="67" a="1"/>
  <c r="J5" i="67" s="1"/>
  <c r="W4" i="67" a="1"/>
  <c r="W4" i="67" s="1"/>
  <c r="W2" i="67" s="1"/>
  <c r="O4" i="67" a="1"/>
  <c r="O4" i="67" s="1"/>
  <c r="O2" i="67" s="1"/>
  <c r="G4" i="67" a="1"/>
  <c r="G4" i="67" s="1"/>
  <c r="G2" i="67" s="1"/>
  <c r="R7" i="66" a="1"/>
  <c r="R7" i="66" s="1"/>
  <c r="J7" i="66" a="1"/>
  <c r="J7" i="66" s="1"/>
  <c r="W6" i="66" a="1"/>
  <c r="W6" i="66" s="1"/>
  <c r="O6" i="66" a="1"/>
  <c r="O6" i="66" s="1"/>
  <c r="G6" i="66" a="1"/>
  <c r="G6" i="66" s="1"/>
  <c r="T5" i="66" a="1"/>
  <c r="T5" i="66" s="1"/>
  <c r="L5" i="66" a="1"/>
  <c r="L5" i="66" s="1"/>
  <c r="D5" i="66" a="1"/>
  <c r="D5" i="66" s="1"/>
  <c r="Q4" i="66" a="1"/>
  <c r="Q4" i="66" s="1"/>
  <c r="Q2" i="66" s="1"/>
  <c r="I4" i="66" a="1"/>
  <c r="I4" i="66" s="1"/>
  <c r="I2" i="66" s="1"/>
  <c r="W8" i="65" a="1"/>
  <c r="W8" i="65" s="1"/>
  <c r="O8" i="65" a="1"/>
  <c r="O8" i="65" s="1"/>
  <c r="G8" i="65" a="1"/>
  <c r="G8" i="65" s="1"/>
  <c r="T7" i="65" a="1"/>
  <c r="T7" i="65" s="1"/>
  <c r="L7" i="65" a="1"/>
  <c r="L7" i="65" s="1"/>
  <c r="D7" i="65" a="1"/>
  <c r="D7" i="65" s="1"/>
  <c r="Q6" i="65" a="1"/>
  <c r="Q6" i="65" s="1"/>
  <c r="I6" i="65" a="1"/>
  <c r="I6" i="65" s="1"/>
  <c r="V5" i="65" a="1"/>
  <c r="V5" i="65" s="1"/>
  <c r="N5" i="65" a="1"/>
  <c r="N5" i="65" s="1"/>
  <c r="F5" i="65" a="1"/>
  <c r="F5" i="65" s="1"/>
  <c r="S4" i="65" a="1"/>
  <c r="S4" i="65" s="1"/>
  <c r="S2" i="65" s="1"/>
  <c r="K4" i="65" a="1"/>
  <c r="K4" i="65" s="1"/>
  <c r="K2" i="65" s="1"/>
  <c r="V7" i="64" a="1"/>
  <c r="V7" i="64" s="1"/>
  <c r="N7" i="64" a="1"/>
  <c r="N7" i="64" s="1"/>
  <c r="F7" i="64" a="1"/>
  <c r="F7" i="64" s="1"/>
  <c r="S6" i="64" a="1"/>
  <c r="S6" i="64" s="1"/>
  <c r="K6" i="64" a="1"/>
  <c r="K6" i="64" s="1"/>
  <c r="P5" i="64" a="1"/>
  <c r="P5" i="64" s="1"/>
  <c r="H5" i="64" a="1"/>
  <c r="H5" i="64" s="1"/>
  <c r="U4" i="64" a="1"/>
  <c r="U4" i="64" s="1"/>
  <c r="M4" i="64" a="1"/>
  <c r="M4" i="64" s="1"/>
  <c r="E4" i="64" a="1"/>
  <c r="E4" i="64" s="1"/>
  <c r="E2" i="64" s="1"/>
  <c r="P7" i="63" a="1"/>
  <c r="P7" i="63" s="1"/>
  <c r="H7" i="63" a="1"/>
  <c r="H7" i="63" s="1"/>
  <c r="P6" i="63" a="1"/>
  <c r="P6" i="63" s="1"/>
  <c r="H6" i="63" a="1"/>
  <c r="H6" i="63" s="1"/>
  <c r="U5" i="63" a="1"/>
  <c r="U5" i="63" s="1"/>
  <c r="M5" i="63" a="1"/>
  <c r="M5" i="63" s="1"/>
  <c r="E5" i="63" a="1"/>
  <c r="E5" i="63" s="1"/>
  <c r="R4" i="63" a="1"/>
  <c r="R4" i="63" s="1"/>
  <c r="J4" i="63" a="1"/>
  <c r="J4" i="63" s="1"/>
  <c r="U7" i="62" a="1"/>
  <c r="U7" i="62" s="1"/>
  <c r="M7" i="62" a="1"/>
  <c r="M7" i="62" s="1"/>
  <c r="E7" i="62" a="1"/>
  <c r="E7" i="62" s="1"/>
  <c r="R6" i="62" a="1"/>
  <c r="R6" i="62" s="1"/>
  <c r="J6" i="62" a="1"/>
  <c r="J6" i="62" s="1"/>
  <c r="W5" i="62" a="1"/>
  <c r="W5" i="62" s="1"/>
  <c r="O5" i="62" a="1"/>
  <c r="O5" i="62" s="1"/>
  <c r="G5" i="62" a="1"/>
  <c r="G5" i="62" s="1"/>
  <c r="T4" i="62" a="1"/>
  <c r="T4" i="62" s="1"/>
  <c r="L4" i="62" a="1"/>
  <c r="L4" i="62" s="1"/>
  <c r="D4" i="62" a="1"/>
  <c r="D4" i="62" s="1"/>
  <c r="R8" i="61" a="1"/>
  <c r="R8" i="61" s="1"/>
  <c r="J8" i="61" a="1"/>
  <c r="J8" i="61" s="1"/>
  <c r="W7" i="61" a="1"/>
  <c r="W7" i="61" s="1"/>
  <c r="O7" i="61" a="1"/>
  <c r="O7" i="61" s="1"/>
  <c r="G7" i="61" a="1"/>
  <c r="G7" i="61" s="1"/>
  <c r="T6" i="61" a="1"/>
  <c r="T6" i="61" s="1"/>
  <c r="L6" i="61" a="1"/>
  <c r="L6" i="61" s="1"/>
  <c r="D6" i="61" a="1"/>
  <c r="D6" i="61" s="1"/>
  <c r="Q5" i="61" a="1"/>
  <c r="Q5" i="61" s="1"/>
  <c r="I5" i="61" a="1"/>
  <c r="I5" i="61" s="1"/>
  <c r="V4" i="61" a="1"/>
  <c r="V4" i="61" s="1"/>
  <c r="N4" i="61" a="1"/>
  <c r="N4" i="61" s="1"/>
  <c r="F4" i="61" a="1"/>
  <c r="F4" i="61" s="1"/>
  <c r="T8" i="60" a="1"/>
  <c r="T8" i="60" s="1"/>
  <c r="L8" i="60" a="1"/>
  <c r="L8" i="60" s="1"/>
  <c r="D8" i="60" a="1"/>
  <c r="D8" i="60" s="1"/>
  <c r="Q7" i="60" a="1"/>
  <c r="Q7" i="60" s="1"/>
  <c r="I7" i="60" a="1"/>
  <c r="I7" i="60" s="1"/>
  <c r="V6" i="60" a="1"/>
  <c r="V6" i="60" s="1"/>
  <c r="N6" i="60" a="1"/>
  <c r="N6" i="60" s="1"/>
  <c r="F6" i="60" a="1"/>
  <c r="F6" i="60" s="1"/>
  <c r="S5" i="60" a="1"/>
  <c r="S5" i="60" s="1"/>
  <c r="K5" i="60" a="1"/>
  <c r="K5" i="60" s="1"/>
  <c r="P4" i="60" a="1"/>
  <c r="P4" i="60" s="1"/>
  <c r="H4" i="60" a="1"/>
  <c r="H4" i="60" s="1"/>
  <c r="W6" i="63" a="1"/>
  <c r="W6" i="63" s="1"/>
  <c r="O6" i="63" a="1"/>
  <c r="O6" i="63" s="1"/>
  <c r="G6" i="63" a="1"/>
  <c r="G6" i="63" s="1"/>
  <c r="T5" i="63" a="1"/>
  <c r="T5" i="63" s="1"/>
  <c r="L5" i="63" a="1"/>
  <c r="L5" i="63" s="1"/>
  <c r="D5" i="63" a="1"/>
  <c r="D5" i="63" s="1"/>
  <c r="Q4" i="63" a="1"/>
  <c r="Q4" i="63" s="1"/>
  <c r="I4" i="63" a="1"/>
  <c r="I4" i="63" s="1"/>
  <c r="T7" i="62" a="1"/>
  <c r="T7" i="62" s="1"/>
  <c r="L7" i="62" a="1"/>
  <c r="L7" i="62" s="1"/>
  <c r="D7" i="62" a="1"/>
  <c r="D7" i="62" s="1"/>
  <c r="Q6" i="62" a="1"/>
  <c r="Q6" i="62" s="1"/>
  <c r="I6" i="62" a="1"/>
  <c r="I6" i="62" s="1"/>
  <c r="V5" i="62" a="1"/>
  <c r="V5" i="62" s="1"/>
  <c r="N5" i="62" a="1"/>
  <c r="N5" i="62" s="1"/>
  <c r="F5" i="62" a="1"/>
  <c r="F5" i="62" s="1"/>
  <c r="S4" i="62" a="1"/>
  <c r="S4" i="62" s="1"/>
  <c r="K4" i="62" a="1"/>
  <c r="K4" i="62" s="1"/>
  <c r="Q8" i="61" a="1"/>
  <c r="Q8" i="61" s="1"/>
  <c r="I8" i="61" a="1"/>
  <c r="I8" i="61" s="1"/>
  <c r="V7" i="61" a="1"/>
  <c r="V7" i="61" s="1"/>
  <c r="N7" i="61" a="1"/>
  <c r="N7" i="61" s="1"/>
  <c r="F7" i="61" a="1"/>
  <c r="F7" i="61" s="1"/>
  <c r="S6" i="61" a="1"/>
  <c r="S6" i="61" s="1"/>
  <c r="K6" i="61" a="1"/>
  <c r="K6" i="61" s="1"/>
  <c r="P5" i="61" a="1"/>
  <c r="P5" i="61" s="1"/>
  <c r="H5" i="61" a="1"/>
  <c r="H5" i="61" s="1"/>
  <c r="U4" i="61" a="1"/>
  <c r="U4" i="61" s="1"/>
  <c r="M4" i="61" a="1"/>
  <c r="M4" i="61" s="1"/>
  <c r="E4" i="61" a="1"/>
  <c r="E4" i="61" s="1"/>
  <c r="S8" i="60" a="1"/>
  <c r="S8" i="60" s="1"/>
  <c r="K8" i="60" a="1"/>
  <c r="K8" i="60" s="1"/>
  <c r="P7" i="60" a="1"/>
  <c r="P7" i="60" s="1"/>
  <c r="H7" i="60" a="1"/>
  <c r="H7" i="60" s="1"/>
  <c r="U6" i="60" a="1"/>
  <c r="U6" i="60" s="1"/>
  <c r="M6" i="60" a="1"/>
  <c r="M6" i="60" s="1"/>
  <c r="E6" i="60" a="1"/>
  <c r="E6" i="60" s="1"/>
  <c r="R5" i="60" a="1"/>
  <c r="R5" i="60" s="1"/>
  <c r="J5" i="60" a="1"/>
  <c r="J5" i="60" s="1"/>
  <c r="W4" i="60" a="1"/>
  <c r="W4" i="60" s="1"/>
  <c r="O4" i="60" a="1"/>
  <c r="O4" i="60" s="1"/>
  <c r="G4" i="60" a="1"/>
  <c r="G4" i="60" s="1"/>
  <c r="V6" i="63" a="1"/>
  <c r="V6" i="63" s="1"/>
  <c r="N6" i="63" a="1"/>
  <c r="N6" i="63" s="1"/>
  <c r="F6" i="63" a="1"/>
  <c r="F6" i="63" s="1"/>
  <c r="S5" i="63" a="1"/>
  <c r="S5" i="63" s="1"/>
  <c r="K5" i="63" a="1"/>
  <c r="K5" i="63" s="1"/>
  <c r="P4" i="63" a="1"/>
  <c r="P4" i="63" s="1"/>
  <c r="H4" i="63" a="1"/>
  <c r="H4" i="63" s="1"/>
  <c r="S7" i="62" a="1"/>
  <c r="S7" i="62" s="1"/>
  <c r="K7" i="62" a="1"/>
  <c r="K7" i="62" s="1"/>
  <c r="P6" i="62" a="1"/>
  <c r="P6" i="62" s="1"/>
  <c r="H6" i="62" a="1"/>
  <c r="H6" i="62" s="1"/>
  <c r="U5" i="62" a="1"/>
  <c r="U5" i="62" s="1"/>
  <c r="M5" i="62" a="1"/>
  <c r="M5" i="62" s="1"/>
  <c r="E5" i="62" a="1"/>
  <c r="E5" i="62" s="1"/>
  <c r="R4" i="62" a="1"/>
  <c r="R4" i="62" s="1"/>
  <c r="J4" i="62" a="1"/>
  <c r="J4" i="62" s="1"/>
  <c r="P8" i="61" a="1"/>
  <c r="P8" i="61" s="1"/>
  <c r="H8" i="61" a="1"/>
  <c r="H8" i="61" s="1"/>
  <c r="U7" i="61" a="1"/>
  <c r="U7" i="61" s="1"/>
  <c r="M7" i="61" a="1"/>
  <c r="M7" i="61" s="1"/>
  <c r="E7" i="61" a="1"/>
  <c r="E7" i="61" s="1"/>
  <c r="R6" i="61" a="1"/>
  <c r="R6" i="61" s="1"/>
  <c r="J6" i="61" a="1"/>
  <c r="J6" i="61" s="1"/>
  <c r="W5" i="61" a="1"/>
  <c r="W5" i="61" s="1"/>
  <c r="O5" i="61" a="1"/>
  <c r="O5" i="61" s="1"/>
  <c r="G5" i="61" a="1"/>
  <c r="G5" i="61" s="1"/>
  <c r="T4" i="61" a="1"/>
  <c r="T4" i="61" s="1"/>
  <c r="L4" i="61" a="1"/>
  <c r="L4" i="61" s="1"/>
  <c r="D4" i="61" a="1"/>
  <c r="D4" i="61" s="1"/>
  <c r="R8" i="60" a="1"/>
  <c r="R8" i="60" s="1"/>
  <c r="J8" i="60" a="1"/>
  <c r="J8" i="60" s="1"/>
  <c r="W7" i="60" a="1"/>
  <c r="W7" i="60" s="1"/>
  <c r="O7" i="60" a="1"/>
  <c r="O7" i="60" s="1"/>
  <c r="G7" i="60" a="1"/>
  <c r="G7" i="60" s="1"/>
  <c r="T6" i="60" a="1"/>
  <c r="T6" i="60" s="1"/>
  <c r="L6" i="60" a="1"/>
  <c r="L6" i="60" s="1"/>
  <c r="D6" i="60" a="1"/>
  <c r="D6" i="60" s="1"/>
  <c r="Q5" i="60" a="1"/>
  <c r="Q5" i="60" s="1"/>
  <c r="I5" i="60" a="1"/>
  <c r="I5" i="60" s="1"/>
  <c r="V4" i="60" a="1"/>
  <c r="V4" i="60" s="1"/>
  <c r="N4" i="60" a="1"/>
  <c r="N4" i="60" s="1"/>
  <c r="F4" i="60" a="1"/>
  <c r="F4" i="60" s="1"/>
  <c r="U6" i="63" a="1"/>
  <c r="U6" i="63" s="1"/>
  <c r="M6" i="63" a="1"/>
  <c r="M6" i="63" s="1"/>
  <c r="E6" i="63" a="1"/>
  <c r="E6" i="63" s="1"/>
  <c r="R5" i="63" a="1"/>
  <c r="R5" i="63" s="1"/>
  <c r="J5" i="63" a="1"/>
  <c r="J5" i="63" s="1"/>
  <c r="W4" i="63" a="1"/>
  <c r="W4" i="63" s="1"/>
  <c r="O4" i="63" a="1"/>
  <c r="O4" i="63" s="1"/>
  <c r="G4" i="63" a="1"/>
  <c r="G4" i="63" s="1"/>
  <c r="R7" i="62" a="1"/>
  <c r="R7" i="62" s="1"/>
  <c r="J7" i="62" a="1"/>
  <c r="J7" i="62" s="1"/>
  <c r="W6" i="62" a="1"/>
  <c r="W6" i="62" s="1"/>
  <c r="O6" i="62" a="1"/>
  <c r="O6" i="62" s="1"/>
  <c r="G6" i="62" a="1"/>
  <c r="G6" i="62" s="1"/>
  <c r="T5" i="62" a="1"/>
  <c r="T5" i="62" s="1"/>
  <c r="L5" i="62" a="1"/>
  <c r="L5" i="62" s="1"/>
  <c r="D5" i="62" a="1"/>
  <c r="D5" i="62" s="1"/>
  <c r="Q4" i="62" a="1"/>
  <c r="Q4" i="62" s="1"/>
  <c r="I4" i="62" a="1"/>
  <c r="I4" i="62" s="1"/>
  <c r="W8" i="61" a="1"/>
  <c r="W8" i="61" s="1"/>
  <c r="O8" i="61" a="1"/>
  <c r="O8" i="61" s="1"/>
  <c r="G8" i="61" a="1"/>
  <c r="G8" i="61" s="1"/>
  <c r="T7" i="61" a="1"/>
  <c r="T7" i="61" s="1"/>
  <c r="L7" i="61" a="1"/>
  <c r="L7" i="61" s="1"/>
  <c r="D7" i="61" a="1"/>
  <c r="D7" i="61" s="1"/>
  <c r="Q6" i="61" a="1"/>
  <c r="Q6" i="61" s="1"/>
  <c r="I6" i="61" a="1"/>
  <c r="I6" i="61" s="1"/>
  <c r="V5" i="61" a="1"/>
  <c r="V5" i="61" s="1"/>
  <c r="N5" i="61" a="1"/>
  <c r="N5" i="61" s="1"/>
  <c r="F5" i="61" a="1"/>
  <c r="F5" i="61" s="1"/>
  <c r="S4" i="61" a="1"/>
  <c r="S4" i="61" s="1"/>
  <c r="K4" i="61" a="1"/>
  <c r="K4" i="61" s="1"/>
  <c r="Q8" i="60" a="1"/>
  <c r="Q8" i="60" s="1"/>
  <c r="I8" i="60" a="1"/>
  <c r="I8" i="60" s="1"/>
  <c r="V7" i="60" a="1"/>
  <c r="V7" i="60" s="1"/>
  <c r="N7" i="60" a="1"/>
  <c r="N7" i="60" s="1"/>
  <c r="F7" i="60" a="1"/>
  <c r="F7" i="60" s="1"/>
  <c r="S6" i="60" a="1"/>
  <c r="S6" i="60" s="1"/>
  <c r="K6" i="60" a="1"/>
  <c r="K6" i="60" s="1"/>
  <c r="P5" i="60" a="1"/>
  <c r="P5" i="60" s="1"/>
  <c r="H5" i="60" a="1"/>
  <c r="H5" i="60" s="1"/>
  <c r="U4" i="60" a="1"/>
  <c r="U4" i="60" s="1"/>
  <c r="M4" i="60" a="1"/>
  <c r="M4" i="60" s="1"/>
  <c r="E4" i="60" a="1"/>
  <c r="E4" i="60" s="1"/>
  <c r="T6" i="63" a="1"/>
  <c r="T6" i="63" s="1"/>
  <c r="L6" i="63" a="1"/>
  <c r="L6" i="63" s="1"/>
  <c r="D6" i="63" a="1"/>
  <c r="D6" i="63" s="1"/>
  <c r="Q5" i="63" a="1"/>
  <c r="Q5" i="63" s="1"/>
  <c r="I5" i="63" a="1"/>
  <c r="I5" i="63" s="1"/>
  <c r="V4" i="63" a="1"/>
  <c r="V4" i="63" s="1"/>
  <c r="N4" i="63" a="1"/>
  <c r="N4" i="63" s="1"/>
  <c r="F4" i="63" a="1"/>
  <c r="F4" i="63" s="1"/>
  <c r="Q7" i="62" a="1"/>
  <c r="Q7" i="62" s="1"/>
  <c r="I7" i="62" a="1"/>
  <c r="I7" i="62" s="1"/>
  <c r="V6" i="62" a="1"/>
  <c r="V6" i="62" s="1"/>
  <c r="N6" i="62" a="1"/>
  <c r="N6" i="62" s="1"/>
  <c r="F6" i="62" a="1"/>
  <c r="F6" i="62" s="1"/>
  <c r="S5" i="62" a="1"/>
  <c r="S5" i="62" s="1"/>
  <c r="K5" i="62" a="1"/>
  <c r="K5" i="62" s="1"/>
  <c r="P4" i="62" a="1"/>
  <c r="P4" i="62" s="1"/>
  <c r="H4" i="62" a="1"/>
  <c r="H4" i="62" s="1"/>
  <c r="V8" i="61" a="1"/>
  <c r="V8" i="61" s="1"/>
  <c r="N8" i="61" a="1"/>
  <c r="N8" i="61" s="1"/>
  <c r="F8" i="61" a="1"/>
  <c r="F8" i="61" s="1"/>
  <c r="S7" i="61" a="1"/>
  <c r="S7" i="61" s="1"/>
  <c r="K7" i="61" a="1"/>
  <c r="K7" i="61" s="1"/>
  <c r="P6" i="61" a="1"/>
  <c r="P6" i="61" s="1"/>
  <c r="H6" i="61" a="1"/>
  <c r="H6" i="61" s="1"/>
  <c r="U5" i="61" a="1"/>
  <c r="U5" i="61" s="1"/>
  <c r="M5" i="61" a="1"/>
  <c r="M5" i="61" s="1"/>
  <c r="E5" i="61" a="1"/>
  <c r="E5" i="61" s="1"/>
  <c r="R4" i="61" a="1"/>
  <c r="R4" i="61" s="1"/>
  <c r="J4" i="61" a="1"/>
  <c r="J4" i="61" s="1"/>
  <c r="P8" i="60" a="1"/>
  <c r="P8" i="60" s="1"/>
  <c r="H8" i="60" a="1"/>
  <c r="H8" i="60" s="1"/>
  <c r="U7" i="60" a="1"/>
  <c r="U7" i="60" s="1"/>
  <c r="M7" i="60" a="1"/>
  <c r="M7" i="60" s="1"/>
  <c r="E7" i="60" a="1"/>
  <c r="E7" i="60" s="1"/>
  <c r="R6" i="60" a="1"/>
  <c r="R6" i="60" s="1"/>
  <c r="J6" i="60" a="1"/>
  <c r="J6" i="60" s="1"/>
  <c r="W5" i="60" a="1"/>
  <c r="W5" i="60" s="1"/>
  <c r="O5" i="60" a="1"/>
  <c r="O5" i="60" s="1"/>
  <c r="G5" i="60" a="1"/>
  <c r="G5" i="60" s="1"/>
  <c r="T4" i="60" a="1"/>
  <c r="T4" i="60" s="1"/>
  <c r="L4" i="60" a="1"/>
  <c r="L4" i="60" s="1"/>
  <c r="D4" i="60" a="1"/>
  <c r="D4" i="60" s="1"/>
  <c r="G7" i="63" a="1"/>
  <c r="G7" i="63" s="1"/>
  <c r="S6" i="63" a="1"/>
  <c r="S6" i="63" s="1"/>
  <c r="K6" i="63" a="1"/>
  <c r="K6" i="63" s="1"/>
  <c r="P5" i="63" a="1"/>
  <c r="P5" i="63" s="1"/>
  <c r="H5" i="63" a="1"/>
  <c r="H5" i="63" s="1"/>
  <c r="U4" i="63" a="1"/>
  <c r="U4" i="63" s="1"/>
  <c r="M4" i="63" a="1"/>
  <c r="M4" i="63" s="1"/>
  <c r="M2" i="63" s="1"/>
  <c r="E4" i="63" a="1"/>
  <c r="E4" i="63" s="1"/>
  <c r="E2" i="63" s="1"/>
  <c r="P7" i="62" a="1"/>
  <c r="P7" i="62" s="1"/>
  <c r="H7" i="62" a="1"/>
  <c r="H7" i="62" s="1"/>
  <c r="U6" i="62" a="1"/>
  <c r="U6" i="62" s="1"/>
  <c r="M6" i="62" a="1"/>
  <c r="M6" i="62" s="1"/>
  <c r="E6" i="62" a="1"/>
  <c r="E6" i="62" s="1"/>
  <c r="R5" i="62" a="1"/>
  <c r="R5" i="62" s="1"/>
  <c r="J5" i="62" a="1"/>
  <c r="J5" i="62" s="1"/>
  <c r="W4" i="62" a="1"/>
  <c r="W4" i="62" s="1"/>
  <c r="O4" i="62" a="1"/>
  <c r="O4" i="62" s="1"/>
  <c r="G4" i="62" a="1"/>
  <c r="G4" i="62" s="1"/>
  <c r="U8" i="61" a="1"/>
  <c r="U8" i="61" s="1"/>
  <c r="M8" i="61" a="1"/>
  <c r="M8" i="61" s="1"/>
  <c r="E8" i="61" a="1"/>
  <c r="E8" i="61" s="1"/>
  <c r="R7" i="61" a="1"/>
  <c r="R7" i="61" s="1"/>
  <c r="J7" i="61" a="1"/>
  <c r="J7" i="61" s="1"/>
  <c r="W6" i="61" a="1"/>
  <c r="W6" i="61" s="1"/>
  <c r="O6" i="61" a="1"/>
  <c r="O6" i="61" s="1"/>
  <c r="G6" i="61" a="1"/>
  <c r="G6" i="61" s="1"/>
  <c r="T5" i="61" a="1"/>
  <c r="T5" i="61" s="1"/>
  <c r="L5" i="61" a="1"/>
  <c r="L5" i="61" s="1"/>
  <c r="D5" i="61" a="1"/>
  <c r="D5" i="61" s="1"/>
  <c r="Q4" i="61" a="1"/>
  <c r="Q4" i="61" s="1"/>
  <c r="I4" i="61" a="1"/>
  <c r="I4" i="61" s="1"/>
  <c r="W8" i="60" a="1"/>
  <c r="W8" i="60" s="1"/>
  <c r="O8" i="60" a="1"/>
  <c r="O8" i="60" s="1"/>
  <c r="G8" i="60" a="1"/>
  <c r="G8" i="60" s="1"/>
  <c r="T7" i="60" a="1"/>
  <c r="T7" i="60" s="1"/>
  <c r="L7" i="60" a="1"/>
  <c r="L7" i="60" s="1"/>
  <c r="D7" i="60" a="1"/>
  <c r="D7" i="60" s="1"/>
  <c r="Q6" i="60" a="1"/>
  <c r="Q6" i="60" s="1"/>
  <c r="I6" i="60" a="1"/>
  <c r="I6" i="60" s="1"/>
  <c r="V5" i="60" a="1"/>
  <c r="V5" i="60" s="1"/>
  <c r="N5" i="60" a="1"/>
  <c r="N5" i="60" s="1"/>
  <c r="F5" i="60" a="1"/>
  <c r="F5" i="60" s="1"/>
  <c r="S4" i="60" a="1"/>
  <c r="S4" i="60" s="1"/>
  <c r="K4" i="60" a="1"/>
  <c r="K4" i="60" s="1"/>
  <c r="F7" i="63" a="1"/>
  <c r="F7" i="63" s="1"/>
  <c r="R6" i="63" a="1"/>
  <c r="R6" i="63" s="1"/>
  <c r="J6" i="63" a="1"/>
  <c r="J6" i="63" s="1"/>
  <c r="W5" i="63" a="1"/>
  <c r="W5" i="63" s="1"/>
  <c r="O5" i="63" a="1"/>
  <c r="O5" i="63" s="1"/>
  <c r="G5" i="63" a="1"/>
  <c r="G5" i="63" s="1"/>
  <c r="T4" i="63" a="1"/>
  <c r="T4" i="63" s="1"/>
  <c r="T2" i="63" s="1"/>
  <c r="L4" i="63" a="1"/>
  <c r="L4" i="63" s="1"/>
  <c r="D4" i="63" a="1"/>
  <c r="D4" i="63" s="1"/>
  <c r="D2" i="63" s="1"/>
  <c r="W7" i="62" a="1"/>
  <c r="W7" i="62" s="1"/>
  <c r="O7" i="62" a="1"/>
  <c r="O7" i="62" s="1"/>
  <c r="G7" i="62" a="1"/>
  <c r="G7" i="62" s="1"/>
  <c r="T6" i="62" a="1"/>
  <c r="T6" i="62" s="1"/>
  <c r="L6" i="62" a="1"/>
  <c r="L6" i="62" s="1"/>
  <c r="D6" i="62" a="1"/>
  <c r="D6" i="62" s="1"/>
  <c r="Q5" i="62" a="1"/>
  <c r="Q5" i="62" s="1"/>
  <c r="I5" i="62" a="1"/>
  <c r="I5" i="62" s="1"/>
  <c r="V4" i="62" a="1"/>
  <c r="V4" i="62" s="1"/>
  <c r="N4" i="62" a="1"/>
  <c r="N4" i="62" s="1"/>
  <c r="N2" i="62" s="1"/>
  <c r="F4" i="62" a="1"/>
  <c r="F4" i="62" s="1"/>
  <c r="F2" i="62" s="1"/>
  <c r="T8" i="61" a="1"/>
  <c r="T8" i="61" s="1"/>
  <c r="L8" i="61" a="1"/>
  <c r="L8" i="61" s="1"/>
  <c r="D8" i="61" a="1"/>
  <c r="D8" i="61" s="1"/>
  <c r="Q7" i="61" a="1"/>
  <c r="Q7" i="61" s="1"/>
  <c r="I7" i="61" a="1"/>
  <c r="I7" i="61" s="1"/>
  <c r="V6" i="61" a="1"/>
  <c r="V6" i="61" s="1"/>
  <c r="N6" i="61" a="1"/>
  <c r="N6" i="61" s="1"/>
  <c r="F6" i="61" a="1"/>
  <c r="F6" i="61" s="1"/>
  <c r="S5" i="61" a="1"/>
  <c r="S5" i="61" s="1"/>
  <c r="K5" i="61" a="1"/>
  <c r="K5" i="61" s="1"/>
  <c r="P4" i="61" a="1"/>
  <c r="P4" i="61" s="1"/>
  <c r="H4" i="61" a="1"/>
  <c r="H4" i="61" s="1"/>
  <c r="H2" i="61" s="1"/>
  <c r="V8" i="60" a="1"/>
  <c r="V8" i="60" s="1"/>
  <c r="N8" i="60" a="1"/>
  <c r="N8" i="60" s="1"/>
  <c r="F8" i="60" a="1"/>
  <c r="F8" i="60" s="1"/>
  <c r="S7" i="60" a="1"/>
  <c r="S7" i="60" s="1"/>
  <c r="K7" i="60" a="1"/>
  <c r="K7" i="60" s="1"/>
  <c r="P6" i="60" a="1"/>
  <c r="P6" i="60" s="1"/>
  <c r="H6" i="60" a="1"/>
  <c r="H6" i="60" s="1"/>
  <c r="U5" i="60" a="1"/>
  <c r="U5" i="60" s="1"/>
  <c r="M5" i="60" a="1"/>
  <c r="M5" i="60" s="1"/>
  <c r="E5" i="60" a="1"/>
  <c r="E5" i="60" s="1"/>
  <c r="R4" i="60" a="1"/>
  <c r="R4" i="60" s="1"/>
  <c r="R2" i="60" s="1"/>
  <c r="J4" i="60" a="1"/>
  <c r="J4" i="60" s="1"/>
  <c r="J2" i="60" s="1"/>
  <c r="D7" i="63" a="1"/>
  <c r="D7" i="63" s="1"/>
  <c r="Q6" i="63" a="1"/>
  <c r="Q6" i="63" s="1"/>
  <c r="I6" i="63" a="1"/>
  <c r="I6" i="63" s="1"/>
  <c r="V5" i="63" a="1"/>
  <c r="V5" i="63" s="1"/>
  <c r="N5" i="63" a="1"/>
  <c r="N5" i="63" s="1"/>
  <c r="F5" i="63" a="1"/>
  <c r="F5" i="63" s="1"/>
  <c r="S4" i="63" a="1"/>
  <c r="S4" i="63" s="1"/>
  <c r="S2" i="63" s="1"/>
  <c r="K4" i="63" a="1"/>
  <c r="K4" i="63" s="1"/>
  <c r="K2" i="63" s="1"/>
  <c r="V7" i="62" a="1"/>
  <c r="V7" i="62" s="1"/>
  <c r="N7" i="62" a="1"/>
  <c r="N7" i="62" s="1"/>
  <c r="F7" i="62" a="1"/>
  <c r="F7" i="62" s="1"/>
  <c r="S6" i="62" a="1"/>
  <c r="S6" i="62" s="1"/>
  <c r="K6" i="62" a="1"/>
  <c r="K6" i="62" s="1"/>
  <c r="P5" i="62" a="1"/>
  <c r="P5" i="62" s="1"/>
  <c r="H5" i="62" a="1"/>
  <c r="H5" i="62" s="1"/>
  <c r="U4" i="62" a="1"/>
  <c r="U4" i="62" s="1"/>
  <c r="M4" i="62" a="1"/>
  <c r="M4" i="62" s="1"/>
  <c r="E4" i="62" a="1"/>
  <c r="E4" i="62" s="1"/>
  <c r="S8" i="61" a="1"/>
  <c r="S8" i="61" s="1"/>
  <c r="K8" i="61" a="1"/>
  <c r="K8" i="61" s="1"/>
  <c r="P7" i="61" a="1"/>
  <c r="P7" i="61" s="1"/>
  <c r="H7" i="61" a="1"/>
  <c r="H7" i="61" s="1"/>
  <c r="U6" i="61" a="1"/>
  <c r="U6" i="61" s="1"/>
  <c r="M6" i="61" a="1"/>
  <c r="M6" i="61" s="1"/>
  <c r="E6" i="61" a="1"/>
  <c r="E6" i="61" s="1"/>
  <c r="R5" i="61" a="1"/>
  <c r="R5" i="61" s="1"/>
  <c r="J5" i="61" a="1"/>
  <c r="J5" i="61" s="1"/>
  <c r="W4" i="61" a="1"/>
  <c r="W4" i="61" s="1"/>
  <c r="W2" i="61" s="1"/>
  <c r="O4" i="61" a="1"/>
  <c r="O4" i="61" s="1"/>
  <c r="O2" i="61" s="1"/>
  <c r="G4" i="61" a="1"/>
  <c r="G4" i="61" s="1"/>
  <c r="G2" i="61" s="1"/>
  <c r="U8" i="60" a="1"/>
  <c r="U8" i="60" s="1"/>
  <c r="M8" i="60" a="1"/>
  <c r="M8" i="60" s="1"/>
  <c r="E8" i="60" a="1"/>
  <c r="E8" i="60" s="1"/>
  <c r="R7" i="60" a="1"/>
  <c r="R7" i="60" s="1"/>
  <c r="J7" i="60" a="1"/>
  <c r="J7" i="60" s="1"/>
  <c r="W6" i="60" a="1"/>
  <c r="W6" i="60" s="1"/>
  <c r="O6" i="60" a="1"/>
  <c r="O6" i="60" s="1"/>
  <c r="G6" i="60" a="1"/>
  <c r="G6" i="60" s="1"/>
  <c r="T5" i="60" a="1"/>
  <c r="T5" i="60" s="1"/>
  <c r="L5" i="60" a="1"/>
  <c r="L5" i="60" s="1"/>
  <c r="D5" i="60" a="1"/>
  <c r="D5" i="60" s="1"/>
  <c r="Q4" i="60" a="1"/>
  <c r="Q4" i="60" s="1"/>
  <c r="Q2" i="60" s="1"/>
  <c r="I4" i="60" a="1"/>
  <c r="I4" i="60" s="1"/>
  <c r="I2" i="60" s="1"/>
  <c r="W7" i="59" a="1"/>
  <c r="W7" i="59" s="1"/>
  <c r="O7" i="59" a="1"/>
  <c r="O7" i="59" s="1"/>
  <c r="G7" i="59" a="1"/>
  <c r="G7" i="59" s="1"/>
  <c r="V6" i="59" a="1"/>
  <c r="V6" i="59" s="1"/>
  <c r="R6" i="59" a="1"/>
  <c r="R6" i="59" s="1"/>
  <c r="N6" i="59" a="1"/>
  <c r="N6" i="59" s="1"/>
  <c r="J6" i="59" a="1"/>
  <c r="J6" i="59" s="1"/>
  <c r="F6" i="59" a="1"/>
  <c r="F6" i="59" s="1"/>
  <c r="U5" i="59" a="1"/>
  <c r="U5" i="59" s="1"/>
  <c r="M5" i="59" a="1"/>
  <c r="M5" i="59" s="1"/>
  <c r="E5" i="59" a="1"/>
  <c r="E5" i="59" s="1"/>
  <c r="U4" i="59" a="1"/>
  <c r="U4" i="59" s="1"/>
  <c r="Q4" i="59" a="1"/>
  <c r="Q4" i="59" s="1"/>
  <c r="M4" i="59" a="1"/>
  <c r="M4" i="59" s="1"/>
  <c r="D4" i="59" a="1"/>
  <c r="D4" i="59" s="1"/>
  <c r="Q7" i="58" a="1"/>
  <c r="Q7" i="58" s="1"/>
  <c r="I7" i="58" a="1"/>
  <c r="I7" i="58" s="1"/>
  <c r="W6" i="58" a="1"/>
  <c r="W6" i="58" s="1"/>
  <c r="S6" i="58" a="1"/>
  <c r="S6" i="58" s="1"/>
  <c r="O6" i="58" a="1"/>
  <c r="O6" i="58" s="1"/>
  <c r="K6" i="58" a="1"/>
  <c r="K6" i="58" s="1"/>
  <c r="G6" i="58" a="1"/>
  <c r="G6" i="58" s="1"/>
  <c r="O5" i="58" a="1"/>
  <c r="O5" i="58" s="1"/>
  <c r="G5" i="58" a="1"/>
  <c r="G5" i="58" s="1"/>
  <c r="V4" i="58" a="1"/>
  <c r="V4" i="58" s="1"/>
  <c r="M4" i="58" a="1"/>
  <c r="M4" i="58" s="1"/>
  <c r="H4" i="58" a="1"/>
  <c r="H4" i="58" s="1"/>
  <c r="U6" i="57" a="1"/>
  <c r="U6" i="57" s="1"/>
  <c r="P6" i="57" a="1"/>
  <c r="P6" i="57" s="1"/>
  <c r="K6" i="57" a="1"/>
  <c r="K6" i="57" s="1"/>
  <c r="E6" i="57" a="1"/>
  <c r="E6" i="57" s="1"/>
  <c r="U5" i="57" a="1"/>
  <c r="U5" i="57" s="1"/>
  <c r="R4" i="57" a="1"/>
  <c r="R4" i="57" s="1"/>
  <c r="M4" i="57" a="1"/>
  <c r="M4" i="57" s="1"/>
  <c r="H4" i="57" a="1"/>
  <c r="H4" i="57" s="1"/>
  <c r="V7" i="59" a="1"/>
  <c r="V7" i="59" s="1"/>
  <c r="N7" i="59" a="1"/>
  <c r="N7" i="59" s="1"/>
  <c r="F7" i="59" a="1"/>
  <c r="F7" i="59" s="1"/>
  <c r="T5" i="59" a="1"/>
  <c r="T5" i="59" s="1"/>
  <c r="L5" i="59" a="1"/>
  <c r="L5" i="59" s="1"/>
  <c r="D5" i="59" a="1"/>
  <c r="D5" i="59" s="1"/>
  <c r="H4" i="59" a="1"/>
  <c r="H4" i="59" s="1"/>
  <c r="P7" i="58" a="1"/>
  <c r="P7" i="58" s="1"/>
  <c r="H7" i="58" a="1"/>
  <c r="H7" i="58" s="1"/>
  <c r="U5" i="58" a="1"/>
  <c r="U5" i="58" s="1"/>
  <c r="N5" i="58" a="1"/>
  <c r="N5" i="58" s="1"/>
  <c r="F5" i="58" a="1"/>
  <c r="F5" i="58" s="1"/>
  <c r="Q4" i="58" a="1"/>
  <c r="Q4" i="58" s="1"/>
  <c r="G4" i="58" a="1"/>
  <c r="G4" i="58" s="1"/>
  <c r="J6" i="57" a="1"/>
  <c r="J6" i="57" s="1"/>
  <c r="T5" i="57" a="1"/>
  <c r="T5" i="57" s="1"/>
  <c r="O5" i="57" a="1"/>
  <c r="O5" i="57" s="1"/>
  <c r="J5" i="57" a="1"/>
  <c r="J5" i="57" s="1"/>
  <c r="W4" i="57" a="1"/>
  <c r="W4" i="57" s="1"/>
  <c r="G4" i="57" a="1"/>
  <c r="G4" i="57" s="1"/>
  <c r="U7" i="59" a="1"/>
  <c r="U7" i="59" s="1"/>
  <c r="M7" i="59" a="1"/>
  <c r="M7" i="59" s="1"/>
  <c r="E7" i="59" a="1"/>
  <c r="E7" i="59" s="1"/>
  <c r="U6" i="59" a="1"/>
  <c r="U6" i="59" s="1"/>
  <c r="Q6" i="59" a="1"/>
  <c r="Q6" i="59" s="1"/>
  <c r="M6" i="59" a="1"/>
  <c r="M6" i="59" s="1"/>
  <c r="I6" i="59" a="1"/>
  <c r="I6" i="59" s="1"/>
  <c r="E6" i="59" a="1"/>
  <c r="E6" i="59" s="1"/>
  <c r="S5" i="59" a="1"/>
  <c r="S5" i="59" s="1"/>
  <c r="K5" i="59" a="1"/>
  <c r="K5" i="59" s="1"/>
  <c r="T4" i="59" a="1"/>
  <c r="T4" i="59" s="1"/>
  <c r="P4" i="59" a="1"/>
  <c r="P4" i="59" s="1"/>
  <c r="L4" i="59" a="1"/>
  <c r="L4" i="59" s="1"/>
  <c r="W7" i="58" a="1"/>
  <c r="W7" i="58" s="1"/>
  <c r="O7" i="58" a="1"/>
  <c r="O7" i="58" s="1"/>
  <c r="G7" i="58" a="1"/>
  <c r="G7" i="58" s="1"/>
  <c r="V6" i="58" a="1"/>
  <c r="V6" i="58" s="1"/>
  <c r="R6" i="58" a="1"/>
  <c r="R6" i="58" s="1"/>
  <c r="N6" i="58" a="1"/>
  <c r="N6" i="58" s="1"/>
  <c r="J6" i="58" a="1"/>
  <c r="J6" i="58" s="1"/>
  <c r="F6" i="58" a="1"/>
  <c r="F6" i="58" s="1"/>
  <c r="T5" i="58" a="1"/>
  <c r="T5" i="58" s="1"/>
  <c r="M5" i="58" a="1"/>
  <c r="M5" i="58" s="1"/>
  <c r="E5" i="58" a="1"/>
  <c r="E5" i="58" s="1"/>
  <c r="U4" i="58" a="1"/>
  <c r="U4" i="58" s="1"/>
  <c r="L4" i="58" a="1"/>
  <c r="L4" i="58" s="1"/>
  <c r="F4" i="58" a="1"/>
  <c r="F4" i="58" s="1"/>
  <c r="T7" i="59" a="1"/>
  <c r="T7" i="59" s="1"/>
  <c r="L7" i="59" a="1"/>
  <c r="L7" i="59" s="1"/>
  <c r="D7" i="59" a="1"/>
  <c r="D7" i="59" s="1"/>
  <c r="R5" i="59" a="1"/>
  <c r="R5" i="59" s="1"/>
  <c r="J5" i="59" a="1"/>
  <c r="J5" i="59" s="1"/>
  <c r="G4" i="59" a="1"/>
  <c r="G4" i="59" s="1"/>
  <c r="V7" i="58" a="1"/>
  <c r="V7" i="58" s="1"/>
  <c r="N7" i="58" a="1"/>
  <c r="N7" i="58" s="1"/>
  <c r="F7" i="58" a="1"/>
  <c r="F7" i="58" s="1"/>
  <c r="E6" i="58" a="1"/>
  <c r="E6" i="58" s="1"/>
  <c r="S5" i="58" a="1"/>
  <c r="S5" i="58" s="1"/>
  <c r="L5" i="58" a="1"/>
  <c r="L5" i="58" s="1"/>
  <c r="D5" i="58" a="1"/>
  <c r="D5" i="58" s="1"/>
  <c r="P4" i="58" a="1"/>
  <c r="P4" i="58" s="1"/>
  <c r="E4" i="58" a="1"/>
  <c r="E4" i="58" s="1"/>
  <c r="N6" i="57" a="1"/>
  <c r="N6" i="57" s="1"/>
  <c r="S5" i="57" a="1"/>
  <c r="S5" i="57" s="1"/>
  <c r="N5" i="57" a="1"/>
  <c r="N5" i="57" s="1"/>
  <c r="H5" i="57" a="1"/>
  <c r="H5" i="57" s="1"/>
  <c r="K4" i="57" a="1"/>
  <c r="K4" i="57" s="1"/>
  <c r="S7" i="59" a="1"/>
  <c r="S7" i="59" s="1"/>
  <c r="K7" i="59" a="1"/>
  <c r="K7" i="59" s="1"/>
  <c r="T6" i="59" a="1"/>
  <c r="T6" i="59" s="1"/>
  <c r="P6" i="59" a="1"/>
  <c r="P6" i="59" s="1"/>
  <c r="L6" i="59" a="1"/>
  <c r="L6" i="59" s="1"/>
  <c r="H6" i="59" a="1"/>
  <c r="H6" i="59" s="1"/>
  <c r="D6" i="59" a="1"/>
  <c r="D6" i="59" s="1"/>
  <c r="Q5" i="59" a="1"/>
  <c r="Q5" i="59" s="1"/>
  <c r="I5" i="59" a="1"/>
  <c r="I5" i="59" s="1"/>
  <c r="W4" i="59" a="1"/>
  <c r="W4" i="59" s="1"/>
  <c r="S4" i="59" a="1"/>
  <c r="S4" i="59" s="1"/>
  <c r="O4" i="59" a="1"/>
  <c r="O4" i="59" s="1"/>
  <c r="K4" i="59" a="1"/>
  <c r="K4" i="59" s="1"/>
  <c r="F4" i="59" a="1"/>
  <c r="F4" i="59" s="1"/>
  <c r="U7" i="58" a="1"/>
  <c r="U7" i="58" s="1"/>
  <c r="M7" i="58" a="1"/>
  <c r="M7" i="58" s="1"/>
  <c r="E7" i="58" a="1"/>
  <c r="E7" i="58" s="1"/>
  <c r="U6" i="58" a="1"/>
  <c r="U6" i="58" s="1"/>
  <c r="Q6" i="58" a="1"/>
  <c r="Q6" i="58" s="1"/>
  <c r="M6" i="58" a="1"/>
  <c r="M6" i="58" s="1"/>
  <c r="I6" i="58" a="1"/>
  <c r="I6" i="58" s="1"/>
  <c r="D6" i="58" a="1"/>
  <c r="D6" i="58" s="1"/>
  <c r="R5" i="58" a="1"/>
  <c r="R5" i="58" s="1"/>
  <c r="K5" i="58" a="1"/>
  <c r="K5" i="58" s="1"/>
  <c r="T4" i="58" a="1"/>
  <c r="T4" i="58" s="1"/>
  <c r="K4" i="58" a="1"/>
  <c r="K4" i="58" s="1"/>
  <c r="S6" i="57" a="1"/>
  <c r="S6" i="57" s="1"/>
  <c r="M6" i="57" a="1"/>
  <c r="M6" i="57" s="1"/>
  <c r="H6" i="57" a="1"/>
  <c r="H6" i="57" s="1"/>
  <c r="M5" i="57" a="1"/>
  <c r="M5" i="57" s="1"/>
  <c r="G5" i="57" a="1"/>
  <c r="G5" i="57" s="1"/>
  <c r="U4" i="57" a="1"/>
  <c r="U4" i="57" s="1"/>
  <c r="P4" i="57" a="1"/>
  <c r="P4" i="57" s="1"/>
  <c r="J4" i="57" a="1"/>
  <c r="J4" i="57" s="1"/>
  <c r="E4" i="57" a="1"/>
  <c r="E4" i="57" s="1"/>
  <c r="R7" i="59" a="1"/>
  <c r="R7" i="59" s="1"/>
  <c r="J7" i="59" a="1"/>
  <c r="J7" i="59" s="1"/>
  <c r="P5" i="59" a="1"/>
  <c r="P5" i="59" s="1"/>
  <c r="H5" i="59" a="1"/>
  <c r="H5" i="59" s="1"/>
  <c r="J4" i="59" a="1"/>
  <c r="J4" i="59" s="1"/>
  <c r="T7" i="58" a="1"/>
  <c r="T7" i="58" s="1"/>
  <c r="L7" i="58" a="1"/>
  <c r="L7" i="58" s="1"/>
  <c r="D7" i="58" a="1"/>
  <c r="D7" i="58" s="1"/>
  <c r="J5" i="58" a="1"/>
  <c r="J5" i="58" s="1"/>
  <c r="O4" i="58" a="1"/>
  <c r="O4" i="58" s="1"/>
  <c r="J4" i="58" a="1"/>
  <c r="J4" i="58" s="1"/>
  <c r="D4" i="58" a="1"/>
  <c r="D4" i="58" s="1"/>
  <c r="R6" i="57" a="1"/>
  <c r="R6" i="57" s="1"/>
  <c r="W5" i="57" a="1"/>
  <c r="W5" i="57" s="1"/>
  <c r="R5" i="57" a="1"/>
  <c r="R5" i="57" s="1"/>
  <c r="L5" i="57" a="1"/>
  <c r="L5" i="57" s="1"/>
  <c r="F5" i="57" a="1"/>
  <c r="F5" i="57" s="1"/>
  <c r="Q7" i="59" a="1"/>
  <c r="Q7" i="59" s="1"/>
  <c r="W5" i="59" a="1"/>
  <c r="W5" i="59" s="1"/>
  <c r="J7" i="58" a="1"/>
  <c r="J7" i="58" s="1"/>
  <c r="I5" i="58" a="1"/>
  <c r="I5" i="58" s="1"/>
  <c r="D5" i="57" a="1"/>
  <c r="D5" i="57" s="1"/>
  <c r="N4" i="57" a="1"/>
  <c r="N4" i="57" s="1"/>
  <c r="D4" i="57" a="1"/>
  <c r="D4" i="57" s="1"/>
  <c r="S7" i="56" a="1"/>
  <c r="S7" i="56" s="1"/>
  <c r="K7" i="56" a="1"/>
  <c r="K7" i="56" s="1"/>
  <c r="T6" i="56" a="1"/>
  <c r="T6" i="56" s="1"/>
  <c r="P6" i="56" a="1"/>
  <c r="P6" i="56" s="1"/>
  <c r="L6" i="56" a="1"/>
  <c r="L6" i="56" s="1"/>
  <c r="H6" i="56" a="1"/>
  <c r="H6" i="56" s="1"/>
  <c r="D6" i="56" a="1"/>
  <c r="D6" i="56" s="1"/>
  <c r="Q5" i="56" a="1"/>
  <c r="Q5" i="56" s="1"/>
  <c r="I5" i="56" a="1"/>
  <c r="I5" i="56" s="1"/>
  <c r="W4" i="56" a="1"/>
  <c r="W4" i="56" s="1"/>
  <c r="S4" i="56" a="1"/>
  <c r="S4" i="56" s="1"/>
  <c r="O4" i="56" a="1"/>
  <c r="O4" i="56" s="1"/>
  <c r="K4" i="56" a="1"/>
  <c r="K4" i="56" s="1"/>
  <c r="G4" i="56" a="1"/>
  <c r="G4" i="56" s="1"/>
  <c r="O8" i="55" a="1"/>
  <c r="O8" i="55" s="1"/>
  <c r="I8" i="55" a="1"/>
  <c r="I8" i="55" s="1"/>
  <c r="P7" i="59" a="1"/>
  <c r="P7" i="59" s="1"/>
  <c r="O6" i="59" a="1"/>
  <c r="O6" i="59" s="1"/>
  <c r="V5" i="59" a="1"/>
  <c r="V5" i="59" s="1"/>
  <c r="R4" i="59" a="1"/>
  <c r="R4" i="59" s="1"/>
  <c r="H6" i="58" a="1"/>
  <c r="H6" i="58" s="1"/>
  <c r="H5" i="58" a="1"/>
  <c r="H5" i="58" s="1"/>
  <c r="I4" i="58" a="1"/>
  <c r="I4" i="58" s="1"/>
  <c r="W6" i="57" a="1"/>
  <c r="W6" i="57" s="1"/>
  <c r="I6" i="57" a="1"/>
  <c r="I6" i="57" s="1"/>
  <c r="Q5" i="57" a="1"/>
  <c r="Q5" i="57" s="1"/>
  <c r="R7" i="56" a="1"/>
  <c r="R7" i="56" s="1"/>
  <c r="J7" i="56" a="1"/>
  <c r="J7" i="56" s="1"/>
  <c r="P5" i="56" a="1"/>
  <c r="P5" i="56" s="1"/>
  <c r="H5" i="56" a="1"/>
  <c r="H5" i="56" s="1"/>
  <c r="U8" i="55" a="1"/>
  <c r="U8" i="55" s="1"/>
  <c r="H8" i="55" a="1"/>
  <c r="H8" i="55" s="1"/>
  <c r="V7" i="55" a="1"/>
  <c r="V7" i="55" s="1"/>
  <c r="P7" i="55" a="1"/>
  <c r="P7" i="55" s="1"/>
  <c r="H7" i="55" a="1"/>
  <c r="H7" i="55" s="1"/>
  <c r="V5" i="55" a="1"/>
  <c r="V5" i="55" s="1"/>
  <c r="N5" i="55" a="1"/>
  <c r="N5" i="55" s="1"/>
  <c r="F5" i="55" a="1"/>
  <c r="F5" i="55" s="1"/>
  <c r="Q4" i="55" a="1"/>
  <c r="Q4" i="55" s="1"/>
  <c r="H4" i="55" a="1"/>
  <c r="H4" i="55" s="1"/>
  <c r="I7" i="59" a="1"/>
  <c r="I7" i="59" s="1"/>
  <c r="O5" i="59" a="1"/>
  <c r="O5" i="59" s="1"/>
  <c r="V6" i="57" a="1"/>
  <c r="V6" i="57" s="1"/>
  <c r="G6" i="57" a="1"/>
  <c r="G6" i="57" s="1"/>
  <c r="P5" i="57" a="1"/>
  <c r="P5" i="57" s="1"/>
  <c r="V4" i="57" a="1"/>
  <c r="V4" i="57" s="1"/>
  <c r="L4" i="57" a="1"/>
  <c r="L4" i="57" s="1"/>
  <c r="Q7" i="56" a="1"/>
  <c r="Q7" i="56" s="1"/>
  <c r="I7" i="56" a="1"/>
  <c r="I7" i="56" s="1"/>
  <c r="W6" i="56" a="1"/>
  <c r="W6" i="56" s="1"/>
  <c r="S6" i="56" a="1"/>
  <c r="S6" i="56" s="1"/>
  <c r="O6" i="56" a="1"/>
  <c r="O6" i="56" s="1"/>
  <c r="K6" i="56" a="1"/>
  <c r="K6" i="56" s="1"/>
  <c r="G6" i="56" a="1"/>
  <c r="G6" i="56" s="1"/>
  <c r="W5" i="56" a="1"/>
  <c r="W5" i="56" s="1"/>
  <c r="O5" i="56" a="1"/>
  <c r="O5" i="56" s="1"/>
  <c r="G5" i="56" a="1"/>
  <c r="G5" i="56" s="1"/>
  <c r="V4" i="56" a="1"/>
  <c r="V4" i="56" s="1"/>
  <c r="R4" i="56" a="1"/>
  <c r="R4" i="56" s="1"/>
  <c r="N4" i="56" a="1"/>
  <c r="N4" i="56" s="1"/>
  <c r="J4" i="56" a="1"/>
  <c r="J4" i="56" s="1"/>
  <c r="F4" i="56" a="1"/>
  <c r="F4" i="56" s="1"/>
  <c r="T8" i="55" a="1"/>
  <c r="T8" i="55" s="1"/>
  <c r="N8" i="55" a="1"/>
  <c r="N8" i="55" s="1"/>
  <c r="H7" i="59" a="1"/>
  <c r="H7" i="59" s="1"/>
  <c r="K6" i="59" a="1"/>
  <c r="K6" i="59" s="1"/>
  <c r="N5" i="59" a="1"/>
  <c r="N5" i="59" s="1"/>
  <c r="N4" i="59" a="1"/>
  <c r="N4" i="59" s="1"/>
  <c r="T6" i="58" a="1"/>
  <c r="T6" i="58" s="1"/>
  <c r="W4" i="58" a="1"/>
  <c r="W4" i="58" s="1"/>
  <c r="T6" i="57" a="1"/>
  <c r="T6" i="57" s="1"/>
  <c r="F6" i="57" a="1"/>
  <c r="F6" i="57" s="1"/>
  <c r="P7" i="56" a="1"/>
  <c r="P7" i="56" s="1"/>
  <c r="H7" i="56" a="1"/>
  <c r="H7" i="56" s="1"/>
  <c r="V5" i="56" a="1"/>
  <c r="V5" i="56" s="1"/>
  <c r="N5" i="56" a="1"/>
  <c r="N5" i="56" s="1"/>
  <c r="F5" i="56" a="1"/>
  <c r="F5" i="56" s="1"/>
  <c r="S8" i="55" a="1"/>
  <c r="S8" i="55" s="1"/>
  <c r="M8" i="55" a="1"/>
  <c r="M8" i="55" s="1"/>
  <c r="U7" i="55" a="1"/>
  <c r="U7" i="55" s="1"/>
  <c r="N7" i="55" a="1"/>
  <c r="N7" i="55" s="1"/>
  <c r="F7" i="55" a="1"/>
  <c r="F7" i="55" s="1"/>
  <c r="T5" i="55" a="1"/>
  <c r="T5" i="55" s="1"/>
  <c r="L5" i="55" a="1"/>
  <c r="L5" i="55" s="1"/>
  <c r="D5" i="55" a="1"/>
  <c r="D5" i="55" s="1"/>
  <c r="P4" i="55" a="1"/>
  <c r="P4" i="55" s="1"/>
  <c r="G4" i="55" a="1"/>
  <c r="G4" i="55" s="1"/>
  <c r="G5" i="59" a="1"/>
  <c r="G5" i="59" s="1"/>
  <c r="W5" i="58" a="1"/>
  <c r="W5" i="58" s="1"/>
  <c r="Q6" i="57" a="1"/>
  <c r="Q6" i="57" s="1"/>
  <c r="D6" i="57" a="1"/>
  <c r="D6" i="57" s="1"/>
  <c r="T4" i="57" a="1"/>
  <c r="T4" i="57" s="1"/>
  <c r="I4" i="57" a="1"/>
  <c r="I4" i="57" s="1"/>
  <c r="W7" i="56" a="1"/>
  <c r="W7" i="56" s="1"/>
  <c r="O7" i="56" a="1"/>
  <c r="O7" i="56" s="1"/>
  <c r="G7" i="56" a="1"/>
  <c r="G7" i="56" s="1"/>
  <c r="V6" i="56" a="1"/>
  <c r="V6" i="56" s="1"/>
  <c r="R6" i="56" a="1"/>
  <c r="R6" i="56" s="1"/>
  <c r="N6" i="56" a="1"/>
  <c r="N6" i="56" s="1"/>
  <c r="J6" i="56" a="1"/>
  <c r="J6" i="56" s="1"/>
  <c r="F6" i="56" a="1"/>
  <c r="F6" i="56" s="1"/>
  <c r="U5" i="56" a="1"/>
  <c r="U5" i="56" s="1"/>
  <c r="M5" i="56" a="1"/>
  <c r="M5" i="56" s="1"/>
  <c r="E5" i="56" a="1"/>
  <c r="E5" i="56" s="1"/>
  <c r="U4" i="56" a="1"/>
  <c r="U4" i="56" s="1"/>
  <c r="Q4" i="56" a="1"/>
  <c r="Q4" i="56" s="1"/>
  <c r="M4" i="56" a="1"/>
  <c r="M4" i="56" s="1"/>
  <c r="I4" i="56" a="1"/>
  <c r="I4" i="56" s="1"/>
  <c r="E4" i="56" a="1"/>
  <c r="E4" i="56" s="1"/>
  <c r="W6" i="59" a="1"/>
  <c r="W6" i="59" s="1"/>
  <c r="G6" i="59" a="1"/>
  <c r="G6" i="59" s="1"/>
  <c r="F5" i="59" a="1"/>
  <c r="F5" i="59" s="1"/>
  <c r="S7" i="58" a="1"/>
  <c r="S7" i="58" s="1"/>
  <c r="P6" i="58" a="1"/>
  <c r="P6" i="58" s="1"/>
  <c r="V5" i="58" a="1"/>
  <c r="V5" i="58" s="1"/>
  <c r="S4" i="58" a="1"/>
  <c r="S4" i="58" s="1"/>
  <c r="K5" i="57" a="1"/>
  <c r="K5" i="57" s="1"/>
  <c r="S4" i="57" a="1"/>
  <c r="S4" i="57" s="1"/>
  <c r="S2" i="57" s="1"/>
  <c r="V7" i="56" a="1"/>
  <c r="V7" i="56" s="1"/>
  <c r="N7" i="56" a="1"/>
  <c r="N7" i="56" s="1"/>
  <c r="F7" i="56" a="1"/>
  <c r="F7" i="56" s="1"/>
  <c r="T5" i="56" a="1"/>
  <c r="T5" i="56" s="1"/>
  <c r="L5" i="56" a="1"/>
  <c r="L5" i="56" s="1"/>
  <c r="D5" i="56" a="1"/>
  <c r="D5" i="56" s="1"/>
  <c r="W8" i="55" a="1"/>
  <c r="W8" i="55" s="1"/>
  <c r="R8" i="55" a="1"/>
  <c r="R8" i="55" s="1"/>
  <c r="K8" i="55" a="1"/>
  <c r="K8" i="55" s="1"/>
  <c r="E8" i="55" a="1"/>
  <c r="E8" i="55" s="1"/>
  <c r="S7" i="55" a="1"/>
  <c r="S7" i="55" s="1"/>
  <c r="L7" i="55" a="1"/>
  <c r="L7" i="55" s="1"/>
  <c r="D7" i="55" a="1"/>
  <c r="D7" i="55" s="1"/>
  <c r="R5" i="55" a="1"/>
  <c r="R5" i="55" s="1"/>
  <c r="J5" i="55" a="1"/>
  <c r="J5" i="55" s="1"/>
  <c r="O4" i="55" a="1"/>
  <c r="O4" i="55" s="1"/>
  <c r="I4" i="59" a="1"/>
  <c r="I4" i="59" s="1"/>
  <c r="R7" i="58" a="1"/>
  <c r="R7" i="58" s="1"/>
  <c r="Q5" i="58" a="1"/>
  <c r="Q5" i="58" s="1"/>
  <c r="R4" i="58" a="1"/>
  <c r="R4" i="58" s="1"/>
  <c r="O6" i="57" a="1"/>
  <c r="O6" i="57" s="1"/>
  <c r="I5" i="57" a="1"/>
  <c r="I5" i="57" s="1"/>
  <c r="Q4" i="57" a="1"/>
  <c r="Q4" i="57" s="1"/>
  <c r="F4" i="57" a="1"/>
  <c r="F4" i="57" s="1"/>
  <c r="F2" i="57" s="1"/>
  <c r="U7" i="56" a="1"/>
  <c r="U7" i="56" s="1"/>
  <c r="M7" i="56" a="1"/>
  <c r="M7" i="56" s="1"/>
  <c r="E7" i="56" a="1"/>
  <c r="E7" i="56" s="1"/>
  <c r="U6" i="56" a="1"/>
  <c r="U6" i="56" s="1"/>
  <c r="Q6" i="56" a="1"/>
  <c r="Q6" i="56" s="1"/>
  <c r="M6" i="56" a="1"/>
  <c r="M6" i="56" s="1"/>
  <c r="I6" i="56" a="1"/>
  <c r="I6" i="56" s="1"/>
  <c r="E6" i="56" a="1"/>
  <c r="E6" i="56" s="1"/>
  <c r="S5" i="56" a="1"/>
  <c r="S5" i="56" s="1"/>
  <c r="K5" i="56" a="1"/>
  <c r="K5" i="56" s="1"/>
  <c r="T4" i="56" a="1"/>
  <c r="T4" i="56" s="1"/>
  <c r="P4" i="56" a="1"/>
  <c r="P4" i="56" s="1"/>
  <c r="L4" i="56" a="1"/>
  <c r="L4" i="56" s="1"/>
  <c r="H4" i="56" a="1"/>
  <c r="H4" i="56" s="1"/>
  <c r="D4" i="56" a="1"/>
  <c r="D4" i="56" s="1"/>
  <c r="Q8" i="55" a="1"/>
  <c r="Q8" i="55" s="1"/>
  <c r="D8" i="55" a="1"/>
  <c r="D8" i="55" s="1"/>
  <c r="S6" i="59" a="1"/>
  <c r="S6" i="59" s="1"/>
  <c r="V4" i="59" a="1"/>
  <c r="V4" i="59" s="1"/>
  <c r="E4" i="59" a="1"/>
  <c r="E4" i="59" s="1"/>
  <c r="K7" i="58" a="1"/>
  <c r="K7" i="58" s="1"/>
  <c r="L6" i="58" a="1"/>
  <c r="L6" i="58" s="1"/>
  <c r="P5" i="58" a="1"/>
  <c r="P5" i="58" s="1"/>
  <c r="N4" i="58" a="1"/>
  <c r="N4" i="58" s="1"/>
  <c r="L6" i="57" a="1"/>
  <c r="L6" i="57" s="1"/>
  <c r="V5" i="57" a="1"/>
  <c r="V5" i="57" s="1"/>
  <c r="E5" i="57" a="1"/>
  <c r="E5" i="57" s="1"/>
  <c r="O4" i="57" a="1"/>
  <c r="O4" i="57" s="1"/>
  <c r="T7" i="56" a="1"/>
  <c r="T7" i="56" s="1"/>
  <c r="L7" i="56" a="1"/>
  <c r="L7" i="56" s="1"/>
  <c r="D7" i="56" a="1"/>
  <c r="D7" i="56" s="1"/>
  <c r="R5" i="56" a="1"/>
  <c r="R5" i="56" s="1"/>
  <c r="J5" i="56" a="1"/>
  <c r="J5" i="56" s="1"/>
  <c r="V8" i="55" a="1"/>
  <c r="V8" i="55" s="1"/>
  <c r="P8" i="55" a="1"/>
  <c r="P8" i="55" s="1"/>
  <c r="J8" i="55" a="1"/>
  <c r="J8" i="55" s="1"/>
  <c r="J7" i="55" a="1"/>
  <c r="J7" i="55" s="1"/>
  <c r="P5" i="55" a="1"/>
  <c r="P5" i="55" s="1"/>
  <c r="H5" i="55" a="1"/>
  <c r="H5" i="55" s="1"/>
  <c r="R4" i="55" a="1"/>
  <c r="R4" i="55" s="1"/>
  <c r="I4" i="55" a="1"/>
  <c r="I4" i="55" s="1"/>
  <c r="G8" i="55" a="1"/>
  <c r="G8" i="55" s="1"/>
  <c r="O7" i="55" a="1"/>
  <c r="O7" i="55" s="1"/>
  <c r="V6" i="55" a="1"/>
  <c r="V6" i="55" s="1"/>
  <c r="N6" i="55" a="1"/>
  <c r="N6" i="55" s="1"/>
  <c r="F6" i="55" a="1"/>
  <c r="F6" i="55" s="1"/>
  <c r="O5" i="55" a="1"/>
  <c r="O5" i="55" s="1"/>
  <c r="V4" i="55" a="1"/>
  <c r="V4" i="55" s="1"/>
  <c r="M4" i="55" a="1"/>
  <c r="M4" i="55" s="1"/>
  <c r="N11" i="54" a="1"/>
  <c r="N11" i="54" s="1"/>
  <c r="F11" i="54" a="1"/>
  <c r="F11" i="54" s="1"/>
  <c r="I10" i="54" a="1"/>
  <c r="I10" i="54" s="1"/>
  <c r="T9" i="54" a="1"/>
  <c r="T9" i="54" s="1"/>
  <c r="N9" i="54" a="1"/>
  <c r="N9" i="54" s="1"/>
  <c r="H9" i="54" a="1"/>
  <c r="H9" i="54" s="1"/>
  <c r="J8" i="54" a="1"/>
  <c r="J8" i="54" s="1"/>
  <c r="M7" i="54" a="1"/>
  <c r="M7" i="54" s="1"/>
  <c r="E7" i="54" a="1"/>
  <c r="E7" i="54" s="1"/>
  <c r="U6" i="54" a="1"/>
  <c r="U6" i="54" s="1"/>
  <c r="Q6" i="54" a="1"/>
  <c r="Q6" i="54" s="1"/>
  <c r="M6" i="54" a="1"/>
  <c r="M6" i="54" s="1"/>
  <c r="I6" i="54" a="1"/>
  <c r="I6" i="54" s="1"/>
  <c r="E6" i="54" a="1"/>
  <c r="E6" i="54" s="1"/>
  <c r="S5" i="54" a="1"/>
  <c r="S5" i="54" s="1"/>
  <c r="K5" i="54" a="1"/>
  <c r="K5" i="54" s="1"/>
  <c r="T4" i="54" a="1"/>
  <c r="T4" i="54" s="1"/>
  <c r="P4" i="54" a="1"/>
  <c r="P4" i="54" s="1"/>
  <c r="J4" i="54" a="1"/>
  <c r="J4" i="54" s="1"/>
  <c r="D4" i="54" a="1"/>
  <c r="D4" i="54" s="1"/>
  <c r="K10" i="53" a="1"/>
  <c r="K10" i="53" s="1"/>
  <c r="E10" i="53" a="1"/>
  <c r="E10" i="53" s="1"/>
  <c r="O9" i="53" a="1"/>
  <c r="O9" i="53" s="1"/>
  <c r="I9" i="53" a="1"/>
  <c r="I9" i="53" s="1"/>
  <c r="O8" i="53" a="1"/>
  <c r="O8" i="53" s="1"/>
  <c r="F8" i="55" a="1"/>
  <c r="F8" i="55" s="1"/>
  <c r="M7" i="55" a="1"/>
  <c r="M7" i="55" s="1"/>
  <c r="U6" i="55" a="1"/>
  <c r="U6" i="55" s="1"/>
  <c r="M6" i="55" a="1"/>
  <c r="M6" i="55" s="1"/>
  <c r="E6" i="55" a="1"/>
  <c r="E6" i="55" s="1"/>
  <c r="M5" i="55" a="1"/>
  <c r="M5" i="55" s="1"/>
  <c r="U4" i="55" a="1"/>
  <c r="U4" i="55" s="1"/>
  <c r="L4" i="55" a="1"/>
  <c r="L4" i="55" s="1"/>
  <c r="E4" i="55" a="1"/>
  <c r="E4" i="55" s="1"/>
  <c r="K7" i="55" a="1"/>
  <c r="K7" i="55" s="1"/>
  <c r="T6" i="55" a="1"/>
  <c r="T6" i="55" s="1"/>
  <c r="L6" i="55" a="1"/>
  <c r="L6" i="55" s="1"/>
  <c r="D6" i="55" a="1"/>
  <c r="D6" i="55" s="1"/>
  <c r="K5" i="55" a="1"/>
  <c r="K5" i="55" s="1"/>
  <c r="T4" i="55" a="1"/>
  <c r="T4" i="55" s="1"/>
  <c r="K4" i="55" a="1"/>
  <c r="K4" i="55" s="1"/>
  <c r="S11" i="54" a="1"/>
  <c r="S11" i="54" s="1"/>
  <c r="L11" i="54" a="1"/>
  <c r="L11" i="54" s="1"/>
  <c r="D11" i="54" a="1"/>
  <c r="D11" i="54" s="1"/>
  <c r="H10" i="54" a="1"/>
  <c r="H10" i="54" s="1"/>
  <c r="S9" i="54" a="1"/>
  <c r="S9" i="54" s="1"/>
  <c r="M9" i="54" a="1"/>
  <c r="M9" i="54" s="1"/>
  <c r="F9" i="54" a="1"/>
  <c r="F9" i="54" s="1"/>
  <c r="I8" i="54" a="1"/>
  <c r="I8" i="54" s="1"/>
  <c r="D8" i="54" a="1"/>
  <c r="D8" i="54" s="1"/>
  <c r="S7" i="54" a="1"/>
  <c r="S7" i="54" s="1"/>
  <c r="K7" i="54" a="1"/>
  <c r="K7" i="54" s="1"/>
  <c r="T6" i="54" a="1"/>
  <c r="T6" i="54" s="1"/>
  <c r="P6" i="54" a="1"/>
  <c r="P6" i="54" s="1"/>
  <c r="L6" i="54" a="1"/>
  <c r="L6" i="54" s="1"/>
  <c r="H6" i="54" a="1"/>
  <c r="H6" i="54" s="1"/>
  <c r="D6" i="54" a="1"/>
  <c r="D6" i="54" s="1"/>
  <c r="Q5" i="54" a="1"/>
  <c r="Q5" i="54" s="1"/>
  <c r="I5" i="54" a="1"/>
  <c r="I5" i="54" s="1"/>
  <c r="W4" i="54" a="1"/>
  <c r="W4" i="54" s="1"/>
  <c r="S4" i="54" a="1"/>
  <c r="S4" i="54" s="1"/>
  <c r="N4" i="54" a="1"/>
  <c r="N4" i="54" s="1"/>
  <c r="V10" i="53" a="1"/>
  <c r="V10" i="53" s="1"/>
  <c r="P10" i="53" a="1"/>
  <c r="P10" i="53" s="1"/>
  <c r="S9" i="53" a="1"/>
  <c r="S9" i="53" s="1"/>
  <c r="W7" i="55" a="1"/>
  <c r="W7" i="55" s="1"/>
  <c r="I7" i="55" a="1"/>
  <c r="I7" i="55" s="1"/>
  <c r="S6" i="55" a="1"/>
  <c r="S6" i="55" s="1"/>
  <c r="K6" i="55" a="1"/>
  <c r="K6" i="55" s="1"/>
  <c r="I5" i="55" a="1"/>
  <c r="I5" i="55" s="1"/>
  <c r="S4" i="55" a="1"/>
  <c r="S4" i="55" s="1"/>
  <c r="J4" i="55" a="1"/>
  <c r="J4" i="55" s="1"/>
  <c r="D4" i="55" a="1"/>
  <c r="D4" i="55" s="1"/>
  <c r="R11" i="54" a="1"/>
  <c r="R11" i="54" s="1"/>
  <c r="K11" i="54" a="1"/>
  <c r="K11" i="54" s="1"/>
  <c r="T10" i="54" a="1"/>
  <c r="T10" i="54" s="1"/>
  <c r="P10" i="54" a="1"/>
  <c r="P10" i="54" s="1"/>
  <c r="L10" i="54" a="1"/>
  <c r="L10" i="54" s="1"/>
  <c r="G10" i="54" a="1"/>
  <c r="G10" i="54" s="1"/>
  <c r="R9" i="54" a="1"/>
  <c r="R9" i="54" s="1"/>
  <c r="L9" i="54" a="1"/>
  <c r="L9" i="54" s="1"/>
  <c r="E9" i="54" a="1"/>
  <c r="E9" i="54" s="1"/>
  <c r="U8" i="54" a="1"/>
  <c r="U8" i="54" s="1"/>
  <c r="Q8" i="54" a="1"/>
  <c r="Q8" i="54" s="1"/>
  <c r="M8" i="54" a="1"/>
  <c r="M8" i="54" s="1"/>
  <c r="H8" i="54" a="1"/>
  <c r="H8" i="54" s="1"/>
  <c r="R7" i="54" a="1"/>
  <c r="R7" i="54" s="1"/>
  <c r="J7" i="54" a="1"/>
  <c r="J7" i="54" s="1"/>
  <c r="P5" i="54" a="1"/>
  <c r="P5" i="54" s="1"/>
  <c r="H5" i="54" a="1"/>
  <c r="H5" i="54" s="1"/>
  <c r="H4" i="54" a="1"/>
  <c r="H4" i="54" s="1"/>
  <c r="O10" i="53" a="1"/>
  <c r="O10" i="53" s="1"/>
  <c r="I10" i="53" a="1"/>
  <c r="I10" i="53" s="1"/>
  <c r="R9" i="53" a="1"/>
  <c r="R9" i="53" s="1"/>
  <c r="G7" i="55" a="1"/>
  <c r="G7" i="55" s="1"/>
  <c r="R6" i="55" a="1"/>
  <c r="R6" i="55" s="1"/>
  <c r="J6" i="55" a="1"/>
  <c r="J6" i="55" s="1"/>
  <c r="W5" i="55" a="1"/>
  <c r="W5" i="55" s="1"/>
  <c r="G5" i="55" a="1"/>
  <c r="G5" i="55" s="1"/>
  <c r="Q11" i="54" a="1"/>
  <c r="Q11" i="54" s="1"/>
  <c r="J11" i="54" a="1"/>
  <c r="J11" i="54" s="1"/>
  <c r="K10" i="54" a="1"/>
  <c r="K10" i="54" s="1"/>
  <c r="W9" i="54" a="1"/>
  <c r="W9" i="54" s="1"/>
  <c r="K9" i="54" a="1"/>
  <c r="K9" i="54" s="1"/>
  <c r="D9" i="54" a="1"/>
  <c r="D9" i="54" s="1"/>
  <c r="L8" i="54" a="1"/>
  <c r="L8" i="54" s="1"/>
  <c r="W7" i="54" a="1"/>
  <c r="W7" i="54" s="1"/>
  <c r="Q7" i="54" a="1"/>
  <c r="Q7" i="54" s="1"/>
  <c r="I7" i="54" a="1"/>
  <c r="I7" i="54" s="1"/>
  <c r="W6" i="54" a="1"/>
  <c r="W6" i="54" s="1"/>
  <c r="S6" i="54" a="1"/>
  <c r="S6" i="54" s="1"/>
  <c r="O6" i="54" a="1"/>
  <c r="O6" i="54" s="1"/>
  <c r="K6" i="54" a="1"/>
  <c r="K6" i="54" s="1"/>
  <c r="G6" i="54" a="1"/>
  <c r="G6" i="54" s="1"/>
  <c r="W5" i="54" a="1"/>
  <c r="W5" i="54" s="1"/>
  <c r="O5" i="54" a="1"/>
  <c r="O5" i="54" s="1"/>
  <c r="G5" i="54" a="1"/>
  <c r="G5" i="54" s="1"/>
  <c r="V4" i="54" a="1"/>
  <c r="V4" i="54" s="1"/>
  <c r="R4" i="54" a="1"/>
  <c r="R4" i="54" s="1"/>
  <c r="M4" i="54" a="1"/>
  <c r="M4" i="54" s="1"/>
  <c r="G4" i="54" a="1"/>
  <c r="G4" i="54" s="1"/>
  <c r="T7" i="55" a="1"/>
  <c r="T7" i="55" s="1"/>
  <c r="E7" i="55" a="1"/>
  <c r="E7" i="55" s="1"/>
  <c r="Q6" i="55" a="1"/>
  <c r="Q6" i="55" s="1"/>
  <c r="I6" i="55" a="1"/>
  <c r="I6" i="55" s="1"/>
  <c r="U5" i="55" a="1"/>
  <c r="U5" i="55" s="1"/>
  <c r="E5" i="55" a="1"/>
  <c r="E5" i="55" s="1"/>
  <c r="W11" i="54" a="1"/>
  <c r="W11" i="54" s="1"/>
  <c r="I11" i="54" a="1"/>
  <c r="I11" i="54" s="1"/>
  <c r="W10" i="54" a="1"/>
  <c r="W10" i="54" s="1"/>
  <c r="S10" i="54" a="1"/>
  <c r="S10" i="54" s="1"/>
  <c r="O10" i="54" a="1"/>
  <c r="O10" i="54" s="1"/>
  <c r="F10" i="54" a="1"/>
  <c r="F10" i="54" s="1"/>
  <c r="V9" i="54" a="1"/>
  <c r="V9" i="54" s="1"/>
  <c r="Q9" i="54" a="1"/>
  <c r="Q9" i="54" s="1"/>
  <c r="J9" i="54" a="1"/>
  <c r="J9" i="54" s="1"/>
  <c r="T8" i="54" a="1"/>
  <c r="T8" i="54" s="1"/>
  <c r="P8" i="54" a="1"/>
  <c r="P8" i="54" s="1"/>
  <c r="G8" i="54" a="1"/>
  <c r="G8" i="54" s="1"/>
  <c r="P7" i="54" a="1"/>
  <c r="P7" i="54" s="1"/>
  <c r="H7" i="54" a="1"/>
  <c r="H7" i="54" s="1"/>
  <c r="V5" i="54" a="1"/>
  <c r="V5" i="54" s="1"/>
  <c r="N5" i="54" a="1"/>
  <c r="N5" i="54" s="1"/>
  <c r="F5" i="54" a="1"/>
  <c r="F5" i="54" s="1"/>
  <c r="F4" i="54" a="1"/>
  <c r="F4" i="54" s="1"/>
  <c r="T10" i="53" a="1"/>
  <c r="T10" i="53" s="1"/>
  <c r="G10" i="53" a="1"/>
  <c r="G10" i="53" s="1"/>
  <c r="V9" i="53" a="1"/>
  <c r="V9" i="53" s="1"/>
  <c r="Q9" i="53" a="1"/>
  <c r="Q9" i="53" s="1"/>
  <c r="L9" i="53" a="1"/>
  <c r="L9" i="53" s="1"/>
  <c r="R7" i="55" a="1"/>
  <c r="R7" i="55" s="1"/>
  <c r="P6" i="55" a="1"/>
  <c r="P6" i="55" s="1"/>
  <c r="H6" i="55" a="1"/>
  <c r="H6" i="55" s="1"/>
  <c r="S5" i="55" a="1"/>
  <c r="S5" i="55" s="1"/>
  <c r="V11" i="54" a="1"/>
  <c r="V11" i="54" s="1"/>
  <c r="P11" i="54" a="1"/>
  <c r="P11" i="54" s="1"/>
  <c r="H11" i="54" a="1"/>
  <c r="H11" i="54" s="1"/>
  <c r="J10" i="54" a="1"/>
  <c r="J10" i="54" s="1"/>
  <c r="P9" i="54" a="1"/>
  <c r="P9" i="54" s="1"/>
  <c r="K8" i="54" a="1"/>
  <c r="K8" i="54" s="1"/>
  <c r="V7" i="54" a="1"/>
  <c r="V7" i="54" s="1"/>
  <c r="O7" i="54" a="1"/>
  <c r="O7" i="54" s="1"/>
  <c r="G7" i="54" a="1"/>
  <c r="G7" i="54" s="1"/>
  <c r="V6" i="54" a="1"/>
  <c r="V6" i="54" s="1"/>
  <c r="R6" i="54" a="1"/>
  <c r="R6" i="54" s="1"/>
  <c r="N6" i="54" a="1"/>
  <c r="N6" i="54" s="1"/>
  <c r="J6" i="54" a="1"/>
  <c r="J6" i="54" s="1"/>
  <c r="F6" i="54" a="1"/>
  <c r="F6" i="54" s="1"/>
  <c r="U5" i="54" a="1"/>
  <c r="U5" i="54" s="1"/>
  <c r="M5" i="54" a="1"/>
  <c r="M5" i="54" s="1"/>
  <c r="E5" i="54" a="1"/>
  <c r="E5" i="54" s="1"/>
  <c r="U4" i="54" a="1"/>
  <c r="U4" i="54" s="1"/>
  <c r="Q4" i="54" a="1"/>
  <c r="Q4" i="54" s="1"/>
  <c r="L4" i="54" a="1"/>
  <c r="L4" i="54" s="1"/>
  <c r="E4" i="54" a="1"/>
  <c r="E4" i="54" s="1"/>
  <c r="S10" i="53" a="1"/>
  <c r="S10" i="53" s="1"/>
  <c r="M10" i="53" a="1"/>
  <c r="M10" i="53" s="1"/>
  <c r="F10" i="53" a="1"/>
  <c r="F10" i="53" s="1"/>
  <c r="N4" i="55" a="1"/>
  <c r="N4" i="55" s="1"/>
  <c r="V10" i="54" a="1"/>
  <c r="V10" i="54" s="1"/>
  <c r="E10" i="54" a="1"/>
  <c r="E10" i="54" s="1"/>
  <c r="G9" i="54" a="1"/>
  <c r="G9" i="54" s="1"/>
  <c r="L7" i="54" a="1"/>
  <c r="L7" i="54" s="1"/>
  <c r="R5" i="54" a="1"/>
  <c r="R5" i="54" s="1"/>
  <c r="R10" i="53" a="1"/>
  <c r="R10" i="53" s="1"/>
  <c r="N9" i="53" a="1"/>
  <c r="N9" i="53" s="1"/>
  <c r="G9" i="53" a="1"/>
  <c r="G9" i="53" s="1"/>
  <c r="G8" i="53" a="1"/>
  <c r="G8" i="53" s="1"/>
  <c r="J7" i="53" a="1"/>
  <c r="J7" i="53" s="1"/>
  <c r="O6" i="53" a="1"/>
  <c r="O6" i="53" s="1"/>
  <c r="J6" i="53" a="1"/>
  <c r="J6" i="53" s="1"/>
  <c r="V5" i="53" a="1"/>
  <c r="V5" i="53" s="1"/>
  <c r="P5" i="53" a="1"/>
  <c r="P5" i="53" s="1"/>
  <c r="H5" i="53" a="1"/>
  <c r="H5" i="53" s="1"/>
  <c r="R4" i="53" a="1"/>
  <c r="R4" i="53" s="1"/>
  <c r="I4" i="53" a="1"/>
  <c r="I4" i="53" s="1"/>
  <c r="P8" i="52" a="1"/>
  <c r="P8" i="52" s="1"/>
  <c r="H8" i="52" a="1"/>
  <c r="H8" i="52" s="1"/>
  <c r="U7" i="52" a="1"/>
  <c r="U7" i="52" s="1"/>
  <c r="M7" i="52" a="1"/>
  <c r="M7" i="52" s="1"/>
  <c r="E7" i="52" a="1"/>
  <c r="E7" i="52" s="1"/>
  <c r="R6" i="52" a="1"/>
  <c r="R6" i="52" s="1"/>
  <c r="J6" i="52" a="1"/>
  <c r="J6" i="52" s="1"/>
  <c r="P5" i="52" a="1"/>
  <c r="P5" i="52" s="1"/>
  <c r="H5" i="52" a="1"/>
  <c r="H5" i="52" s="1"/>
  <c r="U4" i="52" a="1"/>
  <c r="U4" i="52" s="1"/>
  <c r="M4" i="52" a="1"/>
  <c r="M4" i="52" s="1"/>
  <c r="E4" i="52" a="1"/>
  <c r="E4" i="52" s="1"/>
  <c r="R6" i="51" a="1"/>
  <c r="R6" i="51" s="1"/>
  <c r="J6" i="51" a="1"/>
  <c r="J6" i="51" s="1"/>
  <c r="W5" i="51" a="1"/>
  <c r="W5" i="51" s="1"/>
  <c r="O5" i="51" a="1"/>
  <c r="O5" i="51" s="1"/>
  <c r="H5" i="51" a="1"/>
  <c r="H5" i="51" s="1"/>
  <c r="U4" i="51" a="1"/>
  <c r="U4" i="51" s="1"/>
  <c r="M4" i="51" a="1"/>
  <c r="M4" i="51" s="1"/>
  <c r="E4" i="51" a="1"/>
  <c r="E4" i="51" s="1"/>
  <c r="Q6" i="50" a="1"/>
  <c r="Q6" i="50" s="1"/>
  <c r="I6" i="50" a="1"/>
  <c r="I6" i="50" s="1"/>
  <c r="V5" i="50" a="1"/>
  <c r="V5" i="50" s="1"/>
  <c r="O5" i="50" a="1"/>
  <c r="O5" i="50" s="1"/>
  <c r="G5" i="50" a="1"/>
  <c r="G5" i="50" s="1"/>
  <c r="T4" i="50" a="1"/>
  <c r="T4" i="50" s="1"/>
  <c r="L4" i="50" a="1"/>
  <c r="L4" i="50" s="1"/>
  <c r="D4" i="50" a="1"/>
  <c r="D4" i="50" s="1"/>
  <c r="V7" i="49" a="1"/>
  <c r="V7" i="49" s="1"/>
  <c r="N7" i="49" a="1"/>
  <c r="N7" i="49" s="1"/>
  <c r="F7" i="49" a="1"/>
  <c r="F7" i="49" s="1"/>
  <c r="S6" i="49" a="1"/>
  <c r="S6" i="49" s="1"/>
  <c r="K6" i="49" a="1"/>
  <c r="K6" i="49" s="1"/>
  <c r="P5" i="49" a="1"/>
  <c r="P5" i="49" s="1"/>
  <c r="H5" i="49" a="1"/>
  <c r="H5" i="49" s="1"/>
  <c r="U4" i="49" a="1"/>
  <c r="U4" i="49" s="1"/>
  <c r="M4" i="49" a="1"/>
  <c r="M4" i="49" s="1"/>
  <c r="E4" i="49" a="1"/>
  <c r="E4" i="49" s="1"/>
  <c r="P7" i="48" a="1"/>
  <c r="P7" i="48" s="1"/>
  <c r="H7" i="48" a="1"/>
  <c r="H7" i="48" s="1"/>
  <c r="U6" i="48" a="1"/>
  <c r="U6" i="48" s="1"/>
  <c r="N6" i="48" a="1"/>
  <c r="N6" i="48" s="1"/>
  <c r="W6" i="55" a="1"/>
  <c r="W6" i="55" s="1"/>
  <c r="F4" i="55" a="1"/>
  <c r="F4" i="55" s="1"/>
  <c r="U11" i="54" a="1"/>
  <c r="U11" i="54" s="1"/>
  <c r="U10" i="54" a="1"/>
  <c r="U10" i="54" s="1"/>
  <c r="D10" i="54" a="1"/>
  <c r="D10" i="54" s="1"/>
  <c r="F7" i="54" a="1"/>
  <c r="F7" i="54" s="1"/>
  <c r="L5" i="54" a="1"/>
  <c r="L5" i="54" s="1"/>
  <c r="O4" i="54" a="1"/>
  <c r="O4" i="54" s="1"/>
  <c r="Q10" i="53" a="1"/>
  <c r="Q10" i="53" s="1"/>
  <c r="W9" i="53" a="1"/>
  <c r="W9" i="53" s="1"/>
  <c r="F9" i="53" a="1"/>
  <c r="F9" i="53" s="1"/>
  <c r="U8" i="53" a="1"/>
  <c r="U8" i="53" s="1"/>
  <c r="P8" i="53" a="1"/>
  <c r="P8" i="53" s="1"/>
  <c r="K8" i="53" a="1"/>
  <c r="K8" i="53" s="1"/>
  <c r="V7" i="53" a="1"/>
  <c r="V7" i="53" s="1"/>
  <c r="Q7" i="53" a="1"/>
  <c r="Q7" i="53" s="1"/>
  <c r="I7" i="53" a="1"/>
  <c r="I7" i="53" s="1"/>
  <c r="W6" i="53" a="1"/>
  <c r="W6" i="53" s="1"/>
  <c r="S6" i="53" a="1"/>
  <c r="S6" i="53" s="1"/>
  <c r="N6" i="53" a="1"/>
  <c r="N6" i="53" s="1"/>
  <c r="E6" i="53" a="1"/>
  <c r="E6" i="53" s="1"/>
  <c r="U5" i="53" a="1"/>
  <c r="U5" i="53" s="1"/>
  <c r="O5" i="53" a="1"/>
  <c r="O5" i="53" s="1"/>
  <c r="G5" i="53" a="1"/>
  <c r="G5" i="53" s="1"/>
  <c r="V4" i="53" a="1"/>
  <c r="V4" i="53" s="1"/>
  <c r="M4" i="53" a="1"/>
  <c r="M4" i="53" s="1"/>
  <c r="W8" i="52" a="1"/>
  <c r="W8" i="52" s="1"/>
  <c r="O8" i="52" a="1"/>
  <c r="O8" i="52" s="1"/>
  <c r="G8" i="52" a="1"/>
  <c r="G8" i="52" s="1"/>
  <c r="T7" i="52" a="1"/>
  <c r="T7" i="52" s="1"/>
  <c r="L7" i="52" a="1"/>
  <c r="L7" i="52" s="1"/>
  <c r="D7" i="52" a="1"/>
  <c r="D7" i="52" s="1"/>
  <c r="Q6" i="52" a="1"/>
  <c r="Q6" i="52" s="1"/>
  <c r="I6" i="52" a="1"/>
  <c r="I6" i="52" s="1"/>
  <c r="W5" i="52" a="1"/>
  <c r="W5" i="52" s="1"/>
  <c r="O5" i="52" a="1"/>
  <c r="O5" i="52" s="1"/>
  <c r="G5" i="52" a="1"/>
  <c r="G5" i="52" s="1"/>
  <c r="T4" i="52" a="1"/>
  <c r="T4" i="52" s="1"/>
  <c r="L4" i="52" a="1"/>
  <c r="L4" i="52" s="1"/>
  <c r="D4" i="52" a="1"/>
  <c r="D4" i="52" s="1"/>
  <c r="Q6" i="51" a="1"/>
  <c r="Q6" i="51" s="1"/>
  <c r="I6" i="51" a="1"/>
  <c r="I6" i="51" s="1"/>
  <c r="V5" i="51" a="1"/>
  <c r="V5" i="51" s="1"/>
  <c r="N5" i="51" a="1"/>
  <c r="N5" i="51" s="1"/>
  <c r="G5" i="51" a="1"/>
  <c r="G5" i="51" s="1"/>
  <c r="T4" i="51" a="1"/>
  <c r="T4" i="51" s="1"/>
  <c r="L4" i="51" a="1"/>
  <c r="L4" i="51" s="1"/>
  <c r="D4" i="51" a="1"/>
  <c r="D4" i="51" s="1"/>
  <c r="P6" i="50" a="1"/>
  <c r="P6" i="50" s="1"/>
  <c r="H6" i="50" a="1"/>
  <c r="H6" i="50" s="1"/>
  <c r="U5" i="50" a="1"/>
  <c r="U5" i="50" s="1"/>
  <c r="N5" i="50" a="1"/>
  <c r="N5" i="50" s="1"/>
  <c r="F5" i="50" a="1"/>
  <c r="F5" i="50" s="1"/>
  <c r="S4" i="50" a="1"/>
  <c r="S4" i="50" s="1"/>
  <c r="K4" i="50" a="1"/>
  <c r="K4" i="50" s="1"/>
  <c r="U7" i="49" a="1"/>
  <c r="U7" i="49" s="1"/>
  <c r="M7" i="49" a="1"/>
  <c r="M7" i="49" s="1"/>
  <c r="E7" i="49" a="1"/>
  <c r="E7" i="49" s="1"/>
  <c r="R6" i="49" a="1"/>
  <c r="R6" i="49" s="1"/>
  <c r="J6" i="49" a="1"/>
  <c r="J6" i="49" s="1"/>
  <c r="W5" i="49" a="1"/>
  <c r="W5" i="49" s="1"/>
  <c r="O5" i="49" a="1"/>
  <c r="O5" i="49" s="1"/>
  <c r="G5" i="49" a="1"/>
  <c r="G5" i="49" s="1"/>
  <c r="T4" i="49" a="1"/>
  <c r="T4" i="49" s="1"/>
  <c r="L4" i="49" a="1"/>
  <c r="L4" i="49" s="1"/>
  <c r="D4" i="49" a="1"/>
  <c r="D4" i="49" s="1"/>
  <c r="W7" i="48" a="1"/>
  <c r="W7" i="48" s="1"/>
  <c r="O7" i="48" a="1"/>
  <c r="O7" i="48" s="1"/>
  <c r="G7" i="48" a="1"/>
  <c r="G7" i="48" s="1"/>
  <c r="T6" i="48" a="1"/>
  <c r="T6" i="48" s="1"/>
  <c r="O6" i="55" a="1"/>
  <c r="O6" i="55" s="1"/>
  <c r="T11" i="54" a="1"/>
  <c r="T11" i="54" s="1"/>
  <c r="R10" i="54" a="1"/>
  <c r="R10" i="54" s="1"/>
  <c r="W8" i="54" a="1"/>
  <c r="W8" i="54" s="1"/>
  <c r="F8" i="54" a="1"/>
  <c r="F8" i="54" s="1"/>
  <c r="D7" i="54" a="1"/>
  <c r="D7" i="54" s="1"/>
  <c r="J5" i="54" a="1"/>
  <c r="J5" i="54" s="1"/>
  <c r="K4" i="54" a="1"/>
  <c r="K4" i="54" s="1"/>
  <c r="N10" i="53" a="1"/>
  <c r="N10" i="53" s="1"/>
  <c r="M9" i="53" a="1"/>
  <c r="M9" i="53" s="1"/>
  <c r="E9" i="53" a="1"/>
  <c r="E9" i="53" s="1"/>
  <c r="F8" i="53" a="1"/>
  <c r="F8" i="53" s="1"/>
  <c r="P7" i="53" a="1"/>
  <c r="P7" i="53" s="1"/>
  <c r="H7" i="53" a="1"/>
  <c r="H7" i="53" s="1"/>
  <c r="R6" i="53" a="1"/>
  <c r="R6" i="53" s="1"/>
  <c r="I6" i="53" a="1"/>
  <c r="I6" i="53" s="1"/>
  <c r="T5" i="53" a="1"/>
  <c r="T5" i="53" s="1"/>
  <c r="N5" i="53" a="1"/>
  <c r="N5" i="53" s="1"/>
  <c r="F5" i="53" a="1"/>
  <c r="F5" i="53" s="1"/>
  <c r="Q4" i="53" a="1"/>
  <c r="Q4" i="53" s="1"/>
  <c r="H4" i="53" a="1"/>
  <c r="H4" i="53" s="1"/>
  <c r="V8" i="52" a="1"/>
  <c r="V8" i="52" s="1"/>
  <c r="N8" i="52" a="1"/>
  <c r="N8" i="52" s="1"/>
  <c r="F8" i="52" a="1"/>
  <c r="F8" i="52" s="1"/>
  <c r="S7" i="52" a="1"/>
  <c r="S7" i="52" s="1"/>
  <c r="K7" i="52" a="1"/>
  <c r="K7" i="52" s="1"/>
  <c r="P6" i="52" a="1"/>
  <c r="P6" i="52" s="1"/>
  <c r="H6" i="52" a="1"/>
  <c r="H6" i="52" s="1"/>
  <c r="V5" i="52" a="1"/>
  <c r="V5" i="52" s="1"/>
  <c r="N5" i="52" a="1"/>
  <c r="N5" i="52" s="1"/>
  <c r="F5" i="52" a="1"/>
  <c r="F5" i="52" s="1"/>
  <c r="S4" i="52" a="1"/>
  <c r="S4" i="52" s="1"/>
  <c r="K4" i="52" a="1"/>
  <c r="K4" i="52" s="1"/>
  <c r="P6" i="51" a="1"/>
  <c r="P6" i="51" s="1"/>
  <c r="H6" i="51" a="1"/>
  <c r="H6" i="51" s="1"/>
  <c r="U5" i="51" a="1"/>
  <c r="U5" i="51" s="1"/>
  <c r="M5" i="51" a="1"/>
  <c r="M5" i="51" s="1"/>
  <c r="F5" i="51" a="1"/>
  <c r="F5" i="51" s="1"/>
  <c r="S4" i="51" a="1"/>
  <c r="S4" i="51" s="1"/>
  <c r="K4" i="51" a="1"/>
  <c r="K4" i="51" s="1"/>
  <c r="W6" i="50" a="1"/>
  <c r="W6" i="50" s="1"/>
  <c r="O6" i="50" a="1"/>
  <c r="O6" i="50" s="1"/>
  <c r="G6" i="50" a="1"/>
  <c r="G6" i="50" s="1"/>
  <c r="T5" i="50" a="1"/>
  <c r="T5" i="50" s="1"/>
  <c r="M5" i="50" a="1"/>
  <c r="M5" i="50" s="1"/>
  <c r="E5" i="50" a="1"/>
  <c r="E5" i="50" s="1"/>
  <c r="R4" i="50" a="1"/>
  <c r="R4" i="50" s="1"/>
  <c r="J4" i="50" a="1"/>
  <c r="J4" i="50" s="1"/>
  <c r="T7" i="49" a="1"/>
  <c r="T7" i="49" s="1"/>
  <c r="L7" i="49" a="1"/>
  <c r="L7" i="49" s="1"/>
  <c r="D7" i="49" a="1"/>
  <c r="D7" i="49" s="1"/>
  <c r="Q6" i="49" a="1"/>
  <c r="Q6" i="49" s="1"/>
  <c r="I6" i="49" a="1"/>
  <c r="I6" i="49" s="1"/>
  <c r="V5" i="49" a="1"/>
  <c r="V5" i="49" s="1"/>
  <c r="N5" i="49" a="1"/>
  <c r="N5" i="49" s="1"/>
  <c r="F5" i="49" a="1"/>
  <c r="F5" i="49" s="1"/>
  <c r="S4" i="49" a="1"/>
  <c r="S4" i="49" s="1"/>
  <c r="K4" i="49" a="1"/>
  <c r="K4" i="49" s="1"/>
  <c r="V7" i="48" a="1"/>
  <c r="V7" i="48" s="1"/>
  <c r="N7" i="48" a="1"/>
  <c r="N7" i="48" s="1"/>
  <c r="F7" i="48" a="1"/>
  <c r="F7" i="48" s="1"/>
  <c r="S6" i="48" a="1"/>
  <c r="S6" i="48" s="1"/>
  <c r="G6" i="55" a="1"/>
  <c r="G6" i="55" s="1"/>
  <c r="O11" i="54" a="1"/>
  <c r="O11" i="54" s="1"/>
  <c r="Q10" i="54" a="1"/>
  <c r="Q10" i="54" s="1"/>
  <c r="U9" i="54" a="1"/>
  <c r="U9" i="54" s="1"/>
  <c r="V8" i="54" a="1"/>
  <c r="V8" i="54" s="1"/>
  <c r="E8" i="54" a="1"/>
  <c r="E8" i="54" s="1"/>
  <c r="D5" i="54" a="1"/>
  <c r="D5" i="54" s="1"/>
  <c r="I4" i="54" a="1"/>
  <c r="I4" i="54" s="1"/>
  <c r="L10" i="53" a="1"/>
  <c r="L10" i="53" s="1"/>
  <c r="U9" i="53" a="1"/>
  <c r="U9" i="53" s="1"/>
  <c r="D9" i="53" a="1"/>
  <c r="D9" i="53" s="1"/>
  <c r="T8" i="53" a="1"/>
  <c r="T8" i="53" s="1"/>
  <c r="J8" i="53" a="1"/>
  <c r="J8" i="53" s="1"/>
  <c r="E8" i="53" a="1"/>
  <c r="E8" i="53" s="1"/>
  <c r="U7" i="53" a="1"/>
  <c r="U7" i="53" s="1"/>
  <c r="O7" i="53" a="1"/>
  <c r="O7" i="53" s="1"/>
  <c r="G7" i="53" a="1"/>
  <c r="G7" i="53" s="1"/>
  <c r="V6" i="53" a="1"/>
  <c r="V6" i="53" s="1"/>
  <c r="M6" i="53" a="1"/>
  <c r="M6" i="53" s="1"/>
  <c r="D6" i="53" a="1"/>
  <c r="D6" i="53" s="1"/>
  <c r="M5" i="53" a="1"/>
  <c r="M5" i="53" s="1"/>
  <c r="E5" i="53" a="1"/>
  <c r="E5" i="53" s="1"/>
  <c r="U4" i="53" a="1"/>
  <c r="U4" i="53" s="1"/>
  <c r="L4" i="53" a="1"/>
  <c r="L4" i="53" s="1"/>
  <c r="G4" i="53" a="1"/>
  <c r="G4" i="53" s="1"/>
  <c r="U8" i="52" a="1"/>
  <c r="U8" i="52" s="1"/>
  <c r="M8" i="52" a="1"/>
  <c r="M8" i="52" s="1"/>
  <c r="E8" i="52" a="1"/>
  <c r="E8" i="52" s="1"/>
  <c r="R7" i="52" a="1"/>
  <c r="R7" i="52" s="1"/>
  <c r="J7" i="52" a="1"/>
  <c r="J7" i="52" s="1"/>
  <c r="W6" i="52" a="1"/>
  <c r="W6" i="52" s="1"/>
  <c r="O6" i="52" a="1"/>
  <c r="O6" i="52" s="1"/>
  <c r="U5" i="52" a="1"/>
  <c r="U5" i="52" s="1"/>
  <c r="M5" i="52" a="1"/>
  <c r="M5" i="52" s="1"/>
  <c r="E5" i="52" a="1"/>
  <c r="E5" i="52" s="1"/>
  <c r="R4" i="52" a="1"/>
  <c r="R4" i="52" s="1"/>
  <c r="J4" i="52" a="1"/>
  <c r="J4" i="52" s="1"/>
  <c r="W6" i="51" a="1"/>
  <c r="W6" i="51" s="1"/>
  <c r="O6" i="51" a="1"/>
  <c r="O6" i="51" s="1"/>
  <c r="G6" i="51" a="1"/>
  <c r="G6" i="51" s="1"/>
  <c r="T5" i="51" a="1"/>
  <c r="T5" i="51" s="1"/>
  <c r="L5" i="51" a="1"/>
  <c r="L5" i="51" s="1"/>
  <c r="E5" i="51" a="1"/>
  <c r="E5" i="51" s="1"/>
  <c r="R4" i="51" a="1"/>
  <c r="R4" i="51" s="1"/>
  <c r="J4" i="51" a="1"/>
  <c r="J4" i="51" s="1"/>
  <c r="V6" i="50" a="1"/>
  <c r="V6" i="50" s="1"/>
  <c r="N6" i="50" a="1"/>
  <c r="N6" i="50" s="1"/>
  <c r="F6" i="50" a="1"/>
  <c r="F6" i="50" s="1"/>
  <c r="S5" i="50" a="1"/>
  <c r="S5" i="50" s="1"/>
  <c r="L5" i="50" a="1"/>
  <c r="L5" i="50" s="1"/>
  <c r="D5" i="50" a="1"/>
  <c r="D5" i="50" s="1"/>
  <c r="Q4" i="50" a="1"/>
  <c r="Q4" i="50" s="1"/>
  <c r="I4" i="50" a="1"/>
  <c r="I4" i="50" s="1"/>
  <c r="S7" i="49" a="1"/>
  <c r="S7" i="49" s="1"/>
  <c r="K7" i="49" a="1"/>
  <c r="K7" i="49" s="1"/>
  <c r="P6" i="49" a="1"/>
  <c r="P6" i="49" s="1"/>
  <c r="H6" i="49" a="1"/>
  <c r="H6" i="49" s="1"/>
  <c r="U5" i="49" a="1"/>
  <c r="U5" i="49" s="1"/>
  <c r="M5" i="49" a="1"/>
  <c r="M5" i="49" s="1"/>
  <c r="E5" i="49" a="1"/>
  <c r="E5" i="49" s="1"/>
  <c r="R4" i="49" a="1"/>
  <c r="R4" i="49" s="1"/>
  <c r="J4" i="49" a="1"/>
  <c r="J4" i="49" s="1"/>
  <c r="U7" i="48" a="1"/>
  <c r="U7" i="48" s="1"/>
  <c r="M7" i="48" a="1"/>
  <c r="M7" i="48" s="1"/>
  <c r="M11" i="54" a="1"/>
  <c r="M11" i="54" s="1"/>
  <c r="N10" i="54" a="1"/>
  <c r="N10" i="54" s="1"/>
  <c r="S8" i="54" a="1"/>
  <c r="S8" i="54" s="1"/>
  <c r="J10" i="53" a="1"/>
  <c r="J10" i="53" s="1"/>
  <c r="T9" i="53" a="1"/>
  <c r="T9" i="53" s="1"/>
  <c r="K9" i="53" a="1"/>
  <c r="K9" i="53" s="1"/>
  <c r="S8" i="53" a="1"/>
  <c r="S8" i="53" s="1"/>
  <c r="N8" i="53" a="1"/>
  <c r="N8" i="53" s="1"/>
  <c r="I8" i="53" a="1"/>
  <c r="I8" i="53" s="1"/>
  <c r="T7" i="53" a="1"/>
  <c r="T7" i="53" s="1"/>
  <c r="N7" i="53" a="1"/>
  <c r="N7" i="53" s="1"/>
  <c r="F7" i="53" a="1"/>
  <c r="F7" i="53" s="1"/>
  <c r="Q6" i="53" a="1"/>
  <c r="Q6" i="53" s="1"/>
  <c r="H6" i="53" a="1"/>
  <c r="H6" i="53" s="1"/>
  <c r="S5" i="53" a="1"/>
  <c r="S5" i="53" s="1"/>
  <c r="L5" i="53" a="1"/>
  <c r="L5" i="53" s="1"/>
  <c r="D5" i="53" a="1"/>
  <c r="D5" i="53" s="1"/>
  <c r="P4" i="53" a="1"/>
  <c r="P4" i="53" s="1"/>
  <c r="K4" i="53" a="1"/>
  <c r="K4" i="53" s="1"/>
  <c r="F4" i="53" a="1"/>
  <c r="F4" i="53" s="1"/>
  <c r="T8" i="52" a="1"/>
  <c r="T8" i="52" s="1"/>
  <c r="L8" i="52" a="1"/>
  <c r="L8" i="52" s="1"/>
  <c r="D8" i="52" a="1"/>
  <c r="D8" i="52" s="1"/>
  <c r="Q7" i="52" a="1"/>
  <c r="Q7" i="52" s="1"/>
  <c r="I7" i="52" a="1"/>
  <c r="I7" i="52" s="1"/>
  <c r="V6" i="52" a="1"/>
  <c r="V6" i="52" s="1"/>
  <c r="N6" i="52" a="1"/>
  <c r="N6" i="52" s="1"/>
  <c r="G6" i="52" a="1"/>
  <c r="G6" i="52" s="1"/>
  <c r="T5" i="52" a="1"/>
  <c r="T5" i="52" s="1"/>
  <c r="L5" i="52" a="1"/>
  <c r="L5" i="52" s="1"/>
  <c r="D5" i="52" a="1"/>
  <c r="D5" i="52" s="1"/>
  <c r="Q4" i="52" a="1"/>
  <c r="Q4" i="52" s="1"/>
  <c r="I4" i="52" a="1"/>
  <c r="I4" i="52" s="1"/>
  <c r="V6" i="51" a="1"/>
  <c r="V6" i="51" s="1"/>
  <c r="N6" i="51" a="1"/>
  <c r="N6" i="51" s="1"/>
  <c r="F6" i="51" a="1"/>
  <c r="F6" i="51" s="1"/>
  <c r="S5" i="51" a="1"/>
  <c r="S5" i="51" s="1"/>
  <c r="K5" i="51" a="1"/>
  <c r="K5" i="51" s="1"/>
  <c r="D5" i="51" a="1"/>
  <c r="D5" i="51" s="1"/>
  <c r="Q4" i="51" a="1"/>
  <c r="Q4" i="51" s="1"/>
  <c r="I4" i="51" a="1"/>
  <c r="I4" i="51" s="1"/>
  <c r="U6" i="50" a="1"/>
  <c r="U6" i="50" s="1"/>
  <c r="M6" i="50" a="1"/>
  <c r="M6" i="50" s="1"/>
  <c r="E6" i="50" a="1"/>
  <c r="E6" i="50" s="1"/>
  <c r="R5" i="50" a="1"/>
  <c r="R5" i="50" s="1"/>
  <c r="K5" i="50" a="1"/>
  <c r="K5" i="50" s="1"/>
  <c r="P4" i="50" a="1"/>
  <c r="P4" i="50" s="1"/>
  <c r="H4" i="50" a="1"/>
  <c r="H4" i="50" s="1"/>
  <c r="R7" i="49" a="1"/>
  <c r="R7" i="49" s="1"/>
  <c r="J7" i="49" a="1"/>
  <c r="J7" i="49" s="1"/>
  <c r="W6" i="49" a="1"/>
  <c r="W6" i="49" s="1"/>
  <c r="O6" i="49" a="1"/>
  <c r="O6" i="49" s="1"/>
  <c r="G6" i="49" a="1"/>
  <c r="G6" i="49" s="1"/>
  <c r="T5" i="49" a="1"/>
  <c r="T5" i="49" s="1"/>
  <c r="L5" i="49" a="1"/>
  <c r="L5" i="49" s="1"/>
  <c r="D5" i="49" a="1"/>
  <c r="D5" i="49" s="1"/>
  <c r="Q4" i="49" a="1"/>
  <c r="Q4" i="49" s="1"/>
  <c r="I4" i="49" a="1"/>
  <c r="I4" i="49" s="1"/>
  <c r="L8" i="55" a="1"/>
  <c r="L8" i="55" s="1"/>
  <c r="Q5" i="55" a="1"/>
  <c r="Q5" i="55" s="1"/>
  <c r="G11" i="54" a="1"/>
  <c r="G11" i="54" s="1"/>
  <c r="M10" i="54" a="1"/>
  <c r="M10" i="54" s="1"/>
  <c r="O9" i="54" a="1"/>
  <c r="O9" i="54" s="1"/>
  <c r="R8" i="54" a="1"/>
  <c r="R8" i="54" s="1"/>
  <c r="U7" i="54" a="1"/>
  <c r="U7" i="54" s="1"/>
  <c r="H10" i="53" a="1"/>
  <c r="H10" i="53" s="1"/>
  <c r="J9" i="53" a="1"/>
  <c r="J9" i="53" s="1"/>
  <c r="W8" i="53" a="1"/>
  <c r="W8" i="53" s="1"/>
  <c r="M8" i="53" a="1"/>
  <c r="M8" i="53" s="1"/>
  <c r="D8" i="53" a="1"/>
  <c r="D8" i="53" s="1"/>
  <c r="S7" i="53" a="1"/>
  <c r="S7" i="53" s="1"/>
  <c r="M7" i="53" a="1"/>
  <c r="M7" i="53" s="1"/>
  <c r="E7" i="53" a="1"/>
  <c r="E7" i="53" s="1"/>
  <c r="U6" i="53" a="1"/>
  <c r="U6" i="53" s="1"/>
  <c r="L6" i="53" a="1"/>
  <c r="L6" i="53" s="1"/>
  <c r="K5" i="53" a="1"/>
  <c r="K5" i="53" s="1"/>
  <c r="T4" i="53" a="1"/>
  <c r="T4" i="53" s="1"/>
  <c r="O4" i="53" a="1"/>
  <c r="O4" i="53" s="1"/>
  <c r="E4" i="53" a="1"/>
  <c r="E4" i="53" s="1"/>
  <c r="S8" i="52" a="1"/>
  <c r="S8" i="52" s="1"/>
  <c r="K8" i="52" a="1"/>
  <c r="K8" i="52" s="1"/>
  <c r="P7" i="52" a="1"/>
  <c r="P7" i="52" s="1"/>
  <c r="H7" i="52" a="1"/>
  <c r="H7" i="52" s="1"/>
  <c r="U6" i="52" a="1"/>
  <c r="U6" i="52" s="1"/>
  <c r="M6" i="52" a="1"/>
  <c r="M6" i="52" s="1"/>
  <c r="F6" i="52" a="1"/>
  <c r="F6" i="52" s="1"/>
  <c r="S5" i="52" a="1"/>
  <c r="S5" i="52" s="1"/>
  <c r="K5" i="52" a="1"/>
  <c r="K5" i="52" s="1"/>
  <c r="P4" i="52" a="1"/>
  <c r="P4" i="52" s="1"/>
  <c r="H4" i="52" a="1"/>
  <c r="H4" i="52" s="1"/>
  <c r="U6" i="51" a="1"/>
  <c r="U6" i="51" s="1"/>
  <c r="M6" i="51" a="1"/>
  <c r="M6" i="51" s="1"/>
  <c r="E6" i="51" a="1"/>
  <c r="E6" i="51" s="1"/>
  <c r="R5" i="51" a="1"/>
  <c r="R5" i="51" s="1"/>
  <c r="P4" i="51" a="1"/>
  <c r="P4" i="51" s="1"/>
  <c r="H4" i="51" a="1"/>
  <c r="H4" i="51" s="1"/>
  <c r="T6" i="50" a="1"/>
  <c r="T6" i="50" s="1"/>
  <c r="L6" i="50" a="1"/>
  <c r="L6" i="50" s="1"/>
  <c r="D6" i="50" a="1"/>
  <c r="D6" i="50" s="1"/>
  <c r="Q5" i="50" a="1"/>
  <c r="Q5" i="50" s="1"/>
  <c r="J5" i="50" a="1"/>
  <c r="J5" i="50" s="1"/>
  <c r="W4" i="50" a="1"/>
  <c r="W4" i="50" s="1"/>
  <c r="O4" i="50" a="1"/>
  <c r="O4" i="50" s="1"/>
  <c r="G4" i="50" a="1"/>
  <c r="G4" i="50" s="1"/>
  <c r="Q7" i="49" a="1"/>
  <c r="Q7" i="49" s="1"/>
  <c r="I7" i="49" a="1"/>
  <c r="I7" i="49" s="1"/>
  <c r="V6" i="49" a="1"/>
  <c r="V6" i="49" s="1"/>
  <c r="N6" i="49" a="1"/>
  <c r="N6" i="49" s="1"/>
  <c r="F6" i="49" a="1"/>
  <c r="F6" i="49" s="1"/>
  <c r="S5" i="49" a="1"/>
  <c r="S5" i="49" s="1"/>
  <c r="K5" i="49" a="1"/>
  <c r="K5" i="49" s="1"/>
  <c r="P4" i="49" a="1"/>
  <c r="P4" i="49" s="1"/>
  <c r="H4" i="49" a="1"/>
  <c r="H4" i="49" s="1"/>
  <c r="S7" i="48" a="1"/>
  <c r="S7" i="48" s="1"/>
  <c r="K7" i="48" a="1"/>
  <c r="K7" i="48" s="1"/>
  <c r="I6" i="48" a="1"/>
  <c r="I6" i="48" s="1"/>
  <c r="V5" i="48" a="1"/>
  <c r="V5" i="48" s="1"/>
  <c r="E11" i="54" a="1"/>
  <c r="E11" i="54" s="1"/>
  <c r="O8" i="54" a="1"/>
  <c r="O8" i="54" s="1"/>
  <c r="T7" i="54" a="1"/>
  <c r="T7" i="54" s="1"/>
  <c r="W10" i="53" a="1"/>
  <c r="W10" i="53" s="1"/>
  <c r="R8" i="53" a="1"/>
  <c r="R8" i="53" s="1"/>
  <c r="H8" i="53" a="1"/>
  <c r="H8" i="53" s="1"/>
  <c r="L7" i="53" a="1"/>
  <c r="L7" i="53" s="1"/>
  <c r="D7" i="53" a="1"/>
  <c r="D7" i="53" s="1"/>
  <c r="P6" i="53" a="1"/>
  <c r="P6" i="53" s="1"/>
  <c r="G6" i="53" a="1"/>
  <c r="G6" i="53" s="1"/>
  <c r="W5" i="53" a="1"/>
  <c r="W5" i="53" s="1"/>
  <c r="R5" i="53" a="1"/>
  <c r="R5" i="53" s="1"/>
  <c r="J5" i="53" a="1"/>
  <c r="J5" i="53" s="1"/>
  <c r="S4" i="53" a="1"/>
  <c r="S4" i="53" s="1"/>
  <c r="J4" i="53" a="1"/>
  <c r="J4" i="53" s="1"/>
  <c r="R8" i="52" a="1"/>
  <c r="R8" i="52" s="1"/>
  <c r="J8" i="52" a="1"/>
  <c r="J8" i="52" s="1"/>
  <c r="W7" i="52" a="1"/>
  <c r="W7" i="52" s="1"/>
  <c r="O7" i="52" a="1"/>
  <c r="O7" i="52" s="1"/>
  <c r="G7" i="52" a="1"/>
  <c r="G7" i="52" s="1"/>
  <c r="T6" i="52" a="1"/>
  <c r="T6" i="52" s="1"/>
  <c r="L6" i="52" a="1"/>
  <c r="L6" i="52" s="1"/>
  <c r="E6" i="52" a="1"/>
  <c r="E6" i="52" s="1"/>
  <c r="R5" i="52" a="1"/>
  <c r="R5" i="52" s="1"/>
  <c r="J5" i="52" a="1"/>
  <c r="J5" i="52" s="1"/>
  <c r="W4" i="52" a="1"/>
  <c r="W4" i="52" s="1"/>
  <c r="W2" i="52" s="1"/>
  <c r="O4" i="52" a="1"/>
  <c r="O4" i="52" s="1"/>
  <c r="O2" i="52" s="1"/>
  <c r="G4" i="52" a="1"/>
  <c r="G4" i="52" s="1"/>
  <c r="T6" i="51" a="1"/>
  <c r="T6" i="51" s="1"/>
  <c r="L6" i="51" a="1"/>
  <c r="L6" i="51" s="1"/>
  <c r="D6" i="51" a="1"/>
  <c r="D6" i="51" s="1"/>
  <c r="Q5" i="51" a="1"/>
  <c r="Q5" i="51" s="1"/>
  <c r="J5" i="51" a="1"/>
  <c r="J5" i="51" s="1"/>
  <c r="W4" i="51" a="1"/>
  <c r="W4" i="51" s="1"/>
  <c r="O4" i="51" a="1"/>
  <c r="O4" i="51" s="1"/>
  <c r="G4" i="51" a="1"/>
  <c r="G4" i="51" s="1"/>
  <c r="S6" i="50" a="1"/>
  <c r="S6" i="50" s="1"/>
  <c r="K6" i="50" a="1"/>
  <c r="K6" i="50" s="1"/>
  <c r="P5" i="50" a="1"/>
  <c r="P5" i="50" s="1"/>
  <c r="I5" i="50" a="1"/>
  <c r="I5" i="50" s="1"/>
  <c r="V4" i="50" a="1"/>
  <c r="V4" i="50" s="1"/>
  <c r="V2" i="50" s="1"/>
  <c r="N4" i="50" a="1"/>
  <c r="N4" i="50" s="1"/>
  <c r="F4" i="50" a="1"/>
  <c r="F4" i="50" s="1"/>
  <c r="P7" i="49" a="1"/>
  <c r="P7" i="49" s="1"/>
  <c r="H7" i="49" a="1"/>
  <c r="H7" i="49" s="1"/>
  <c r="U6" i="49" a="1"/>
  <c r="U6" i="49" s="1"/>
  <c r="M6" i="49" a="1"/>
  <c r="M6" i="49" s="1"/>
  <c r="E6" i="49" a="1"/>
  <c r="E6" i="49" s="1"/>
  <c r="R5" i="49" a="1"/>
  <c r="R5" i="49" s="1"/>
  <c r="J5" i="49" a="1"/>
  <c r="J5" i="49" s="1"/>
  <c r="W4" i="49" a="1"/>
  <c r="W4" i="49" s="1"/>
  <c r="O4" i="49" a="1"/>
  <c r="O4" i="49" s="1"/>
  <c r="G4" i="49" a="1"/>
  <c r="G4" i="49" s="1"/>
  <c r="Q8" i="53" a="1"/>
  <c r="Q8" i="53" s="1"/>
  <c r="T6" i="53" a="1"/>
  <c r="T6" i="53" s="1"/>
  <c r="F7" i="52" a="1"/>
  <c r="F7" i="52" s="1"/>
  <c r="N4" i="51" a="1"/>
  <c r="N4" i="51" s="1"/>
  <c r="R6" i="50" a="1"/>
  <c r="R6" i="50" s="1"/>
  <c r="M4" i="50" a="1"/>
  <c r="M4" i="50" s="1"/>
  <c r="V4" i="49" a="1"/>
  <c r="V4" i="49" s="1"/>
  <c r="L7" i="48" a="1"/>
  <c r="L7" i="48" s="1"/>
  <c r="R6" i="48" a="1"/>
  <c r="R6" i="48" s="1"/>
  <c r="H6" i="48" a="1"/>
  <c r="H6" i="48" s="1"/>
  <c r="T5" i="48" a="1"/>
  <c r="T5" i="48" s="1"/>
  <c r="L5" i="48" a="1"/>
  <c r="L5" i="48" s="1"/>
  <c r="D5" i="48" a="1"/>
  <c r="D5" i="48" s="1"/>
  <c r="Q4" i="48" a="1"/>
  <c r="Q4" i="48" s="1"/>
  <c r="I4" i="48" a="1"/>
  <c r="I4" i="48" s="1"/>
  <c r="Q12" i="47" a="1"/>
  <c r="Q12" i="47" s="1"/>
  <c r="I12" i="47" a="1"/>
  <c r="I12" i="47" s="1"/>
  <c r="V11" i="47" a="1"/>
  <c r="V11" i="47" s="1"/>
  <c r="N11" i="47" a="1"/>
  <c r="N11" i="47" s="1"/>
  <c r="F11" i="47" a="1"/>
  <c r="F11" i="47" s="1"/>
  <c r="S10" i="47" a="1"/>
  <c r="S10" i="47" s="1"/>
  <c r="D10" i="47" a="1"/>
  <c r="D10" i="47" s="1"/>
  <c r="Q9" i="47" a="1"/>
  <c r="Q9" i="47" s="1"/>
  <c r="I9" i="47" a="1"/>
  <c r="I9" i="47" s="1"/>
  <c r="V8" i="47" a="1"/>
  <c r="V8" i="47" s="1"/>
  <c r="N8" i="47" a="1"/>
  <c r="N8" i="47" s="1"/>
  <c r="F8" i="47" a="1"/>
  <c r="F8" i="47" s="1"/>
  <c r="S7" i="47" a="1"/>
  <c r="S7" i="47" s="1"/>
  <c r="K7" i="47" a="1"/>
  <c r="K7" i="47" s="1"/>
  <c r="P6" i="47" a="1"/>
  <c r="P6" i="47" s="1"/>
  <c r="H6" i="47" a="1"/>
  <c r="H6" i="47" s="1"/>
  <c r="U5" i="47" a="1"/>
  <c r="U5" i="47" s="1"/>
  <c r="M5" i="47" a="1"/>
  <c r="M5" i="47" s="1"/>
  <c r="E5" i="47" a="1"/>
  <c r="E5" i="47" s="1"/>
  <c r="R4" i="47" a="1"/>
  <c r="R4" i="47" s="1"/>
  <c r="K4" i="47" a="1"/>
  <c r="K4" i="47" s="1"/>
  <c r="N7" i="54" a="1"/>
  <c r="N7" i="54" s="1"/>
  <c r="U10" i="53" a="1"/>
  <c r="U10" i="53" s="1"/>
  <c r="L8" i="53" a="1"/>
  <c r="L8" i="53" s="1"/>
  <c r="W4" i="53" a="1"/>
  <c r="W4" i="53" s="1"/>
  <c r="V4" i="52" a="1"/>
  <c r="V4" i="52" s="1"/>
  <c r="S6" i="51" a="1"/>
  <c r="S6" i="51" s="1"/>
  <c r="F4" i="51" a="1"/>
  <c r="F4" i="51" s="1"/>
  <c r="J6" i="50" a="1"/>
  <c r="J6" i="50" s="1"/>
  <c r="E4" i="50" a="1"/>
  <c r="E4" i="50" s="1"/>
  <c r="T6" i="49" a="1"/>
  <c r="T6" i="49" s="1"/>
  <c r="N4" i="49" a="1"/>
  <c r="N4" i="49" s="1"/>
  <c r="J7" i="48" a="1"/>
  <c r="J7" i="48" s="1"/>
  <c r="Q6" i="48" a="1"/>
  <c r="Q6" i="48" s="1"/>
  <c r="G6" i="48" a="1"/>
  <c r="G6" i="48" s="1"/>
  <c r="S5" i="48" a="1"/>
  <c r="S5" i="48" s="1"/>
  <c r="K5" i="48" a="1"/>
  <c r="K5" i="48" s="1"/>
  <c r="P4" i="48" a="1"/>
  <c r="P4" i="48" s="1"/>
  <c r="H4" i="48" a="1"/>
  <c r="H4" i="48" s="1"/>
  <c r="P12" i="47" a="1"/>
  <c r="P12" i="47" s="1"/>
  <c r="H12" i="47" a="1"/>
  <c r="H12" i="47" s="1"/>
  <c r="U11" i="47" a="1"/>
  <c r="U11" i="47" s="1"/>
  <c r="M11" i="47" a="1"/>
  <c r="M11" i="47" s="1"/>
  <c r="E11" i="47" a="1"/>
  <c r="E11" i="47" s="1"/>
  <c r="R10" i="47" a="1"/>
  <c r="R10" i="47" s="1"/>
  <c r="K10" i="47" a="1"/>
  <c r="K10" i="47" s="1"/>
  <c r="P9" i="47" a="1"/>
  <c r="P9" i="47" s="1"/>
  <c r="H9" i="47" a="1"/>
  <c r="H9" i="47" s="1"/>
  <c r="U8" i="47" a="1"/>
  <c r="U8" i="47" s="1"/>
  <c r="M8" i="47" a="1"/>
  <c r="M8" i="47" s="1"/>
  <c r="E8" i="47" a="1"/>
  <c r="E8" i="47" s="1"/>
  <c r="R7" i="47" a="1"/>
  <c r="R7" i="47" s="1"/>
  <c r="J7" i="47" a="1"/>
  <c r="J7" i="47" s="1"/>
  <c r="W6" i="47" a="1"/>
  <c r="W6" i="47" s="1"/>
  <c r="O6" i="47" a="1"/>
  <c r="O6" i="47" s="1"/>
  <c r="G6" i="47" a="1"/>
  <c r="G6" i="47" s="1"/>
  <c r="T5" i="47" a="1"/>
  <c r="T5" i="47" s="1"/>
  <c r="L5" i="47" a="1"/>
  <c r="L5" i="47" s="1"/>
  <c r="D5" i="47" a="1"/>
  <c r="D5" i="47" s="1"/>
  <c r="Q4" i="47" a="1"/>
  <c r="Q4" i="47" s="1"/>
  <c r="J4" i="47" a="1"/>
  <c r="J4" i="47" s="1"/>
  <c r="W4" i="55" a="1"/>
  <c r="W4" i="55" s="1"/>
  <c r="D10" i="53" a="1"/>
  <c r="D10" i="53" s="1"/>
  <c r="K6" i="53" a="1"/>
  <c r="K6" i="53" s="1"/>
  <c r="S6" i="52" a="1"/>
  <c r="S6" i="52" s="1"/>
  <c r="N4" i="52" a="1"/>
  <c r="N4" i="52" s="1"/>
  <c r="K6" i="51" a="1"/>
  <c r="K6" i="51" s="1"/>
  <c r="L6" i="49" a="1"/>
  <c r="L6" i="49" s="1"/>
  <c r="F4" i="49" a="1"/>
  <c r="F4" i="49" s="1"/>
  <c r="I7" i="48" a="1"/>
  <c r="I7" i="48" s="1"/>
  <c r="P6" i="48" a="1"/>
  <c r="P6" i="48" s="1"/>
  <c r="F6" i="48" a="1"/>
  <c r="F6" i="48" s="1"/>
  <c r="R5" i="48" a="1"/>
  <c r="R5" i="48" s="1"/>
  <c r="J5" i="48" a="1"/>
  <c r="J5" i="48" s="1"/>
  <c r="W4" i="48" a="1"/>
  <c r="W4" i="48" s="1"/>
  <c r="O4" i="48" a="1"/>
  <c r="O4" i="48" s="1"/>
  <c r="G4" i="48" a="1"/>
  <c r="G4" i="48" s="1"/>
  <c r="W12" i="47" a="1"/>
  <c r="W12" i="47" s="1"/>
  <c r="O12" i="47" a="1"/>
  <c r="O12" i="47" s="1"/>
  <c r="G12" i="47" a="1"/>
  <c r="G12" i="47" s="1"/>
  <c r="T11" i="47" a="1"/>
  <c r="T11" i="47" s="1"/>
  <c r="L11" i="47" a="1"/>
  <c r="L11" i="47" s="1"/>
  <c r="D11" i="47" a="1"/>
  <c r="D11" i="47" s="1"/>
  <c r="Q10" i="47" a="1"/>
  <c r="Q10" i="47" s="1"/>
  <c r="J10" i="47" a="1"/>
  <c r="J10" i="47" s="1"/>
  <c r="W9" i="47" a="1"/>
  <c r="W9" i="47" s="1"/>
  <c r="O9" i="47" a="1"/>
  <c r="O9" i="47" s="1"/>
  <c r="G9" i="47" a="1"/>
  <c r="G9" i="47" s="1"/>
  <c r="T8" i="47" a="1"/>
  <c r="T8" i="47" s="1"/>
  <c r="L8" i="47" a="1"/>
  <c r="L8" i="47" s="1"/>
  <c r="D8" i="47" a="1"/>
  <c r="D8" i="47" s="1"/>
  <c r="Q7" i="47" a="1"/>
  <c r="Q7" i="47" s="1"/>
  <c r="I7" i="47" a="1"/>
  <c r="I7" i="47" s="1"/>
  <c r="V6" i="47" a="1"/>
  <c r="V6" i="47" s="1"/>
  <c r="N6" i="47" a="1"/>
  <c r="N6" i="47" s="1"/>
  <c r="F6" i="47" a="1"/>
  <c r="F6" i="47" s="1"/>
  <c r="S5" i="47" a="1"/>
  <c r="S5" i="47" s="1"/>
  <c r="K5" i="47" a="1"/>
  <c r="K5" i="47" s="1"/>
  <c r="P4" i="47" a="1"/>
  <c r="P4" i="47" s="1"/>
  <c r="I4" i="47" a="1"/>
  <c r="I4" i="47" s="1"/>
  <c r="F6" i="53" a="1"/>
  <c r="F6" i="53" s="1"/>
  <c r="N4" i="53" a="1"/>
  <c r="N4" i="53" s="1"/>
  <c r="Q8" i="52" a="1"/>
  <c r="Q8" i="52" s="1"/>
  <c r="K6" i="52" a="1"/>
  <c r="K6" i="52" s="1"/>
  <c r="F4" i="52" a="1"/>
  <c r="F4" i="52" s="1"/>
  <c r="W5" i="50" a="1"/>
  <c r="W5" i="50" s="1"/>
  <c r="D6" i="49" a="1"/>
  <c r="D6" i="49" s="1"/>
  <c r="E7" i="48" a="1"/>
  <c r="E7" i="48" s="1"/>
  <c r="O6" i="48" a="1"/>
  <c r="O6" i="48" s="1"/>
  <c r="E6" i="48" a="1"/>
  <c r="E6" i="48" s="1"/>
  <c r="Q5" i="48" a="1"/>
  <c r="Q5" i="48" s="1"/>
  <c r="I5" i="48" a="1"/>
  <c r="I5" i="48" s="1"/>
  <c r="V4" i="48" a="1"/>
  <c r="V4" i="48" s="1"/>
  <c r="N4" i="48" a="1"/>
  <c r="N4" i="48" s="1"/>
  <c r="F4" i="48" a="1"/>
  <c r="F4" i="48" s="1"/>
  <c r="V12" i="47" a="1"/>
  <c r="V12" i="47" s="1"/>
  <c r="N12" i="47" a="1"/>
  <c r="N12" i="47" s="1"/>
  <c r="F12" i="47" a="1"/>
  <c r="F12" i="47" s="1"/>
  <c r="S11" i="47" a="1"/>
  <c r="S11" i="47" s="1"/>
  <c r="K11" i="47" a="1"/>
  <c r="K11" i="47" s="1"/>
  <c r="P10" i="47" a="1"/>
  <c r="P10" i="47" s="1"/>
  <c r="I10" i="47" a="1"/>
  <c r="I10" i="47" s="1"/>
  <c r="V9" i="47" a="1"/>
  <c r="V9" i="47" s="1"/>
  <c r="N9" i="47" a="1"/>
  <c r="N9" i="47" s="1"/>
  <c r="F9" i="47" a="1"/>
  <c r="F9" i="47" s="1"/>
  <c r="S8" i="47" a="1"/>
  <c r="S8" i="47" s="1"/>
  <c r="K8" i="47" a="1"/>
  <c r="K8" i="47" s="1"/>
  <c r="P7" i="47" a="1"/>
  <c r="P7" i="47" s="1"/>
  <c r="H7" i="47" a="1"/>
  <c r="H7" i="47" s="1"/>
  <c r="U6" i="47" a="1"/>
  <c r="U6" i="47" s="1"/>
  <c r="M6" i="47" a="1"/>
  <c r="M6" i="47" s="1"/>
  <c r="E6" i="47" a="1"/>
  <c r="E6" i="47" s="1"/>
  <c r="R5" i="47" a="1"/>
  <c r="R5" i="47" s="1"/>
  <c r="J5" i="47" a="1"/>
  <c r="J5" i="47" s="1"/>
  <c r="W4" i="47" a="1"/>
  <c r="W4" i="47" s="1"/>
  <c r="O4" i="47" a="1"/>
  <c r="O4" i="47" s="1"/>
  <c r="H4" i="47" a="1"/>
  <c r="H4" i="47" s="1"/>
  <c r="P9" i="53" a="1"/>
  <c r="P9" i="53" s="1"/>
  <c r="W7" i="53" a="1"/>
  <c r="W7" i="53" s="1"/>
  <c r="I8" i="52" a="1"/>
  <c r="I8" i="52" s="1"/>
  <c r="D6" i="52" a="1"/>
  <c r="D6" i="52" s="1"/>
  <c r="P5" i="51" a="1"/>
  <c r="P5" i="51" s="1"/>
  <c r="D7" i="48" a="1"/>
  <c r="D7" i="48" s="1"/>
  <c r="M6" i="48" a="1"/>
  <c r="M6" i="48" s="1"/>
  <c r="D6" i="48" a="1"/>
  <c r="D6" i="48" s="1"/>
  <c r="P5" i="48" a="1"/>
  <c r="P5" i="48" s="1"/>
  <c r="H5" i="48" a="1"/>
  <c r="H5" i="48" s="1"/>
  <c r="U4" i="48" a="1"/>
  <c r="U4" i="48" s="1"/>
  <c r="M4" i="48" a="1"/>
  <c r="M4" i="48" s="1"/>
  <c r="E4" i="48" a="1"/>
  <c r="E4" i="48" s="1"/>
  <c r="U12" i="47" a="1"/>
  <c r="U12" i="47" s="1"/>
  <c r="M12" i="47" a="1"/>
  <c r="M12" i="47" s="1"/>
  <c r="E12" i="47" a="1"/>
  <c r="E12" i="47" s="1"/>
  <c r="R11" i="47" a="1"/>
  <c r="R11" i="47" s="1"/>
  <c r="J11" i="47" a="1"/>
  <c r="J11" i="47" s="1"/>
  <c r="W10" i="47" a="1"/>
  <c r="W10" i="47" s="1"/>
  <c r="O10" i="47" a="1"/>
  <c r="O10" i="47" s="1"/>
  <c r="H10" i="47" a="1"/>
  <c r="H10" i="47" s="1"/>
  <c r="U9" i="47" a="1"/>
  <c r="U9" i="47" s="1"/>
  <c r="M9" i="47" a="1"/>
  <c r="M9" i="47" s="1"/>
  <c r="E9" i="47" a="1"/>
  <c r="E9" i="47" s="1"/>
  <c r="R8" i="47" a="1"/>
  <c r="R8" i="47" s="1"/>
  <c r="J8" i="47" a="1"/>
  <c r="J8" i="47" s="1"/>
  <c r="W7" i="47" a="1"/>
  <c r="W7" i="47" s="1"/>
  <c r="O7" i="47" a="1"/>
  <c r="O7" i="47" s="1"/>
  <c r="G7" i="47" a="1"/>
  <c r="G7" i="47" s="1"/>
  <c r="T6" i="47" a="1"/>
  <c r="T6" i="47" s="1"/>
  <c r="L6" i="47" a="1"/>
  <c r="L6" i="47" s="1"/>
  <c r="D6" i="47" a="1"/>
  <c r="D6" i="47" s="1"/>
  <c r="Q5" i="47" a="1"/>
  <c r="Q5" i="47" s="1"/>
  <c r="I5" i="47" a="1"/>
  <c r="I5" i="47" s="1"/>
  <c r="V4" i="47" a="1"/>
  <c r="V4" i="47" s="1"/>
  <c r="G4" i="47" a="1"/>
  <c r="G4" i="47" s="1"/>
  <c r="I9" i="54" a="1"/>
  <c r="I9" i="54" s="1"/>
  <c r="T5" i="54" a="1"/>
  <c r="T5" i="54" s="1"/>
  <c r="H9" i="53" a="1"/>
  <c r="H9" i="53" s="1"/>
  <c r="R7" i="53" a="1"/>
  <c r="R7" i="53" s="1"/>
  <c r="D4" i="53" a="1"/>
  <c r="D4" i="53" s="1"/>
  <c r="I5" i="51" a="1"/>
  <c r="I5" i="51" s="1"/>
  <c r="H5" i="50" a="1"/>
  <c r="H5" i="50" s="1"/>
  <c r="W7" i="49" a="1"/>
  <c r="W7" i="49" s="1"/>
  <c r="Q5" i="49" a="1"/>
  <c r="Q5" i="49" s="1"/>
  <c r="T7" i="48" a="1"/>
  <c r="T7" i="48" s="1"/>
  <c r="L6" i="48" a="1"/>
  <c r="L6" i="48" s="1"/>
  <c r="O5" i="48" a="1"/>
  <c r="O5" i="48" s="1"/>
  <c r="G5" i="48" a="1"/>
  <c r="G5" i="48" s="1"/>
  <c r="T4" i="48" a="1"/>
  <c r="T4" i="48" s="1"/>
  <c r="L4" i="48" a="1"/>
  <c r="L4" i="48" s="1"/>
  <c r="D4" i="48" a="1"/>
  <c r="D4" i="48" s="1"/>
  <c r="T12" i="47" a="1"/>
  <c r="T12" i="47" s="1"/>
  <c r="L12" i="47" a="1"/>
  <c r="L12" i="47" s="1"/>
  <c r="D12" i="47" a="1"/>
  <c r="D12" i="47" s="1"/>
  <c r="Q11" i="47" a="1"/>
  <c r="Q11" i="47" s="1"/>
  <c r="I11" i="47" a="1"/>
  <c r="I11" i="47" s="1"/>
  <c r="V10" i="47" a="1"/>
  <c r="V10" i="47" s="1"/>
  <c r="N10" i="47" a="1"/>
  <c r="N10" i="47" s="1"/>
  <c r="G10" i="47" a="1"/>
  <c r="G10" i="47" s="1"/>
  <c r="T9" i="47" a="1"/>
  <c r="T9" i="47" s="1"/>
  <c r="L9" i="47" a="1"/>
  <c r="L9" i="47" s="1"/>
  <c r="D9" i="47" a="1"/>
  <c r="D9" i="47" s="1"/>
  <c r="Q8" i="47" a="1"/>
  <c r="Q8" i="47" s="1"/>
  <c r="I8" i="47" a="1"/>
  <c r="I8" i="47" s="1"/>
  <c r="V7" i="47" a="1"/>
  <c r="V7" i="47" s="1"/>
  <c r="N7" i="47" a="1"/>
  <c r="N7" i="47" s="1"/>
  <c r="F7" i="47" a="1"/>
  <c r="F7" i="47" s="1"/>
  <c r="S6" i="47" a="1"/>
  <c r="S6" i="47" s="1"/>
  <c r="K6" i="47" a="1"/>
  <c r="K6" i="47" s="1"/>
  <c r="P5" i="47" a="1"/>
  <c r="P5" i="47" s="1"/>
  <c r="H5" i="47" a="1"/>
  <c r="H5" i="47" s="1"/>
  <c r="U4" i="47" a="1"/>
  <c r="U4" i="47" s="1"/>
  <c r="N4" i="47" a="1"/>
  <c r="N4" i="47" s="1"/>
  <c r="F4" i="47" a="1"/>
  <c r="F4" i="47" s="1"/>
  <c r="Q7" i="55" a="1"/>
  <c r="Q7" i="55" s="1"/>
  <c r="K7" i="53" a="1"/>
  <c r="K7" i="53" s="1"/>
  <c r="Q5" i="53" a="1"/>
  <c r="Q5" i="53" s="1"/>
  <c r="V7" i="52" a="1"/>
  <c r="V7" i="52" s="1"/>
  <c r="Q5" i="52" a="1"/>
  <c r="Q5" i="52" s="1"/>
  <c r="O7" i="49" a="1"/>
  <c r="O7" i="49" s="1"/>
  <c r="I5" i="49" a="1"/>
  <c r="I5" i="49" s="1"/>
  <c r="R7" i="48" a="1"/>
  <c r="R7" i="48" s="1"/>
  <c r="W6" i="48" a="1"/>
  <c r="W6" i="48" s="1"/>
  <c r="K6" i="48" a="1"/>
  <c r="K6" i="48" s="1"/>
  <c r="W5" i="48" a="1"/>
  <c r="W5" i="48" s="1"/>
  <c r="N5" i="48" a="1"/>
  <c r="N5" i="48" s="1"/>
  <c r="F5" i="48" a="1"/>
  <c r="F5" i="48" s="1"/>
  <c r="S4" i="48" a="1"/>
  <c r="S4" i="48" s="1"/>
  <c r="K4" i="48" a="1"/>
  <c r="K4" i="48" s="1"/>
  <c r="S12" i="47" a="1"/>
  <c r="S12" i="47" s="1"/>
  <c r="K12" i="47" a="1"/>
  <c r="K12" i="47" s="1"/>
  <c r="P11" i="47" a="1"/>
  <c r="P11" i="47" s="1"/>
  <c r="H11" i="47" a="1"/>
  <c r="H11" i="47" s="1"/>
  <c r="U10" i="47" a="1"/>
  <c r="U10" i="47" s="1"/>
  <c r="M10" i="47" a="1"/>
  <c r="M10" i="47" s="1"/>
  <c r="F10" i="47" a="1"/>
  <c r="F10" i="47" s="1"/>
  <c r="S9" i="47" a="1"/>
  <c r="S9" i="47" s="1"/>
  <c r="K9" i="47" a="1"/>
  <c r="K9" i="47" s="1"/>
  <c r="P8" i="47" a="1"/>
  <c r="P8" i="47" s="1"/>
  <c r="H8" i="47" a="1"/>
  <c r="H8" i="47" s="1"/>
  <c r="U7" i="47" a="1"/>
  <c r="U7" i="47" s="1"/>
  <c r="M7" i="47" a="1"/>
  <c r="M7" i="47" s="1"/>
  <c r="E7" i="47" a="1"/>
  <c r="E7" i="47" s="1"/>
  <c r="R6" i="47" a="1"/>
  <c r="R6" i="47" s="1"/>
  <c r="J6" i="47" a="1"/>
  <c r="J6" i="47" s="1"/>
  <c r="W5" i="47" a="1"/>
  <c r="W5" i="47" s="1"/>
  <c r="O5" i="47" a="1"/>
  <c r="O5" i="47" s="1"/>
  <c r="G5" i="47" a="1"/>
  <c r="G5" i="47" s="1"/>
  <c r="T4" i="47" a="1"/>
  <c r="T4" i="47" s="1"/>
  <c r="M4" i="47" a="1"/>
  <c r="M4" i="47" s="1"/>
  <c r="E4" i="47" a="1"/>
  <c r="E4" i="47" s="1"/>
  <c r="N8" i="54" a="1"/>
  <c r="N8" i="54" s="1"/>
  <c r="V8" i="53" a="1"/>
  <c r="V8" i="53" s="1"/>
  <c r="I5" i="53" a="1"/>
  <c r="I5" i="53" s="1"/>
  <c r="N7" i="52" a="1"/>
  <c r="N7" i="52" s="1"/>
  <c r="I5" i="52" a="1"/>
  <c r="I5" i="52" s="1"/>
  <c r="V4" i="51" a="1"/>
  <c r="V4" i="51" s="1"/>
  <c r="U4" i="50" a="1"/>
  <c r="U4" i="50" s="1"/>
  <c r="G7" i="49" a="1"/>
  <c r="G7" i="49" s="1"/>
  <c r="Q7" i="48" a="1"/>
  <c r="Q7" i="48" s="1"/>
  <c r="V6" i="48" a="1"/>
  <c r="V6" i="48" s="1"/>
  <c r="J6" i="48" a="1"/>
  <c r="J6" i="48" s="1"/>
  <c r="U5" i="48" a="1"/>
  <c r="U5" i="48" s="1"/>
  <c r="M5" i="48" a="1"/>
  <c r="M5" i="48" s="1"/>
  <c r="E5" i="48" a="1"/>
  <c r="E5" i="48" s="1"/>
  <c r="R4" i="48" a="1"/>
  <c r="R4" i="48" s="1"/>
  <c r="J4" i="48" a="1"/>
  <c r="J4" i="48" s="1"/>
  <c r="R12" i="47" a="1"/>
  <c r="R12" i="47" s="1"/>
  <c r="J12" i="47" a="1"/>
  <c r="J12" i="47" s="1"/>
  <c r="W11" i="47" a="1"/>
  <c r="W11" i="47" s="1"/>
  <c r="O11" i="47" a="1"/>
  <c r="O11" i="47" s="1"/>
  <c r="G11" i="47" a="1"/>
  <c r="G11" i="47" s="1"/>
  <c r="T10" i="47" a="1"/>
  <c r="T10" i="47" s="1"/>
  <c r="L10" i="47" a="1"/>
  <c r="L10" i="47" s="1"/>
  <c r="E10" i="47" a="1"/>
  <c r="E10" i="47" s="1"/>
  <c r="R9" i="47" a="1"/>
  <c r="R9" i="47" s="1"/>
  <c r="J9" i="47" a="1"/>
  <c r="J9" i="47" s="1"/>
  <c r="W8" i="47" a="1"/>
  <c r="W8" i="47" s="1"/>
  <c r="O8" i="47" a="1"/>
  <c r="O8" i="47" s="1"/>
  <c r="G8" i="47" a="1"/>
  <c r="G8" i="47" s="1"/>
  <c r="T7" i="47" a="1"/>
  <c r="T7" i="47" s="1"/>
  <c r="L7" i="47" a="1"/>
  <c r="L7" i="47" s="1"/>
  <c r="D7" i="47" a="1"/>
  <c r="D7" i="47" s="1"/>
  <c r="Q6" i="47" a="1"/>
  <c r="Q6" i="47" s="1"/>
  <c r="I6" i="47" a="1"/>
  <c r="I6" i="47" s="1"/>
  <c r="V5" i="47" a="1"/>
  <c r="V5" i="47" s="1"/>
  <c r="N5" i="47" a="1"/>
  <c r="N5" i="47" s="1"/>
  <c r="F5" i="47" a="1"/>
  <c r="F5" i="47" s="1"/>
  <c r="S4" i="47" a="1"/>
  <c r="S4" i="47" s="1"/>
  <c r="L4" i="47" a="1"/>
  <c r="L4" i="47" s="1"/>
  <c r="D4" i="47" a="1"/>
  <c r="D4" i="47" s="1"/>
  <c r="T11" i="46" a="1"/>
  <c r="T11" i="46" s="1"/>
  <c r="D11" i="46" a="1"/>
  <c r="D11" i="46" s="1"/>
  <c r="S10" i="46" a="1"/>
  <c r="S10" i="46" s="1"/>
  <c r="S9" i="46" a="1"/>
  <c r="S9" i="46" s="1"/>
  <c r="N9" i="46" a="1"/>
  <c r="N9" i="46" s="1"/>
  <c r="H9" i="46" a="1"/>
  <c r="H9" i="46" s="1"/>
  <c r="W8" i="46" a="1"/>
  <c r="W8" i="46" s="1"/>
  <c r="R8" i="46" a="1"/>
  <c r="R8" i="46" s="1"/>
  <c r="M8" i="46" a="1"/>
  <c r="M8" i="46" s="1"/>
  <c r="G8" i="46" a="1"/>
  <c r="G8" i="46" s="1"/>
  <c r="W7" i="46" a="1"/>
  <c r="W7" i="46" s="1"/>
  <c r="Q7" i="46" a="1"/>
  <c r="Q7" i="46" s="1"/>
  <c r="L7" i="46" a="1"/>
  <c r="L7" i="46" s="1"/>
  <c r="G7" i="46" a="1"/>
  <c r="G7" i="46" s="1"/>
  <c r="M6" i="46" a="1"/>
  <c r="M6" i="46" s="1"/>
  <c r="H6" i="46" a="1"/>
  <c r="H6" i="46" s="1"/>
  <c r="R5" i="46" a="1"/>
  <c r="R5" i="46" s="1"/>
  <c r="M5" i="46" a="1"/>
  <c r="M5" i="46" s="1"/>
  <c r="H5" i="46" a="1"/>
  <c r="H5" i="46" s="1"/>
  <c r="S4" i="46" a="1"/>
  <c r="S4" i="46" s="1"/>
  <c r="J4" i="46" a="1"/>
  <c r="J4" i="46" s="1"/>
  <c r="E4" i="46" a="1"/>
  <c r="E4" i="46" s="1"/>
  <c r="W9" i="45" a="1"/>
  <c r="W9" i="45" s="1"/>
  <c r="O9" i="45" a="1"/>
  <c r="O9" i="45" s="1"/>
  <c r="G9" i="45" a="1"/>
  <c r="G9" i="45" s="1"/>
  <c r="V8" i="45" a="1"/>
  <c r="V8" i="45" s="1"/>
  <c r="R8" i="45" a="1"/>
  <c r="R8" i="45" s="1"/>
  <c r="N8" i="45" a="1"/>
  <c r="N8" i="45" s="1"/>
  <c r="J8" i="45" a="1"/>
  <c r="J8" i="45" s="1"/>
  <c r="F8" i="45" a="1"/>
  <c r="F8" i="45" s="1"/>
  <c r="U7" i="45" a="1"/>
  <c r="U7" i="45" s="1"/>
  <c r="M7" i="45" a="1"/>
  <c r="M7" i="45" s="1"/>
  <c r="E7" i="45" a="1"/>
  <c r="E7" i="45" s="1"/>
  <c r="U6" i="45" a="1"/>
  <c r="U6" i="45" s="1"/>
  <c r="Q6" i="45" a="1"/>
  <c r="Q6" i="45" s="1"/>
  <c r="M6" i="45" a="1"/>
  <c r="M6" i="45" s="1"/>
  <c r="I6" i="45" a="1"/>
  <c r="I6" i="45" s="1"/>
  <c r="E6" i="45" a="1"/>
  <c r="E6" i="45" s="1"/>
  <c r="S5" i="45" a="1"/>
  <c r="S5" i="45" s="1"/>
  <c r="K5" i="45" a="1"/>
  <c r="K5" i="45" s="1"/>
  <c r="T4" i="45" a="1"/>
  <c r="T4" i="45" s="1"/>
  <c r="P4" i="45" a="1"/>
  <c r="P4" i="45" s="1"/>
  <c r="L4" i="45" a="1"/>
  <c r="L4" i="45" s="1"/>
  <c r="H4" i="45" a="1"/>
  <c r="H4" i="45" s="1"/>
  <c r="D4" i="45" a="1"/>
  <c r="D4" i="45" s="1"/>
  <c r="V7" i="44" a="1"/>
  <c r="V7" i="44" s="1"/>
  <c r="N7" i="44" a="1"/>
  <c r="N7" i="44" s="1"/>
  <c r="F7" i="44" a="1"/>
  <c r="F7" i="44" s="1"/>
  <c r="S6" i="44" a="1"/>
  <c r="S6" i="44" s="1"/>
  <c r="K6" i="44" a="1"/>
  <c r="K6" i="44" s="1"/>
  <c r="P5" i="44" a="1"/>
  <c r="P5" i="44" s="1"/>
  <c r="H5" i="44" a="1"/>
  <c r="H5" i="44" s="1"/>
  <c r="U4" i="44" a="1"/>
  <c r="U4" i="44" s="1"/>
  <c r="M4" i="44" a="1"/>
  <c r="M4" i="44" s="1"/>
  <c r="E4" i="44" a="1"/>
  <c r="E4" i="44" s="1"/>
  <c r="S11" i="46" a="1"/>
  <c r="S11" i="46" s="1"/>
  <c r="N11" i="46" a="1"/>
  <c r="N11" i="46" s="1"/>
  <c r="I11" i="46" a="1"/>
  <c r="I11" i="46" s="1"/>
  <c r="R10" i="46" a="1"/>
  <c r="R10" i="46" s="1"/>
  <c r="M10" i="46" a="1"/>
  <c r="M10" i="46" s="1"/>
  <c r="H10" i="46" a="1"/>
  <c r="H10" i="46" s="1"/>
  <c r="M9" i="46" a="1"/>
  <c r="M9" i="46" s="1"/>
  <c r="L8" i="46" a="1"/>
  <c r="L8" i="46" s="1"/>
  <c r="V7" i="46" a="1"/>
  <c r="V7" i="46" s="1"/>
  <c r="F7" i="46" a="1"/>
  <c r="F7" i="46" s="1"/>
  <c r="V6" i="46" a="1"/>
  <c r="V6" i="46" s="1"/>
  <c r="Q6" i="46" a="1"/>
  <c r="Q6" i="46" s="1"/>
  <c r="L6" i="46" a="1"/>
  <c r="L6" i="46" s="1"/>
  <c r="W5" i="46" a="1"/>
  <c r="W5" i="46" s="1"/>
  <c r="G5" i="46" a="1"/>
  <c r="G5" i="46" s="1"/>
  <c r="W4" i="46" a="1"/>
  <c r="W4" i="46" s="1"/>
  <c r="N4" i="46" a="1"/>
  <c r="N4" i="46" s="1"/>
  <c r="I4" i="46" a="1"/>
  <c r="I4" i="46" s="1"/>
  <c r="V9" i="45" a="1"/>
  <c r="V9" i="45" s="1"/>
  <c r="N9" i="45" a="1"/>
  <c r="N9" i="45" s="1"/>
  <c r="F9" i="45" a="1"/>
  <c r="F9" i="45" s="1"/>
  <c r="T7" i="45" a="1"/>
  <c r="T7" i="45" s="1"/>
  <c r="L7" i="45" a="1"/>
  <c r="L7" i="45" s="1"/>
  <c r="D7" i="45" a="1"/>
  <c r="D7" i="45" s="1"/>
  <c r="R5" i="45" a="1"/>
  <c r="R5" i="45" s="1"/>
  <c r="J5" i="45" a="1"/>
  <c r="J5" i="45" s="1"/>
  <c r="U7" i="44" a="1"/>
  <c r="U7" i="44" s="1"/>
  <c r="M7" i="44" a="1"/>
  <c r="M7" i="44" s="1"/>
  <c r="E7" i="44" a="1"/>
  <c r="E7" i="44" s="1"/>
  <c r="R6" i="44" a="1"/>
  <c r="R6" i="44" s="1"/>
  <c r="J6" i="44" a="1"/>
  <c r="J6" i="44" s="1"/>
  <c r="W5" i="44" a="1"/>
  <c r="W5" i="44" s="1"/>
  <c r="O5" i="44" a="1"/>
  <c r="O5" i="44" s="1"/>
  <c r="G5" i="44" a="1"/>
  <c r="G5" i="44" s="1"/>
  <c r="T4" i="44" a="1"/>
  <c r="T4" i="44" s="1"/>
  <c r="L4" i="44" a="1"/>
  <c r="L4" i="44" s="1"/>
  <c r="D4" i="44" a="1"/>
  <c r="D4" i="44" s="1"/>
  <c r="U8" i="43" a="1"/>
  <c r="U8" i="43" s="1"/>
  <c r="H11" i="46" a="1"/>
  <c r="H11" i="46" s="1"/>
  <c r="W10" i="46" a="1"/>
  <c r="W10" i="46" s="1"/>
  <c r="G10" i="46" a="1"/>
  <c r="G10" i="46" s="1"/>
  <c r="W9" i="46" a="1"/>
  <c r="W9" i="46" s="1"/>
  <c r="R9" i="46" a="1"/>
  <c r="R9" i="46" s="1"/>
  <c r="L9" i="46" a="1"/>
  <c r="L9" i="46" s="1"/>
  <c r="G9" i="46" a="1"/>
  <c r="G9" i="46" s="1"/>
  <c r="V8" i="46" a="1"/>
  <c r="V8" i="46" s="1"/>
  <c r="Q8" i="46" a="1"/>
  <c r="Q8" i="46" s="1"/>
  <c r="K8" i="46" a="1"/>
  <c r="K8" i="46" s="1"/>
  <c r="F8" i="46" a="1"/>
  <c r="F8" i="46" s="1"/>
  <c r="U7" i="46" a="1"/>
  <c r="U7" i="46" s="1"/>
  <c r="P7" i="46" a="1"/>
  <c r="P7" i="46" s="1"/>
  <c r="K7" i="46" a="1"/>
  <c r="K7" i="46" s="1"/>
  <c r="E7" i="46" a="1"/>
  <c r="E7" i="46" s="1"/>
  <c r="U6" i="46" a="1"/>
  <c r="U6" i="46" s="1"/>
  <c r="P6" i="46" a="1"/>
  <c r="P6" i="46" s="1"/>
  <c r="G6" i="46" a="1"/>
  <c r="G6" i="46" s="1"/>
  <c r="V5" i="46" a="1"/>
  <c r="V5" i="46" s="1"/>
  <c r="Q5" i="46" a="1"/>
  <c r="Q5" i="46" s="1"/>
  <c r="L5" i="46" a="1"/>
  <c r="L5" i="46" s="1"/>
  <c r="F5" i="46" a="1"/>
  <c r="F5" i="46" s="1"/>
  <c r="R4" i="46" a="1"/>
  <c r="R4" i="46" s="1"/>
  <c r="M4" i="46" a="1"/>
  <c r="M4" i="46" s="1"/>
  <c r="D4" i="46" a="1"/>
  <c r="D4" i="46" s="1"/>
  <c r="U9" i="45" a="1"/>
  <c r="U9" i="45" s="1"/>
  <c r="M9" i="45" a="1"/>
  <c r="M9" i="45" s="1"/>
  <c r="E9" i="45" a="1"/>
  <c r="E9" i="45" s="1"/>
  <c r="U8" i="45" a="1"/>
  <c r="U8" i="45" s="1"/>
  <c r="Q8" i="45" a="1"/>
  <c r="Q8" i="45" s="1"/>
  <c r="M8" i="45" a="1"/>
  <c r="M8" i="45" s="1"/>
  <c r="I8" i="45" a="1"/>
  <c r="I8" i="45" s="1"/>
  <c r="E8" i="45" a="1"/>
  <c r="E8" i="45" s="1"/>
  <c r="S7" i="45" a="1"/>
  <c r="S7" i="45" s="1"/>
  <c r="K7" i="45" a="1"/>
  <c r="K7" i="45" s="1"/>
  <c r="T6" i="45" a="1"/>
  <c r="T6" i="45" s="1"/>
  <c r="P6" i="45" a="1"/>
  <c r="P6" i="45" s="1"/>
  <c r="L6" i="45" a="1"/>
  <c r="L6" i="45" s="1"/>
  <c r="H6" i="45" a="1"/>
  <c r="H6" i="45" s="1"/>
  <c r="D6" i="45" a="1"/>
  <c r="D6" i="45" s="1"/>
  <c r="Q5" i="45" a="1"/>
  <c r="Q5" i="45" s="1"/>
  <c r="I5" i="45" a="1"/>
  <c r="I5" i="45" s="1"/>
  <c r="W4" i="45" a="1"/>
  <c r="W4" i="45" s="1"/>
  <c r="S4" i="45" a="1"/>
  <c r="S4" i="45" s="1"/>
  <c r="O4" i="45" a="1"/>
  <c r="O4" i="45" s="1"/>
  <c r="K4" i="45" a="1"/>
  <c r="K4" i="45" s="1"/>
  <c r="G4" i="45" a="1"/>
  <c r="G4" i="45" s="1"/>
  <c r="T7" i="44" a="1"/>
  <c r="T7" i="44" s="1"/>
  <c r="L7" i="44" a="1"/>
  <c r="L7" i="44" s="1"/>
  <c r="D7" i="44" a="1"/>
  <c r="D7" i="44" s="1"/>
  <c r="Q6" i="44" a="1"/>
  <c r="Q6" i="44" s="1"/>
  <c r="I6" i="44" a="1"/>
  <c r="I6" i="44" s="1"/>
  <c r="V5" i="44" a="1"/>
  <c r="V5" i="44" s="1"/>
  <c r="N5" i="44" a="1"/>
  <c r="N5" i="44" s="1"/>
  <c r="F5" i="44" a="1"/>
  <c r="F5" i="44" s="1"/>
  <c r="S4" i="44" a="1"/>
  <c r="S4" i="44" s="1"/>
  <c r="K4" i="44" a="1"/>
  <c r="K4" i="44" s="1"/>
  <c r="T8" i="43" a="1"/>
  <c r="T8" i="43" s="1"/>
  <c r="L8" i="43" a="1"/>
  <c r="L8" i="43" s="1"/>
  <c r="D8" i="43" a="1"/>
  <c r="D8" i="43" s="1"/>
  <c r="P7" i="43" a="1"/>
  <c r="P7" i="43" s="1"/>
  <c r="W11" i="46" a="1"/>
  <c r="W11" i="46" s="1"/>
  <c r="R11" i="46" a="1"/>
  <c r="R11" i="46" s="1"/>
  <c r="M11" i="46" a="1"/>
  <c r="M11" i="46" s="1"/>
  <c r="G11" i="46" a="1"/>
  <c r="G11" i="46" s="1"/>
  <c r="V10" i="46" a="1"/>
  <c r="V10" i="46" s="1"/>
  <c r="Q10" i="46" a="1"/>
  <c r="Q10" i="46" s="1"/>
  <c r="L10" i="46" a="1"/>
  <c r="L10" i="46" s="1"/>
  <c r="F10" i="46" a="1"/>
  <c r="F10" i="46" s="1"/>
  <c r="Q9" i="46" a="1"/>
  <c r="Q9" i="46" s="1"/>
  <c r="P8" i="46" a="1"/>
  <c r="P8" i="46" s="1"/>
  <c r="J7" i="46" a="1"/>
  <c r="J7" i="46" s="1"/>
  <c r="T6" i="46" a="1"/>
  <c r="T6" i="46" s="1"/>
  <c r="K6" i="46" a="1"/>
  <c r="K6" i="46" s="1"/>
  <c r="K5" i="46" a="1"/>
  <c r="K5" i="46" s="1"/>
  <c r="V4" i="46" a="1"/>
  <c r="V4" i="46" s="1"/>
  <c r="Q4" i="46" a="1"/>
  <c r="Q4" i="46" s="1"/>
  <c r="H4" i="46" a="1"/>
  <c r="H4" i="46" s="1"/>
  <c r="T9" i="45" a="1"/>
  <c r="T9" i="45" s="1"/>
  <c r="L9" i="45" a="1"/>
  <c r="L9" i="45" s="1"/>
  <c r="D9" i="45" a="1"/>
  <c r="D9" i="45" s="1"/>
  <c r="R7" i="45" a="1"/>
  <c r="R7" i="45" s="1"/>
  <c r="J7" i="45" a="1"/>
  <c r="J7" i="45" s="1"/>
  <c r="P5" i="45" a="1"/>
  <c r="P5" i="45" s="1"/>
  <c r="H5" i="45" a="1"/>
  <c r="H5" i="45" s="1"/>
  <c r="S7" i="44" a="1"/>
  <c r="S7" i="44" s="1"/>
  <c r="K7" i="44" a="1"/>
  <c r="K7" i="44" s="1"/>
  <c r="P6" i="44" a="1"/>
  <c r="P6" i="44" s="1"/>
  <c r="H6" i="44" a="1"/>
  <c r="H6" i="44" s="1"/>
  <c r="U5" i="44" a="1"/>
  <c r="U5" i="44" s="1"/>
  <c r="M5" i="44" a="1"/>
  <c r="M5" i="44" s="1"/>
  <c r="E5" i="44" a="1"/>
  <c r="E5" i="44" s="1"/>
  <c r="R4" i="44" a="1"/>
  <c r="R4" i="44" s="1"/>
  <c r="J4" i="44" a="1"/>
  <c r="J4" i="44" s="1"/>
  <c r="L11" i="46" a="1"/>
  <c r="L11" i="46" s="1"/>
  <c r="K10" i="46" a="1"/>
  <c r="K10" i="46" s="1"/>
  <c r="V9" i="46" a="1"/>
  <c r="V9" i="46" s="1"/>
  <c r="P9" i="46" a="1"/>
  <c r="P9" i="46" s="1"/>
  <c r="K9" i="46" a="1"/>
  <c r="K9" i="46" s="1"/>
  <c r="F9" i="46" a="1"/>
  <c r="F9" i="46" s="1"/>
  <c r="U8" i="46" a="1"/>
  <c r="U8" i="46" s="1"/>
  <c r="O8" i="46" a="1"/>
  <c r="O8" i="46" s="1"/>
  <c r="J8" i="46" a="1"/>
  <c r="J8" i="46" s="1"/>
  <c r="E8" i="46" a="1"/>
  <c r="E8" i="46" s="1"/>
  <c r="T7" i="46" a="1"/>
  <c r="T7" i="46" s="1"/>
  <c r="O7" i="46" a="1"/>
  <c r="O7" i="46" s="1"/>
  <c r="I7" i="46" a="1"/>
  <c r="I7" i="46" s="1"/>
  <c r="D7" i="46" a="1"/>
  <c r="D7" i="46" s="1"/>
  <c r="O6" i="46" a="1"/>
  <c r="O6" i="46" s="1"/>
  <c r="F6" i="46" a="1"/>
  <c r="F6" i="46" s="1"/>
  <c r="U5" i="46" a="1"/>
  <c r="U5" i="46" s="1"/>
  <c r="P5" i="46" a="1"/>
  <c r="P5" i="46" s="1"/>
  <c r="J5" i="46" a="1"/>
  <c r="J5" i="46" s="1"/>
  <c r="E5" i="46" a="1"/>
  <c r="E5" i="46" s="1"/>
  <c r="U4" i="46" a="1"/>
  <c r="U4" i="46" s="1"/>
  <c r="L4" i="46" a="1"/>
  <c r="L4" i="46" s="1"/>
  <c r="S9" i="45" a="1"/>
  <c r="S9" i="45" s="1"/>
  <c r="K9" i="45" a="1"/>
  <c r="K9" i="45" s="1"/>
  <c r="T8" i="45" a="1"/>
  <c r="T8" i="45" s="1"/>
  <c r="P8" i="45" a="1"/>
  <c r="P8" i="45" s="1"/>
  <c r="L8" i="45" a="1"/>
  <c r="L8" i="45" s="1"/>
  <c r="H8" i="45" a="1"/>
  <c r="H8" i="45" s="1"/>
  <c r="D8" i="45" a="1"/>
  <c r="D8" i="45" s="1"/>
  <c r="Q7" i="45" a="1"/>
  <c r="Q7" i="45" s="1"/>
  <c r="I7" i="45" a="1"/>
  <c r="I7" i="45" s="1"/>
  <c r="W6" i="45" a="1"/>
  <c r="W6" i="45" s="1"/>
  <c r="S6" i="45" a="1"/>
  <c r="S6" i="45" s="1"/>
  <c r="O6" i="45" a="1"/>
  <c r="O6" i="45" s="1"/>
  <c r="K6" i="45" a="1"/>
  <c r="K6" i="45" s="1"/>
  <c r="G6" i="45" a="1"/>
  <c r="G6" i="45" s="1"/>
  <c r="W5" i="45" a="1"/>
  <c r="W5" i="45" s="1"/>
  <c r="O5" i="45" a="1"/>
  <c r="O5" i="45" s="1"/>
  <c r="G5" i="45" a="1"/>
  <c r="G5" i="45" s="1"/>
  <c r="V4" i="45" a="1"/>
  <c r="V4" i="45" s="1"/>
  <c r="R4" i="45" a="1"/>
  <c r="R4" i="45" s="1"/>
  <c r="N4" i="45" a="1"/>
  <c r="N4" i="45" s="1"/>
  <c r="J4" i="45" a="1"/>
  <c r="J4" i="45" s="1"/>
  <c r="F4" i="45" a="1"/>
  <c r="F4" i="45" s="1"/>
  <c r="R7" i="44" a="1"/>
  <c r="R7" i="44" s="1"/>
  <c r="J7" i="44" a="1"/>
  <c r="J7" i="44" s="1"/>
  <c r="W6" i="44" a="1"/>
  <c r="W6" i="44" s="1"/>
  <c r="O6" i="44" a="1"/>
  <c r="O6" i="44" s="1"/>
  <c r="G6" i="44" a="1"/>
  <c r="G6" i="44" s="1"/>
  <c r="T5" i="44" a="1"/>
  <c r="T5" i="44" s="1"/>
  <c r="L5" i="44" a="1"/>
  <c r="L5" i="44" s="1"/>
  <c r="D5" i="44" a="1"/>
  <c r="D5" i="44" s="1"/>
  <c r="Q4" i="44" a="1"/>
  <c r="Q4" i="44" s="1"/>
  <c r="I4" i="44" a="1"/>
  <c r="I4" i="44" s="1"/>
  <c r="V11" i="46" a="1"/>
  <c r="V11" i="46" s="1"/>
  <c r="Q11" i="46" a="1"/>
  <c r="Q11" i="46" s="1"/>
  <c r="K11" i="46" a="1"/>
  <c r="K11" i="46" s="1"/>
  <c r="F11" i="46" a="1"/>
  <c r="F11" i="46" s="1"/>
  <c r="U10" i="46" a="1"/>
  <c r="U10" i="46" s="1"/>
  <c r="P10" i="46" a="1"/>
  <c r="P10" i="46" s="1"/>
  <c r="J10" i="46" a="1"/>
  <c r="J10" i="46" s="1"/>
  <c r="E10" i="46" a="1"/>
  <c r="E10" i="46" s="1"/>
  <c r="U9" i="46" a="1"/>
  <c r="U9" i="46" s="1"/>
  <c r="E9" i="46" a="1"/>
  <c r="E9" i="46" s="1"/>
  <c r="T8" i="46" a="1"/>
  <c r="T8" i="46" s="1"/>
  <c r="D8" i="46" a="1"/>
  <c r="D8" i="46" s="1"/>
  <c r="N7" i="46" a="1"/>
  <c r="N7" i="46" s="1"/>
  <c r="S6" i="46" a="1"/>
  <c r="S6" i="46" s="1"/>
  <c r="J6" i="46" a="1"/>
  <c r="J6" i="46" s="1"/>
  <c r="O5" i="46" a="1"/>
  <c r="O5" i="46" s="1"/>
  <c r="P4" i="46" a="1"/>
  <c r="P4" i="46" s="1"/>
  <c r="G4" i="46" a="1"/>
  <c r="G4" i="46" s="1"/>
  <c r="R9" i="45" a="1"/>
  <c r="R9" i="45" s="1"/>
  <c r="J9" i="45" a="1"/>
  <c r="J9" i="45" s="1"/>
  <c r="P7" i="45" a="1"/>
  <c r="P7" i="45" s="1"/>
  <c r="H7" i="45" a="1"/>
  <c r="H7" i="45" s="1"/>
  <c r="V5" i="45" a="1"/>
  <c r="V5" i="45" s="1"/>
  <c r="N5" i="45" a="1"/>
  <c r="N5" i="45" s="1"/>
  <c r="F5" i="45" a="1"/>
  <c r="F5" i="45" s="1"/>
  <c r="Q7" i="44" a="1"/>
  <c r="Q7" i="44" s="1"/>
  <c r="I7" i="44" a="1"/>
  <c r="I7" i="44" s="1"/>
  <c r="V6" i="44" a="1"/>
  <c r="V6" i="44" s="1"/>
  <c r="N6" i="44" a="1"/>
  <c r="N6" i="44" s="1"/>
  <c r="F6" i="44" a="1"/>
  <c r="F6" i="44" s="1"/>
  <c r="S5" i="44" a="1"/>
  <c r="S5" i="44" s="1"/>
  <c r="K5" i="44" a="1"/>
  <c r="K5" i="44" s="1"/>
  <c r="P4" i="44" a="1"/>
  <c r="P4" i="44" s="1"/>
  <c r="H4" i="44" a="1"/>
  <c r="H4" i="44" s="1"/>
  <c r="U11" i="46" a="1"/>
  <c r="U11" i="46" s="1"/>
  <c r="O11" i="46" a="1"/>
  <c r="O11" i="46" s="1"/>
  <c r="J11" i="46" a="1"/>
  <c r="J11" i="46" s="1"/>
  <c r="E11" i="46" a="1"/>
  <c r="E11" i="46" s="1"/>
  <c r="T10" i="46" a="1"/>
  <c r="T10" i="46" s="1"/>
  <c r="N10" i="46" a="1"/>
  <c r="N10" i="46" s="1"/>
  <c r="I10" i="46" a="1"/>
  <c r="I10" i="46" s="1"/>
  <c r="D10" i="46" a="1"/>
  <c r="D10" i="46" s="1"/>
  <c r="I9" i="46" a="1"/>
  <c r="I9" i="46" s="1"/>
  <c r="H8" i="46" a="1"/>
  <c r="H8" i="46" s="1"/>
  <c r="R7" i="46" a="1"/>
  <c r="R7" i="46" s="1"/>
  <c r="W6" i="46" a="1"/>
  <c r="W6" i="46" s="1"/>
  <c r="R6" i="46" a="1"/>
  <c r="R6" i="46" s="1"/>
  <c r="I6" i="46" a="1"/>
  <c r="I6" i="46" s="1"/>
  <c r="D6" i="46" a="1"/>
  <c r="D6" i="46" s="1"/>
  <c r="S5" i="46" a="1"/>
  <c r="S5" i="46" s="1"/>
  <c r="O4" i="46" a="1"/>
  <c r="O4" i="46" s="1"/>
  <c r="F4" i="46" a="1"/>
  <c r="F4" i="46" s="1"/>
  <c r="P9" i="45" a="1"/>
  <c r="P9" i="45" s="1"/>
  <c r="H9" i="45" a="1"/>
  <c r="H9" i="45" s="1"/>
  <c r="V7" i="45" a="1"/>
  <c r="V7" i="45" s="1"/>
  <c r="N7" i="45" a="1"/>
  <c r="N7" i="45" s="1"/>
  <c r="F7" i="45" a="1"/>
  <c r="F7" i="45" s="1"/>
  <c r="T5" i="45" a="1"/>
  <c r="T5" i="45" s="1"/>
  <c r="L5" i="45" a="1"/>
  <c r="L5" i="45" s="1"/>
  <c r="D5" i="45" a="1"/>
  <c r="D5" i="45" s="1"/>
  <c r="W7" i="44" a="1"/>
  <c r="W7" i="44" s="1"/>
  <c r="O7" i="44" a="1"/>
  <c r="O7" i="44" s="1"/>
  <c r="G7" i="44" a="1"/>
  <c r="G7" i="44" s="1"/>
  <c r="T6" i="44" a="1"/>
  <c r="T6" i="44" s="1"/>
  <c r="L6" i="44" a="1"/>
  <c r="L6" i="44" s="1"/>
  <c r="D6" i="44" a="1"/>
  <c r="D6" i="44" s="1"/>
  <c r="Q5" i="44" a="1"/>
  <c r="Q5" i="44" s="1"/>
  <c r="I5" i="44" a="1"/>
  <c r="I5" i="44" s="1"/>
  <c r="V4" i="44" a="1"/>
  <c r="V4" i="44" s="1"/>
  <c r="N4" i="44" a="1"/>
  <c r="N4" i="44" s="1"/>
  <c r="F4" i="44" a="1"/>
  <c r="F4" i="44" s="1"/>
  <c r="S8" i="46" a="1"/>
  <c r="S8" i="46" s="1"/>
  <c r="I5" i="46" a="1"/>
  <c r="I5" i="46" s="1"/>
  <c r="W8" i="45" a="1"/>
  <c r="W8" i="45" s="1"/>
  <c r="G7" i="45" a="1"/>
  <c r="G7" i="45" s="1"/>
  <c r="U5" i="45" a="1"/>
  <c r="U5" i="45" s="1"/>
  <c r="E4" i="45" a="1"/>
  <c r="E4" i="45" s="1"/>
  <c r="M6" i="44" a="1"/>
  <c r="M6" i="44" s="1"/>
  <c r="G4" i="44" a="1"/>
  <c r="G4" i="44" s="1"/>
  <c r="R8" i="43" a="1"/>
  <c r="R8" i="43" s="1"/>
  <c r="I8" i="43" a="1"/>
  <c r="I8" i="43" s="1"/>
  <c r="T7" i="43" a="1"/>
  <c r="T7" i="43" s="1"/>
  <c r="K7" i="43" a="1"/>
  <c r="K7" i="43" s="1"/>
  <c r="P6" i="43" a="1"/>
  <c r="P6" i="43" s="1"/>
  <c r="H6" i="43" a="1"/>
  <c r="H6" i="43" s="1"/>
  <c r="U5" i="43" a="1"/>
  <c r="U5" i="43" s="1"/>
  <c r="M5" i="43" a="1"/>
  <c r="M5" i="43" s="1"/>
  <c r="E5" i="43" a="1"/>
  <c r="E5" i="43" s="1"/>
  <c r="S4" i="43" a="1"/>
  <c r="S4" i="43" s="1"/>
  <c r="K4" i="43" a="1"/>
  <c r="K4" i="43" s="1"/>
  <c r="Q7" i="42" a="1"/>
  <c r="Q7" i="42" s="1"/>
  <c r="I7" i="42" a="1"/>
  <c r="I7" i="42" s="1"/>
  <c r="V6" i="42" a="1"/>
  <c r="V6" i="42" s="1"/>
  <c r="N6" i="42" a="1"/>
  <c r="N6" i="42" s="1"/>
  <c r="F6" i="42" a="1"/>
  <c r="F6" i="42" s="1"/>
  <c r="S5" i="42" a="1"/>
  <c r="S5" i="42" s="1"/>
  <c r="K5" i="42" a="1"/>
  <c r="K5" i="42" s="1"/>
  <c r="P4" i="42" a="1"/>
  <c r="P4" i="42" s="1"/>
  <c r="H4" i="42" a="1"/>
  <c r="H4" i="42" s="1"/>
  <c r="P7" i="41" a="1"/>
  <c r="P7" i="41" s="1"/>
  <c r="H7" i="41" a="1"/>
  <c r="H7" i="41" s="1"/>
  <c r="U6" i="41" a="1"/>
  <c r="U6" i="41" s="1"/>
  <c r="M6" i="41" a="1"/>
  <c r="M6" i="41" s="1"/>
  <c r="E6" i="41" a="1"/>
  <c r="E6" i="41" s="1"/>
  <c r="R5" i="41" a="1"/>
  <c r="R5" i="41" s="1"/>
  <c r="J5" i="41" a="1"/>
  <c r="J5" i="41" s="1"/>
  <c r="W4" i="41" a="1"/>
  <c r="W4" i="41" s="1"/>
  <c r="O4" i="41" a="1"/>
  <c r="O4" i="41" s="1"/>
  <c r="H4" i="41" a="1"/>
  <c r="H4" i="41" s="1"/>
  <c r="U7" i="40" a="1"/>
  <c r="U7" i="40" s="1"/>
  <c r="M7" i="40" a="1"/>
  <c r="M7" i="40" s="1"/>
  <c r="E7" i="40" a="1"/>
  <c r="E7" i="40" s="1"/>
  <c r="R6" i="40" a="1"/>
  <c r="R6" i="40" s="1"/>
  <c r="J6" i="40" a="1"/>
  <c r="J6" i="40" s="1"/>
  <c r="W5" i="40" a="1"/>
  <c r="W5" i="40" s="1"/>
  <c r="O5" i="40" a="1"/>
  <c r="O5" i="40" s="1"/>
  <c r="G5" i="40" a="1"/>
  <c r="G5" i="40" s="1"/>
  <c r="T4" i="40" a="1"/>
  <c r="T4" i="40" s="1"/>
  <c r="L4" i="40" a="1"/>
  <c r="L4" i="40" s="1"/>
  <c r="D4" i="40" a="1"/>
  <c r="D4" i="40" s="1"/>
  <c r="S8" i="39" a="1"/>
  <c r="S8" i="39" s="1"/>
  <c r="K8" i="39" a="1"/>
  <c r="K8" i="39" s="1"/>
  <c r="P7" i="39" a="1"/>
  <c r="P7" i="39" s="1"/>
  <c r="H7" i="39" a="1"/>
  <c r="H7" i="39" s="1"/>
  <c r="U6" i="39" a="1"/>
  <c r="U6" i="39" s="1"/>
  <c r="M6" i="39" a="1"/>
  <c r="M6" i="39" s="1"/>
  <c r="E6" i="39" a="1"/>
  <c r="E6" i="39" s="1"/>
  <c r="R5" i="39" a="1"/>
  <c r="R5" i="39" s="1"/>
  <c r="J5" i="39" a="1"/>
  <c r="J5" i="39" s="1"/>
  <c r="W4" i="39" a="1"/>
  <c r="W4" i="39" s="1"/>
  <c r="O4" i="39" a="1"/>
  <c r="O4" i="39" s="1"/>
  <c r="G4" i="39" a="1"/>
  <c r="G4" i="39" s="1"/>
  <c r="V7" i="38" a="1"/>
  <c r="V7" i="38" s="1"/>
  <c r="N7" i="38" a="1"/>
  <c r="N7" i="38" s="1"/>
  <c r="F7" i="38" a="1"/>
  <c r="F7" i="38" s="1"/>
  <c r="S6" i="38" a="1"/>
  <c r="S6" i="38" s="1"/>
  <c r="L6" i="38" a="1"/>
  <c r="L6" i="38" s="1"/>
  <c r="D6" i="38" a="1"/>
  <c r="D6" i="38" s="1"/>
  <c r="Q5" i="38" a="1"/>
  <c r="Q5" i="38" s="1"/>
  <c r="I5" i="38" a="1"/>
  <c r="I5" i="38" s="1"/>
  <c r="V4" i="38" a="1"/>
  <c r="V4" i="38" s="1"/>
  <c r="N4" i="38" a="1"/>
  <c r="N4" i="38" s="1"/>
  <c r="F4" i="38" a="1"/>
  <c r="F4" i="38" s="1"/>
  <c r="N8" i="46" a="1"/>
  <c r="N8" i="46" s="1"/>
  <c r="D5" i="46" a="1"/>
  <c r="D5" i="46" s="1"/>
  <c r="S8" i="45" a="1"/>
  <c r="S8" i="45" s="1"/>
  <c r="M5" i="45" a="1"/>
  <c r="M5" i="45" s="1"/>
  <c r="E6" i="44" a="1"/>
  <c r="E6" i="44" s="1"/>
  <c r="Q8" i="43" a="1"/>
  <c r="Q8" i="43" s="1"/>
  <c r="H8" i="43" a="1"/>
  <c r="H8" i="43" s="1"/>
  <c r="S7" i="43" a="1"/>
  <c r="S7" i="43" s="1"/>
  <c r="J7" i="43" a="1"/>
  <c r="J7" i="43" s="1"/>
  <c r="W6" i="43" a="1"/>
  <c r="W6" i="43" s="1"/>
  <c r="O6" i="43" a="1"/>
  <c r="O6" i="43" s="1"/>
  <c r="G6" i="43" a="1"/>
  <c r="G6" i="43" s="1"/>
  <c r="T5" i="43" a="1"/>
  <c r="T5" i="43" s="1"/>
  <c r="L5" i="43" a="1"/>
  <c r="L5" i="43" s="1"/>
  <c r="D5" i="43" a="1"/>
  <c r="D5" i="43" s="1"/>
  <c r="R4" i="43" a="1"/>
  <c r="R4" i="43" s="1"/>
  <c r="J4" i="43" a="1"/>
  <c r="J4" i="43" s="1"/>
  <c r="P7" i="42" a="1"/>
  <c r="P7" i="42" s="1"/>
  <c r="H7" i="42" a="1"/>
  <c r="H7" i="42" s="1"/>
  <c r="U6" i="42" a="1"/>
  <c r="U6" i="42" s="1"/>
  <c r="M6" i="42" a="1"/>
  <c r="M6" i="42" s="1"/>
  <c r="E6" i="42" a="1"/>
  <c r="E6" i="42" s="1"/>
  <c r="R5" i="42" a="1"/>
  <c r="R5" i="42" s="1"/>
  <c r="J5" i="42" a="1"/>
  <c r="J5" i="42" s="1"/>
  <c r="W4" i="42" a="1"/>
  <c r="W4" i="42" s="1"/>
  <c r="O4" i="42" a="1"/>
  <c r="O4" i="42" s="1"/>
  <c r="G4" i="42" a="1"/>
  <c r="G4" i="42" s="1"/>
  <c r="W7" i="41" a="1"/>
  <c r="W7" i="41" s="1"/>
  <c r="O7" i="41" a="1"/>
  <c r="O7" i="41" s="1"/>
  <c r="G7" i="41" a="1"/>
  <c r="G7" i="41" s="1"/>
  <c r="T6" i="41" a="1"/>
  <c r="T6" i="41" s="1"/>
  <c r="L6" i="41" a="1"/>
  <c r="L6" i="41" s="1"/>
  <c r="D6" i="41" a="1"/>
  <c r="D6" i="41" s="1"/>
  <c r="Q5" i="41" a="1"/>
  <c r="Q5" i="41" s="1"/>
  <c r="I5" i="41" a="1"/>
  <c r="I5" i="41" s="1"/>
  <c r="V4" i="41" a="1"/>
  <c r="V4" i="41" s="1"/>
  <c r="N4" i="41" a="1"/>
  <c r="N4" i="41" s="1"/>
  <c r="G4" i="41" a="1"/>
  <c r="G4" i="41" s="1"/>
  <c r="T7" i="40" a="1"/>
  <c r="T7" i="40" s="1"/>
  <c r="L7" i="40" a="1"/>
  <c r="L7" i="40" s="1"/>
  <c r="D7" i="40" a="1"/>
  <c r="D7" i="40" s="1"/>
  <c r="Q6" i="40" a="1"/>
  <c r="Q6" i="40" s="1"/>
  <c r="I6" i="40" a="1"/>
  <c r="I6" i="40" s="1"/>
  <c r="V5" i="40" a="1"/>
  <c r="V5" i="40" s="1"/>
  <c r="N5" i="40" a="1"/>
  <c r="N5" i="40" s="1"/>
  <c r="F5" i="40" a="1"/>
  <c r="F5" i="40" s="1"/>
  <c r="S4" i="40" a="1"/>
  <c r="S4" i="40" s="1"/>
  <c r="K4" i="40" a="1"/>
  <c r="K4" i="40" s="1"/>
  <c r="R8" i="39" a="1"/>
  <c r="R8" i="39" s="1"/>
  <c r="J8" i="39" a="1"/>
  <c r="J8" i="39" s="1"/>
  <c r="W7" i="39" a="1"/>
  <c r="W7" i="39" s="1"/>
  <c r="O7" i="39" a="1"/>
  <c r="O7" i="39" s="1"/>
  <c r="G7" i="39" a="1"/>
  <c r="G7" i="39" s="1"/>
  <c r="T6" i="39" a="1"/>
  <c r="T6" i="39" s="1"/>
  <c r="L6" i="39" a="1"/>
  <c r="L6" i="39" s="1"/>
  <c r="D6" i="39" a="1"/>
  <c r="D6" i="39" s="1"/>
  <c r="Q5" i="39" a="1"/>
  <c r="Q5" i="39" s="1"/>
  <c r="I5" i="39" a="1"/>
  <c r="I5" i="39" s="1"/>
  <c r="V4" i="39" a="1"/>
  <c r="V4" i="39" s="1"/>
  <c r="N4" i="39" a="1"/>
  <c r="N4" i="39" s="1"/>
  <c r="F4" i="39" a="1"/>
  <c r="F4" i="39" s="1"/>
  <c r="U7" i="38" a="1"/>
  <c r="U7" i="38" s="1"/>
  <c r="M7" i="38" a="1"/>
  <c r="M7" i="38" s="1"/>
  <c r="E7" i="38" a="1"/>
  <c r="E7" i="38" s="1"/>
  <c r="R6" i="38" a="1"/>
  <c r="R6" i="38" s="1"/>
  <c r="K6" i="38" a="1"/>
  <c r="K6" i="38" s="1"/>
  <c r="P5" i="38" a="1"/>
  <c r="P5" i="38" s="1"/>
  <c r="H5" i="38" a="1"/>
  <c r="H5" i="38" s="1"/>
  <c r="U4" i="38" a="1"/>
  <c r="U4" i="38" s="1"/>
  <c r="M4" i="38" a="1"/>
  <c r="M4" i="38" s="1"/>
  <c r="E4" i="38" a="1"/>
  <c r="E4" i="38" s="1"/>
  <c r="W6" i="37" a="1"/>
  <c r="W6" i="37" s="1"/>
  <c r="O6" i="37" a="1"/>
  <c r="O6" i="37" s="1"/>
  <c r="G6" i="37" a="1"/>
  <c r="G6" i="37" s="1"/>
  <c r="U5" i="37" a="1"/>
  <c r="U5" i="37" s="1"/>
  <c r="M5" i="37" a="1"/>
  <c r="M5" i="37" s="1"/>
  <c r="P11" i="46" a="1"/>
  <c r="P11" i="46" s="1"/>
  <c r="I8" i="46" a="1"/>
  <c r="I8" i="46" s="1"/>
  <c r="N6" i="46" a="1"/>
  <c r="N6" i="46" s="1"/>
  <c r="O8" i="45" a="1"/>
  <c r="O8" i="45" s="1"/>
  <c r="V6" i="45" a="1"/>
  <c r="V6" i="45" s="1"/>
  <c r="E5" i="45" a="1"/>
  <c r="E5" i="45" s="1"/>
  <c r="P8" i="43" a="1"/>
  <c r="P8" i="43" s="1"/>
  <c r="G8" i="43" a="1"/>
  <c r="G8" i="43" s="1"/>
  <c r="R7" i="43" a="1"/>
  <c r="R7" i="43" s="1"/>
  <c r="I7" i="43" a="1"/>
  <c r="I7" i="43" s="1"/>
  <c r="V6" i="43" a="1"/>
  <c r="V6" i="43" s="1"/>
  <c r="N6" i="43" a="1"/>
  <c r="N6" i="43" s="1"/>
  <c r="F6" i="43" a="1"/>
  <c r="F6" i="43" s="1"/>
  <c r="S5" i="43" a="1"/>
  <c r="S5" i="43" s="1"/>
  <c r="K5" i="43" a="1"/>
  <c r="K5" i="43" s="1"/>
  <c r="Q4" i="43" a="1"/>
  <c r="Q4" i="43" s="1"/>
  <c r="I4" i="43" a="1"/>
  <c r="I4" i="43" s="1"/>
  <c r="W7" i="42" a="1"/>
  <c r="W7" i="42" s="1"/>
  <c r="O7" i="42" a="1"/>
  <c r="O7" i="42" s="1"/>
  <c r="G7" i="42" a="1"/>
  <c r="G7" i="42" s="1"/>
  <c r="T6" i="42" a="1"/>
  <c r="T6" i="42" s="1"/>
  <c r="L6" i="42" a="1"/>
  <c r="L6" i="42" s="1"/>
  <c r="D6" i="42" a="1"/>
  <c r="D6" i="42" s="1"/>
  <c r="Q5" i="42" a="1"/>
  <c r="Q5" i="42" s="1"/>
  <c r="I5" i="42" a="1"/>
  <c r="I5" i="42" s="1"/>
  <c r="V4" i="42" a="1"/>
  <c r="V4" i="42" s="1"/>
  <c r="N4" i="42" a="1"/>
  <c r="N4" i="42" s="1"/>
  <c r="F4" i="42" a="1"/>
  <c r="F4" i="42" s="1"/>
  <c r="V7" i="41" a="1"/>
  <c r="V7" i="41" s="1"/>
  <c r="N7" i="41" a="1"/>
  <c r="N7" i="41" s="1"/>
  <c r="F7" i="41" a="1"/>
  <c r="F7" i="41" s="1"/>
  <c r="S6" i="41" a="1"/>
  <c r="S6" i="41" s="1"/>
  <c r="K6" i="41" a="1"/>
  <c r="K6" i="41" s="1"/>
  <c r="P5" i="41" a="1"/>
  <c r="P5" i="41" s="1"/>
  <c r="H5" i="41" a="1"/>
  <c r="H5" i="41" s="1"/>
  <c r="U4" i="41" a="1"/>
  <c r="U4" i="41" s="1"/>
  <c r="M4" i="41" a="1"/>
  <c r="M4" i="41" s="1"/>
  <c r="F4" i="41" a="1"/>
  <c r="F4" i="41" s="1"/>
  <c r="S7" i="40" a="1"/>
  <c r="S7" i="40" s="1"/>
  <c r="K7" i="40" a="1"/>
  <c r="K7" i="40" s="1"/>
  <c r="P6" i="40" a="1"/>
  <c r="P6" i="40" s="1"/>
  <c r="H6" i="40" a="1"/>
  <c r="H6" i="40" s="1"/>
  <c r="U5" i="40" a="1"/>
  <c r="U5" i="40" s="1"/>
  <c r="M5" i="40" a="1"/>
  <c r="M5" i="40" s="1"/>
  <c r="E5" i="40" a="1"/>
  <c r="E5" i="40" s="1"/>
  <c r="R4" i="40" a="1"/>
  <c r="R4" i="40" s="1"/>
  <c r="J4" i="40" a="1"/>
  <c r="J4" i="40" s="1"/>
  <c r="Q8" i="39" a="1"/>
  <c r="Q8" i="39" s="1"/>
  <c r="I8" i="39" a="1"/>
  <c r="I8" i="39" s="1"/>
  <c r="V7" i="39" a="1"/>
  <c r="V7" i="39" s="1"/>
  <c r="N7" i="39" a="1"/>
  <c r="N7" i="39" s="1"/>
  <c r="F7" i="39" a="1"/>
  <c r="F7" i="39" s="1"/>
  <c r="S6" i="39" a="1"/>
  <c r="S6" i="39" s="1"/>
  <c r="K6" i="39" a="1"/>
  <c r="K6" i="39" s="1"/>
  <c r="P5" i="39" a="1"/>
  <c r="P5" i="39" s="1"/>
  <c r="H5" i="39" a="1"/>
  <c r="H5" i="39" s="1"/>
  <c r="U4" i="39" a="1"/>
  <c r="U4" i="39" s="1"/>
  <c r="M4" i="39" a="1"/>
  <c r="M4" i="39" s="1"/>
  <c r="E4" i="39" a="1"/>
  <c r="E4" i="39" s="1"/>
  <c r="T7" i="38" a="1"/>
  <c r="T7" i="38" s="1"/>
  <c r="L7" i="38" a="1"/>
  <c r="L7" i="38" s="1"/>
  <c r="D7" i="38" a="1"/>
  <c r="D7" i="38" s="1"/>
  <c r="Q6" i="38" a="1"/>
  <c r="Q6" i="38" s="1"/>
  <c r="J6" i="38" a="1"/>
  <c r="J6" i="38" s="1"/>
  <c r="W5" i="38" a="1"/>
  <c r="W5" i="38" s="1"/>
  <c r="O5" i="38" a="1"/>
  <c r="O5" i="38" s="1"/>
  <c r="G5" i="38" a="1"/>
  <c r="G5" i="38" s="1"/>
  <c r="T4" i="38" a="1"/>
  <c r="T4" i="38" s="1"/>
  <c r="L4" i="38" a="1"/>
  <c r="L4" i="38" s="1"/>
  <c r="D4" i="38" a="1"/>
  <c r="D4" i="38" s="1"/>
  <c r="V6" i="37" a="1"/>
  <c r="V6" i="37" s="1"/>
  <c r="N6" i="37" a="1"/>
  <c r="N6" i="37" s="1"/>
  <c r="F6" i="37" a="1"/>
  <c r="F6" i="37" s="1"/>
  <c r="T5" i="37" a="1"/>
  <c r="T5" i="37" s="1"/>
  <c r="L5" i="37" a="1"/>
  <c r="L5" i="37" s="1"/>
  <c r="T9" i="46" a="1"/>
  <c r="T9" i="46" s="1"/>
  <c r="T4" i="46" a="1"/>
  <c r="T4" i="46" s="1"/>
  <c r="K8" i="45" a="1"/>
  <c r="K8" i="45" s="1"/>
  <c r="R6" i="45" a="1"/>
  <c r="R6" i="45" s="1"/>
  <c r="R5" i="44" a="1"/>
  <c r="R5" i="44" s="1"/>
  <c r="O8" i="43" a="1"/>
  <c r="O8" i="43" s="1"/>
  <c r="F8" i="43" a="1"/>
  <c r="F8" i="43" s="1"/>
  <c r="Q7" i="43" a="1"/>
  <c r="Q7" i="43" s="1"/>
  <c r="H7" i="43" a="1"/>
  <c r="H7" i="43" s="1"/>
  <c r="U6" i="43" a="1"/>
  <c r="U6" i="43" s="1"/>
  <c r="M6" i="43" a="1"/>
  <c r="M6" i="43" s="1"/>
  <c r="E6" i="43" a="1"/>
  <c r="E6" i="43" s="1"/>
  <c r="R5" i="43" a="1"/>
  <c r="R5" i="43" s="1"/>
  <c r="J5" i="43" a="1"/>
  <c r="J5" i="43" s="1"/>
  <c r="W4" i="43" a="1"/>
  <c r="W4" i="43" s="1"/>
  <c r="P4" i="43" a="1"/>
  <c r="P4" i="43" s="1"/>
  <c r="H4" i="43" a="1"/>
  <c r="H4" i="43" s="1"/>
  <c r="V7" i="42" a="1"/>
  <c r="V7" i="42" s="1"/>
  <c r="N7" i="42" a="1"/>
  <c r="N7" i="42" s="1"/>
  <c r="F7" i="42" a="1"/>
  <c r="F7" i="42" s="1"/>
  <c r="S6" i="42" a="1"/>
  <c r="S6" i="42" s="1"/>
  <c r="K6" i="42" a="1"/>
  <c r="K6" i="42" s="1"/>
  <c r="P5" i="42" a="1"/>
  <c r="P5" i="42" s="1"/>
  <c r="H5" i="42" a="1"/>
  <c r="H5" i="42" s="1"/>
  <c r="U4" i="42" a="1"/>
  <c r="U4" i="42" s="1"/>
  <c r="M4" i="42" a="1"/>
  <c r="M4" i="42" s="1"/>
  <c r="E4" i="42" a="1"/>
  <c r="E4" i="42" s="1"/>
  <c r="U7" i="41" a="1"/>
  <c r="U7" i="41" s="1"/>
  <c r="M7" i="41" a="1"/>
  <c r="M7" i="41" s="1"/>
  <c r="E7" i="41" a="1"/>
  <c r="E7" i="41" s="1"/>
  <c r="R6" i="41" a="1"/>
  <c r="R6" i="41" s="1"/>
  <c r="J6" i="41" a="1"/>
  <c r="J6" i="41" s="1"/>
  <c r="W5" i="41" a="1"/>
  <c r="W5" i="41" s="1"/>
  <c r="O5" i="41" a="1"/>
  <c r="O5" i="41" s="1"/>
  <c r="G5" i="41" a="1"/>
  <c r="G5" i="41" s="1"/>
  <c r="T4" i="41" a="1"/>
  <c r="T4" i="41" s="1"/>
  <c r="E4" i="41" a="1"/>
  <c r="E4" i="41" s="1"/>
  <c r="R7" i="40" a="1"/>
  <c r="R7" i="40" s="1"/>
  <c r="J7" i="40" a="1"/>
  <c r="J7" i="40" s="1"/>
  <c r="W6" i="40" a="1"/>
  <c r="W6" i="40" s="1"/>
  <c r="O6" i="40" a="1"/>
  <c r="O6" i="40" s="1"/>
  <c r="G6" i="40" a="1"/>
  <c r="G6" i="40" s="1"/>
  <c r="T5" i="40" a="1"/>
  <c r="T5" i="40" s="1"/>
  <c r="L5" i="40" a="1"/>
  <c r="L5" i="40" s="1"/>
  <c r="D5" i="40" a="1"/>
  <c r="D5" i="40" s="1"/>
  <c r="Q4" i="40" a="1"/>
  <c r="Q4" i="40" s="1"/>
  <c r="I4" i="40" a="1"/>
  <c r="I4" i="40" s="1"/>
  <c r="P8" i="39" a="1"/>
  <c r="P8" i="39" s="1"/>
  <c r="H8" i="39" a="1"/>
  <c r="H8" i="39" s="1"/>
  <c r="U7" i="39" a="1"/>
  <c r="U7" i="39" s="1"/>
  <c r="M7" i="39" a="1"/>
  <c r="M7" i="39" s="1"/>
  <c r="E7" i="39" a="1"/>
  <c r="E7" i="39" s="1"/>
  <c r="R6" i="39" a="1"/>
  <c r="R6" i="39" s="1"/>
  <c r="J6" i="39" a="1"/>
  <c r="J6" i="39" s="1"/>
  <c r="W5" i="39" a="1"/>
  <c r="W5" i="39" s="1"/>
  <c r="O5" i="39" a="1"/>
  <c r="O5" i="39" s="1"/>
  <c r="G5" i="39" a="1"/>
  <c r="G5" i="39" s="1"/>
  <c r="T4" i="39" a="1"/>
  <c r="T4" i="39" s="1"/>
  <c r="L4" i="39" a="1"/>
  <c r="L4" i="39" s="1"/>
  <c r="D4" i="39" a="1"/>
  <c r="D4" i="39" s="1"/>
  <c r="S7" i="38" a="1"/>
  <c r="S7" i="38" s="1"/>
  <c r="K7" i="38" a="1"/>
  <c r="K7" i="38" s="1"/>
  <c r="I6" i="38" a="1"/>
  <c r="I6" i="38" s="1"/>
  <c r="V5" i="38" a="1"/>
  <c r="V5" i="38" s="1"/>
  <c r="N5" i="38" a="1"/>
  <c r="N5" i="38" s="1"/>
  <c r="F5" i="38" a="1"/>
  <c r="F5" i="38" s="1"/>
  <c r="S4" i="38" a="1"/>
  <c r="S4" i="38" s="1"/>
  <c r="K4" i="38" a="1"/>
  <c r="K4" i="38" s="1"/>
  <c r="U6" i="37" a="1"/>
  <c r="U6" i="37" s="1"/>
  <c r="M6" i="37" a="1"/>
  <c r="M6" i="37" s="1"/>
  <c r="O9" i="46" a="1"/>
  <c r="O9" i="46" s="1"/>
  <c r="S7" i="46" a="1"/>
  <c r="S7" i="46" s="1"/>
  <c r="E6" i="46" a="1"/>
  <c r="E6" i="46" s="1"/>
  <c r="G8" i="45" a="1"/>
  <c r="G8" i="45" s="1"/>
  <c r="N6" i="45" a="1"/>
  <c r="N6" i="45" s="1"/>
  <c r="U4" i="45" a="1"/>
  <c r="U4" i="45" s="1"/>
  <c r="P7" i="44" a="1"/>
  <c r="P7" i="44" s="1"/>
  <c r="J5" i="44" a="1"/>
  <c r="J5" i="44" s="1"/>
  <c r="N8" i="43" a="1"/>
  <c r="N8" i="43" s="1"/>
  <c r="E8" i="43" a="1"/>
  <c r="E8" i="43" s="1"/>
  <c r="O7" i="43" a="1"/>
  <c r="O7" i="43" s="1"/>
  <c r="G7" i="43" a="1"/>
  <c r="G7" i="43" s="1"/>
  <c r="T6" i="43" a="1"/>
  <c r="T6" i="43" s="1"/>
  <c r="L6" i="43" a="1"/>
  <c r="L6" i="43" s="1"/>
  <c r="D6" i="43" a="1"/>
  <c r="D6" i="43" s="1"/>
  <c r="Q5" i="43" a="1"/>
  <c r="Q5" i="43" s="1"/>
  <c r="I5" i="43" a="1"/>
  <c r="I5" i="43" s="1"/>
  <c r="V4" i="43" a="1"/>
  <c r="V4" i="43" s="1"/>
  <c r="O4" i="43" a="1"/>
  <c r="O4" i="43" s="1"/>
  <c r="G4" i="43" a="1"/>
  <c r="G4" i="43" s="1"/>
  <c r="U7" i="42" a="1"/>
  <c r="U7" i="42" s="1"/>
  <c r="M7" i="42" a="1"/>
  <c r="M7" i="42" s="1"/>
  <c r="E7" i="42" a="1"/>
  <c r="E7" i="42" s="1"/>
  <c r="R6" i="42" a="1"/>
  <c r="R6" i="42" s="1"/>
  <c r="J6" i="42" a="1"/>
  <c r="J6" i="42" s="1"/>
  <c r="W5" i="42" a="1"/>
  <c r="W5" i="42" s="1"/>
  <c r="O5" i="42" a="1"/>
  <c r="O5" i="42" s="1"/>
  <c r="G5" i="42" a="1"/>
  <c r="G5" i="42" s="1"/>
  <c r="T4" i="42" a="1"/>
  <c r="T4" i="42" s="1"/>
  <c r="L4" i="42" a="1"/>
  <c r="L4" i="42" s="1"/>
  <c r="D4" i="42" a="1"/>
  <c r="D4" i="42" s="1"/>
  <c r="T7" i="41" a="1"/>
  <c r="T7" i="41" s="1"/>
  <c r="L7" i="41" a="1"/>
  <c r="L7" i="41" s="1"/>
  <c r="D7" i="41" a="1"/>
  <c r="D7" i="41" s="1"/>
  <c r="Q6" i="41" a="1"/>
  <c r="Q6" i="41" s="1"/>
  <c r="I6" i="41" a="1"/>
  <c r="I6" i="41" s="1"/>
  <c r="V5" i="41" a="1"/>
  <c r="V5" i="41" s="1"/>
  <c r="N5" i="41" a="1"/>
  <c r="N5" i="41" s="1"/>
  <c r="F5" i="41" a="1"/>
  <c r="F5" i="41" s="1"/>
  <c r="S4" i="41" a="1"/>
  <c r="S4" i="41" s="1"/>
  <c r="L4" i="41" a="1"/>
  <c r="L4" i="41" s="1"/>
  <c r="D4" i="41" a="1"/>
  <c r="D4" i="41" s="1"/>
  <c r="Q7" i="40" a="1"/>
  <c r="Q7" i="40" s="1"/>
  <c r="I7" i="40" a="1"/>
  <c r="I7" i="40" s="1"/>
  <c r="V6" i="40" a="1"/>
  <c r="V6" i="40" s="1"/>
  <c r="N6" i="40" a="1"/>
  <c r="N6" i="40" s="1"/>
  <c r="F6" i="40" a="1"/>
  <c r="F6" i="40" s="1"/>
  <c r="S5" i="40" a="1"/>
  <c r="S5" i="40" s="1"/>
  <c r="K5" i="40" a="1"/>
  <c r="K5" i="40" s="1"/>
  <c r="P4" i="40" a="1"/>
  <c r="P4" i="40" s="1"/>
  <c r="H4" i="40" a="1"/>
  <c r="H4" i="40" s="1"/>
  <c r="W8" i="39" a="1"/>
  <c r="W8" i="39" s="1"/>
  <c r="O8" i="39" a="1"/>
  <c r="O8" i="39" s="1"/>
  <c r="G8" i="39" a="1"/>
  <c r="G8" i="39" s="1"/>
  <c r="T7" i="39" a="1"/>
  <c r="T7" i="39" s="1"/>
  <c r="L7" i="39" a="1"/>
  <c r="L7" i="39" s="1"/>
  <c r="D7" i="39" a="1"/>
  <c r="D7" i="39" s="1"/>
  <c r="Q6" i="39" a="1"/>
  <c r="Q6" i="39" s="1"/>
  <c r="I6" i="39" a="1"/>
  <c r="I6" i="39" s="1"/>
  <c r="V5" i="39" a="1"/>
  <c r="V5" i="39" s="1"/>
  <c r="N5" i="39" a="1"/>
  <c r="N5" i="39" s="1"/>
  <c r="F5" i="39" a="1"/>
  <c r="F5" i="39" s="1"/>
  <c r="S4" i="39" a="1"/>
  <c r="S4" i="39" s="1"/>
  <c r="K4" i="39" a="1"/>
  <c r="K4" i="39" s="1"/>
  <c r="R7" i="38" a="1"/>
  <c r="R7" i="38" s="1"/>
  <c r="J7" i="38" a="1"/>
  <c r="J7" i="38" s="1"/>
  <c r="W6" i="38" a="1"/>
  <c r="W6" i="38" s="1"/>
  <c r="P6" i="38" a="1"/>
  <c r="P6" i="38" s="1"/>
  <c r="H6" i="38" a="1"/>
  <c r="H6" i="38" s="1"/>
  <c r="U5" i="38" a="1"/>
  <c r="U5" i="38" s="1"/>
  <c r="M5" i="38" a="1"/>
  <c r="M5" i="38" s="1"/>
  <c r="E5" i="38" a="1"/>
  <c r="E5" i="38" s="1"/>
  <c r="R4" i="38" a="1"/>
  <c r="R4" i="38" s="1"/>
  <c r="J4" i="38" a="1"/>
  <c r="J4" i="38" s="1"/>
  <c r="J9" i="46" a="1"/>
  <c r="J9" i="46" s="1"/>
  <c r="M7" i="46" a="1"/>
  <c r="M7" i="46" s="1"/>
  <c r="K4" i="46" a="1"/>
  <c r="K4" i="46" s="1"/>
  <c r="Q9" i="45" a="1"/>
  <c r="Q9" i="45" s="1"/>
  <c r="J6" i="45" a="1"/>
  <c r="J6" i="45" s="1"/>
  <c r="Q4" i="45" a="1"/>
  <c r="Q4" i="45" s="1"/>
  <c r="H7" i="44" a="1"/>
  <c r="H7" i="44" s="1"/>
  <c r="W8" i="43" a="1"/>
  <c r="W8" i="43" s="1"/>
  <c r="M8" i="43" a="1"/>
  <c r="M8" i="43" s="1"/>
  <c r="W7" i="43" a="1"/>
  <c r="W7" i="43" s="1"/>
  <c r="N7" i="43" a="1"/>
  <c r="N7" i="43" s="1"/>
  <c r="F7" i="43" a="1"/>
  <c r="F7" i="43" s="1"/>
  <c r="S6" i="43" a="1"/>
  <c r="S6" i="43" s="1"/>
  <c r="K6" i="43" a="1"/>
  <c r="K6" i="43" s="1"/>
  <c r="P5" i="43" a="1"/>
  <c r="P5" i="43" s="1"/>
  <c r="H5" i="43" a="1"/>
  <c r="H5" i="43" s="1"/>
  <c r="U4" i="43" a="1"/>
  <c r="U4" i="43" s="1"/>
  <c r="N4" i="43" a="1"/>
  <c r="N4" i="43" s="1"/>
  <c r="F4" i="43" a="1"/>
  <c r="F4" i="43" s="1"/>
  <c r="T7" i="42" a="1"/>
  <c r="T7" i="42" s="1"/>
  <c r="L7" i="42" a="1"/>
  <c r="L7" i="42" s="1"/>
  <c r="D7" i="42" a="1"/>
  <c r="D7" i="42" s="1"/>
  <c r="Q6" i="42" a="1"/>
  <c r="Q6" i="42" s="1"/>
  <c r="I6" i="42" a="1"/>
  <c r="I6" i="42" s="1"/>
  <c r="V5" i="42" a="1"/>
  <c r="V5" i="42" s="1"/>
  <c r="N5" i="42" a="1"/>
  <c r="N5" i="42" s="1"/>
  <c r="F5" i="42" a="1"/>
  <c r="F5" i="42" s="1"/>
  <c r="S4" i="42" a="1"/>
  <c r="S4" i="42" s="1"/>
  <c r="K4" i="42" a="1"/>
  <c r="K4" i="42" s="1"/>
  <c r="S7" i="41" a="1"/>
  <c r="S7" i="41" s="1"/>
  <c r="K7" i="41" a="1"/>
  <c r="K7" i="41" s="1"/>
  <c r="P6" i="41" a="1"/>
  <c r="P6" i="41" s="1"/>
  <c r="H6" i="41" a="1"/>
  <c r="H6" i="41" s="1"/>
  <c r="U5" i="41" a="1"/>
  <c r="U5" i="41" s="1"/>
  <c r="M5" i="41" a="1"/>
  <c r="M5" i="41" s="1"/>
  <c r="E5" i="41" a="1"/>
  <c r="E5" i="41" s="1"/>
  <c r="R4" i="41" a="1"/>
  <c r="R4" i="41" s="1"/>
  <c r="K4" i="41" a="1"/>
  <c r="K4" i="41" s="1"/>
  <c r="P7" i="40" a="1"/>
  <c r="P7" i="40" s="1"/>
  <c r="H7" i="40" a="1"/>
  <c r="H7" i="40" s="1"/>
  <c r="U6" i="40" a="1"/>
  <c r="U6" i="40" s="1"/>
  <c r="M6" i="40" a="1"/>
  <c r="M6" i="40" s="1"/>
  <c r="E6" i="40" a="1"/>
  <c r="E6" i="40" s="1"/>
  <c r="R5" i="40" a="1"/>
  <c r="R5" i="40" s="1"/>
  <c r="J5" i="40" a="1"/>
  <c r="J5" i="40" s="1"/>
  <c r="W4" i="40" a="1"/>
  <c r="W4" i="40" s="1"/>
  <c r="O4" i="40" a="1"/>
  <c r="O4" i="40" s="1"/>
  <c r="G4" i="40" a="1"/>
  <c r="G4" i="40" s="1"/>
  <c r="V8" i="39" a="1"/>
  <c r="V8" i="39" s="1"/>
  <c r="N8" i="39" a="1"/>
  <c r="N8" i="39" s="1"/>
  <c r="F8" i="39" a="1"/>
  <c r="F8" i="39" s="1"/>
  <c r="S7" i="39" a="1"/>
  <c r="S7" i="39" s="1"/>
  <c r="K7" i="39" a="1"/>
  <c r="K7" i="39" s="1"/>
  <c r="P6" i="39" a="1"/>
  <c r="P6" i="39" s="1"/>
  <c r="H6" i="39" a="1"/>
  <c r="H6" i="39" s="1"/>
  <c r="U5" i="39" a="1"/>
  <c r="U5" i="39" s="1"/>
  <c r="M5" i="39" a="1"/>
  <c r="M5" i="39" s="1"/>
  <c r="E5" i="39" a="1"/>
  <c r="E5" i="39" s="1"/>
  <c r="R4" i="39" a="1"/>
  <c r="R4" i="39" s="1"/>
  <c r="J4" i="39" a="1"/>
  <c r="J4" i="39" s="1"/>
  <c r="Q7" i="38" a="1"/>
  <c r="Q7" i="38" s="1"/>
  <c r="I7" i="38" a="1"/>
  <c r="I7" i="38" s="1"/>
  <c r="V6" i="38" a="1"/>
  <c r="V6" i="38" s="1"/>
  <c r="O6" i="38" a="1"/>
  <c r="O6" i="38" s="1"/>
  <c r="G6" i="38" a="1"/>
  <c r="G6" i="38" s="1"/>
  <c r="T5" i="38" a="1"/>
  <c r="T5" i="38" s="1"/>
  <c r="L5" i="38" a="1"/>
  <c r="L5" i="38" s="1"/>
  <c r="D5" i="38" a="1"/>
  <c r="D5" i="38" s="1"/>
  <c r="Q4" i="38" a="1"/>
  <c r="Q4" i="38" s="1"/>
  <c r="I4" i="38" a="1"/>
  <c r="I4" i="38" s="1"/>
  <c r="S6" i="37" a="1"/>
  <c r="S6" i="37" s="1"/>
  <c r="K6" i="37" a="1"/>
  <c r="K6" i="37" s="1"/>
  <c r="Q5" i="37" a="1"/>
  <c r="Q5" i="37" s="1"/>
  <c r="I5" i="37" a="1"/>
  <c r="I5" i="37" s="1"/>
  <c r="V4" i="37" a="1"/>
  <c r="V4" i="37" s="1"/>
  <c r="D9" i="46" a="1"/>
  <c r="D9" i="46" s="1"/>
  <c r="H7" i="46" a="1"/>
  <c r="H7" i="46" s="1"/>
  <c r="T5" i="46" a="1"/>
  <c r="T5" i="46" s="1"/>
  <c r="I9" i="45" a="1"/>
  <c r="I9" i="45" s="1"/>
  <c r="W7" i="45" a="1"/>
  <c r="W7" i="45" s="1"/>
  <c r="F6" i="45" a="1"/>
  <c r="F6" i="45" s="1"/>
  <c r="M4" i="45" a="1"/>
  <c r="M4" i="45" s="1"/>
  <c r="W4" i="44" a="1"/>
  <c r="W4" i="44" s="1"/>
  <c r="V8" i="43" a="1"/>
  <c r="V8" i="43" s="1"/>
  <c r="K8" i="43" a="1"/>
  <c r="K8" i="43" s="1"/>
  <c r="V7" i="43" a="1"/>
  <c r="V7" i="43" s="1"/>
  <c r="M7" i="43" a="1"/>
  <c r="M7" i="43" s="1"/>
  <c r="E7" i="43" a="1"/>
  <c r="E7" i="43" s="1"/>
  <c r="R6" i="43" a="1"/>
  <c r="R6" i="43" s="1"/>
  <c r="J6" i="43" a="1"/>
  <c r="J6" i="43" s="1"/>
  <c r="W5" i="43" a="1"/>
  <c r="W5" i="43" s="1"/>
  <c r="O5" i="43" a="1"/>
  <c r="O5" i="43" s="1"/>
  <c r="G5" i="43" a="1"/>
  <c r="G5" i="43" s="1"/>
  <c r="T4" i="43" a="1"/>
  <c r="T4" i="43" s="1"/>
  <c r="M4" i="43" a="1"/>
  <c r="M4" i="43" s="1"/>
  <c r="E4" i="43" a="1"/>
  <c r="E4" i="43" s="1"/>
  <c r="S7" i="42" a="1"/>
  <c r="S7" i="42" s="1"/>
  <c r="K7" i="42" a="1"/>
  <c r="K7" i="42" s="1"/>
  <c r="P6" i="42" a="1"/>
  <c r="P6" i="42" s="1"/>
  <c r="H6" i="42" a="1"/>
  <c r="H6" i="42" s="1"/>
  <c r="U5" i="42" a="1"/>
  <c r="U5" i="42" s="1"/>
  <c r="M5" i="42" a="1"/>
  <c r="M5" i="42" s="1"/>
  <c r="E5" i="42" a="1"/>
  <c r="E5" i="42" s="1"/>
  <c r="R4" i="42" a="1"/>
  <c r="R4" i="42" s="1"/>
  <c r="J4" i="42" a="1"/>
  <c r="J4" i="42" s="1"/>
  <c r="R7" i="41" a="1"/>
  <c r="R7" i="41" s="1"/>
  <c r="J7" i="41" a="1"/>
  <c r="J7" i="41" s="1"/>
  <c r="W6" i="41" a="1"/>
  <c r="W6" i="41" s="1"/>
  <c r="O6" i="41" a="1"/>
  <c r="O6" i="41" s="1"/>
  <c r="G6" i="41" a="1"/>
  <c r="G6" i="41" s="1"/>
  <c r="T5" i="41" a="1"/>
  <c r="T5" i="41" s="1"/>
  <c r="L5" i="41" a="1"/>
  <c r="L5" i="41" s="1"/>
  <c r="D5" i="41" a="1"/>
  <c r="D5" i="41" s="1"/>
  <c r="Q4" i="41" a="1"/>
  <c r="Q4" i="41" s="1"/>
  <c r="J4" i="41" a="1"/>
  <c r="J4" i="41" s="1"/>
  <c r="W7" i="40" a="1"/>
  <c r="W7" i="40" s="1"/>
  <c r="O7" i="40" a="1"/>
  <c r="O7" i="40" s="1"/>
  <c r="G7" i="40" a="1"/>
  <c r="G7" i="40" s="1"/>
  <c r="T6" i="40" a="1"/>
  <c r="T6" i="40" s="1"/>
  <c r="L6" i="40" a="1"/>
  <c r="L6" i="40" s="1"/>
  <c r="D6" i="40" a="1"/>
  <c r="D6" i="40" s="1"/>
  <c r="Q5" i="40" a="1"/>
  <c r="Q5" i="40" s="1"/>
  <c r="I5" i="40" a="1"/>
  <c r="I5" i="40" s="1"/>
  <c r="V4" i="40" a="1"/>
  <c r="V4" i="40" s="1"/>
  <c r="N4" i="40" a="1"/>
  <c r="N4" i="40" s="1"/>
  <c r="F4" i="40" a="1"/>
  <c r="F4" i="40" s="1"/>
  <c r="U8" i="39" a="1"/>
  <c r="U8" i="39" s="1"/>
  <c r="M8" i="39" a="1"/>
  <c r="M8" i="39" s="1"/>
  <c r="E8" i="39" a="1"/>
  <c r="E8" i="39" s="1"/>
  <c r="R7" i="39" a="1"/>
  <c r="R7" i="39" s="1"/>
  <c r="J7" i="39" a="1"/>
  <c r="J7" i="39" s="1"/>
  <c r="W6" i="39" a="1"/>
  <c r="W6" i="39" s="1"/>
  <c r="O6" i="39" a="1"/>
  <c r="O6" i="39" s="1"/>
  <c r="G6" i="39" a="1"/>
  <c r="G6" i="39" s="1"/>
  <c r="T5" i="39" a="1"/>
  <c r="T5" i="39" s="1"/>
  <c r="L5" i="39" a="1"/>
  <c r="L5" i="39" s="1"/>
  <c r="D5" i="39" a="1"/>
  <c r="D5" i="39" s="1"/>
  <c r="Q4" i="39" a="1"/>
  <c r="Q4" i="39" s="1"/>
  <c r="I4" i="39" a="1"/>
  <c r="I4" i="39" s="1"/>
  <c r="P7" i="38" a="1"/>
  <c r="P7" i="38" s="1"/>
  <c r="H7" i="38" a="1"/>
  <c r="H7" i="38" s="1"/>
  <c r="U6" i="38" a="1"/>
  <c r="U6" i="38" s="1"/>
  <c r="N6" i="38" a="1"/>
  <c r="N6" i="38" s="1"/>
  <c r="F6" i="38" a="1"/>
  <c r="F6" i="38" s="1"/>
  <c r="S5" i="38" a="1"/>
  <c r="S5" i="38" s="1"/>
  <c r="K5" i="38" a="1"/>
  <c r="K5" i="38" s="1"/>
  <c r="P4" i="38" a="1"/>
  <c r="P4" i="38" s="1"/>
  <c r="H4" i="38" a="1"/>
  <c r="H4" i="38" s="1"/>
  <c r="R6" i="37" a="1"/>
  <c r="R6" i="37" s="1"/>
  <c r="J6" i="37" a="1"/>
  <c r="J6" i="37" s="1"/>
  <c r="P5" i="37" a="1"/>
  <c r="P5" i="37" s="1"/>
  <c r="H5" i="37" a="1"/>
  <c r="H5" i="37" s="1"/>
  <c r="O10" i="46" a="1"/>
  <c r="O10" i="46" s="1"/>
  <c r="N5" i="46" a="1"/>
  <c r="N5" i="46" s="1"/>
  <c r="O7" i="45" a="1"/>
  <c r="O7" i="45" s="1"/>
  <c r="I4" i="45" a="1"/>
  <c r="I4" i="45" s="1"/>
  <c r="U6" i="44" a="1"/>
  <c r="U6" i="44" s="1"/>
  <c r="O4" i="44" a="1"/>
  <c r="O4" i="44" s="1"/>
  <c r="S8" i="43" a="1"/>
  <c r="S8" i="43" s="1"/>
  <c r="J8" i="43" a="1"/>
  <c r="J8" i="43" s="1"/>
  <c r="U7" i="43" a="1"/>
  <c r="U7" i="43" s="1"/>
  <c r="L7" i="43" a="1"/>
  <c r="L7" i="43" s="1"/>
  <c r="D7" i="43" a="1"/>
  <c r="D7" i="43" s="1"/>
  <c r="Q6" i="43" a="1"/>
  <c r="Q6" i="43" s="1"/>
  <c r="I6" i="43" a="1"/>
  <c r="I6" i="43" s="1"/>
  <c r="V5" i="43" a="1"/>
  <c r="V5" i="43" s="1"/>
  <c r="N5" i="43" a="1"/>
  <c r="N5" i="43" s="1"/>
  <c r="F5" i="43" a="1"/>
  <c r="F5" i="43" s="1"/>
  <c r="L4" i="43" a="1"/>
  <c r="L4" i="43" s="1"/>
  <c r="D4" i="43" a="1"/>
  <c r="D4" i="43" s="1"/>
  <c r="R7" i="42" a="1"/>
  <c r="R7" i="42" s="1"/>
  <c r="J7" i="42" a="1"/>
  <c r="J7" i="42" s="1"/>
  <c r="W6" i="42" a="1"/>
  <c r="W6" i="42" s="1"/>
  <c r="O6" i="42" a="1"/>
  <c r="O6" i="42" s="1"/>
  <c r="G6" i="42" a="1"/>
  <c r="G6" i="42" s="1"/>
  <c r="T5" i="42" a="1"/>
  <c r="T5" i="42" s="1"/>
  <c r="L5" i="42" a="1"/>
  <c r="L5" i="42" s="1"/>
  <c r="D5" i="42" a="1"/>
  <c r="D5" i="42" s="1"/>
  <c r="Q4" i="42" a="1"/>
  <c r="Q4" i="42" s="1"/>
  <c r="I4" i="42" a="1"/>
  <c r="I4" i="42" s="1"/>
  <c r="Q7" i="41" a="1"/>
  <c r="Q7" i="41" s="1"/>
  <c r="I7" i="41" a="1"/>
  <c r="I7" i="41" s="1"/>
  <c r="V6" i="41" a="1"/>
  <c r="V6" i="41" s="1"/>
  <c r="N6" i="41" a="1"/>
  <c r="N6" i="41" s="1"/>
  <c r="F6" i="41" a="1"/>
  <c r="F6" i="41" s="1"/>
  <c r="S5" i="41" a="1"/>
  <c r="S5" i="41" s="1"/>
  <c r="K5" i="41" a="1"/>
  <c r="K5" i="41" s="1"/>
  <c r="P4" i="41" a="1"/>
  <c r="P4" i="41" s="1"/>
  <c r="I4" i="41" a="1"/>
  <c r="I4" i="41" s="1"/>
  <c r="V7" i="40" a="1"/>
  <c r="V7" i="40" s="1"/>
  <c r="N7" i="40" a="1"/>
  <c r="N7" i="40" s="1"/>
  <c r="F7" i="40" a="1"/>
  <c r="F7" i="40" s="1"/>
  <c r="S6" i="40" a="1"/>
  <c r="S6" i="40" s="1"/>
  <c r="K6" i="40" a="1"/>
  <c r="K6" i="40" s="1"/>
  <c r="P5" i="40" a="1"/>
  <c r="P5" i="40" s="1"/>
  <c r="H5" i="40" a="1"/>
  <c r="H5" i="40" s="1"/>
  <c r="U4" i="40" a="1"/>
  <c r="U4" i="40" s="1"/>
  <c r="M4" i="40" a="1"/>
  <c r="M4" i="40" s="1"/>
  <c r="E4" i="40" a="1"/>
  <c r="E4" i="40" s="1"/>
  <c r="T8" i="39" a="1"/>
  <c r="T8" i="39" s="1"/>
  <c r="L8" i="39" a="1"/>
  <c r="L8" i="39" s="1"/>
  <c r="D8" i="39" a="1"/>
  <c r="D8" i="39" s="1"/>
  <c r="Q7" i="39" a="1"/>
  <c r="Q7" i="39" s="1"/>
  <c r="I7" i="39" a="1"/>
  <c r="I7" i="39" s="1"/>
  <c r="V6" i="39" a="1"/>
  <c r="V6" i="39" s="1"/>
  <c r="N6" i="39" a="1"/>
  <c r="N6" i="39" s="1"/>
  <c r="F6" i="39" a="1"/>
  <c r="F6" i="39" s="1"/>
  <c r="S5" i="39" a="1"/>
  <c r="S5" i="39" s="1"/>
  <c r="K5" i="39" a="1"/>
  <c r="K5" i="39" s="1"/>
  <c r="P4" i="39" a="1"/>
  <c r="P4" i="39" s="1"/>
  <c r="H4" i="39" a="1"/>
  <c r="H4" i="39" s="1"/>
  <c r="W7" i="38" a="1"/>
  <c r="W7" i="38" s="1"/>
  <c r="O7" i="38" a="1"/>
  <c r="O7" i="38" s="1"/>
  <c r="G7" i="38" a="1"/>
  <c r="G7" i="38" s="1"/>
  <c r="T6" i="38" a="1"/>
  <c r="T6" i="38" s="1"/>
  <c r="M6" i="38" a="1"/>
  <c r="M6" i="38" s="1"/>
  <c r="E6" i="38" a="1"/>
  <c r="E6" i="38" s="1"/>
  <c r="R5" i="38" a="1"/>
  <c r="R5" i="38" s="1"/>
  <c r="J5" i="38" a="1"/>
  <c r="J5" i="38" s="1"/>
  <c r="W4" i="38" a="1"/>
  <c r="W4" i="38" s="1"/>
  <c r="O4" i="38" a="1"/>
  <c r="O4" i="38" s="1"/>
  <c r="G4" i="38" a="1"/>
  <c r="G4" i="38" s="1"/>
  <c r="Q6" i="37" a="1"/>
  <c r="Q6" i="37" s="1"/>
  <c r="I6" i="37" a="1"/>
  <c r="I6" i="37" s="1"/>
  <c r="R5" i="37" a="1"/>
  <c r="R5" i="37" s="1"/>
  <c r="D5" i="37" a="1"/>
  <c r="D5" i="37" s="1"/>
  <c r="P4" i="37" a="1"/>
  <c r="P4" i="37" s="1"/>
  <c r="H4" i="37" a="1"/>
  <c r="H4" i="37" s="1"/>
  <c r="Q8" i="36" a="1"/>
  <c r="Q8" i="36" s="1"/>
  <c r="I8" i="36" a="1"/>
  <c r="I8" i="36" s="1"/>
  <c r="V7" i="36" a="1"/>
  <c r="V7" i="36" s="1"/>
  <c r="O7" i="36" a="1"/>
  <c r="O7" i="36" s="1"/>
  <c r="G7" i="36" a="1"/>
  <c r="G7" i="36" s="1"/>
  <c r="T6" i="36" a="1"/>
  <c r="T6" i="36" s="1"/>
  <c r="L6" i="36" a="1"/>
  <c r="L6" i="36" s="1"/>
  <c r="D6" i="36" a="1"/>
  <c r="D6" i="36" s="1"/>
  <c r="Q5" i="36" a="1"/>
  <c r="Q5" i="36" s="1"/>
  <c r="I5" i="36" a="1"/>
  <c r="I5" i="36" s="1"/>
  <c r="V4" i="36" a="1"/>
  <c r="V4" i="36" s="1"/>
  <c r="N4" i="36" a="1"/>
  <c r="N4" i="36" s="1"/>
  <c r="F4" i="36" a="1"/>
  <c r="F4" i="36" s="1"/>
  <c r="P7" i="35" a="1"/>
  <c r="P7" i="35" s="1"/>
  <c r="H7" i="35" a="1"/>
  <c r="H7" i="35" s="1"/>
  <c r="U6" i="35" a="1"/>
  <c r="U6" i="35" s="1"/>
  <c r="M6" i="35" a="1"/>
  <c r="M6" i="35" s="1"/>
  <c r="E6" i="35" a="1"/>
  <c r="E6" i="35" s="1"/>
  <c r="R5" i="35" a="1"/>
  <c r="R5" i="35" s="1"/>
  <c r="K5" i="35" a="1"/>
  <c r="K5" i="35" s="1"/>
  <c r="P4" i="35" a="1"/>
  <c r="P4" i="35" s="1"/>
  <c r="H4" i="35" a="1"/>
  <c r="H4" i="35" s="1"/>
  <c r="W8" i="34" a="1"/>
  <c r="W8" i="34" s="1"/>
  <c r="O8" i="34" a="1"/>
  <c r="O8" i="34" s="1"/>
  <c r="G8" i="34" a="1"/>
  <c r="G8" i="34" s="1"/>
  <c r="T7" i="34" a="1"/>
  <c r="T7" i="34" s="1"/>
  <c r="L7" i="34" a="1"/>
  <c r="L7" i="34" s="1"/>
  <c r="D7" i="34" a="1"/>
  <c r="D7" i="34" s="1"/>
  <c r="R6" i="34" a="1"/>
  <c r="R6" i="34" s="1"/>
  <c r="J6" i="34" a="1"/>
  <c r="J6" i="34" s="1"/>
  <c r="W5" i="34" a="1"/>
  <c r="W5" i="34" s="1"/>
  <c r="O5" i="34" a="1"/>
  <c r="O5" i="34" s="1"/>
  <c r="G5" i="34" a="1"/>
  <c r="G5" i="34" s="1"/>
  <c r="T4" i="34" a="1"/>
  <c r="T4" i="34" s="1"/>
  <c r="L4" i="34" a="1"/>
  <c r="L4" i="34" s="1"/>
  <c r="D4" i="34" a="1"/>
  <c r="D4" i="34" s="1"/>
  <c r="U12" i="33" a="1"/>
  <c r="U12" i="33" s="1"/>
  <c r="M12" i="33" a="1"/>
  <c r="M12" i="33" s="1"/>
  <c r="E12" i="33" a="1"/>
  <c r="E12" i="33" s="1"/>
  <c r="R11" i="33" a="1"/>
  <c r="R11" i="33" s="1"/>
  <c r="J11" i="33" a="1"/>
  <c r="J11" i="33" s="1"/>
  <c r="W10" i="33" a="1"/>
  <c r="W10" i="33" s="1"/>
  <c r="O10" i="33" a="1"/>
  <c r="O10" i="33" s="1"/>
  <c r="G10" i="33" a="1"/>
  <c r="G10" i="33" s="1"/>
  <c r="T9" i="33" a="1"/>
  <c r="T9" i="33" s="1"/>
  <c r="M9" i="33" a="1"/>
  <c r="M9" i="33" s="1"/>
  <c r="E9" i="33" a="1"/>
  <c r="E9" i="33" s="1"/>
  <c r="R8" i="33" a="1"/>
  <c r="R8" i="33" s="1"/>
  <c r="J8" i="33" a="1"/>
  <c r="J8" i="33" s="1"/>
  <c r="W7" i="33" a="1"/>
  <c r="W7" i="33" s="1"/>
  <c r="O7" i="33" a="1"/>
  <c r="O7" i="33" s="1"/>
  <c r="H7" i="33" a="1"/>
  <c r="H7" i="33" s="1"/>
  <c r="U6" i="33" a="1"/>
  <c r="U6" i="33" s="1"/>
  <c r="N6" i="33" a="1"/>
  <c r="N6" i="33" s="1"/>
  <c r="F6" i="33" a="1"/>
  <c r="F6" i="33" s="1"/>
  <c r="S5" i="33" a="1"/>
  <c r="S5" i="33" s="1"/>
  <c r="D5" i="33" a="1"/>
  <c r="D5" i="33" s="1"/>
  <c r="Q4" i="33" a="1"/>
  <c r="Q4" i="33" s="1"/>
  <c r="I4" i="33" a="1"/>
  <c r="I4" i="33" s="1"/>
  <c r="T7" i="31" a="1"/>
  <c r="T7" i="31" s="1"/>
  <c r="L7" i="31" a="1"/>
  <c r="L7" i="31" s="1"/>
  <c r="D7" i="31" a="1"/>
  <c r="D7" i="31" s="1"/>
  <c r="Q6" i="31" a="1"/>
  <c r="Q6" i="31" s="1"/>
  <c r="I6" i="31" a="1"/>
  <c r="I6" i="31" s="1"/>
  <c r="V5" i="31" a="1"/>
  <c r="V5" i="31" s="1"/>
  <c r="N5" i="31" a="1"/>
  <c r="N5" i="31" s="1"/>
  <c r="F5" i="31" a="1"/>
  <c r="F5" i="31" s="1"/>
  <c r="S4" i="31" a="1"/>
  <c r="S4" i="31" s="1"/>
  <c r="K4" i="31" a="1"/>
  <c r="K4" i="31" s="1"/>
  <c r="U12" i="30" a="1"/>
  <c r="U12" i="30" s="1"/>
  <c r="M12" i="30" a="1"/>
  <c r="M12" i="30" s="1"/>
  <c r="E12" i="30" a="1"/>
  <c r="E12" i="30" s="1"/>
  <c r="H6" i="37" a="1"/>
  <c r="H6" i="37" s="1"/>
  <c r="O5" i="37" a="1"/>
  <c r="O5" i="37" s="1"/>
  <c r="O4" i="37" a="1"/>
  <c r="O4" i="37" s="1"/>
  <c r="G4" i="37" a="1"/>
  <c r="G4" i="37" s="1"/>
  <c r="P8" i="36" a="1"/>
  <c r="P8" i="36" s="1"/>
  <c r="H8" i="36" a="1"/>
  <c r="H8" i="36" s="1"/>
  <c r="N7" i="36" a="1"/>
  <c r="N7" i="36" s="1"/>
  <c r="F7" i="36" a="1"/>
  <c r="F7" i="36" s="1"/>
  <c r="S6" i="36" a="1"/>
  <c r="S6" i="36" s="1"/>
  <c r="K6" i="36" a="1"/>
  <c r="K6" i="36" s="1"/>
  <c r="P5" i="36" a="1"/>
  <c r="P5" i="36" s="1"/>
  <c r="H5" i="36" a="1"/>
  <c r="H5" i="36" s="1"/>
  <c r="U4" i="36" a="1"/>
  <c r="U4" i="36" s="1"/>
  <c r="M4" i="36" a="1"/>
  <c r="M4" i="36" s="1"/>
  <c r="E4" i="36" a="1"/>
  <c r="E4" i="36" s="1"/>
  <c r="W7" i="35" a="1"/>
  <c r="W7" i="35" s="1"/>
  <c r="O7" i="35" a="1"/>
  <c r="O7" i="35" s="1"/>
  <c r="G7" i="35" a="1"/>
  <c r="G7" i="35" s="1"/>
  <c r="T6" i="35" a="1"/>
  <c r="T6" i="35" s="1"/>
  <c r="L6" i="35" a="1"/>
  <c r="L6" i="35" s="1"/>
  <c r="D6" i="35" a="1"/>
  <c r="D6" i="35" s="1"/>
  <c r="Q5" i="35" a="1"/>
  <c r="Q5" i="35" s="1"/>
  <c r="J5" i="35" a="1"/>
  <c r="J5" i="35" s="1"/>
  <c r="W4" i="35" a="1"/>
  <c r="W4" i="35" s="1"/>
  <c r="O4" i="35" a="1"/>
  <c r="O4" i="35" s="1"/>
  <c r="G4" i="35" a="1"/>
  <c r="G4" i="35" s="1"/>
  <c r="V8" i="34" a="1"/>
  <c r="V8" i="34" s="1"/>
  <c r="N8" i="34" a="1"/>
  <c r="N8" i="34" s="1"/>
  <c r="F8" i="34" a="1"/>
  <c r="F8" i="34" s="1"/>
  <c r="S7" i="34" a="1"/>
  <c r="S7" i="34" s="1"/>
  <c r="K7" i="34" a="1"/>
  <c r="K7" i="34" s="1"/>
  <c r="Q6" i="34" a="1"/>
  <c r="Q6" i="34" s="1"/>
  <c r="I6" i="34" a="1"/>
  <c r="I6" i="34" s="1"/>
  <c r="V5" i="34" a="1"/>
  <c r="V5" i="34" s="1"/>
  <c r="N5" i="34" a="1"/>
  <c r="N5" i="34" s="1"/>
  <c r="F5" i="34" a="1"/>
  <c r="F5" i="34" s="1"/>
  <c r="S4" i="34" a="1"/>
  <c r="S4" i="34" s="1"/>
  <c r="K4" i="34" a="1"/>
  <c r="K4" i="34" s="1"/>
  <c r="T12" i="33" a="1"/>
  <c r="T12" i="33" s="1"/>
  <c r="L12" i="33" a="1"/>
  <c r="L12" i="33" s="1"/>
  <c r="D12" i="33" a="1"/>
  <c r="D12" i="33" s="1"/>
  <c r="Q11" i="33" a="1"/>
  <c r="Q11" i="33" s="1"/>
  <c r="I11" i="33" a="1"/>
  <c r="I11" i="33" s="1"/>
  <c r="V10" i="33" a="1"/>
  <c r="V10" i="33" s="1"/>
  <c r="N10" i="33" a="1"/>
  <c r="N10" i="33" s="1"/>
  <c r="F10" i="33" a="1"/>
  <c r="F10" i="33" s="1"/>
  <c r="S9" i="33" a="1"/>
  <c r="S9" i="33" s="1"/>
  <c r="L9" i="33" a="1"/>
  <c r="L9" i="33" s="1"/>
  <c r="D9" i="33" a="1"/>
  <c r="D9" i="33" s="1"/>
  <c r="Q8" i="33" a="1"/>
  <c r="Q8" i="33" s="1"/>
  <c r="I8" i="33" a="1"/>
  <c r="I8" i="33" s="1"/>
  <c r="V7" i="33" a="1"/>
  <c r="V7" i="33" s="1"/>
  <c r="N7" i="33" a="1"/>
  <c r="N7" i="33" s="1"/>
  <c r="G7" i="33" a="1"/>
  <c r="G7" i="33" s="1"/>
  <c r="M6" i="33" a="1"/>
  <c r="M6" i="33" s="1"/>
  <c r="E6" i="33" a="1"/>
  <c r="E6" i="33" s="1"/>
  <c r="R5" i="33" a="1"/>
  <c r="R5" i="33" s="1"/>
  <c r="K5" i="33" a="1"/>
  <c r="K5" i="33" s="1"/>
  <c r="P4" i="33" a="1"/>
  <c r="P4" i="33" s="1"/>
  <c r="H4" i="33" a="1"/>
  <c r="H4" i="33" s="1"/>
  <c r="S7" i="31" a="1"/>
  <c r="S7" i="31" s="1"/>
  <c r="K7" i="31" a="1"/>
  <c r="K7" i="31" s="1"/>
  <c r="P6" i="31" a="1"/>
  <c r="P6" i="31" s="1"/>
  <c r="H6" i="31" a="1"/>
  <c r="H6" i="31" s="1"/>
  <c r="U5" i="31" a="1"/>
  <c r="U5" i="31" s="1"/>
  <c r="M5" i="31" a="1"/>
  <c r="M5" i="31" s="1"/>
  <c r="E5" i="31" a="1"/>
  <c r="E5" i="31" s="1"/>
  <c r="R4" i="31" a="1"/>
  <c r="R4" i="31" s="1"/>
  <c r="J4" i="31" a="1"/>
  <c r="J4" i="31" s="1"/>
  <c r="T12" i="30" a="1"/>
  <c r="T12" i="30" s="1"/>
  <c r="L12" i="30" a="1"/>
  <c r="L12" i="30" s="1"/>
  <c r="D12" i="30" a="1"/>
  <c r="D12" i="30" s="1"/>
  <c r="Q11" i="30" a="1"/>
  <c r="Q11" i="30" s="1"/>
  <c r="I11" i="30" a="1"/>
  <c r="I11" i="30" s="1"/>
  <c r="V10" i="30" a="1"/>
  <c r="V10" i="30" s="1"/>
  <c r="E6" i="37" a="1"/>
  <c r="E6" i="37" s="1"/>
  <c r="N5" i="37" a="1"/>
  <c r="N5" i="37" s="1"/>
  <c r="W4" i="37" a="1"/>
  <c r="W4" i="37" s="1"/>
  <c r="N4" i="37" a="1"/>
  <c r="N4" i="37" s="1"/>
  <c r="F4" i="37" a="1"/>
  <c r="F4" i="37" s="1"/>
  <c r="W8" i="36" a="1"/>
  <c r="W8" i="36" s="1"/>
  <c r="O8" i="36" a="1"/>
  <c r="O8" i="36" s="1"/>
  <c r="G8" i="36" a="1"/>
  <c r="G8" i="36" s="1"/>
  <c r="U7" i="36" a="1"/>
  <c r="U7" i="36" s="1"/>
  <c r="M7" i="36" a="1"/>
  <c r="M7" i="36" s="1"/>
  <c r="E7" i="36" a="1"/>
  <c r="E7" i="36" s="1"/>
  <c r="R6" i="36" a="1"/>
  <c r="R6" i="36" s="1"/>
  <c r="J6" i="36" a="1"/>
  <c r="J6" i="36" s="1"/>
  <c r="W5" i="36" a="1"/>
  <c r="W5" i="36" s="1"/>
  <c r="O5" i="36" a="1"/>
  <c r="O5" i="36" s="1"/>
  <c r="G5" i="36" a="1"/>
  <c r="G5" i="36" s="1"/>
  <c r="T4" i="36" a="1"/>
  <c r="T4" i="36" s="1"/>
  <c r="L4" i="36" a="1"/>
  <c r="L4" i="36" s="1"/>
  <c r="D4" i="36" a="1"/>
  <c r="D4" i="36" s="1"/>
  <c r="V7" i="35" a="1"/>
  <c r="V7" i="35" s="1"/>
  <c r="N7" i="35" a="1"/>
  <c r="N7" i="35" s="1"/>
  <c r="F7" i="35" a="1"/>
  <c r="F7" i="35" s="1"/>
  <c r="S6" i="35" a="1"/>
  <c r="S6" i="35" s="1"/>
  <c r="K6" i="35" a="1"/>
  <c r="K6" i="35" s="1"/>
  <c r="P5" i="35" a="1"/>
  <c r="P5" i="35" s="1"/>
  <c r="I5" i="35" a="1"/>
  <c r="I5" i="35" s="1"/>
  <c r="V4" i="35" a="1"/>
  <c r="V4" i="35" s="1"/>
  <c r="N4" i="35" a="1"/>
  <c r="N4" i="35" s="1"/>
  <c r="F4" i="35" a="1"/>
  <c r="F4" i="35" s="1"/>
  <c r="U8" i="34" a="1"/>
  <c r="U8" i="34" s="1"/>
  <c r="M8" i="34" a="1"/>
  <c r="M8" i="34" s="1"/>
  <c r="E8" i="34" a="1"/>
  <c r="E8" i="34" s="1"/>
  <c r="R7" i="34" a="1"/>
  <c r="R7" i="34" s="1"/>
  <c r="J7" i="34" a="1"/>
  <c r="J7" i="34" s="1"/>
  <c r="W6" i="34" a="1"/>
  <c r="W6" i="34" s="1"/>
  <c r="P6" i="34" a="1"/>
  <c r="P6" i="34" s="1"/>
  <c r="H6" i="34" a="1"/>
  <c r="H6" i="34" s="1"/>
  <c r="U5" i="34" a="1"/>
  <c r="U5" i="34" s="1"/>
  <c r="M5" i="34" a="1"/>
  <c r="M5" i="34" s="1"/>
  <c r="E5" i="34" a="1"/>
  <c r="E5" i="34" s="1"/>
  <c r="R4" i="34" a="1"/>
  <c r="R4" i="34" s="1"/>
  <c r="J4" i="34" a="1"/>
  <c r="J4" i="34" s="1"/>
  <c r="S12" i="33" a="1"/>
  <c r="S12" i="33" s="1"/>
  <c r="K12" i="33" a="1"/>
  <c r="K12" i="33" s="1"/>
  <c r="P11" i="33" a="1"/>
  <c r="P11" i="33" s="1"/>
  <c r="H11" i="33" a="1"/>
  <c r="H11" i="33" s="1"/>
  <c r="U10" i="33" a="1"/>
  <c r="U10" i="33" s="1"/>
  <c r="M10" i="33" a="1"/>
  <c r="M10" i="33" s="1"/>
  <c r="E10" i="33" a="1"/>
  <c r="E10" i="33" s="1"/>
  <c r="R9" i="33" a="1"/>
  <c r="R9" i="33" s="1"/>
  <c r="K9" i="33" a="1"/>
  <c r="K9" i="33" s="1"/>
  <c r="P8" i="33" a="1"/>
  <c r="P8" i="33" s="1"/>
  <c r="H8" i="33" a="1"/>
  <c r="H8" i="33" s="1"/>
  <c r="U7" i="33" a="1"/>
  <c r="U7" i="33" s="1"/>
  <c r="M7" i="33" a="1"/>
  <c r="M7" i="33" s="1"/>
  <c r="F7" i="33" a="1"/>
  <c r="F7" i="33" s="1"/>
  <c r="T6" i="33" a="1"/>
  <c r="T6" i="33" s="1"/>
  <c r="L6" i="33" a="1"/>
  <c r="L6" i="33" s="1"/>
  <c r="D6" i="33" a="1"/>
  <c r="D6" i="33" s="1"/>
  <c r="Q5" i="33" a="1"/>
  <c r="Q5" i="33" s="1"/>
  <c r="J5" i="33" a="1"/>
  <c r="J5" i="33" s="1"/>
  <c r="W4" i="33" a="1"/>
  <c r="W4" i="33" s="1"/>
  <c r="O4" i="33" a="1"/>
  <c r="O4" i="33" s="1"/>
  <c r="G4" i="33" a="1"/>
  <c r="G4" i="33" s="1"/>
  <c r="R7" i="31" a="1"/>
  <c r="R7" i="31" s="1"/>
  <c r="J7" i="31" a="1"/>
  <c r="J7" i="31" s="1"/>
  <c r="W6" i="31" a="1"/>
  <c r="W6" i="31" s="1"/>
  <c r="O6" i="31" a="1"/>
  <c r="O6" i="31" s="1"/>
  <c r="G6" i="31" a="1"/>
  <c r="G6" i="31" s="1"/>
  <c r="T5" i="31" a="1"/>
  <c r="T5" i="31" s="1"/>
  <c r="L5" i="31" a="1"/>
  <c r="L5" i="31" s="1"/>
  <c r="D5" i="31" a="1"/>
  <c r="D5" i="31" s="1"/>
  <c r="Q4" i="31" a="1"/>
  <c r="Q4" i="31" s="1"/>
  <c r="I4" i="31" a="1"/>
  <c r="I4" i="31" s="1"/>
  <c r="S12" i="30" a="1"/>
  <c r="S12" i="30" s="1"/>
  <c r="K12" i="30" a="1"/>
  <c r="K12" i="30" s="1"/>
  <c r="P11" i="30" a="1"/>
  <c r="P11" i="30" s="1"/>
  <c r="H11" i="30" a="1"/>
  <c r="H11" i="30" s="1"/>
  <c r="U10" i="30" a="1"/>
  <c r="U10" i="30" s="1"/>
  <c r="M10" i="30" a="1"/>
  <c r="M10" i="30" s="1"/>
  <c r="D6" i="37" a="1"/>
  <c r="D6" i="37" s="1"/>
  <c r="K5" i="37" a="1"/>
  <c r="K5" i="37" s="1"/>
  <c r="U4" i="37" a="1"/>
  <c r="U4" i="37" s="1"/>
  <c r="M4" i="37" a="1"/>
  <c r="M4" i="37" s="1"/>
  <c r="E4" i="37" a="1"/>
  <c r="E4" i="37" s="1"/>
  <c r="V8" i="36" a="1"/>
  <c r="V8" i="36" s="1"/>
  <c r="N8" i="36" a="1"/>
  <c r="N8" i="36" s="1"/>
  <c r="F8" i="36" a="1"/>
  <c r="F8" i="36" s="1"/>
  <c r="T7" i="36" a="1"/>
  <c r="T7" i="36" s="1"/>
  <c r="L7" i="36" a="1"/>
  <c r="L7" i="36" s="1"/>
  <c r="D7" i="36" a="1"/>
  <c r="D7" i="36" s="1"/>
  <c r="Q6" i="36" a="1"/>
  <c r="Q6" i="36" s="1"/>
  <c r="I6" i="36" a="1"/>
  <c r="I6" i="36" s="1"/>
  <c r="V5" i="36" a="1"/>
  <c r="V5" i="36" s="1"/>
  <c r="N5" i="36" a="1"/>
  <c r="N5" i="36" s="1"/>
  <c r="F5" i="36" a="1"/>
  <c r="F5" i="36" s="1"/>
  <c r="S4" i="36" a="1"/>
  <c r="S4" i="36" s="1"/>
  <c r="K4" i="36" a="1"/>
  <c r="K4" i="36" s="1"/>
  <c r="U7" i="35" a="1"/>
  <c r="U7" i="35" s="1"/>
  <c r="M7" i="35" a="1"/>
  <c r="M7" i="35" s="1"/>
  <c r="E7" i="35" a="1"/>
  <c r="E7" i="35" s="1"/>
  <c r="R6" i="35" a="1"/>
  <c r="R6" i="35" s="1"/>
  <c r="J6" i="35" a="1"/>
  <c r="J6" i="35" s="1"/>
  <c r="W5" i="35" a="1"/>
  <c r="W5" i="35" s="1"/>
  <c r="H5" i="35" a="1"/>
  <c r="H5" i="35" s="1"/>
  <c r="U4" i="35" a="1"/>
  <c r="U4" i="35" s="1"/>
  <c r="M4" i="35" a="1"/>
  <c r="M4" i="35" s="1"/>
  <c r="E4" i="35" a="1"/>
  <c r="E4" i="35" s="1"/>
  <c r="T8" i="34" a="1"/>
  <c r="T8" i="34" s="1"/>
  <c r="L8" i="34" a="1"/>
  <c r="L8" i="34" s="1"/>
  <c r="D8" i="34" a="1"/>
  <c r="D8" i="34" s="1"/>
  <c r="Q7" i="34" a="1"/>
  <c r="Q7" i="34" s="1"/>
  <c r="I7" i="34" a="1"/>
  <c r="I7" i="34" s="1"/>
  <c r="V6" i="34" a="1"/>
  <c r="V6" i="34" s="1"/>
  <c r="O6" i="34" a="1"/>
  <c r="O6" i="34" s="1"/>
  <c r="G6" i="34" a="1"/>
  <c r="G6" i="34" s="1"/>
  <c r="T5" i="34" a="1"/>
  <c r="T5" i="34" s="1"/>
  <c r="L5" i="34" a="1"/>
  <c r="L5" i="34" s="1"/>
  <c r="D5" i="34" a="1"/>
  <c r="D5" i="34" s="1"/>
  <c r="Q4" i="34" a="1"/>
  <c r="Q4" i="34" s="1"/>
  <c r="I4" i="34" a="1"/>
  <c r="I4" i="34" s="1"/>
  <c r="R12" i="33" a="1"/>
  <c r="R12" i="33" s="1"/>
  <c r="J12" i="33" a="1"/>
  <c r="J12" i="33" s="1"/>
  <c r="W11" i="33" a="1"/>
  <c r="W11" i="33" s="1"/>
  <c r="O11" i="33" a="1"/>
  <c r="O11" i="33" s="1"/>
  <c r="G11" i="33" a="1"/>
  <c r="G11" i="33" s="1"/>
  <c r="T10" i="33" a="1"/>
  <c r="T10" i="33" s="1"/>
  <c r="L10" i="33" a="1"/>
  <c r="L10" i="33" s="1"/>
  <c r="D10" i="33" a="1"/>
  <c r="D10" i="33" s="1"/>
  <c r="Q9" i="33" a="1"/>
  <c r="Q9" i="33" s="1"/>
  <c r="J9" i="33" a="1"/>
  <c r="J9" i="33" s="1"/>
  <c r="W8" i="33" a="1"/>
  <c r="W8" i="33" s="1"/>
  <c r="O8" i="33" a="1"/>
  <c r="O8" i="33" s="1"/>
  <c r="G8" i="33" a="1"/>
  <c r="G8" i="33" s="1"/>
  <c r="T7" i="33" a="1"/>
  <c r="T7" i="33" s="1"/>
  <c r="E7" i="33" a="1"/>
  <c r="E7" i="33" s="1"/>
  <c r="S6" i="33" a="1"/>
  <c r="S6" i="33" s="1"/>
  <c r="K6" i="33" a="1"/>
  <c r="K6" i="33" s="1"/>
  <c r="P5" i="33" a="1"/>
  <c r="P5" i="33" s="1"/>
  <c r="I5" i="33" a="1"/>
  <c r="I5" i="33" s="1"/>
  <c r="V4" i="33" a="1"/>
  <c r="V4" i="33" s="1"/>
  <c r="N4" i="33" a="1"/>
  <c r="N4" i="33" s="1"/>
  <c r="F4" i="33" a="1"/>
  <c r="F4" i="33" s="1"/>
  <c r="Q7" i="31" a="1"/>
  <c r="Q7" i="31" s="1"/>
  <c r="I7" i="31" a="1"/>
  <c r="I7" i="31" s="1"/>
  <c r="V6" i="31" a="1"/>
  <c r="V6" i="31" s="1"/>
  <c r="N6" i="31" a="1"/>
  <c r="N6" i="31" s="1"/>
  <c r="F6" i="31" a="1"/>
  <c r="F6" i="31" s="1"/>
  <c r="S5" i="31" a="1"/>
  <c r="S5" i="31" s="1"/>
  <c r="K5" i="31" a="1"/>
  <c r="K5" i="31" s="1"/>
  <c r="P4" i="31" a="1"/>
  <c r="P4" i="31" s="1"/>
  <c r="H4" i="31" a="1"/>
  <c r="H4" i="31" s="1"/>
  <c r="R12" i="30" a="1"/>
  <c r="R12" i="30" s="1"/>
  <c r="J12" i="30" a="1"/>
  <c r="J12" i="30" s="1"/>
  <c r="W11" i="30" a="1"/>
  <c r="W11" i="30" s="1"/>
  <c r="O11" i="30" a="1"/>
  <c r="O11" i="30" s="1"/>
  <c r="G11" i="30" a="1"/>
  <c r="G11" i="30" s="1"/>
  <c r="T10" i="30" a="1"/>
  <c r="T10" i="30" s="1"/>
  <c r="T6" i="37" a="1"/>
  <c r="T6" i="37" s="1"/>
  <c r="W5" i="37" a="1"/>
  <c r="W5" i="37" s="1"/>
  <c r="G5" i="37" a="1"/>
  <c r="G5" i="37" s="1"/>
  <c r="S4" i="37" a="1"/>
  <c r="S4" i="37" s="1"/>
  <c r="K4" i="37" a="1"/>
  <c r="K4" i="37" s="1"/>
  <c r="T8" i="36" a="1"/>
  <c r="T8" i="36" s="1"/>
  <c r="L8" i="36" a="1"/>
  <c r="L8" i="36" s="1"/>
  <c r="D8" i="36" a="1"/>
  <c r="D8" i="36" s="1"/>
  <c r="R7" i="36" a="1"/>
  <c r="R7" i="36" s="1"/>
  <c r="J7" i="36" a="1"/>
  <c r="J7" i="36" s="1"/>
  <c r="W6" i="36" a="1"/>
  <c r="W6" i="36" s="1"/>
  <c r="O6" i="36" a="1"/>
  <c r="O6" i="36" s="1"/>
  <c r="G6" i="36" a="1"/>
  <c r="G6" i="36" s="1"/>
  <c r="T5" i="36" a="1"/>
  <c r="T5" i="36" s="1"/>
  <c r="L5" i="36" a="1"/>
  <c r="L5" i="36" s="1"/>
  <c r="D5" i="36" a="1"/>
  <c r="D5" i="36" s="1"/>
  <c r="Q4" i="36" a="1"/>
  <c r="Q4" i="36" s="1"/>
  <c r="I4" i="36" a="1"/>
  <c r="I4" i="36" s="1"/>
  <c r="S7" i="35" a="1"/>
  <c r="S7" i="35" s="1"/>
  <c r="K7" i="35" a="1"/>
  <c r="K7" i="35" s="1"/>
  <c r="P6" i="35" a="1"/>
  <c r="P6" i="35" s="1"/>
  <c r="H6" i="35" a="1"/>
  <c r="H6" i="35" s="1"/>
  <c r="U5" i="35" a="1"/>
  <c r="U5" i="35" s="1"/>
  <c r="N5" i="35" a="1"/>
  <c r="N5" i="35" s="1"/>
  <c r="F5" i="35" a="1"/>
  <c r="F5" i="35" s="1"/>
  <c r="S4" i="35" a="1"/>
  <c r="S4" i="35" s="1"/>
  <c r="K4" i="35" a="1"/>
  <c r="K4" i="35" s="1"/>
  <c r="R8" i="34" a="1"/>
  <c r="R8" i="34" s="1"/>
  <c r="J8" i="34" a="1"/>
  <c r="J8" i="34" s="1"/>
  <c r="W7" i="34" a="1"/>
  <c r="W7" i="34" s="1"/>
  <c r="O7" i="34" a="1"/>
  <c r="O7" i="34" s="1"/>
  <c r="G7" i="34" a="1"/>
  <c r="G7" i="34" s="1"/>
  <c r="T6" i="34" a="1"/>
  <c r="T6" i="34" s="1"/>
  <c r="M6" i="34" a="1"/>
  <c r="M6" i="34" s="1"/>
  <c r="E6" i="34" a="1"/>
  <c r="E6" i="34" s="1"/>
  <c r="R5" i="34" a="1"/>
  <c r="R5" i="34" s="1"/>
  <c r="J5" i="34" a="1"/>
  <c r="J5" i="34" s="1"/>
  <c r="W4" i="34" a="1"/>
  <c r="W4" i="34" s="1"/>
  <c r="O4" i="34" a="1"/>
  <c r="O4" i="34" s="1"/>
  <c r="G4" i="34" a="1"/>
  <c r="G4" i="34" s="1"/>
  <c r="P12" i="33" a="1"/>
  <c r="P12" i="33" s="1"/>
  <c r="H12" i="33" a="1"/>
  <c r="H12" i="33" s="1"/>
  <c r="U11" i="33" a="1"/>
  <c r="U11" i="33" s="1"/>
  <c r="M11" i="33" a="1"/>
  <c r="M11" i="33" s="1"/>
  <c r="E11" i="33" a="1"/>
  <c r="E11" i="33" s="1"/>
  <c r="R10" i="33" a="1"/>
  <c r="R10" i="33" s="1"/>
  <c r="J10" i="33" a="1"/>
  <c r="J10" i="33" s="1"/>
  <c r="W9" i="33" a="1"/>
  <c r="W9" i="33" s="1"/>
  <c r="O9" i="33" a="1"/>
  <c r="O9" i="33" s="1"/>
  <c r="H9" i="33" a="1"/>
  <c r="H9" i="33" s="1"/>
  <c r="U8" i="33" a="1"/>
  <c r="U8" i="33" s="1"/>
  <c r="M8" i="33" a="1"/>
  <c r="M8" i="33" s="1"/>
  <c r="E8" i="33" a="1"/>
  <c r="E8" i="33" s="1"/>
  <c r="R7" i="33" a="1"/>
  <c r="R7" i="33" s="1"/>
  <c r="K7" i="33" a="1"/>
  <c r="K7" i="33" s="1"/>
  <c r="Q6" i="33" a="1"/>
  <c r="Q6" i="33" s="1"/>
  <c r="I6" i="33" a="1"/>
  <c r="I6" i="33" s="1"/>
  <c r="V5" i="33" a="1"/>
  <c r="V5" i="33" s="1"/>
  <c r="N5" i="33" a="1"/>
  <c r="N5" i="33" s="1"/>
  <c r="G5" i="33" a="1"/>
  <c r="G5" i="33" s="1"/>
  <c r="T4" i="33" a="1"/>
  <c r="T4" i="33" s="1"/>
  <c r="L4" i="33" a="1"/>
  <c r="L4" i="33" s="1"/>
  <c r="D4" i="33" a="1"/>
  <c r="D4" i="33" s="1"/>
  <c r="W7" i="31" a="1"/>
  <c r="W7" i="31" s="1"/>
  <c r="O7" i="31" a="1"/>
  <c r="O7" i="31" s="1"/>
  <c r="G7" i="31" a="1"/>
  <c r="G7" i="31" s="1"/>
  <c r="T6" i="31" a="1"/>
  <c r="T6" i="31" s="1"/>
  <c r="L6" i="31" a="1"/>
  <c r="L6" i="31" s="1"/>
  <c r="D6" i="31" a="1"/>
  <c r="D6" i="31" s="1"/>
  <c r="Q5" i="31" a="1"/>
  <c r="Q5" i="31" s="1"/>
  <c r="I5" i="31" a="1"/>
  <c r="I5" i="31" s="1"/>
  <c r="V4" i="31" a="1"/>
  <c r="V4" i="31" s="1"/>
  <c r="N4" i="31" a="1"/>
  <c r="N4" i="31" s="1"/>
  <c r="F4" i="31" a="1"/>
  <c r="F4" i="31" s="1"/>
  <c r="P12" i="30" a="1"/>
  <c r="P12" i="30" s="1"/>
  <c r="H12" i="30" a="1"/>
  <c r="H12" i="30" s="1"/>
  <c r="U11" i="30" a="1"/>
  <c r="U11" i="30" s="1"/>
  <c r="M11" i="30" a="1"/>
  <c r="M11" i="30" s="1"/>
  <c r="E11" i="30" a="1"/>
  <c r="E11" i="30" s="1"/>
  <c r="R10" i="30" a="1"/>
  <c r="R10" i="30" s="1"/>
  <c r="P6" i="37" a="1"/>
  <c r="P6" i="37" s="1"/>
  <c r="V5" i="37" a="1"/>
  <c r="V5" i="37" s="1"/>
  <c r="F5" i="37" a="1"/>
  <c r="F5" i="37" s="1"/>
  <c r="R4" i="37" a="1"/>
  <c r="R4" i="37" s="1"/>
  <c r="J4" i="37" a="1"/>
  <c r="J4" i="37" s="1"/>
  <c r="S8" i="36" a="1"/>
  <c r="S8" i="36" s="1"/>
  <c r="K8" i="36" a="1"/>
  <c r="K8" i="36" s="1"/>
  <c r="Q7" i="36" a="1"/>
  <c r="Q7" i="36" s="1"/>
  <c r="I7" i="36" a="1"/>
  <c r="I7" i="36" s="1"/>
  <c r="V6" i="36" a="1"/>
  <c r="V6" i="36" s="1"/>
  <c r="N6" i="36" a="1"/>
  <c r="N6" i="36" s="1"/>
  <c r="F6" i="36" a="1"/>
  <c r="F6" i="36" s="1"/>
  <c r="S5" i="36" a="1"/>
  <c r="S5" i="36" s="1"/>
  <c r="K5" i="36" a="1"/>
  <c r="K5" i="36" s="1"/>
  <c r="P4" i="36" a="1"/>
  <c r="P4" i="36" s="1"/>
  <c r="H4" i="36" a="1"/>
  <c r="H4" i="36" s="1"/>
  <c r="R7" i="35" a="1"/>
  <c r="R7" i="35" s="1"/>
  <c r="J7" i="35" a="1"/>
  <c r="J7" i="35" s="1"/>
  <c r="W6" i="35" a="1"/>
  <c r="W6" i="35" s="1"/>
  <c r="O6" i="35" a="1"/>
  <c r="O6" i="35" s="1"/>
  <c r="G6" i="35" a="1"/>
  <c r="G6" i="35" s="1"/>
  <c r="T5" i="35" a="1"/>
  <c r="T5" i="35" s="1"/>
  <c r="M5" i="35" a="1"/>
  <c r="M5" i="35" s="1"/>
  <c r="E5" i="35" a="1"/>
  <c r="E5" i="35" s="1"/>
  <c r="R4" i="35" a="1"/>
  <c r="R4" i="35" s="1"/>
  <c r="J4" i="35" a="1"/>
  <c r="J4" i="35" s="1"/>
  <c r="Q8" i="34" a="1"/>
  <c r="Q8" i="34" s="1"/>
  <c r="I8" i="34" a="1"/>
  <c r="I8" i="34" s="1"/>
  <c r="V7" i="34" a="1"/>
  <c r="V7" i="34" s="1"/>
  <c r="N7" i="34" a="1"/>
  <c r="N7" i="34" s="1"/>
  <c r="F7" i="34" a="1"/>
  <c r="F7" i="34" s="1"/>
  <c r="S6" i="34" a="1"/>
  <c r="S6" i="34" s="1"/>
  <c r="L6" i="34" a="1"/>
  <c r="L6" i="34" s="1"/>
  <c r="D6" i="34" a="1"/>
  <c r="D6" i="34" s="1"/>
  <c r="Q5" i="34" a="1"/>
  <c r="Q5" i="34" s="1"/>
  <c r="I5" i="34" a="1"/>
  <c r="I5" i="34" s="1"/>
  <c r="V4" i="34" a="1"/>
  <c r="V4" i="34" s="1"/>
  <c r="N4" i="34" a="1"/>
  <c r="N4" i="34" s="1"/>
  <c r="F4" i="34" a="1"/>
  <c r="F4" i="34" s="1"/>
  <c r="W12" i="33" a="1"/>
  <c r="W12" i="33" s="1"/>
  <c r="O12" i="33" a="1"/>
  <c r="O12" i="33" s="1"/>
  <c r="G12" i="33" a="1"/>
  <c r="G12" i="33" s="1"/>
  <c r="T11" i="33" a="1"/>
  <c r="T11" i="33" s="1"/>
  <c r="L11" i="33" a="1"/>
  <c r="L11" i="33" s="1"/>
  <c r="D11" i="33" a="1"/>
  <c r="D11" i="33" s="1"/>
  <c r="Q10" i="33" a="1"/>
  <c r="Q10" i="33" s="1"/>
  <c r="I10" i="33" a="1"/>
  <c r="I10" i="33" s="1"/>
  <c r="V9" i="33" a="1"/>
  <c r="V9" i="33" s="1"/>
  <c r="N9" i="33" a="1"/>
  <c r="N9" i="33" s="1"/>
  <c r="G9" i="33" a="1"/>
  <c r="G9" i="33" s="1"/>
  <c r="T8" i="33" a="1"/>
  <c r="T8" i="33" s="1"/>
  <c r="L8" i="33" a="1"/>
  <c r="L8" i="33" s="1"/>
  <c r="D8" i="33" a="1"/>
  <c r="D8" i="33" s="1"/>
  <c r="Q7" i="33" a="1"/>
  <c r="Q7" i="33" s="1"/>
  <c r="J7" i="33" a="1"/>
  <c r="J7" i="33" s="1"/>
  <c r="W6" i="33" a="1"/>
  <c r="W6" i="33" s="1"/>
  <c r="P6" i="33" a="1"/>
  <c r="P6" i="33" s="1"/>
  <c r="H6" i="33" a="1"/>
  <c r="H6" i="33" s="1"/>
  <c r="U5" i="33" a="1"/>
  <c r="U5" i="33" s="1"/>
  <c r="M5" i="33" a="1"/>
  <c r="M5" i="33" s="1"/>
  <c r="F5" i="33" a="1"/>
  <c r="F5" i="33" s="1"/>
  <c r="S4" i="33" a="1"/>
  <c r="S4" i="33" s="1"/>
  <c r="K4" i="33" a="1"/>
  <c r="K4" i="33" s="1"/>
  <c r="V7" i="31" a="1"/>
  <c r="V7" i="31" s="1"/>
  <c r="N7" i="31" a="1"/>
  <c r="N7" i="31" s="1"/>
  <c r="F7" i="31" a="1"/>
  <c r="F7" i="31" s="1"/>
  <c r="S6" i="31" a="1"/>
  <c r="S6" i="31" s="1"/>
  <c r="K6" i="31" a="1"/>
  <c r="K6" i="31" s="1"/>
  <c r="P5" i="31" a="1"/>
  <c r="P5" i="31" s="1"/>
  <c r="H5" i="31" a="1"/>
  <c r="H5" i="31" s="1"/>
  <c r="U4" i="31" a="1"/>
  <c r="U4" i="31" s="1"/>
  <c r="M4" i="31" a="1"/>
  <c r="M4" i="31" s="1"/>
  <c r="E4" i="31" a="1"/>
  <c r="E4" i="31" s="1"/>
  <c r="W12" i="30" a="1"/>
  <c r="W12" i="30" s="1"/>
  <c r="O12" i="30" a="1"/>
  <c r="O12" i="30" s="1"/>
  <c r="G12" i="30" a="1"/>
  <c r="G12" i="30" s="1"/>
  <c r="T11" i="30" a="1"/>
  <c r="T11" i="30" s="1"/>
  <c r="L11" i="30" a="1"/>
  <c r="L11" i="30" s="1"/>
  <c r="D11" i="30" a="1"/>
  <c r="D11" i="30" s="1"/>
  <c r="Q10" i="30" a="1"/>
  <c r="Q10" i="30" s="1"/>
  <c r="L6" i="37" a="1"/>
  <c r="L6" i="37" s="1"/>
  <c r="S5" i="37" a="1"/>
  <c r="S5" i="37" s="1"/>
  <c r="E5" i="37" a="1"/>
  <c r="E5" i="37" s="1"/>
  <c r="Q4" i="37" a="1"/>
  <c r="Q4" i="37" s="1"/>
  <c r="I4" i="37" a="1"/>
  <c r="I4" i="37" s="1"/>
  <c r="R8" i="36" a="1"/>
  <c r="R8" i="36" s="1"/>
  <c r="J8" i="36" a="1"/>
  <c r="J8" i="36" s="1"/>
  <c r="W7" i="36" a="1"/>
  <c r="W7" i="36" s="1"/>
  <c r="P7" i="36" a="1"/>
  <c r="P7" i="36" s="1"/>
  <c r="H7" i="36" a="1"/>
  <c r="H7" i="36" s="1"/>
  <c r="U6" i="36" a="1"/>
  <c r="U6" i="36" s="1"/>
  <c r="M6" i="36" a="1"/>
  <c r="M6" i="36" s="1"/>
  <c r="E6" i="36" a="1"/>
  <c r="E6" i="36" s="1"/>
  <c r="R5" i="36" a="1"/>
  <c r="R5" i="36" s="1"/>
  <c r="J5" i="36" a="1"/>
  <c r="J5" i="36" s="1"/>
  <c r="W4" i="36" a="1"/>
  <c r="W4" i="36" s="1"/>
  <c r="O4" i="36" a="1"/>
  <c r="O4" i="36" s="1"/>
  <c r="G4" i="36" a="1"/>
  <c r="G4" i="36" s="1"/>
  <c r="Q7" i="35" a="1"/>
  <c r="Q7" i="35" s="1"/>
  <c r="I7" i="35" a="1"/>
  <c r="I7" i="35" s="1"/>
  <c r="V6" i="35" a="1"/>
  <c r="V6" i="35" s="1"/>
  <c r="N6" i="35" a="1"/>
  <c r="N6" i="35" s="1"/>
  <c r="F6" i="35" a="1"/>
  <c r="F6" i="35" s="1"/>
  <c r="S5" i="35" a="1"/>
  <c r="S5" i="35" s="1"/>
  <c r="L5" i="35" a="1"/>
  <c r="L5" i="35" s="1"/>
  <c r="D5" i="35" a="1"/>
  <c r="D5" i="35" s="1"/>
  <c r="Q4" i="35" a="1"/>
  <c r="Q4" i="35" s="1"/>
  <c r="I4" i="35" a="1"/>
  <c r="I4" i="35" s="1"/>
  <c r="P8" i="34" a="1"/>
  <c r="P8" i="34" s="1"/>
  <c r="H8" i="34" a="1"/>
  <c r="H8" i="34" s="1"/>
  <c r="U7" i="34" a="1"/>
  <c r="U7" i="34" s="1"/>
  <c r="M7" i="34" a="1"/>
  <c r="M7" i="34" s="1"/>
  <c r="E7" i="34" a="1"/>
  <c r="E7" i="34" s="1"/>
  <c r="K6" i="34" a="1"/>
  <c r="K6" i="34" s="1"/>
  <c r="P5" i="34" a="1"/>
  <c r="P5" i="34" s="1"/>
  <c r="H5" i="34" a="1"/>
  <c r="H5" i="34" s="1"/>
  <c r="U4" i="34" a="1"/>
  <c r="U4" i="34" s="1"/>
  <c r="M4" i="34" a="1"/>
  <c r="M4" i="34" s="1"/>
  <c r="E4" i="34" a="1"/>
  <c r="E4" i="34" s="1"/>
  <c r="V12" i="33" a="1"/>
  <c r="V12" i="33" s="1"/>
  <c r="N12" i="33" a="1"/>
  <c r="N12" i="33" s="1"/>
  <c r="F12" i="33" a="1"/>
  <c r="F12" i="33" s="1"/>
  <c r="S11" i="33" a="1"/>
  <c r="S11" i="33" s="1"/>
  <c r="K11" i="33" a="1"/>
  <c r="K11" i="33" s="1"/>
  <c r="P10" i="33" a="1"/>
  <c r="P10" i="33" s="1"/>
  <c r="H10" i="33" a="1"/>
  <c r="H10" i="33" s="1"/>
  <c r="U9" i="33" a="1"/>
  <c r="U9" i="33" s="1"/>
  <c r="F9" i="33" a="1"/>
  <c r="F9" i="33" s="1"/>
  <c r="S8" i="33" a="1"/>
  <c r="S8" i="33" s="1"/>
  <c r="K8" i="33" a="1"/>
  <c r="K8" i="33" s="1"/>
  <c r="P7" i="33" a="1"/>
  <c r="P7" i="33" s="1"/>
  <c r="I7" i="33" a="1"/>
  <c r="I7" i="33" s="1"/>
  <c r="V6" i="33" a="1"/>
  <c r="V6" i="33" s="1"/>
  <c r="O6" i="33" a="1"/>
  <c r="O6" i="33" s="1"/>
  <c r="G6" i="33" a="1"/>
  <c r="G6" i="33" s="1"/>
  <c r="T5" i="33" a="1"/>
  <c r="T5" i="33" s="1"/>
  <c r="L5" i="33" a="1"/>
  <c r="L5" i="33" s="1"/>
  <c r="E5" i="33" a="1"/>
  <c r="E5" i="33" s="1"/>
  <c r="R4" i="33" a="1"/>
  <c r="R4" i="33" s="1"/>
  <c r="J4" i="33" a="1"/>
  <c r="J4" i="33" s="1"/>
  <c r="U7" i="31" a="1"/>
  <c r="U7" i="31" s="1"/>
  <c r="M7" i="31" a="1"/>
  <c r="M7" i="31" s="1"/>
  <c r="E7" i="31" a="1"/>
  <c r="E7" i="31" s="1"/>
  <c r="R6" i="31" a="1"/>
  <c r="R6" i="31" s="1"/>
  <c r="J6" i="31" a="1"/>
  <c r="J6" i="31" s="1"/>
  <c r="W5" i="31" a="1"/>
  <c r="W5" i="31" s="1"/>
  <c r="O5" i="31" a="1"/>
  <c r="O5" i="31" s="1"/>
  <c r="G5" i="31" a="1"/>
  <c r="G5" i="31" s="1"/>
  <c r="T4" i="31" a="1"/>
  <c r="T4" i="31" s="1"/>
  <c r="L4" i="31" a="1"/>
  <c r="L4" i="31" s="1"/>
  <c r="D4" i="31" a="1"/>
  <c r="D4" i="31" s="1"/>
  <c r="V12" i="30" a="1"/>
  <c r="V12" i="30" s="1"/>
  <c r="N12" i="30" a="1"/>
  <c r="N12" i="30" s="1"/>
  <c r="F12" i="30" a="1"/>
  <c r="F12" i="30" s="1"/>
  <c r="S11" i="30" a="1"/>
  <c r="S11" i="30" s="1"/>
  <c r="K11" i="30" a="1"/>
  <c r="K11" i="30" s="1"/>
  <c r="T4" i="37" a="1"/>
  <c r="T4" i="37" s="1"/>
  <c r="U8" i="36" a="1"/>
  <c r="U8" i="36" s="1"/>
  <c r="H6" i="36" a="1"/>
  <c r="H6" i="36" s="1"/>
  <c r="T7" i="35" a="1"/>
  <c r="T7" i="35" s="1"/>
  <c r="O5" i="35" a="1"/>
  <c r="O5" i="35" s="1"/>
  <c r="P4" i="34" a="1"/>
  <c r="P4" i="34" s="1"/>
  <c r="Q12" i="33" a="1"/>
  <c r="Q12" i="33" s="1"/>
  <c r="K10" i="33" a="1"/>
  <c r="K10" i="33" s="1"/>
  <c r="W5" i="33" a="1"/>
  <c r="W5" i="33" s="1"/>
  <c r="W4" i="31" a="1"/>
  <c r="W4" i="31" s="1"/>
  <c r="F11" i="30" a="1"/>
  <c r="F11" i="30" s="1"/>
  <c r="K10" i="30" a="1"/>
  <c r="K10" i="30" s="1"/>
  <c r="P9" i="30" a="1"/>
  <c r="P9" i="30" s="1"/>
  <c r="H9" i="30" a="1"/>
  <c r="H9" i="30" s="1"/>
  <c r="T8" i="30" a="1"/>
  <c r="T8" i="30" s="1"/>
  <c r="L8" i="30" a="1"/>
  <c r="L8" i="30" s="1"/>
  <c r="D8" i="30" a="1"/>
  <c r="D8" i="30" s="1"/>
  <c r="P7" i="30" a="1"/>
  <c r="P7" i="30" s="1"/>
  <c r="H7" i="30" a="1"/>
  <c r="H7" i="30" s="1"/>
  <c r="T6" i="30" a="1"/>
  <c r="T6" i="30" s="1"/>
  <c r="L6" i="30" a="1"/>
  <c r="L6" i="30" s="1"/>
  <c r="D6" i="30" a="1"/>
  <c r="D6" i="30" s="1"/>
  <c r="P5" i="30" a="1"/>
  <c r="P5" i="30" s="1"/>
  <c r="H5" i="30" a="1"/>
  <c r="H5" i="30" s="1"/>
  <c r="T4" i="30" a="1"/>
  <c r="T4" i="30" s="1"/>
  <c r="L4" i="30" a="1"/>
  <c r="L4" i="30" s="1"/>
  <c r="D4" i="30" a="1"/>
  <c r="D4" i="30" s="1"/>
  <c r="L4" i="37" a="1"/>
  <c r="L4" i="37" s="1"/>
  <c r="M8" i="36" a="1"/>
  <c r="M8" i="36" s="1"/>
  <c r="L7" i="35" a="1"/>
  <c r="L7" i="35" s="1"/>
  <c r="G5" i="35" a="1"/>
  <c r="G5" i="35" s="1"/>
  <c r="U6" i="34" a="1"/>
  <c r="U6" i="34" s="1"/>
  <c r="H4" i="34" a="1"/>
  <c r="H4" i="34" s="1"/>
  <c r="I12" i="33" a="1"/>
  <c r="I12" i="33" s="1"/>
  <c r="S7" i="33" a="1"/>
  <c r="S7" i="33" s="1"/>
  <c r="O5" i="33" a="1"/>
  <c r="O5" i="33" s="1"/>
  <c r="U6" i="31" a="1"/>
  <c r="U6" i="31" s="1"/>
  <c r="O4" i="31" a="1"/>
  <c r="O4" i="31" s="1"/>
  <c r="Q12" i="30" a="1"/>
  <c r="Q12" i="30" s="1"/>
  <c r="J10" i="30" a="1"/>
  <c r="J10" i="30" s="1"/>
  <c r="W9" i="30" a="1"/>
  <c r="W9" i="30" s="1"/>
  <c r="O9" i="30" a="1"/>
  <c r="O9" i="30" s="1"/>
  <c r="G9" i="30" a="1"/>
  <c r="G9" i="30" s="1"/>
  <c r="S8" i="30" a="1"/>
  <c r="S8" i="30" s="1"/>
  <c r="K8" i="30" a="1"/>
  <c r="K8" i="30" s="1"/>
  <c r="W7" i="30" a="1"/>
  <c r="W7" i="30" s="1"/>
  <c r="O7" i="30" a="1"/>
  <c r="O7" i="30" s="1"/>
  <c r="G7" i="30" a="1"/>
  <c r="G7" i="30" s="1"/>
  <c r="S6" i="30" a="1"/>
  <c r="S6" i="30" s="1"/>
  <c r="K6" i="30" a="1"/>
  <c r="K6" i="30" s="1"/>
  <c r="W5" i="30" a="1"/>
  <c r="W5" i="30" s="1"/>
  <c r="O5" i="30" a="1"/>
  <c r="O5" i="30" s="1"/>
  <c r="G5" i="30" a="1"/>
  <c r="G5" i="30" s="1"/>
  <c r="S4" i="30" a="1"/>
  <c r="S4" i="30" s="1"/>
  <c r="K4" i="30" a="1"/>
  <c r="K4" i="30" s="1"/>
  <c r="D4" i="37" a="1"/>
  <c r="D4" i="37" s="1"/>
  <c r="E8" i="36" a="1"/>
  <c r="E8" i="36" s="1"/>
  <c r="U5" i="36" a="1"/>
  <c r="U5" i="36" s="1"/>
  <c r="D7" i="35" a="1"/>
  <c r="D7" i="35" s="1"/>
  <c r="N6" i="34" a="1"/>
  <c r="N6" i="34" s="1"/>
  <c r="P9" i="33" a="1"/>
  <c r="P9" i="33" s="1"/>
  <c r="L7" i="33" a="1"/>
  <c r="L7" i="33" s="1"/>
  <c r="H5" i="33" a="1"/>
  <c r="H5" i="33" s="1"/>
  <c r="M6" i="31" a="1"/>
  <c r="M6" i="31" s="1"/>
  <c r="G4" i="31" a="1"/>
  <c r="G4" i="31" s="1"/>
  <c r="I12" i="30" a="1"/>
  <c r="I12" i="30" s="1"/>
  <c r="W10" i="30" a="1"/>
  <c r="W10" i="30" s="1"/>
  <c r="I10" i="30" a="1"/>
  <c r="I10" i="30" s="1"/>
  <c r="V9" i="30" a="1"/>
  <c r="V9" i="30" s="1"/>
  <c r="N9" i="30" a="1"/>
  <c r="N9" i="30" s="1"/>
  <c r="F9" i="30" a="1"/>
  <c r="F9" i="30" s="1"/>
  <c r="R8" i="30" a="1"/>
  <c r="R8" i="30" s="1"/>
  <c r="J8" i="30" a="1"/>
  <c r="J8" i="30" s="1"/>
  <c r="V7" i="30" a="1"/>
  <c r="V7" i="30" s="1"/>
  <c r="N7" i="30" a="1"/>
  <c r="N7" i="30" s="1"/>
  <c r="F7" i="30" a="1"/>
  <c r="F7" i="30" s="1"/>
  <c r="R6" i="30" a="1"/>
  <c r="R6" i="30" s="1"/>
  <c r="J6" i="30" a="1"/>
  <c r="J6" i="30" s="1"/>
  <c r="V5" i="30" a="1"/>
  <c r="V5" i="30" s="1"/>
  <c r="N5" i="30" a="1"/>
  <c r="N5" i="30" s="1"/>
  <c r="F5" i="30" a="1"/>
  <c r="F5" i="30" s="1"/>
  <c r="R4" i="30" a="1"/>
  <c r="R4" i="30" s="1"/>
  <c r="J4" i="30" a="1"/>
  <c r="J4" i="30" s="1"/>
  <c r="M5" i="36" a="1"/>
  <c r="M5" i="36" s="1"/>
  <c r="T4" i="35" a="1"/>
  <c r="T4" i="35" s="1"/>
  <c r="S8" i="34" a="1"/>
  <c r="S8" i="34" s="1"/>
  <c r="F6" i="34" a="1"/>
  <c r="F6" i="34" s="1"/>
  <c r="V11" i="33" a="1"/>
  <c r="V11" i="33" s="1"/>
  <c r="I9" i="33" a="1"/>
  <c r="I9" i="33" s="1"/>
  <c r="D7" i="33" a="1"/>
  <c r="D7" i="33" s="1"/>
  <c r="E6" i="31" a="1"/>
  <c r="E6" i="31" s="1"/>
  <c r="S10" i="30" a="1"/>
  <c r="S10" i="30" s="1"/>
  <c r="H10" i="30" a="1"/>
  <c r="H10" i="30" s="1"/>
  <c r="U9" i="30" a="1"/>
  <c r="U9" i="30" s="1"/>
  <c r="M9" i="30" a="1"/>
  <c r="M9" i="30" s="1"/>
  <c r="E9" i="30" a="1"/>
  <c r="E9" i="30" s="1"/>
  <c r="Q8" i="30" a="1"/>
  <c r="Q8" i="30" s="1"/>
  <c r="I8" i="30" a="1"/>
  <c r="I8" i="30" s="1"/>
  <c r="U7" i="30" a="1"/>
  <c r="U7" i="30" s="1"/>
  <c r="M7" i="30" a="1"/>
  <c r="M7" i="30" s="1"/>
  <c r="E7" i="30" a="1"/>
  <c r="E7" i="30" s="1"/>
  <c r="Q6" i="30" a="1"/>
  <c r="Q6" i="30" s="1"/>
  <c r="I6" i="30" a="1"/>
  <c r="I6" i="30" s="1"/>
  <c r="U5" i="30" a="1"/>
  <c r="U5" i="30" s="1"/>
  <c r="M5" i="30" a="1"/>
  <c r="M5" i="30" s="1"/>
  <c r="E5" i="30" a="1"/>
  <c r="E5" i="30" s="1"/>
  <c r="Q4" i="30" a="1"/>
  <c r="Q4" i="30" s="1"/>
  <c r="I4" i="30" a="1"/>
  <c r="I4" i="30" s="1"/>
  <c r="S7" i="36" a="1"/>
  <c r="S7" i="36" s="1"/>
  <c r="E5" i="36" a="1"/>
  <c r="E5" i="36" s="1"/>
  <c r="Q6" i="35" a="1"/>
  <c r="Q6" i="35" s="1"/>
  <c r="L4" i="35" a="1"/>
  <c r="L4" i="35" s="1"/>
  <c r="K8" i="34" a="1"/>
  <c r="K8" i="34" s="1"/>
  <c r="N11" i="33" a="1"/>
  <c r="N11" i="33" s="1"/>
  <c r="U4" i="33" a="1"/>
  <c r="U4" i="33" s="1"/>
  <c r="V11" i="30" a="1"/>
  <c r="V11" i="30" s="1"/>
  <c r="P10" i="30" a="1"/>
  <c r="P10" i="30" s="1"/>
  <c r="G10" i="30" a="1"/>
  <c r="G10" i="30" s="1"/>
  <c r="T9" i="30" a="1"/>
  <c r="T9" i="30" s="1"/>
  <c r="L9" i="30" a="1"/>
  <c r="L9" i="30" s="1"/>
  <c r="D9" i="30" a="1"/>
  <c r="D9" i="30" s="1"/>
  <c r="P8" i="30" a="1"/>
  <c r="P8" i="30" s="1"/>
  <c r="H8" i="30" a="1"/>
  <c r="H8" i="30" s="1"/>
  <c r="T7" i="30" a="1"/>
  <c r="T7" i="30" s="1"/>
  <c r="L7" i="30" a="1"/>
  <c r="L7" i="30" s="1"/>
  <c r="D7" i="30" a="1"/>
  <c r="D7" i="30" s="1"/>
  <c r="P6" i="30" a="1"/>
  <c r="P6" i="30" s="1"/>
  <c r="H6" i="30" a="1"/>
  <c r="H6" i="30" s="1"/>
  <c r="T5" i="30" a="1"/>
  <c r="T5" i="30" s="1"/>
  <c r="L5" i="30" a="1"/>
  <c r="L5" i="30" s="1"/>
  <c r="D5" i="30" a="1"/>
  <c r="D5" i="30" s="1"/>
  <c r="P4" i="30" a="1"/>
  <c r="P4" i="30" s="1"/>
  <c r="H4" i="30" a="1"/>
  <c r="H4" i="30" s="1"/>
  <c r="K7" i="36" a="1"/>
  <c r="K7" i="36" s="1"/>
  <c r="I6" i="35" a="1"/>
  <c r="I6" i="35" s="1"/>
  <c r="D4" i="35" a="1"/>
  <c r="D4" i="35" s="1"/>
  <c r="S5" i="34" a="1"/>
  <c r="S5" i="34" s="1"/>
  <c r="F11" i="33" a="1"/>
  <c r="F11" i="33" s="1"/>
  <c r="V8" i="33" a="1"/>
  <c r="V8" i="33" s="1"/>
  <c r="R6" i="33" a="1"/>
  <c r="R6" i="33" s="1"/>
  <c r="M4" i="33" a="1"/>
  <c r="M4" i="33" s="1"/>
  <c r="R5" i="31" a="1"/>
  <c r="R5" i="31" s="1"/>
  <c r="R11" i="30" a="1"/>
  <c r="R11" i="30" s="1"/>
  <c r="O10" i="30" a="1"/>
  <c r="O10" i="30" s="1"/>
  <c r="F10" i="30" a="1"/>
  <c r="F10" i="30" s="1"/>
  <c r="S9" i="30" a="1"/>
  <c r="S9" i="30" s="1"/>
  <c r="K9" i="30" a="1"/>
  <c r="K9" i="30" s="1"/>
  <c r="W8" i="30" a="1"/>
  <c r="W8" i="30" s="1"/>
  <c r="O8" i="30" a="1"/>
  <c r="O8" i="30" s="1"/>
  <c r="G8" i="30" a="1"/>
  <c r="G8" i="30" s="1"/>
  <c r="S7" i="30" a="1"/>
  <c r="S7" i="30" s="1"/>
  <c r="K7" i="30" a="1"/>
  <c r="K7" i="30" s="1"/>
  <c r="W6" i="30" a="1"/>
  <c r="W6" i="30" s="1"/>
  <c r="O6" i="30" a="1"/>
  <c r="O6" i="30" s="1"/>
  <c r="G6" i="30" a="1"/>
  <c r="G6" i="30" s="1"/>
  <c r="S5" i="30" a="1"/>
  <c r="S5" i="30" s="1"/>
  <c r="K5" i="30" a="1"/>
  <c r="K5" i="30" s="1"/>
  <c r="W4" i="30" a="1"/>
  <c r="W4" i="30" s="1"/>
  <c r="O4" i="30" a="1"/>
  <c r="O4" i="30" s="1"/>
  <c r="G4" i="30" a="1"/>
  <c r="G4" i="30" s="1"/>
  <c r="J5" i="37" a="1"/>
  <c r="J5" i="37" s="1"/>
  <c r="R4" i="36" a="1"/>
  <c r="R4" i="36" s="1"/>
  <c r="P7" i="34" a="1"/>
  <c r="P7" i="34" s="1"/>
  <c r="K5" i="34" a="1"/>
  <c r="K5" i="34" s="1"/>
  <c r="N8" i="33" a="1"/>
  <c r="N8" i="33" s="1"/>
  <c r="J6" i="33" a="1"/>
  <c r="J6" i="33" s="1"/>
  <c r="E4" i="33" a="1"/>
  <c r="E4" i="33" s="1"/>
  <c r="P7" i="31" a="1"/>
  <c r="P7" i="31" s="1"/>
  <c r="J5" i="31" a="1"/>
  <c r="J5" i="31" s="1"/>
  <c r="N11" i="30" a="1"/>
  <c r="N11" i="30" s="1"/>
  <c r="N10" i="30" a="1"/>
  <c r="N10" i="30" s="1"/>
  <c r="E10" i="30" a="1"/>
  <c r="E10" i="30" s="1"/>
  <c r="R9" i="30" a="1"/>
  <c r="R9" i="30" s="1"/>
  <c r="J9" i="30" a="1"/>
  <c r="J9" i="30" s="1"/>
  <c r="V8" i="30" a="1"/>
  <c r="V8" i="30" s="1"/>
  <c r="N8" i="30" a="1"/>
  <c r="N8" i="30" s="1"/>
  <c r="F8" i="30" a="1"/>
  <c r="F8" i="30" s="1"/>
  <c r="R7" i="30" a="1"/>
  <c r="R7" i="30" s="1"/>
  <c r="J7" i="30" a="1"/>
  <c r="J7" i="30" s="1"/>
  <c r="V6" i="30" a="1"/>
  <c r="V6" i="30" s="1"/>
  <c r="N6" i="30" a="1"/>
  <c r="N6" i="30" s="1"/>
  <c r="F6" i="30" a="1"/>
  <c r="F6" i="30" s="1"/>
  <c r="R5" i="30" a="1"/>
  <c r="R5" i="30" s="1"/>
  <c r="J5" i="30" a="1"/>
  <c r="J5" i="30" s="1"/>
  <c r="V4" i="30" a="1"/>
  <c r="V4" i="30" s="1"/>
  <c r="N4" i="30" a="1"/>
  <c r="N4" i="30" s="1"/>
  <c r="F4" i="30" a="1"/>
  <c r="F4" i="30" s="1"/>
  <c r="P6" i="36" a="1"/>
  <c r="P6" i="36" s="1"/>
  <c r="J4" i="36" a="1"/>
  <c r="J4" i="36" s="1"/>
  <c r="V5" i="35" a="1"/>
  <c r="V5" i="35" s="1"/>
  <c r="H7" i="34" a="1"/>
  <c r="H7" i="34" s="1"/>
  <c r="S10" i="33" a="1"/>
  <c r="S10" i="33" s="1"/>
  <c r="F8" i="33" a="1"/>
  <c r="F8" i="33" s="1"/>
  <c r="H7" i="31" a="1"/>
  <c r="H7" i="31" s="1"/>
  <c r="J11" i="30" a="1"/>
  <c r="J11" i="30" s="1"/>
  <c r="L10" i="30" a="1"/>
  <c r="L10" i="30" s="1"/>
  <c r="D10" i="30" a="1"/>
  <c r="D10" i="30" s="1"/>
  <c r="Q9" i="30" a="1"/>
  <c r="Q9" i="30" s="1"/>
  <c r="I9" i="30" a="1"/>
  <c r="I9" i="30" s="1"/>
  <c r="U8" i="30" a="1"/>
  <c r="U8" i="30" s="1"/>
  <c r="M8" i="30" a="1"/>
  <c r="M8" i="30" s="1"/>
  <c r="E8" i="30" a="1"/>
  <c r="E8" i="30" s="1"/>
  <c r="Q7" i="30" a="1"/>
  <c r="Q7" i="30" s="1"/>
  <c r="I7" i="30" a="1"/>
  <c r="I7" i="30" s="1"/>
  <c r="U6" i="30" a="1"/>
  <c r="U6" i="30" s="1"/>
  <c r="M6" i="30" a="1"/>
  <c r="M6" i="30" s="1"/>
  <c r="E6" i="30" a="1"/>
  <c r="E6" i="30" s="1"/>
  <c r="Q5" i="30" a="1"/>
  <c r="Q5" i="30" s="1"/>
  <c r="I5" i="30" a="1"/>
  <c r="I5" i="30" s="1"/>
  <c r="U4" i="30" a="1"/>
  <c r="U4" i="30" s="1"/>
  <c r="M4" i="30" a="1"/>
  <c r="M4" i="30" s="1"/>
  <c r="E4" i="30" a="1"/>
  <c r="E4" i="30" s="1"/>
  <c r="W9" i="29" a="1"/>
  <c r="W9" i="29" s="1"/>
  <c r="L9" i="29" a="1"/>
  <c r="L9" i="29" s="1"/>
  <c r="U8" i="29" a="1"/>
  <c r="U8" i="29" s="1"/>
  <c r="L8" i="29" a="1"/>
  <c r="L8" i="29" s="1"/>
  <c r="L7" i="29" a="1"/>
  <c r="L7" i="29" s="1"/>
  <c r="F7" i="29" a="1"/>
  <c r="F7" i="29" s="1"/>
  <c r="U6" i="29" a="1"/>
  <c r="U6" i="29" s="1"/>
  <c r="L6" i="29" a="1"/>
  <c r="L6" i="29" s="1"/>
  <c r="G6" i="29" a="1"/>
  <c r="G6" i="29" s="1"/>
  <c r="W5" i="29" a="1"/>
  <c r="W5" i="29" s="1"/>
  <c r="Q5" i="29" a="1"/>
  <c r="Q5" i="29" s="1"/>
  <c r="K5" i="29" a="1"/>
  <c r="K5" i="29" s="1"/>
  <c r="D5" i="29" a="1"/>
  <c r="D5" i="29" s="1"/>
  <c r="T4" i="29" a="1"/>
  <c r="T4" i="29" s="1"/>
  <c r="K4" i="29" a="1"/>
  <c r="K4" i="29" s="1"/>
  <c r="F4" i="29" a="1"/>
  <c r="F4" i="29" s="1"/>
  <c r="Q7" i="28" a="1"/>
  <c r="Q7" i="28" s="1"/>
  <c r="I7" i="28" a="1"/>
  <c r="I7" i="28" s="1"/>
  <c r="V6" i="28" a="1"/>
  <c r="V6" i="28" s="1"/>
  <c r="N6" i="28" a="1"/>
  <c r="N6" i="28" s="1"/>
  <c r="F6" i="28" a="1"/>
  <c r="F6" i="28" s="1"/>
  <c r="S5" i="28" a="1"/>
  <c r="S5" i="28" s="1"/>
  <c r="K5" i="28" a="1"/>
  <c r="K5" i="28" s="1"/>
  <c r="D5" i="28" a="1"/>
  <c r="D5" i="28" s="1"/>
  <c r="Q4" i="28" a="1"/>
  <c r="Q4" i="28" s="1"/>
  <c r="J4" i="28" a="1"/>
  <c r="J4" i="28" s="1"/>
  <c r="S7" i="27" a="1"/>
  <c r="S7" i="27" s="1"/>
  <c r="K7" i="27" a="1"/>
  <c r="K7" i="27" s="1"/>
  <c r="P6" i="27" a="1"/>
  <c r="P6" i="27" s="1"/>
  <c r="H6" i="27" a="1"/>
  <c r="H6" i="27" s="1"/>
  <c r="U5" i="27" a="1"/>
  <c r="U5" i="27" s="1"/>
  <c r="M5" i="27" a="1"/>
  <c r="M5" i="27" s="1"/>
  <c r="E5" i="27" a="1"/>
  <c r="E5" i="27" s="1"/>
  <c r="R4" i="27" a="1"/>
  <c r="R4" i="27" s="1"/>
  <c r="J4" i="27" a="1"/>
  <c r="J4" i="27" s="1"/>
  <c r="P10" i="26" a="1"/>
  <c r="P10" i="26" s="1"/>
  <c r="H10" i="26" a="1"/>
  <c r="H10" i="26" s="1"/>
  <c r="U9" i="26" a="1"/>
  <c r="U9" i="26" s="1"/>
  <c r="N9" i="26" a="1"/>
  <c r="N9" i="26" s="1"/>
  <c r="F9" i="26" a="1"/>
  <c r="F9" i="26" s="1"/>
  <c r="S8" i="26" a="1"/>
  <c r="S8" i="26" s="1"/>
  <c r="K8" i="26" a="1"/>
  <c r="K8" i="26" s="1"/>
  <c r="P7" i="26" a="1"/>
  <c r="P7" i="26" s="1"/>
  <c r="H7" i="26" a="1"/>
  <c r="H7" i="26" s="1"/>
  <c r="U6" i="26" a="1"/>
  <c r="U6" i="26" s="1"/>
  <c r="M6" i="26" a="1"/>
  <c r="M6" i="26" s="1"/>
  <c r="E6" i="26" a="1"/>
  <c r="E6" i="26" s="1"/>
  <c r="R5" i="26" a="1"/>
  <c r="R5" i="26" s="1"/>
  <c r="J5" i="26" a="1"/>
  <c r="J5" i="26" s="1"/>
  <c r="W4" i="26" a="1"/>
  <c r="W4" i="26" s="1"/>
  <c r="O4" i="26" a="1"/>
  <c r="O4" i="26" s="1"/>
  <c r="G4" i="26" a="1"/>
  <c r="G4" i="26" s="1"/>
  <c r="V9" i="29" a="1"/>
  <c r="V9" i="29" s="1"/>
  <c r="Q9" i="29" a="1"/>
  <c r="Q9" i="29" s="1"/>
  <c r="K9" i="29" a="1"/>
  <c r="K9" i="29" s="1"/>
  <c r="E9" i="29" a="1"/>
  <c r="E9" i="29" s="1"/>
  <c r="P8" i="29" a="1"/>
  <c r="P8" i="29" s="1"/>
  <c r="G8" i="29" a="1"/>
  <c r="G8" i="29" s="1"/>
  <c r="V7" i="29" a="1"/>
  <c r="V7" i="29" s="1"/>
  <c r="Q7" i="29" a="1"/>
  <c r="Q7" i="29" s="1"/>
  <c r="K7" i="29" a="1"/>
  <c r="K7" i="29" s="1"/>
  <c r="E7" i="29" a="1"/>
  <c r="E7" i="29" s="1"/>
  <c r="P6" i="29" a="1"/>
  <c r="P6" i="29" s="1"/>
  <c r="K6" i="29" a="1"/>
  <c r="K6" i="29" s="1"/>
  <c r="F6" i="29" a="1"/>
  <c r="F6" i="29" s="1"/>
  <c r="P5" i="29" a="1"/>
  <c r="P5" i="29" s="1"/>
  <c r="J5" i="29" a="1"/>
  <c r="J5" i="29" s="1"/>
  <c r="O4" i="29" a="1"/>
  <c r="O4" i="29" s="1"/>
  <c r="P7" i="28" a="1"/>
  <c r="P7" i="28" s="1"/>
  <c r="H7" i="28" a="1"/>
  <c r="H7" i="28" s="1"/>
  <c r="U6" i="28" a="1"/>
  <c r="U6" i="28" s="1"/>
  <c r="M6" i="28" a="1"/>
  <c r="M6" i="28" s="1"/>
  <c r="E6" i="28" a="1"/>
  <c r="E6" i="28" s="1"/>
  <c r="R5" i="28" a="1"/>
  <c r="R5" i="28" s="1"/>
  <c r="J5" i="28" a="1"/>
  <c r="J5" i="28" s="1"/>
  <c r="P4" i="28" a="1"/>
  <c r="P4" i="28" s="1"/>
  <c r="I4" i="28" a="1"/>
  <c r="I4" i="28" s="1"/>
  <c r="R7" i="27" a="1"/>
  <c r="R7" i="27" s="1"/>
  <c r="J7" i="27" a="1"/>
  <c r="J7" i="27" s="1"/>
  <c r="W6" i="27" a="1"/>
  <c r="W6" i="27" s="1"/>
  <c r="O6" i="27" a="1"/>
  <c r="O6" i="27" s="1"/>
  <c r="G6" i="27" a="1"/>
  <c r="G6" i="27" s="1"/>
  <c r="T5" i="27" a="1"/>
  <c r="T5" i="27" s="1"/>
  <c r="L5" i="27" a="1"/>
  <c r="L5" i="27" s="1"/>
  <c r="D5" i="27" a="1"/>
  <c r="D5" i="27" s="1"/>
  <c r="Q4" i="27" a="1"/>
  <c r="Q4" i="27" s="1"/>
  <c r="I4" i="27" a="1"/>
  <c r="I4" i="27" s="1"/>
  <c r="W10" i="26" a="1"/>
  <c r="W10" i="26" s="1"/>
  <c r="O10" i="26" a="1"/>
  <c r="O10" i="26" s="1"/>
  <c r="G10" i="26" a="1"/>
  <c r="G10" i="26" s="1"/>
  <c r="T9" i="26" a="1"/>
  <c r="T9" i="26" s="1"/>
  <c r="M9" i="26" a="1"/>
  <c r="M9" i="26" s="1"/>
  <c r="E9" i="26" a="1"/>
  <c r="E9" i="26" s="1"/>
  <c r="R8" i="26" a="1"/>
  <c r="R8" i="26" s="1"/>
  <c r="J8" i="26" a="1"/>
  <c r="J8" i="26" s="1"/>
  <c r="W7" i="26" a="1"/>
  <c r="W7" i="26" s="1"/>
  <c r="O7" i="26" a="1"/>
  <c r="O7" i="26" s="1"/>
  <c r="G7" i="26" a="1"/>
  <c r="G7" i="26" s="1"/>
  <c r="T6" i="26" a="1"/>
  <c r="T6" i="26" s="1"/>
  <c r="L6" i="26" a="1"/>
  <c r="L6" i="26" s="1"/>
  <c r="D6" i="26" a="1"/>
  <c r="D6" i="26" s="1"/>
  <c r="Q5" i="26" a="1"/>
  <c r="Q5" i="26" s="1"/>
  <c r="I5" i="26" a="1"/>
  <c r="I5" i="26" s="1"/>
  <c r="V4" i="26" a="1"/>
  <c r="V4" i="26" s="1"/>
  <c r="N4" i="26" a="1"/>
  <c r="N4" i="26" s="1"/>
  <c r="F4" i="26" a="1"/>
  <c r="F4" i="26" s="1"/>
  <c r="J9" i="29" a="1"/>
  <c r="J9" i="29" s="1"/>
  <c r="D9" i="29" a="1"/>
  <c r="D9" i="29" s="1"/>
  <c r="T8" i="29" a="1"/>
  <c r="T8" i="29" s="1"/>
  <c r="K8" i="29" a="1"/>
  <c r="K8" i="29" s="1"/>
  <c r="F8" i="29" a="1"/>
  <c r="F8" i="29" s="1"/>
  <c r="P7" i="29" a="1"/>
  <c r="P7" i="29" s="1"/>
  <c r="D7" i="29" a="1"/>
  <c r="D7" i="29" s="1"/>
  <c r="T6" i="29" a="1"/>
  <c r="T6" i="29" s="1"/>
  <c r="O6" i="29" a="1"/>
  <c r="O6" i="29" s="1"/>
  <c r="V5" i="29" a="1"/>
  <c r="V5" i="29" s="1"/>
  <c r="I5" i="29" a="1"/>
  <c r="I5" i="29" s="1"/>
  <c r="S4" i="29" a="1"/>
  <c r="S4" i="29" s="1"/>
  <c r="J4" i="29" a="1"/>
  <c r="J4" i="29" s="1"/>
  <c r="E4" i="29" a="1"/>
  <c r="E4" i="29" s="1"/>
  <c r="W7" i="28" a="1"/>
  <c r="W7" i="28" s="1"/>
  <c r="O7" i="28" a="1"/>
  <c r="O7" i="28" s="1"/>
  <c r="G7" i="28" a="1"/>
  <c r="G7" i="28" s="1"/>
  <c r="T6" i="28" a="1"/>
  <c r="T6" i="28" s="1"/>
  <c r="L6" i="28" a="1"/>
  <c r="L6" i="28" s="1"/>
  <c r="D6" i="28" a="1"/>
  <c r="D6" i="28" s="1"/>
  <c r="Q5" i="28" a="1"/>
  <c r="Q5" i="28" s="1"/>
  <c r="W4" i="28" a="1"/>
  <c r="W4" i="28" s="1"/>
  <c r="O4" i="28" a="1"/>
  <c r="O4" i="28" s="1"/>
  <c r="H4" i="28" a="1"/>
  <c r="H4" i="28" s="1"/>
  <c r="Q7" i="27" a="1"/>
  <c r="Q7" i="27" s="1"/>
  <c r="I7" i="27" a="1"/>
  <c r="I7" i="27" s="1"/>
  <c r="V6" i="27" a="1"/>
  <c r="V6" i="27" s="1"/>
  <c r="N6" i="27" a="1"/>
  <c r="N6" i="27" s="1"/>
  <c r="F6" i="27" a="1"/>
  <c r="F6" i="27" s="1"/>
  <c r="S5" i="27" a="1"/>
  <c r="S5" i="27" s="1"/>
  <c r="K5" i="27" a="1"/>
  <c r="K5" i="27" s="1"/>
  <c r="P4" i="27" a="1"/>
  <c r="P4" i="27" s="1"/>
  <c r="H4" i="27" a="1"/>
  <c r="H4" i="27" s="1"/>
  <c r="V10" i="26" a="1"/>
  <c r="V10" i="26" s="1"/>
  <c r="N10" i="26" a="1"/>
  <c r="N10" i="26" s="1"/>
  <c r="F10" i="26" a="1"/>
  <c r="F10" i="26" s="1"/>
  <c r="S9" i="26" a="1"/>
  <c r="S9" i="26" s="1"/>
  <c r="L9" i="26" a="1"/>
  <c r="L9" i="26" s="1"/>
  <c r="D9" i="26" a="1"/>
  <c r="D9" i="26" s="1"/>
  <c r="Q8" i="26" a="1"/>
  <c r="Q8" i="26" s="1"/>
  <c r="I8" i="26" a="1"/>
  <c r="I8" i="26" s="1"/>
  <c r="V7" i="26" a="1"/>
  <c r="V7" i="26" s="1"/>
  <c r="N7" i="26" a="1"/>
  <c r="N7" i="26" s="1"/>
  <c r="F7" i="26" a="1"/>
  <c r="F7" i="26" s="1"/>
  <c r="S6" i="26" a="1"/>
  <c r="S6" i="26" s="1"/>
  <c r="K6" i="26" a="1"/>
  <c r="K6" i="26" s="1"/>
  <c r="P5" i="26" a="1"/>
  <c r="P5" i="26" s="1"/>
  <c r="H5" i="26" a="1"/>
  <c r="H5" i="26" s="1"/>
  <c r="U4" i="26" a="1"/>
  <c r="U4" i="26" s="1"/>
  <c r="M4" i="26" a="1"/>
  <c r="M4" i="26" s="1"/>
  <c r="E4" i="26" a="1"/>
  <c r="E4" i="26" s="1"/>
  <c r="U9" i="29" a="1"/>
  <c r="U9" i="29" s="1"/>
  <c r="P9" i="29" a="1"/>
  <c r="P9" i="29" s="1"/>
  <c r="O8" i="29" a="1"/>
  <c r="O8" i="29" s="1"/>
  <c r="J8" i="29" a="1"/>
  <c r="J8" i="29" s="1"/>
  <c r="E8" i="29" a="1"/>
  <c r="E8" i="29" s="1"/>
  <c r="U7" i="29" a="1"/>
  <c r="U7" i="29" s="1"/>
  <c r="O7" i="29" a="1"/>
  <c r="O7" i="29" s="1"/>
  <c r="J7" i="29" a="1"/>
  <c r="J7" i="29" s="1"/>
  <c r="S6" i="29" a="1"/>
  <c r="S6" i="29" s="1"/>
  <c r="J6" i="29" a="1"/>
  <c r="J6" i="29" s="1"/>
  <c r="E6" i="29" a="1"/>
  <c r="E6" i="29" s="1"/>
  <c r="U5" i="29" a="1"/>
  <c r="U5" i="29" s="1"/>
  <c r="O5" i="29" a="1"/>
  <c r="O5" i="29" s="1"/>
  <c r="H5" i="29" a="1"/>
  <c r="H5" i="29" s="1"/>
  <c r="W4" i="29" a="1"/>
  <c r="W4" i="29" s="1"/>
  <c r="N4" i="29" a="1"/>
  <c r="N4" i="29" s="1"/>
  <c r="D4" i="29" a="1"/>
  <c r="D4" i="29" s="1"/>
  <c r="V7" i="28" a="1"/>
  <c r="V7" i="28" s="1"/>
  <c r="N7" i="28" a="1"/>
  <c r="N7" i="28" s="1"/>
  <c r="F7" i="28" a="1"/>
  <c r="F7" i="28" s="1"/>
  <c r="S6" i="28" a="1"/>
  <c r="S6" i="28" s="1"/>
  <c r="K6" i="28" a="1"/>
  <c r="K6" i="28" s="1"/>
  <c r="P5" i="28" a="1"/>
  <c r="P5" i="28" s="1"/>
  <c r="I5" i="28" a="1"/>
  <c r="I5" i="28" s="1"/>
  <c r="V4" i="28" a="1"/>
  <c r="V4" i="28" s="1"/>
  <c r="N4" i="28" a="1"/>
  <c r="N4" i="28" s="1"/>
  <c r="G4" i="28" a="1"/>
  <c r="G4" i="28" s="1"/>
  <c r="P7" i="27" a="1"/>
  <c r="P7" i="27" s="1"/>
  <c r="H7" i="27" a="1"/>
  <c r="H7" i="27" s="1"/>
  <c r="U6" i="27" a="1"/>
  <c r="U6" i="27" s="1"/>
  <c r="M6" i="27" a="1"/>
  <c r="M6" i="27" s="1"/>
  <c r="E6" i="27" a="1"/>
  <c r="E6" i="27" s="1"/>
  <c r="R5" i="27" a="1"/>
  <c r="R5" i="27" s="1"/>
  <c r="J5" i="27" a="1"/>
  <c r="J5" i="27" s="1"/>
  <c r="W4" i="27" a="1"/>
  <c r="W4" i="27" s="1"/>
  <c r="O4" i="27" a="1"/>
  <c r="O4" i="27" s="1"/>
  <c r="G4" i="27" a="1"/>
  <c r="G4" i="27" s="1"/>
  <c r="U10" i="26" a="1"/>
  <c r="U10" i="26" s="1"/>
  <c r="M10" i="26" a="1"/>
  <c r="M10" i="26" s="1"/>
  <c r="E10" i="26" a="1"/>
  <c r="E10" i="26" s="1"/>
  <c r="R9" i="26" a="1"/>
  <c r="R9" i="26" s="1"/>
  <c r="K9" i="26" a="1"/>
  <c r="K9" i="26" s="1"/>
  <c r="P8" i="26" a="1"/>
  <c r="P8" i="26" s="1"/>
  <c r="H8" i="26" a="1"/>
  <c r="H8" i="26" s="1"/>
  <c r="U7" i="26" a="1"/>
  <c r="U7" i="26" s="1"/>
  <c r="M7" i="26" a="1"/>
  <c r="M7" i="26" s="1"/>
  <c r="E7" i="26" a="1"/>
  <c r="E7" i="26" s="1"/>
  <c r="R6" i="26" a="1"/>
  <c r="R6" i="26" s="1"/>
  <c r="J6" i="26" a="1"/>
  <c r="J6" i="26" s="1"/>
  <c r="W5" i="26" a="1"/>
  <c r="W5" i="26" s="1"/>
  <c r="O5" i="26" a="1"/>
  <c r="O5" i="26" s="1"/>
  <c r="G5" i="26" a="1"/>
  <c r="G5" i="26" s="1"/>
  <c r="T4" i="26" a="1"/>
  <c r="T4" i="26" s="1"/>
  <c r="L4" i="26" a="1"/>
  <c r="L4" i="26" s="1"/>
  <c r="O9" i="29" a="1"/>
  <c r="O9" i="29" s="1"/>
  <c r="I9" i="29" a="1"/>
  <c r="I9" i="29" s="1"/>
  <c r="S8" i="29" a="1"/>
  <c r="S8" i="29" s="1"/>
  <c r="N8" i="29" a="1"/>
  <c r="N8" i="29" s="1"/>
  <c r="T7" i="29" a="1"/>
  <c r="T7" i="29" s="1"/>
  <c r="I7" i="29" a="1"/>
  <c r="I7" i="29" s="1"/>
  <c r="W6" i="29" a="1"/>
  <c r="W6" i="29" s="1"/>
  <c r="N6" i="29" a="1"/>
  <c r="N6" i="29" s="1"/>
  <c r="T5" i="29" a="1"/>
  <c r="T5" i="29" s="1"/>
  <c r="N5" i="29" a="1"/>
  <c r="N5" i="29" s="1"/>
  <c r="R4" i="29" a="1"/>
  <c r="R4" i="29" s="1"/>
  <c r="I4" i="29" a="1"/>
  <c r="I4" i="29" s="1"/>
  <c r="U7" i="28" a="1"/>
  <c r="U7" i="28" s="1"/>
  <c r="M7" i="28" a="1"/>
  <c r="M7" i="28" s="1"/>
  <c r="E7" i="28" a="1"/>
  <c r="E7" i="28" s="1"/>
  <c r="R6" i="28" a="1"/>
  <c r="R6" i="28" s="1"/>
  <c r="J6" i="28" a="1"/>
  <c r="J6" i="28" s="1"/>
  <c r="W5" i="28" a="1"/>
  <c r="W5" i="28" s="1"/>
  <c r="O5" i="28" a="1"/>
  <c r="O5" i="28" s="1"/>
  <c r="H5" i="28" a="1"/>
  <c r="H5" i="28" s="1"/>
  <c r="U4" i="28" a="1"/>
  <c r="U4" i="28" s="1"/>
  <c r="M4" i="28" a="1"/>
  <c r="M4" i="28" s="1"/>
  <c r="F4" i="28" a="1"/>
  <c r="F4" i="28" s="1"/>
  <c r="W7" i="27" a="1"/>
  <c r="W7" i="27" s="1"/>
  <c r="O7" i="27" a="1"/>
  <c r="O7" i="27" s="1"/>
  <c r="G7" i="27" a="1"/>
  <c r="G7" i="27" s="1"/>
  <c r="T6" i="27" a="1"/>
  <c r="T6" i="27" s="1"/>
  <c r="L6" i="27" a="1"/>
  <c r="L6" i="27" s="1"/>
  <c r="D6" i="27" a="1"/>
  <c r="D6" i="27" s="1"/>
  <c r="Q5" i="27" a="1"/>
  <c r="Q5" i="27" s="1"/>
  <c r="I5" i="27" a="1"/>
  <c r="I5" i="27" s="1"/>
  <c r="V4" i="27" a="1"/>
  <c r="V4" i="27" s="1"/>
  <c r="N4" i="27" a="1"/>
  <c r="N4" i="27" s="1"/>
  <c r="F4" i="27" a="1"/>
  <c r="F4" i="27" s="1"/>
  <c r="T10" i="26" a="1"/>
  <c r="T10" i="26" s="1"/>
  <c r="L10" i="26" a="1"/>
  <c r="L10" i="26" s="1"/>
  <c r="D10" i="26" a="1"/>
  <c r="D10" i="26" s="1"/>
  <c r="Q9" i="26" a="1"/>
  <c r="Q9" i="26" s="1"/>
  <c r="J9" i="26" a="1"/>
  <c r="J9" i="26" s="1"/>
  <c r="W8" i="26" a="1"/>
  <c r="W8" i="26" s="1"/>
  <c r="O8" i="26" a="1"/>
  <c r="O8" i="26" s="1"/>
  <c r="G8" i="26" a="1"/>
  <c r="G8" i="26" s="1"/>
  <c r="T7" i="26" a="1"/>
  <c r="T7" i="26" s="1"/>
  <c r="L7" i="26" a="1"/>
  <c r="L7" i="26" s="1"/>
  <c r="D7" i="26" a="1"/>
  <c r="D7" i="26" s="1"/>
  <c r="Q6" i="26" a="1"/>
  <c r="Q6" i="26" s="1"/>
  <c r="I6" i="26" a="1"/>
  <c r="I6" i="26" s="1"/>
  <c r="V5" i="26" a="1"/>
  <c r="V5" i="26" s="1"/>
  <c r="N5" i="26" a="1"/>
  <c r="N5" i="26" s="1"/>
  <c r="F5" i="26" a="1"/>
  <c r="F5" i="26" s="1"/>
  <c r="S4" i="26" a="1"/>
  <c r="S4" i="26" s="1"/>
  <c r="K4" i="26" a="1"/>
  <c r="K4" i="26" s="1"/>
  <c r="T9" i="29" a="1"/>
  <c r="T9" i="29" s="1"/>
  <c r="N9" i="29" a="1"/>
  <c r="N9" i="29" s="1"/>
  <c r="H9" i="29" a="1"/>
  <c r="H9" i="29" s="1"/>
  <c r="W8" i="29" a="1"/>
  <c r="W8" i="29" s="1"/>
  <c r="R8" i="29" a="1"/>
  <c r="R8" i="29" s="1"/>
  <c r="I8" i="29" a="1"/>
  <c r="I8" i="29" s="1"/>
  <c r="D8" i="29" a="1"/>
  <c r="D8" i="29" s="1"/>
  <c r="S7" i="29" a="1"/>
  <c r="S7" i="29" s="1"/>
  <c r="N7" i="29" a="1"/>
  <c r="N7" i="29" s="1"/>
  <c r="H7" i="29" a="1"/>
  <c r="H7" i="29" s="1"/>
  <c r="R6" i="29" a="1"/>
  <c r="R6" i="29" s="1"/>
  <c r="I6" i="29" a="1"/>
  <c r="I6" i="29" s="1"/>
  <c r="D6" i="29" a="1"/>
  <c r="D6" i="29" s="1"/>
  <c r="M5" i="29" a="1"/>
  <c r="M5" i="29" s="1"/>
  <c r="G5" i="29" a="1"/>
  <c r="G5" i="29" s="1"/>
  <c r="V4" i="29" a="1"/>
  <c r="V4" i="29" s="1"/>
  <c r="M4" i="29" a="1"/>
  <c r="M4" i="29" s="1"/>
  <c r="H4" i="29" a="1"/>
  <c r="H4" i="29" s="1"/>
  <c r="T7" i="28" a="1"/>
  <c r="T7" i="28" s="1"/>
  <c r="L7" i="28" a="1"/>
  <c r="L7" i="28" s="1"/>
  <c r="D7" i="28" a="1"/>
  <c r="D7" i="28" s="1"/>
  <c r="Q6" i="28" a="1"/>
  <c r="Q6" i="28" s="1"/>
  <c r="I6" i="28" a="1"/>
  <c r="I6" i="28" s="1"/>
  <c r="V5" i="28" a="1"/>
  <c r="V5" i="28" s="1"/>
  <c r="N5" i="28" a="1"/>
  <c r="N5" i="28" s="1"/>
  <c r="G5" i="28" a="1"/>
  <c r="G5" i="28" s="1"/>
  <c r="T4" i="28" a="1"/>
  <c r="T4" i="28" s="1"/>
  <c r="L4" i="28" a="1"/>
  <c r="L4" i="28" s="1"/>
  <c r="E4" i="28" a="1"/>
  <c r="E4" i="28" s="1"/>
  <c r="V7" i="27" a="1"/>
  <c r="V7" i="27" s="1"/>
  <c r="N7" i="27" a="1"/>
  <c r="N7" i="27" s="1"/>
  <c r="F7" i="27" a="1"/>
  <c r="F7" i="27" s="1"/>
  <c r="S6" i="27" a="1"/>
  <c r="S6" i="27" s="1"/>
  <c r="K6" i="27" a="1"/>
  <c r="K6" i="27" s="1"/>
  <c r="P5" i="27" a="1"/>
  <c r="P5" i="27" s="1"/>
  <c r="H5" i="27" a="1"/>
  <c r="H5" i="27" s="1"/>
  <c r="U4" i="27" a="1"/>
  <c r="U4" i="27" s="1"/>
  <c r="M4" i="27" a="1"/>
  <c r="M4" i="27" s="1"/>
  <c r="E4" i="27" a="1"/>
  <c r="E4" i="27" s="1"/>
  <c r="S10" i="26" a="1"/>
  <c r="S10" i="26" s="1"/>
  <c r="K10" i="26" a="1"/>
  <c r="K10" i="26" s="1"/>
  <c r="I9" i="26" a="1"/>
  <c r="I9" i="26" s="1"/>
  <c r="V8" i="26" a="1"/>
  <c r="V8" i="26" s="1"/>
  <c r="N8" i="26" a="1"/>
  <c r="N8" i="26" s="1"/>
  <c r="F8" i="26" a="1"/>
  <c r="F8" i="26" s="1"/>
  <c r="S7" i="26" a="1"/>
  <c r="S7" i="26" s="1"/>
  <c r="K7" i="26" a="1"/>
  <c r="K7" i="26" s="1"/>
  <c r="P6" i="26" a="1"/>
  <c r="P6" i="26" s="1"/>
  <c r="H6" i="26" a="1"/>
  <c r="H6" i="26" s="1"/>
  <c r="U5" i="26" a="1"/>
  <c r="U5" i="26" s="1"/>
  <c r="M5" i="26" a="1"/>
  <c r="M5" i="26" s="1"/>
  <c r="E5" i="26" a="1"/>
  <c r="E5" i="26" s="1"/>
  <c r="R4" i="26" a="1"/>
  <c r="R4" i="26" s="1"/>
  <c r="J4" i="26" a="1"/>
  <c r="J4" i="26" s="1"/>
  <c r="S9" i="29" a="1"/>
  <c r="S9" i="29" s="1"/>
  <c r="G9" i="29" a="1"/>
  <c r="G9" i="29" s="1"/>
  <c r="V8" i="29" a="1"/>
  <c r="V8" i="29" s="1"/>
  <c r="M8" i="29" a="1"/>
  <c r="M8" i="29" s="1"/>
  <c r="G7" i="29" a="1"/>
  <c r="G7" i="29" s="1"/>
  <c r="V6" i="29" a="1"/>
  <c r="V6" i="29" s="1"/>
  <c r="M6" i="29" a="1"/>
  <c r="M6" i="29" s="1"/>
  <c r="S5" i="29" a="1"/>
  <c r="S5" i="29" s="1"/>
  <c r="L5" i="29" a="1"/>
  <c r="L5" i="29" s="1"/>
  <c r="Q4" i="29" a="1"/>
  <c r="Q4" i="29" s="1"/>
  <c r="L4" i="29" a="1"/>
  <c r="L4" i="29" s="1"/>
  <c r="G4" i="29" a="1"/>
  <c r="G4" i="29" s="1"/>
  <c r="S7" i="28" a="1"/>
  <c r="S7" i="28" s="1"/>
  <c r="K7" i="28" a="1"/>
  <c r="K7" i="28" s="1"/>
  <c r="P6" i="28" a="1"/>
  <c r="P6" i="28" s="1"/>
  <c r="H6" i="28" a="1"/>
  <c r="H6" i="28" s="1"/>
  <c r="U5" i="28" a="1"/>
  <c r="U5" i="28" s="1"/>
  <c r="M5" i="28" a="1"/>
  <c r="M5" i="28" s="1"/>
  <c r="F5" i="28" a="1"/>
  <c r="F5" i="28" s="1"/>
  <c r="S4" i="28" a="1"/>
  <c r="S4" i="28" s="1"/>
  <c r="D4" i="28" a="1"/>
  <c r="D4" i="28" s="1"/>
  <c r="U7" i="27" a="1"/>
  <c r="U7" i="27" s="1"/>
  <c r="M7" i="27" a="1"/>
  <c r="M7" i="27" s="1"/>
  <c r="E7" i="27" a="1"/>
  <c r="E7" i="27" s="1"/>
  <c r="R6" i="27" a="1"/>
  <c r="R6" i="27" s="1"/>
  <c r="J6" i="27" a="1"/>
  <c r="J6" i="27" s="1"/>
  <c r="W5" i="27" a="1"/>
  <c r="W5" i="27" s="1"/>
  <c r="O5" i="27" a="1"/>
  <c r="O5" i="27" s="1"/>
  <c r="G5" i="27" a="1"/>
  <c r="G5" i="27" s="1"/>
  <c r="T4" i="27" a="1"/>
  <c r="T4" i="27" s="1"/>
  <c r="L4" i="27" a="1"/>
  <c r="L4" i="27" s="1"/>
  <c r="D4" i="27" a="1"/>
  <c r="D4" i="27" s="1"/>
  <c r="R10" i="26" a="1"/>
  <c r="R10" i="26" s="1"/>
  <c r="J10" i="26" a="1"/>
  <c r="J10" i="26" s="1"/>
  <c r="W9" i="26" a="1"/>
  <c r="W9" i="26" s="1"/>
  <c r="P9" i="26" a="1"/>
  <c r="P9" i="26" s="1"/>
  <c r="H9" i="26" a="1"/>
  <c r="H9" i="26" s="1"/>
  <c r="U8" i="26" a="1"/>
  <c r="U8" i="26" s="1"/>
  <c r="M8" i="26" a="1"/>
  <c r="M8" i="26" s="1"/>
  <c r="E8" i="26" a="1"/>
  <c r="E8" i="26" s="1"/>
  <c r="R7" i="26" a="1"/>
  <c r="R7" i="26" s="1"/>
  <c r="J7" i="26" a="1"/>
  <c r="J7" i="26" s="1"/>
  <c r="W6" i="26" a="1"/>
  <c r="W6" i="26" s="1"/>
  <c r="O6" i="26" a="1"/>
  <c r="O6" i="26" s="1"/>
  <c r="G6" i="26" a="1"/>
  <c r="G6" i="26" s="1"/>
  <c r="T5" i="26" a="1"/>
  <c r="T5" i="26" s="1"/>
  <c r="L5" i="26" a="1"/>
  <c r="L5" i="26" s="1"/>
  <c r="D5" i="26" a="1"/>
  <c r="D5" i="26" s="1"/>
  <c r="Q4" i="26" a="1"/>
  <c r="Q4" i="26" s="1"/>
  <c r="I4" i="26" a="1"/>
  <c r="I4" i="26" s="1"/>
  <c r="M9" i="29" a="1"/>
  <c r="M9" i="29" s="1"/>
  <c r="W7" i="29" a="1"/>
  <c r="W7" i="29" s="1"/>
  <c r="H6" i="29" a="1"/>
  <c r="H6" i="29" s="1"/>
  <c r="P4" i="29" a="1"/>
  <c r="P4" i="29" s="1"/>
  <c r="V5" i="27" a="1"/>
  <c r="V5" i="27" s="1"/>
  <c r="T8" i="26" a="1"/>
  <c r="T8" i="26" s="1"/>
  <c r="N6" i="26" a="1"/>
  <c r="N6" i="26" s="1"/>
  <c r="D4" i="26" a="1"/>
  <c r="D4" i="26" s="1"/>
  <c r="P9" i="25" a="1"/>
  <c r="P9" i="25" s="1"/>
  <c r="H9" i="25" a="1"/>
  <c r="H9" i="25" s="1"/>
  <c r="U8" i="25" a="1"/>
  <c r="U8" i="25" s="1"/>
  <c r="M8" i="25" a="1"/>
  <c r="M8" i="25" s="1"/>
  <c r="S7" i="25" a="1"/>
  <c r="S7" i="25" s="1"/>
  <c r="K7" i="25" a="1"/>
  <c r="K7" i="25" s="1"/>
  <c r="Q6" i="25" a="1"/>
  <c r="Q6" i="25" s="1"/>
  <c r="I6" i="25" a="1"/>
  <c r="I6" i="25" s="1"/>
  <c r="V5" i="25" a="1"/>
  <c r="V5" i="25" s="1"/>
  <c r="N5" i="25" a="1"/>
  <c r="N5" i="25" s="1"/>
  <c r="F5" i="25" a="1"/>
  <c r="F5" i="25" s="1"/>
  <c r="S4" i="25" a="1"/>
  <c r="S4" i="25" s="1"/>
  <c r="K4" i="25" a="1"/>
  <c r="K4" i="25" s="1"/>
  <c r="S8" i="24" a="1"/>
  <c r="S8" i="24" s="1"/>
  <c r="K8" i="24" a="1"/>
  <c r="K8" i="24" s="1"/>
  <c r="D8" i="24" a="1"/>
  <c r="D8" i="24" s="1"/>
  <c r="Q7" i="24" a="1"/>
  <c r="Q7" i="24" s="1"/>
  <c r="I7" i="24" a="1"/>
  <c r="I7" i="24" s="1"/>
  <c r="V6" i="24" a="1"/>
  <c r="V6" i="24" s="1"/>
  <c r="N6" i="24" a="1"/>
  <c r="N6" i="24" s="1"/>
  <c r="F6" i="24" a="1"/>
  <c r="F6" i="24" s="1"/>
  <c r="S5" i="24" a="1"/>
  <c r="S5" i="24" s="1"/>
  <c r="K5" i="24" a="1"/>
  <c r="K5" i="24" s="1"/>
  <c r="P4" i="24" a="1"/>
  <c r="P4" i="24" s="1"/>
  <c r="H4" i="24" a="1"/>
  <c r="H4" i="24" s="1"/>
  <c r="U10" i="19" a="1"/>
  <c r="U10" i="19" s="1"/>
  <c r="M10" i="19" a="1"/>
  <c r="M10" i="19" s="1"/>
  <c r="E10" i="19" a="1"/>
  <c r="E10" i="19" s="1"/>
  <c r="R9" i="19" a="1"/>
  <c r="R9" i="19" s="1"/>
  <c r="K9" i="19" a="1"/>
  <c r="K9" i="19" s="1"/>
  <c r="P8" i="19" a="1"/>
  <c r="P8" i="19" s="1"/>
  <c r="H8" i="19" a="1"/>
  <c r="H8" i="19" s="1"/>
  <c r="U7" i="19" a="1"/>
  <c r="U7" i="19" s="1"/>
  <c r="N7" i="19" a="1"/>
  <c r="N7" i="19" s="1"/>
  <c r="F7" i="19" a="1"/>
  <c r="F7" i="19" s="1"/>
  <c r="S6" i="19" a="1"/>
  <c r="S6" i="19" s="1"/>
  <c r="K6" i="19" a="1"/>
  <c r="K6" i="19" s="1"/>
  <c r="P5" i="19" a="1"/>
  <c r="P5" i="19" s="1"/>
  <c r="H5" i="19" a="1"/>
  <c r="H5" i="19" s="1"/>
  <c r="V4" i="19" a="1"/>
  <c r="V4" i="19" s="1"/>
  <c r="O4" i="19" a="1"/>
  <c r="O4" i="19" s="1"/>
  <c r="G4" i="19" a="1"/>
  <c r="G4" i="19" s="1"/>
  <c r="R9" i="18" a="1"/>
  <c r="R9" i="18" s="1"/>
  <c r="J9" i="18" a="1"/>
  <c r="J9" i="18" s="1"/>
  <c r="W8" i="18" a="1"/>
  <c r="W8" i="18" s="1"/>
  <c r="O8" i="18" a="1"/>
  <c r="O8" i="18" s="1"/>
  <c r="G8" i="18" a="1"/>
  <c r="G8" i="18" s="1"/>
  <c r="T7" i="18" a="1"/>
  <c r="T7" i="18" s="1"/>
  <c r="L7" i="18" a="1"/>
  <c r="L7" i="18" s="1"/>
  <c r="D7" i="18" a="1"/>
  <c r="D7" i="18" s="1"/>
  <c r="Q6" i="18" a="1"/>
  <c r="Q6" i="18" s="1"/>
  <c r="I6" i="18" a="1"/>
  <c r="I6" i="18" s="1"/>
  <c r="V5" i="18" a="1"/>
  <c r="V5" i="18" s="1"/>
  <c r="N5" i="18" a="1"/>
  <c r="N5" i="18" s="1"/>
  <c r="F5" i="18" a="1"/>
  <c r="F5" i="18" s="1"/>
  <c r="S4" i="18" a="1"/>
  <c r="S4" i="18" s="1"/>
  <c r="K4" i="18" a="1"/>
  <c r="K4" i="18" s="1"/>
  <c r="V7" i="17" a="1"/>
  <c r="V7" i="17" s="1"/>
  <c r="N7" i="17" a="1"/>
  <c r="N7" i="17" s="1"/>
  <c r="F7" i="17" a="1"/>
  <c r="F7" i="17" s="1"/>
  <c r="S6" i="17" a="1"/>
  <c r="S6" i="17" s="1"/>
  <c r="K6" i="17" a="1"/>
  <c r="K6" i="17" s="1"/>
  <c r="P5" i="17" a="1"/>
  <c r="P5" i="17" s="1"/>
  <c r="H5" i="17" a="1"/>
  <c r="H5" i="17" s="1"/>
  <c r="U4" i="17" a="1"/>
  <c r="U4" i="17" s="1"/>
  <c r="M4" i="17" a="1"/>
  <c r="M4" i="17" s="1"/>
  <c r="E4" i="17" a="1"/>
  <c r="E4" i="17" s="1"/>
  <c r="F9" i="29" a="1"/>
  <c r="F9" i="29" s="1"/>
  <c r="R7" i="29" a="1"/>
  <c r="R7" i="29" s="1"/>
  <c r="W6" i="28" a="1"/>
  <c r="W6" i="28" s="1"/>
  <c r="R4" i="28" a="1"/>
  <c r="R4" i="28" s="1"/>
  <c r="T7" i="27" a="1"/>
  <c r="T7" i="27" s="1"/>
  <c r="N5" i="27" a="1"/>
  <c r="N5" i="27" s="1"/>
  <c r="Q10" i="26" a="1"/>
  <c r="Q10" i="26" s="1"/>
  <c r="L8" i="26" a="1"/>
  <c r="L8" i="26" s="1"/>
  <c r="F6" i="26" a="1"/>
  <c r="F6" i="26" s="1"/>
  <c r="W9" i="25" a="1"/>
  <c r="W9" i="25" s="1"/>
  <c r="O9" i="25" a="1"/>
  <c r="O9" i="25" s="1"/>
  <c r="G9" i="25" a="1"/>
  <c r="G9" i="25" s="1"/>
  <c r="T8" i="25" a="1"/>
  <c r="T8" i="25" s="1"/>
  <c r="L8" i="25" a="1"/>
  <c r="L8" i="25" s="1"/>
  <c r="E8" i="25" a="1"/>
  <c r="E8" i="25" s="1"/>
  <c r="R7" i="25" a="1"/>
  <c r="R7" i="25" s="1"/>
  <c r="J7" i="25" a="1"/>
  <c r="J7" i="25" s="1"/>
  <c r="W6" i="25" a="1"/>
  <c r="W6" i="25" s="1"/>
  <c r="P6" i="25" a="1"/>
  <c r="P6" i="25" s="1"/>
  <c r="H6" i="25" a="1"/>
  <c r="H6" i="25" s="1"/>
  <c r="U5" i="25" a="1"/>
  <c r="U5" i="25" s="1"/>
  <c r="M5" i="25" a="1"/>
  <c r="M5" i="25" s="1"/>
  <c r="E5" i="25" a="1"/>
  <c r="E5" i="25" s="1"/>
  <c r="R4" i="25" a="1"/>
  <c r="R4" i="25" s="1"/>
  <c r="J4" i="25" a="1"/>
  <c r="J4" i="25" s="1"/>
  <c r="R8" i="24" a="1"/>
  <c r="R8" i="24" s="1"/>
  <c r="J8" i="24" a="1"/>
  <c r="J8" i="24" s="1"/>
  <c r="P7" i="24" a="1"/>
  <c r="P7" i="24" s="1"/>
  <c r="H7" i="24" a="1"/>
  <c r="H7" i="24" s="1"/>
  <c r="U6" i="24" a="1"/>
  <c r="U6" i="24" s="1"/>
  <c r="M6" i="24" a="1"/>
  <c r="M6" i="24" s="1"/>
  <c r="E6" i="24" a="1"/>
  <c r="E6" i="24" s="1"/>
  <c r="R5" i="24" a="1"/>
  <c r="R5" i="24" s="1"/>
  <c r="J5" i="24" a="1"/>
  <c r="J5" i="24" s="1"/>
  <c r="W4" i="24" a="1"/>
  <c r="W4" i="24" s="1"/>
  <c r="O4" i="24" a="1"/>
  <c r="O4" i="24" s="1"/>
  <c r="G4" i="24" a="1"/>
  <c r="G4" i="24" s="1"/>
  <c r="T10" i="19" a="1"/>
  <c r="T10" i="19" s="1"/>
  <c r="L10" i="19" a="1"/>
  <c r="L10" i="19" s="1"/>
  <c r="D10" i="19" a="1"/>
  <c r="D10" i="19" s="1"/>
  <c r="Q9" i="19" a="1"/>
  <c r="Q9" i="19" s="1"/>
  <c r="J9" i="19" a="1"/>
  <c r="J9" i="19" s="1"/>
  <c r="W8" i="19" a="1"/>
  <c r="W8" i="19" s="1"/>
  <c r="O8" i="19" a="1"/>
  <c r="O8" i="19" s="1"/>
  <c r="G8" i="19" a="1"/>
  <c r="G8" i="19" s="1"/>
  <c r="T7" i="19" a="1"/>
  <c r="T7" i="19" s="1"/>
  <c r="M7" i="19" a="1"/>
  <c r="M7" i="19" s="1"/>
  <c r="E7" i="19" a="1"/>
  <c r="E7" i="19" s="1"/>
  <c r="R6" i="19" a="1"/>
  <c r="R6" i="19" s="1"/>
  <c r="J6" i="19" a="1"/>
  <c r="J6" i="19" s="1"/>
  <c r="W5" i="19" a="1"/>
  <c r="W5" i="19" s="1"/>
  <c r="O5" i="19" a="1"/>
  <c r="O5" i="19" s="1"/>
  <c r="G5" i="19" a="1"/>
  <c r="G5" i="19" s="1"/>
  <c r="U4" i="19" a="1"/>
  <c r="U4" i="19" s="1"/>
  <c r="N4" i="19" a="1"/>
  <c r="N4" i="19" s="1"/>
  <c r="F4" i="19" a="1"/>
  <c r="F4" i="19" s="1"/>
  <c r="Q9" i="18" a="1"/>
  <c r="Q9" i="18" s="1"/>
  <c r="I9" i="18" a="1"/>
  <c r="I9" i="18" s="1"/>
  <c r="V8" i="18" a="1"/>
  <c r="V8" i="18" s="1"/>
  <c r="N8" i="18" a="1"/>
  <c r="N8" i="18" s="1"/>
  <c r="F8" i="18" a="1"/>
  <c r="F8" i="18" s="1"/>
  <c r="S7" i="18" a="1"/>
  <c r="S7" i="18" s="1"/>
  <c r="K7" i="18" a="1"/>
  <c r="K7" i="18" s="1"/>
  <c r="P6" i="18" a="1"/>
  <c r="P6" i="18" s="1"/>
  <c r="H6" i="18" a="1"/>
  <c r="H6" i="18" s="1"/>
  <c r="U5" i="18" a="1"/>
  <c r="U5" i="18" s="1"/>
  <c r="M5" i="18" a="1"/>
  <c r="M5" i="18" s="1"/>
  <c r="E5" i="18" a="1"/>
  <c r="E5" i="18" s="1"/>
  <c r="R4" i="18" a="1"/>
  <c r="R4" i="18" s="1"/>
  <c r="J4" i="18" a="1"/>
  <c r="J4" i="18" s="1"/>
  <c r="U7" i="17" a="1"/>
  <c r="U7" i="17" s="1"/>
  <c r="M7" i="17" a="1"/>
  <c r="M7" i="17" s="1"/>
  <c r="E7" i="17" a="1"/>
  <c r="E7" i="17" s="1"/>
  <c r="R6" i="17" a="1"/>
  <c r="R6" i="17" s="1"/>
  <c r="J6" i="17" a="1"/>
  <c r="J6" i="17" s="1"/>
  <c r="W5" i="17" a="1"/>
  <c r="W5" i="17" s="1"/>
  <c r="O5" i="17" a="1"/>
  <c r="O5" i="17" s="1"/>
  <c r="G5" i="17" a="1"/>
  <c r="G5" i="17" s="1"/>
  <c r="M7" i="29" a="1"/>
  <c r="M7" i="29" s="1"/>
  <c r="O6" i="28" a="1"/>
  <c r="O6" i="28" s="1"/>
  <c r="K4" i="28" a="1"/>
  <c r="K4" i="28" s="1"/>
  <c r="L7" i="27" a="1"/>
  <c r="L7" i="27" s="1"/>
  <c r="F5" i="27" a="1"/>
  <c r="F5" i="27" s="1"/>
  <c r="I10" i="26" a="1"/>
  <c r="I10" i="26" s="1"/>
  <c r="D8" i="26" a="1"/>
  <c r="D8" i="26" s="1"/>
  <c r="V9" i="25" a="1"/>
  <c r="V9" i="25" s="1"/>
  <c r="N9" i="25" a="1"/>
  <c r="N9" i="25" s="1"/>
  <c r="F9" i="25" a="1"/>
  <c r="F9" i="25" s="1"/>
  <c r="S8" i="25" a="1"/>
  <c r="S8" i="25" s="1"/>
  <c r="K8" i="25" a="1"/>
  <c r="K8" i="25" s="1"/>
  <c r="D8" i="25" a="1"/>
  <c r="D8" i="25" s="1"/>
  <c r="Q7" i="25" a="1"/>
  <c r="Q7" i="25" s="1"/>
  <c r="I7" i="25" a="1"/>
  <c r="I7" i="25" s="1"/>
  <c r="O6" i="25" a="1"/>
  <c r="O6" i="25" s="1"/>
  <c r="G6" i="25" a="1"/>
  <c r="G6" i="25" s="1"/>
  <c r="T5" i="25" a="1"/>
  <c r="T5" i="25" s="1"/>
  <c r="L5" i="25" a="1"/>
  <c r="L5" i="25" s="1"/>
  <c r="D5" i="25" a="1"/>
  <c r="D5" i="25" s="1"/>
  <c r="Q4" i="25" a="1"/>
  <c r="Q4" i="25" s="1"/>
  <c r="I4" i="25" a="1"/>
  <c r="I4" i="25" s="1"/>
  <c r="Q8" i="24" a="1"/>
  <c r="Q8" i="24" s="1"/>
  <c r="I8" i="24" a="1"/>
  <c r="I8" i="24" s="1"/>
  <c r="W7" i="24" a="1"/>
  <c r="W7" i="24" s="1"/>
  <c r="O7" i="24" a="1"/>
  <c r="O7" i="24" s="1"/>
  <c r="G7" i="24" a="1"/>
  <c r="G7" i="24" s="1"/>
  <c r="T6" i="24" a="1"/>
  <c r="T6" i="24" s="1"/>
  <c r="L6" i="24" a="1"/>
  <c r="L6" i="24" s="1"/>
  <c r="D6" i="24" a="1"/>
  <c r="D6" i="24" s="1"/>
  <c r="Q5" i="24" a="1"/>
  <c r="Q5" i="24" s="1"/>
  <c r="I5" i="24" a="1"/>
  <c r="I5" i="24" s="1"/>
  <c r="V4" i="24" a="1"/>
  <c r="V4" i="24" s="1"/>
  <c r="N4" i="24" a="1"/>
  <c r="N4" i="24" s="1"/>
  <c r="F4" i="24" a="1"/>
  <c r="F4" i="24" s="1"/>
  <c r="S10" i="19" a="1"/>
  <c r="S10" i="19" s="1"/>
  <c r="K10" i="19" a="1"/>
  <c r="K10" i="19" s="1"/>
  <c r="P9" i="19" a="1"/>
  <c r="P9" i="19" s="1"/>
  <c r="I9" i="19" a="1"/>
  <c r="I9" i="19" s="1"/>
  <c r="V8" i="19" a="1"/>
  <c r="V8" i="19" s="1"/>
  <c r="N8" i="19" a="1"/>
  <c r="N8" i="19" s="1"/>
  <c r="F8" i="19" a="1"/>
  <c r="F8" i="19" s="1"/>
  <c r="S7" i="19" a="1"/>
  <c r="S7" i="19" s="1"/>
  <c r="L7" i="19" a="1"/>
  <c r="L7" i="19" s="1"/>
  <c r="D7" i="19" a="1"/>
  <c r="D7" i="19" s="1"/>
  <c r="Q6" i="19" a="1"/>
  <c r="Q6" i="19" s="1"/>
  <c r="I6" i="19" a="1"/>
  <c r="I6" i="19" s="1"/>
  <c r="V5" i="19" a="1"/>
  <c r="V5" i="19" s="1"/>
  <c r="N5" i="19" a="1"/>
  <c r="N5" i="19" s="1"/>
  <c r="F5" i="19" a="1"/>
  <c r="F5" i="19" s="1"/>
  <c r="M4" i="19" a="1"/>
  <c r="M4" i="19" s="1"/>
  <c r="E4" i="19" a="1"/>
  <c r="E4" i="19" s="1"/>
  <c r="P9" i="18" a="1"/>
  <c r="P9" i="18" s="1"/>
  <c r="H9" i="18" a="1"/>
  <c r="H9" i="18" s="1"/>
  <c r="U8" i="18" a="1"/>
  <c r="U8" i="18" s="1"/>
  <c r="M8" i="18" a="1"/>
  <c r="M8" i="18" s="1"/>
  <c r="E8" i="18" a="1"/>
  <c r="E8" i="18" s="1"/>
  <c r="R7" i="18" a="1"/>
  <c r="R7" i="18" s="1"/>
  <c r="J7" i="18" a="1"/>
  <c r="J7" i="18" s="1"/>
  <c r="W6" i="18" a="1"/>
  <c r="W6" i="18" s="1"/>
  <c r="O6" i="18" a="1"/>
  <c r="O6" i="18" s="1"/>
  <c r="G6" i="18" a="1"/>
  <c r="G6" i="18" s="1"/>
  <c r="T5" i="18" a="1"/>
  <c r="T5" i="18" s="1"/>
  <c r="L5" i="18" a="1"/>
  <c r="L5" i="18" s="1"/>
  <c r="D5" i="18" a="1"/>
  <c r="D5" i="18" s="1"/>
  <c r="Q4" i="18" a="1"/>
  <c r="Q4" i="18" s="1"/>
  <c r="I4" i="18" a="1"/>
  <c r="I4" i="18" s="1"/>
  <c r="R5" i="29" a="1"/>
  <c r="R5" i="29" s="1"/>
  <c r="G6" i="28" a="1"/>
  <c r="G6" i="28" s="1"/>
  <c r="D7" i="27" a="1"/>
  <c r="D7" i="27" s="1"/>
  <c r="S5" i="26" a="1"/>
  <c r="S5" i="26" s="1"/>
  <c r="U9" i="25" a="1"/>
  <c r="U9" i="25" s="1"/>
  <c r="M9" i="25" a="1"/>
  <c r="M9" i="25" s="1"/>
  <c r="E9" i="25" a="1"/>
  <c r="E9" i="25" s="1"/>
  <c r="R8" i="25" a="1"/>
  <c r="R8" i="25" s="1"/>
  <c r="J8" i="25" a="1"/>
  <c r="J8" i="25" s="1"/>
  <c r="P7" i="25" a="1"/>
  <c r="P7" i="25" s="1"/>
  <c r="H7" i="25" a="1"/>
  <c r="H7" i="25" s="1"/>
  <c r="V6" i="25" a="1"/>
  <c r="V6" i="25" s="1"/>
  <c r="N6" i="25" a="1"/>
  <c r="N6" i="25" s="1"/>
  <c r="F6" i="25" a="1"/>
  <c r="F6" i="25" s="1"/>
  <c r="S5" i="25" a="1"/>
  <c r="S5" i="25" s="1"/>
  <c r="K5" i="25" a="1"/>
  <c r="K5" i="25" s="1"/>
  <c r="P4" i="25" a="1"/>
  <c r="P4" i="25" s="1"/>
  <c r="H4" i="25" a="1"/>
  <c r="H4" i="25" s="1"/>
  <c r="P8" i="24" a="1"/>
  <c r="P8" i="24" s="1"/>
  <c r="H8" i="24" a="1"/>
  <c r="H8" i="24" s="1"/>
  <c r="V7" i="24" a="1"/>
  <c r="V7" i="24" s="1"/>
  <c r="N7" i="24" a="1"/>
  <c r="N7" i="24" s="1"/>
  <c r="F7" i="24" a="1"/>
  <c r="F7" i="24" s="1"/>
  <c r="S6" i="24" a="1"/>
  <c r="S6" i="24" s="1"/>
  <c r="K6" i="24" a="1"/>
  <c r="K6" i="24" s="1"/>
  <c r="P5" i="24" a="1"/>
  <c r="P5" i="24" s="1"/>
  <c r="H5" i="24" a="1"/>
  <c r="H5" i="24" s="1"/>
  <c r="U4" i="24" a="1"/>
  <c r="U4" i="24" s="1"/>
  <c r="M4" i="24" a="1"/>
  <c r="M4" i="24" s="1"/>
  <c r="E4" i="24" a="1"/>
  <c r="E4" i="24" s="1"/>
  <c r="R10" i="19" a="1"/>
  <c r="R10" i="19" s="1"/>
  <c r="J10" i="19" a="1"/>
  <c r="J10" i="19" s="1"/>
  <c r="W9" i="19" a="1"/>
  <c r="W9" i="19" s="1"/>
  <c r="O9" i="19" a="1"/>
  <c r="O9" i="19" s="1"/>
  <c r="H9" i="19" a="1"/>
  <c r="H9" i="19" s="1"/>
  <c r="U8" i="19" a="1"/>
  <c r="U8" i="19" s="1"/>
  <c r="M8" i="19" a="1"/>
  <c r="M8" i="19" s="1"/>
  <c r="E8" i="19" a="1"/>
  <c r="E8" i="19" s="1"/>
  <c r="K7" i="19" a="1"/>
  <c r="K7" i="19" s="1"/>
  <c r="P6" i="19" a="1"/>
  <c r="P6" i="19" s="1"/>
  <c r="H6" i="19" a="1"/>
  <c r="H6" i="19" s="1"/>
  <c r="U5" i="19" a="1"/>
  <c r="U5" i="19" s="1"/>
  <c r="M5" i="19" a="1"/>
  <c r="M5" i="19" s="1"/>
  <c r="E5" i="19" a="1"/>
  <c r="E5" i="19" s="1"/>
  <c r="T4" i="19" a="1"/>
  <c r="T4" i="19" s="1"/>
  <c r="L4" i="19" a="1"/>
  <c r="L4" i="19" s="1"/>
  <c r="D4" i="19" a="1"/>
  <c r="D4" i="19" s="1"/>
  <c r="W9" i="18" a="1"/>
  <c r="W9" i="18" s="1"/>
  <c r="O9" i="18" a="1"/>
  <c r="O9" i="18" s="1"/>
  <c r="G9" i="18" a="1"/>
  <c r="G9" i="18" s="1"/>
  <c r="T8" i="18" a="1"/>
  <c r="T8" i="18" s="1"/>
  <c r="L8" i="18" a="1"/>
  <c r="L8" i="18" s="1"/>
  <c r="D8" i="18" a="1"/>
  <c r="D8" i="18" s="1"/>
  <c r="Q7" i="18" a="1"/>
  <c r="Q7" i="18" s="1"/>
  <c r="I7" i="18" a="1"/>
  <c r="I7" i="18" s="1"/>
  <c r="V6" i="18" a="1"/>
  <c r="V6" i="18" s="1"/>
  <c r="N6" i="18" a="1"/>
  <c r="N6" i="18" s="1"/>
  <c r="F6" i="18" a="1"/>
  <c r="F6" i="18" s="1"/>
  <c r="S5" i="18" a="1"/>
  <c r="S5" i="18" s="1"/>
  <c r="K5" i="18" a="1"/>
  <c r="K5" i="18" s="1"/>
  <c r="P4" i="18" a="1"/>
  <c r="P4" i="18" s="1"/>
  <c r="H4" i="18" a="1"/>
  <c r="H4" i="18" s="1"/>
  <c r="S7" i="17" a="1"/>
  <c r="S7" i="17" s="1"/>
  <c r="K7" i="17" a="1"/>
  <c r="K7" i="17" s="1"/>
  <c r="P6" i="17" a="1"/>
  <c r="P6" i="17" s="1"/>
  <c r="H6" i="17" a="1"/>
  <c r="H6" i="17" s="1"/>
  <c r="U5" i="17" a="1"/>
  <c r="U5" i="17" s="1"/>
  <c r="M5" i="17" a="1"/>
  <c r="M5" i="17" s="1"/>
  <c r="E5" i="17" a="1"/>
  <c r="E5" i="17" s="1"/>
  <c r="R4" i="17" a="1"/>
  <c r="R4" i="17" s="1"/>
  <c r="J4" i="17" a="1"/>
  <c r="J4" i="17" s="1"/>
  <c r="Q8" i="29" a="1"/>
  <c r="Q8" i="29" s="1"/>
  <c r="S4" i="27" a="1"/>
  <c r="S4" i="27" s="1"/>
  <c r="V9" i="26" a="1"/>
  <c r="V9" i="26" s="1"/>
  <c r="Q7" i="26" a="1"/>
  <c r="Q7" i="26" s="1"/>
  <c r="K5" i="26" a="1"/>
  <c r="K5" i="26" s="1"/>
  <c r="T9" i="25" a="1"/>
  <c r="T9" i="25" s="1"/>
  <c r="L9" i="25" a="1"/>
  <c r="L9" i="25" s="1"/>
  <c r="D9" i="25" a="1"/>
  <c r="D9" i="25" s="1"/>
  <c r="Q8" i="25" a="1"/>
  <c r="Q8" i="25" s="1"/>
  <c r="I8" i="25" a="1"/>
  <c r="I8" i="25" s="1"/>
  <c r="W7" i="25" a="1"/>
  <c r="W7" i="25" s="1"/>
  <c r="O7" i="25" a="1"/>
  <c r="O7" i="25" s="1"/>
  <c r="G7" i="25" a="1"/>
  <c r="G7" i="25" s="1"/>
  <c r="U6" i="25" a="1"/>
  <c r="U6" i="25" s="1"/>
  <c r="M6" i="25" a="1"/>
  <c r="M6" i="25" s="1"/>
  <c r="E6" i="25" a="1"/>
  <c r="E6" i="25" s="1"/>
  <c r="R5" i="25" a="1"/>
  <c r="R5" i="25" s="1"/>
  <c r="J5" i="25" a="1"/>
  <c r="J5" i="25" s="1"/>
  <c r="W4" i="25" a="1"/>
  <c r="W4" i="25" s="1"/>
  <c r="O4" i="25" a="1"/>
  <c r="O4" i="25" s="1"/>
  <c r="G4" i="25" a="1"/>
  <c r="G4" i="25" s="1"/>
  <c r="W8" i="24" a="1"/>
  <c r="W8" i="24" s="1"/>
  <c r="O8" i="24" a="1"/>
  <c r="O8" i="24" s="1"/>
  <c r="U7" i="24" a="1"/>
  <c r="U7" i="24" s="1"/>
  <c r="M7" i="24" a="1"/>
  <c r="M7" i="24" s="1"/>
  <c r="E7" i="24" a="1"/>
  <c r="E7" i="24" s="1"/>
  <c r="R6" i="24" a="1"/>
  <c r="R6" i="24" s="1"/>
  <c r="J6" i="24" a="1"/>
  <c r="J6" i="24" s="1"/>
  <c r="W5" i="24" a="1"/>
  <c r="W5" i="24" s="1"/>
  <c r="O5" i="24" a="1"/>
  <c r="O5" i="24" s="1"/>
  <c r="G5" i="24" a="1"/>
  <c r="G5" i="24" s="1"/>
  <c r="T4" i="24" a="1"/>
  <c r="T4" i="24" s="1"/>
  <c r="L4" i="24" a="1"/>
  <c r="L4" i="24" s="1"/>
  <c r="D4" i="24" a="1"/>
  <c r="D4" i="24" s="1"/>
  <c r="Q10" i="19" a="1"/>
  <c r="Q10" i="19" s="1"/>
  <c r="I10" i="19" a="1"/>
  <c r="I10" i="19" s="1"/>
  <c r="V9" i="19" a="1"/>
  <c r="V9" i="19" s="1"/>
  <c r="N9" i="19" a="1"/>
  <c r="N9" i="19" s="1"/>
  <c r="G9" i="19" a="1"/>
  <c r="G9" i="19" s="1"/>
  <c r="T8" i="19" a="1"/>
  <c r="T8" i="19" s="1"/>
  <c r="L8" i="19" a="1"/>
  <c r="L8" i="19" s="1"/>
  <c r="D8" i="19" a="1"/>
  <c r="D8" i="19" s="1"/>
  <c r="R7" i="19" a="1"/>
  <c r="R7" i="19" s="1"/>
  <c r="J7" i="19" a="1"/>
  <c r="J7" i="19" s="1"/>
  <c r="W6" i="19" a="1"/>
  <c r="W6" i="19" s="1"/>
  <c r="O6" i="19" a="1"/>
  <c r="O6" i="19" s="1"/>
  <c r="G6" i="19" a="1"/>
  <c r="G6" i="19" s="1"/>
  <c r="T5" i="19" a="1"/>
  <c r="T5" i="19" s="1"/>
  <c r="L5" i="19" a="1"/>
  <c r="L5" i="19" s="1"/>
  <c r="D5" i="19" a="1"/>
  <c r="D5" i="19" s="1"/>
  <c r="S4" i="19" a="1"/>
  <c r="S4" i="19" s="1"/>
  <c r="K4" i="19" a="1"/>
  <c r="K4" i="19" s="1"/>
  <c r="V9" i="18" a="1"/>
  <c r="V9" i="18" s="1"/>
  <c r="N9" i="18" a="1"/>
  <c r="N9" i="18" s="1"/>
  <c r="F9" i="18" a="1"/>
  <c r="F9" i="18" s="1"/>
  <c r="S8" i="18" a="1"/>
  <c r="S8" i="18" s="1"/>
  <c r="K8" i="18" a="1"/>
  <c r="K8" i="18" s="1"/>
  <c r="P7" i="18" a="1"/>
  <c r="P7" i="18" s="1"/>
  <c r="H7" i="18" a="1"/>
  <c r="H7" i="18" s="1"/>
  <c r="U6" i="18" a="1"/>
  <c r="U6" i="18" s="1"/>
  <c r="M6" i="18" a="1"/>
  <c r="M6" i="18" s="1"/>
  <c r="E6" i="18" a="1"/>
  <c r="E6" i="18" s="1"/>
  <c r="R5" i="18" a="1"/>
  <c r="R5" i="18" s="1"/>
  <c r="J5" i="18" a="1"/>
  <c r="J5" i="18" s="1"/>
  <c r="W4" i="18" a="1"/>
  <c r="W4" i="18" s="1"/>
  <c r="O4" i="18" a="1"/>
  <c r="O4" i="18" s="1"/>
  <c r="G4" i="18" a="1"/>
  <c r="G4" i="18" s="1"/>
  <c r="R7" i="17" a="1"/>
  <c r="R7" i="17" s="1"/>
  <c r="J7" i="17" a="1"/>
  <c r="J7" i="17" s="1"/>
  <c r="W6" i="17" a="1"/>
  <c r="W6" i="17" s="1"/>
  <c r="O6" i="17" a="1"/>
  <c r="O6" i="17" s="1"/>
  <c r="G6" i="17" a="1"/>
  <c r="G6" i="17" s="1"/>
  <c r="T5" i="17" a="1"/>
  <c r="T5" i="17" s="1"/>
  <c r="L5" i="17" a="1"/>
  <c r="L5" i="17" s="1"/>
  <c r="D5" i="17" a="1"/>
  <c r="D5" i="17" s="1"/>
  <c r="Q4" i="17" a="1"/>
  <c r="Q4" i="17" s="1"/>
  <c r="I4" i="17" a="1"/>
  <c r="I4" i="17" s="1"/>
  <c r="E5" i="29" a="1"/>
  <c r="E5" i="29" s="1"/>
  <c r="T5" i="28" a="1"/>
  <c r="T5" i="28" s="1"/>
  <c r="Q6" i="27" a="1"/>
  <c r="Q6" i="27" s="1"/>
  <c r="K4" i="27" a="1"/>
  <c r="K4" i="27" s="1"/>
  <c r="O9" i="26" a="1"/>
  <c r="O9" i="26" s="1"/>
  <c r="I7" i="26" a="1"/>
  <c r="I7" i="26" s="1"/>
  <c r="S9" i="25" a="1"/>
  <c r="S9" i="25" s="1"/>
  <c r="K9" i="25" a="1"/>
  <c r="K9" i="25" s="1"/>
  <c r="P8" i="25" a="1"/>
  <c r="P8" i="25" s="1"/>
  <c r="H8" i="25" a="1"/>
  <c r="H8" i="25" s="1"/>
  <c r="V7" i="25" a="1"/>
  <c r="V7" i="25" s="1"/>
  <c r="N7" i="25" a="1"/>
  <c r="N7" i="25" s="1"/>
  <c r="F7" i="25" a="1"/>
  <c r="F7" i="25" s="1"/>
  <c r="T6" i="25" a="1"/>
  <c r="T6" i="25" s="1"/>
  <c r="L6" i="25" a="1"/>
  <c r="L6" i="25" s="1"/>
  <c r="D6" i="25" a="1"/>
  <c r="D6" i="25" s="1"/>
  <c r="Q5" i="25" a="1"/>
  <c r="Q5" i="25" s="1"/>
  <c r="I5" i="25" a="1"/>
  <c r="I5" i="25" s="1"/>
  <c r="V4" i="25" a="1"/>
  <c r="V4" i="25" s="1"/>
  <c r="N4" i="25" a="1"/>
  <c r="N4" i="25" s="1"/>
  <c r="F4" i="25" a="1"/>
  <c r="F4" i="25" s="1"/>
  <c r="V8" i="24" a="1"/>
  <c r="V8" i="24" s="1"/>
  <c r="N8" i="24" a="1"/>
  <c r="N8" i="24" s="1"/>
  <c r="G8" i="24" a="1"/>
  <c r="G8" i="24" s="1"/>
  <c r="T7" i="24" a="1"/>
  <c r="T7" i="24" s="1"/>
  <c r="L7" i="24" a="1"/>
  <c r="L7" i="24" s="1"/>
  <c r="D7" i="24" a="1"/>
  <c r="D7" i="24" s="1"/>
  <c r="Q6" i="24" a="1"/>
  <c r="Q6" i="24" s="1"/>
  <c r="I6" i="24" a="1"/>
  <c r="I6" i="24" s="1"/>
  <c r="V5" i="24" a="1"/>
  <c r="V5" i="24" s="1"/>
  <c r="N5" i="24" a="1"/>
  <c r="N5" i="24" s="1"/>
  <c r="F5" i="24" a="1"/>
  <c r="F5" i="24" s="1"/>
  <c r="S4" i="24" a="1"/>
  <c r="S4" i="24" s="1"/>
  <c r="K4" i="24" a="1"/>
  <c r="K4" i="24" s="1"/>
  <c r="P10" i="19" a="1"/>
  <c r="P10" i="19" s="1"/>
  <c r="H10" i="19" a="1"/>
  <c r="H10" i="19" s="1"/>
  <c r="U9" i="19" a="1"/>
  <c r="U9" i="19" s="1"/>
  <c r="M9" i="19" a="1"/>
  <c r="M9" i="19" s="1"/>
  <c r="F9" i="19" a="1"/>
  <c r="F9" i="19" s="1"/>
  <c r="S8" i="19" a="1"/>
  <c r="S8" i="19" s="1"/>
  <c r="K8" i="19" a="1"/>
  <c r="K8" i="19" s="1"/>
  <c r="Q7" i="19" a="1"/>
  <c r="Q7" i="19" s="1"/>
  <c r="I7" i="19" a="1"/>
  <c r="I7" i="19" s="1"/>
  <c r="V6" i="19" a="1"/>
  <c r="V6" i="19" s="1"/>
  <c r="N6" i="19" a="1"/>
  <c r="N6" i="19" s="1"/>
  <c r="F6" i="19" a="1"/>
  <c r="F6" i="19" s="1"/>
  <c r="S5" i="19" a="1"/>
  <c r="S5" i="19" s="1"/>
  <c r="K5" i="19" a="1"/>
  <c r="K5" i="19" s="1"/>
  <c r="R4" i="19" a="1"/>
  <c r="R4" i="19" s="1"/>
  <c r="J4" i="19" a="1"/>
  <c r="J4" i="19" s="1"/>
  <c r="H8" i="29" a="1"/>
  <c r="H8" i="29" s="1"/>
  <c r="Q6" i="29" a="1"/>
  <c r="Q6" i="29" s="1"/>
  <c r="R7" i="28" a="1"/>
  <c r="R7" i="28" s="1"/>
  <c r="L5" i="28" a="1"/>
  <c r="L5" i="28" s="1"/>
  <c r="I6" i="27" a="1"/>
  <c r="I6" i="27" s="1"/>
  <c r="G9" i="26" a="1"/>
  <c r="G9" i="26" s="1"/>
  <c r="P4" i="26" a="1"/>
  <c r="P4" i="26" s="1"/>
  <c r="R9" i="25" a="1"/>
  <c r="R9" i="25" s="1"/>
  <c r="J9" i="25" a="1"/>
  <c r="J9" i="25" s="1"/>
  <c r="W8" i="25" a="1"/>
  <c r="W8" i="25" s="1"/>
  <c r="O8" i="25" a="1"/>
  <c r="O8" i="25" s="1"/>
  <c r="G8" i="25" a="1"/>
  <c r="G8" i="25" s="1"/>
  <c r="U7" i="25" a="1"/>
  <c r="U7" i="25" s="1"/>
  <c r="M7" i="25" a="1"/>
  <c r="M7" i="25" s="1"/>
  <c r="E7" i="25" a="1"/>
  <c r="E7" i="25" s="1"/>
  <c r="S6" i="25" a="1"/>
  <c r="S6" i="25" s="1"/>
  <c r="K6" i="25" a="1"/>
  <c r="K6" i="25" s="1"/>
  <c r="P5" i="25" a="1"/>
  <c r="P5" i="25" s="1"/>
  <c r="H5" i="25" a="1"/>
  <c r="H5" i="25" s="1"/>
  <c r="U4" i="25" a="1"/>
  <c r="U4" i="25" s="1"/>
  <c r="M4" i="25" a="1"/>
  <c r="M4" i="25" s="1"/>
  <c r="E4" i="25" a="1"/>
  <c r="E4" i="25" s="1"/>
  <c r="U8" i="24" a="1"/>
  <c r="U8" i="24" s="1"/>
  <c r="M8" i="24" a="1"/>
  <c r="M8" i="24" s="1"/>
  <c r="F8" i="24" a="1"/>
  <c r="F8" i="24" s="1"/>
  <c r="S7" i="24" a="1"/>
  <c r="S7" i="24" s="1"/>
  <c r="K7" i="24" a="1"/>
  <c r="K7" i="24" s="1"/>
  <c r="P6" i="24" a="1"/>
  <c r="P6" i="24" s="1"/>
  <c r="H6" i="24" a="1"/>
  <c r="H6" i="24" s="1"/>
  <c r="U5" i="24" a="1"/>
  <c r="U5" i="24" s="1"/>
  <c r="M5" i="24" a="1"/>
  <c r="M5" i="24" s="1"/>
  <c r="E5" i="24" a="1"/>
  <c r="E5" i="24" s="1"/>
  <c r="R4" i="24" a="1"/>
  <c r="R4" i="24" s="1"/>
  <c r="J4" i="24" a="1"/>
  <c r="J4" i="24" s="1"/>
  <c r="W10" i="19" a="1"/>
  <c r="W10" i="19" s="1"/>
  <c r="O10" i="19" a="1"/>
  <c r="O10" i="19" s="1"/>
  <c r="G10" i="19" a="1"/>
  <c r="G10" i="19" s="1"/>
  <c r="T9" i="19" a="1"/>
  <c r="T9" i="19" s="1"/>
  <c r="E9" i="19" a="1"/>
  <c r="E9" i="19" s="1"/>
  <c r="R8" i="19" a="1"/>
  <c r="R8" i="19" s="1"/>
  <c r="J8" i="19" a="1"/>
  <c r="J8" i="19" s="1"/>
  <c r="W7" i="19" a="1"/>
  <c r="W7" i="19" s="1"/>
  <c r="P7" i="19" a="1"/>
  <c r="P7" i="19" s="1"/>
  <c r="H7" i="19" a="1"/>
  <c r="H7" i="19" s="1"/>
  <c r="U6" i="19" a="1"/>
  <c r="U6" i="19" s="1"/>
  <c r="M6" i="19" a="1"/>
  <c r="M6" i="19" s="1"/>
  <c r="E6" i="19" a="1"/>
  <c r="E6" i="19" s="1"/>
  <c r="R5" i="19" a="1"/>
  <c r="R5" i="19" s="1"/>
  <c r="J5" i="19" a="1"/>
  <c r="J5" i="19" s="1"/>
  <c r="W4" i="19" a="1"/>
  <c r="W4" i="19" s="1"/>
  <c r="Q4" i="19" a="1"/>
  <c r="Q4" i="19" s="1"/>
  <c r="I4" i="19" a="1"/>
  <c r="I4" i="19" s="1"/>
  <c r="T9" i="18" a="1"/>
  <c r="T9" i="18" s="1"/>
  <c r="L9" i="18" a="1"/>
  <c r="L9" i="18" s="1"/>
  <c r="D9" i="18" a="1"/>
  <c r="D9" i="18" s="1"/>
  <c r="Q8" i="18" a="1"/>
  <c r="Q8" i="18" s="1"/>
  <c r="I8" i="18" a="1"/>
  <c r="I8" i="18" s="1"/>
  <c r="V7" i="18" a="1"/>
  <c r="V7" i="18" s="1"/>
  <c r="N7" i="18" a="1"/>
  <c r="N7" i="18" s="1"/>
  <c r="F7" i="18" a="1"/>
  <c r="F7" i="18" s="1"/>
  <c r="S6" i="18" a="1"/>
  <c r="S6" i="18" s="1"/>
  <c r="K6" i="18" a="1"/>
  <c r="K6" i="18" s="1"/>
  <c r="P5" i="18" a="1"/>
  <c r="P5" i="18" s="1"/>
  <c r="H5" i="18" a="1"/>
  <c r="H5" i="18" s="1"/>
  <c r="U4" i="18" a="1"/>
  <c r="U4" i="18" s="1"/>
  <c r="M4" i="18" a="1"/>
  <c r="M4" i="18" s="1"/>
  <c r="E4" i="18" a="1"/>
  <c r="E4" i="18" s="1"/>
  <c r="R9" i="29" a="1"/>
  <c r="R9" i="29" s="1"/>
  <c r="U4" i="29" a="1"/>
  <c r="U4" i="29" s="1"/>
  <c r="J7" i="28" a="1"/>
  <c r="J7" i="28" s="1"/>
  <c r="E5" i="28" a="1"/>
  <c r="E5" i="28" s="1"/>
  <c r="V6" i="26" a="1"/>
  <c r="V6" i="26" s="1"/>
  <c r="H4" i="26" a="1"/>
  <c r="H4" i="26" s="1"/>
  <c r="Q9" i="25" a="1"/>
  <c r="Q9" i="25" s="1"/>
  <c r="I9" i="25" a="1"/>
  <c r="I9" i="25" s="1"/>
  <c r="V8" i="25" a="1"/>
  <c r="V8" i="25" s="1"/>
  <c r="N8" i="25" a="1"/>
  <c r="N8" i="25" s="1"/>
  <c r="F8" i="25" a="1"/>
  <c r="F8" i="25" s="1"/>
  <c r="T7" i="25" a="1"/>
  <c r="T7" i="25" s="1"/>
  <c r="L7" i="25" a="1"/>
  <c r="L7" i="25" s="1"/>
  <c r="D7" i="25" a="1"/>
  <c r="D7" i="25" s="1"/>
  <c r="R6" i="25" a="1"/>
  <c r="R6" i="25" s="1"/>
  <c r="J6" i="25" a="1"/>
  <c r="J6" i="25" s="1"/>
  <c r="W5" i="25" a="1"/>
  <c r="W5" i="25" s="1"/>
  <c r="O5" i="25" a="1"/>
  <c r="O5" i="25" s="1"/>
  <c r="G5" i="25" a="1"/>
  <c r="G5" i="25" s="1"/>
  <c r="T4" i="25" a="1"/>
  <c r="T4" i="25" s="1"/>
  <c r="L4" i="25" a="1"/>
  <c r="L4" i="25" s="1"/>
  <c r="D4" i="25" a="1"/>
  <c r="D4" i="25" s="1"/>
  <c r="T8" i="24" a="1"/>
  <c r="T8" i="24" s="1"/>
  <c r="L8" i="24" a="1"/>
  <c r="L8" i="24" s="1"/>
  <c r="E8" i="24" a="1"/>
  <c r="E8" i="24" s="1"/>
  <c r="R7" i="24" a="1"/>
  <c r="R7" i="24" s="1"/>
  <c r="J7" i="24" a="1"/>
  <c r="J7" i="24" s="1"/>
  <c r="W6" i="24" a="1"/>
  <c r="W6" i="24" s="1"/>
  <c r="O6" i="24" a="1"/>
  <c r="O6" i="24" s="1"/>
  <c r="G6" i="24" a="1"/>
  <c r="G6" i="24" s="1"/>
  <c r="T5" i="24" a="1"/>
  <c r="T5" i="24" s="1"/>
  <c r="L5" i="24" a="1"/>
  <c r="L5" i="24" s="1"/>
  <c r="D5" i="24" a="1"/>
  <c r="D5" i="24" s="1"/>
  <c r="Q4" i="24" a="1"/>
  <c r="Q4" i="24" s="1"/>
  <c r="I4" i="24" a="1"/>
  <c r="I4" i="24" s="1"/>
  <c r="V10" i="19" a="1"/>
  <c r="V10" i="19" s="1"/>
  <c r="N10" i="19" a="1"/>
  <c r="N10" i="19" s="1"/>
  <c r="F10" i="19" a="1"/>
  <c r="F10" i="19" s="1"/>
  <c r="S9" i="19" a="1"/>
  <c r="S9" i="19" s="1"/>
  <c r="L9" i="19" a="1"/>
  <c r="L9" i="19" s="1"/>
  <c r="D9" i="19" a="1"/>
  <c r="D9" i="19" s="1"/>
  <c r="Q8" i="19" a="1"/>
  <c r="Q8" i="19" s="1"/>
  <c r="I8" i="19" a="1"/>
  <c r="I8" i="19" s="1"/>
  <c r="V7" i="19" a="1"/>
  <c r="V7" i="19" s="1"/>
  <c r="O7" i="19" a="1"/>
  <c r="O7" i="19" s="1"/>
  <c r="G7" i="19" a="1"/>
  <c r="G7" i="19" s="1"/>
  <c r="T6" i="19" a="1"/>
  <c r="T6" i="19" s="1"/>
  <c r="L6" i="19" a="1"/>
  <c r="L6" i="19" s="1"/>
  <c r="D6" i="19" a="1"/>
  <c r="D6" i="19" s="1"/>
  <c r="Q5" i="19" a="1"/>
  <c r="Q5" i="19" s="1"/>
  <c r="I5" i="19" a="1"/>
  <c r="I5" i="19" s="1"/>
  <c r="P4" i="19" a="1"/>
  <c r="P4" i="19" s="1"/>
  <c r="H4" i="19" a="1"/>
  <c r="H4" i="19" s="1"/>
  <c r="S9" i="18" a="1"/>
  <c r="S9" i="18" s="1"/>
  <c r="K9" i="18" a="1"/>
  <c r="K9" i="18" s="1"/>
  <c r="P8" i="18" a="1"/>
  <c r="P8" i="18" s="1"/>
  <c r="H8" i="18" a="1"/>
  <c r="H8" i="18" s="1"/>
  <c r="U7" i="18" a="1"/>
  <c r="U7" i="18" s="1"/>
  <c r="M7" i="18" a="1"/>
  <c r="M7" i="18" s="1"/>
  <c r="E7" i="18" a="1"/>
  <c r="E7" i="18" s="1"/>
  <c r="R6" i="18" a="1"/>
  <c r="R6" i="18" s="1"/>
  <c r="J6" i="18" a="1"/>
  <c r="J6" i="18" s="1"/>
  <c r="W5" i="18" a="1"/>
  <c r="W5" i="18" s="1"/>
  <c r="O5" i="18" a="1"/>
  <c r="O5" i="18" s="1"/>
  <c r="G5" i="18" a="1"/>
  <c r="G5" i="18" s="1"/>
  <c r="T4" i="18" a="1"/>
  <c r="T4" i="18" s="1"/>
  <c r="L4" i="18" a="1"/>
  <c r="L4" i="18" s="1"/>
  <c r="D4" i="18" a="1"/>
  <c r="D4" i="18" s="1"/>
  <c r="W7" i="17" a="1"/>
  <c r="W7" i="17" s="1"/>
  <c r="O7" i="17" a="1"/>
  <c r="O7" i="17" s="1"/>
  <c r="G7" i="17" a="1"/>
  <c r="G7" i="17" s="1"/>
  <c r="T6" i="17" a="1"/>
  <c r="T6" i="17" s="1"/>
  <c r="L6" i="17" a="1"/>
  <c r="L6" i="17" s="1"/>
  <c r="D6" i="17" a="1"/>
  <c r="D6" i="17" s="1"/>
  <c r="Q5" i="17" a="1"/>
  <c r="Q5" i="17" s="1"/>
  <c r="I5" i="17" a="1"/>
  <c r="I5" i="17" s="1"/>
  <c r="V4" i="17" a="1"/>
  <c r="V4" i="17" s="1"/>
  <c r="N4" i="17" a="1"/>
  <c r="N4" i="17" s="1"/>
  <c r="F4" i="17" a="1"/>
  <c r="F4" i="17" s="1"/>
  <c r="U9" i="18" a="1"/>
  <c r="U9" i="18" s="1"/>
  <c r="O7" i="18" a="1"/>
  <c r="O7" i="18" s="1"/>
  <c r="I5" i="18" a="1"/>
  <c r="I5" i="18" s="1"/>
  <c r="I7" i="17" a="1"/>
  <c r="I7" i="17" s="1"/>
  <c r="M6" i="17" a="1"/>
  <c r="M6" i="17" s="1"/>
  <c r="N5" i="17" a="1"/>
  <c r="N5" i="17" s="1"/>
  <c r="P4" i="17" a="1"/>
  <c r="P4" i="17" s="1"/>
  <c r="S6" i="16" a="1"/>
  <c r="S6" i="16" s="1"/>
  <c r="K6" i="16" a="1"/>
  <c r="K6" i="16" s="1"/>
  <c r="P5" i="16" a="1"/>
  <c r="P5" i="16" s="1"/>
  <c r="H5" i="16" a="1"/>
  <c r="H5" i="16" s="1"/>
  <c r="U4" i="16" a="1"/>
  <c r="U4" i="16" s="1"/>
  <c r="M4" i="16" a="1"/>
  <c r="M4" i="16" s="1"/>
  <c r="E4" i="16" a="1"/>
  <c r="E4" i="16" s="1"/>
  <c r="P7" i="15" a="1"/>
  <c r="P7" i="15" s="1"/>
  <c r="H7" i="15" a="1"/>
  <c r="H7" i="15" s="1"/>
  <c r="U6" i="15" a="1"/>
  <c r="U6" i="15" s="1"/>
  <c r="M6" i="15" a="1"/>
  <c r="M6" i="15" s="1"/>
  <c r="E6" i="15" a="1"/>
  <c r="E6" i="15" s="1"/>
  <c r="R5" i="15" a="1"/>
  <c r="R5" i="15" s="1"/>
  <c r="J5" i="15" a="1"/>
  <c r="J5" i="15" s="1"/>
  <c r="W4" i="15" a="1"/>
  <c r="W4" i="15" s="1"/>
  <c r="O4" i="15" a="1"/>
  <c r="O4" i="15" s="1"/>
  <c r="G4" i="15" a="1"/>
  <c r="G4" i="15" s="1"/>
  <c r="R7" i="14" a="1"/>
  <c r="R7" i="14" s="1"/>
  <c r="J7" i="14" a="1"/>
  <c r="J7" i="14" s="1"/>
  <c r="W6" i="14" a="1"/>
  <c r="W6" i="14" s="1"/>
  <c r="O6" i="14" a="1"/>
  <c r="O6" i="14" s="1"/>
  <c r="G6" i="14" a="1"/>
  <c r="G6" i="14" s="1"/>
  <c r="T5" i="14" a="1"/>
  <c r="T5" i="14" s="1"/>
  <c r="L5" i="14" a="1"/>
  <c r="L5" i="14" s="1"/>
  <c r="D5" i="14" a="1"/>
  <c r="D5" i="14" s="1"/>
  <c r="Q4" i="14" a="1"/>
  <c r="Q4" i="14" s="1"/>
  <c r="I4" i="14" a="1"/>
  <c r="I4" i="14" s="1"/>
  <c r="Q6" i="13" a="1"/>
  <c r="Q6" i="13" s="1"/>
  <c r="I6" i="13" a="1"/>
  <c r="I6" i="13" s="1"/>
  <c r="V5" i="13" a="1"/>
  <c r="V5" i="13" s="1"/>
  <c r="N5" i="13" a="1"/>
  <c r="N5" i="13" s="1"/>
  <c r="F5" i="13" a="1"/>
  <c r="F5" i="13" s="1"/>
  <c r="S4" i="13" a="1"/>
  <c r="S4" i="13" s="1"/>
  <c r="K4" i="13" a="1"/>
  <c r="K4" i="13" s="1"/>
  <c r="Q8" i="12" a="1"/>
  <c r="Q8" i="12" s="1"/>
  <c r="I8" i="12" a="1"/>
  <c r="I8" i="12" s="1"/>
  <c r="V7" i="12" a="1"/>
  <c r="V7" i="12" s="1"/>
  <c r="N7" i="12" a="1"/>
  <c r="N7" i="12" s="1"/>
  <c r="F7" i="12" a="1"/>
  <c r="F7" i="12" s="1"/>
  <c r="S6" i="12" a="1"/>
  <c r="S6" i="12" s="1"/>
  <c r="K6" i="12" a="1"/>
  <c r="K6" i="12" s="1"/>
  <c r="P5" i="12" a="1"/>
  <c r="P5" i="12" s="1"/>
  <c r="H5" i="12" a="1"/>
  <c r="H5" i="12" s="1"/>
  <c r="U4" i="12" a="1"/>
  <c r="U4" i="12" s="1"/>
  <c r="M4" i="12" a="1"/>
  <c r="M4" i="12" s="1"/>
  <c r="E4" i="12" a="1"/>
  <c r="E4" i="12" s="1"/>
  <c r="W4" i="11" a="1"/>
  <c r="W4" i="11" s="1"/>
  <c r="W2" i="11" s="1"/>
  <c r="O4" i="11" a="1"/>
  <c r="O4" i="11" s="1"/>
  <c r="O2" i="11" s="1"/>
  <c r="G4" i="11" a="1"/>
  <c r="G4" i="11" s="1"/>
  <c r="G2" i="11" s="1"/>
  <c r="U8" i="8" a="1"/>
  <c r="U8" i="8" s="1"/>
  <c r="M8" i="8" a="1"/>
  <c r="M8" i="8" s="1"/>
  <c r="E8" i="8" a="1"/>
  <c r="E8" i="8" s="1"/>
  <c r="R7" i="8" a="1"/>
  <c r="R7" i="8" s="1"/>
  <c r="J7" i="8" a="1"/>
  <c r="J7" i="8" s="1"/>
  <c r="W6" i="8" a="1"/>
  <c r="W6" i="8" s="1"/>
  <c r="O6" i="8" a="1"/>
  <c r="O6" i="8" s="1"/>
  <c r="G6" i="8" a="1"/>
  <c r="G6" i="8" s="1"/>
  <c r="T5" i="8" a="1"/>
  <c r="T5" i="8" s="1"/>
  <c r="L5" i="8" a="1"/>
  <c r="L5" i="8" s="1"/>
  <c r="D5" i="8" a="1"/>
  <c r="D5" i="8" s="1"/>
  <c r="Q4" i="8" a="1"/>
  <c r="Q4" i="8" s="1"/>
  <c r="I4" i="8" a="1"/>
  <c r="I4" i="8" s="1"/>
  <c r="M9" i="18" a="1"/>
  <c r="M9" i="18" s="1"/>
  <c r="G7" i="18" a="1"/>
  <c r="G7" i="18" s="1"/>
  <c r="H7" i="17" a="1"/>
  <c r="H7" i="17" s="1"/>
  <c r="I6" i="17" a="1"/>
  <c r="I6" i="17" s="1"/>
  <c r="K5" i="17" a="1"/>
  <c r="K5" i="17" s="1"/>
  <c r="O4" i="17" a="1"/>
  <c r="O4" i="17" s="1"/>
  <c r="R6" i="16" a="1"/>
  <c r="R6" i="16" s="1"/>
  <c r="J6" i="16" a="1"/>
  <c r="J6" i="16" s="1"/>
  <c r="W5" i="16" a="1"/>
  <c r="W5" i="16" s="1"/>
  <c r="O5" i="16" a="1"/>
  <c r="O5" i="16" s="1"/>
  <c r="G5" i="16" a="1"/>
  <c r="G5" i="16" s="1"/>
  <c r="T4" i="16" a="1"/>
  <c r="T4" i="16" s="1"/>
  <c r="L4" i="16" a="1"/>
  <c r="L4" i="16" s="1"/>
  <c r="D4" i="16" a="1"/>
  <c r="D4" i="16" s="1"/>
  <c r="W7" i="15" a="1"/>
  <c r="W7" i="15" s="1"/>
  <c r="O7" i="15" a="1"/>
  <c r="O7" i="15" s="1"/>
  <c r="G7" i="15" a="1"/>
  <c r="G7" i="15" s="1"/>
  <c r="T6" i="15" a="1"/>
  <c r="T6" i="15" s="1"/>
  <c r="L6" i="15" a="1"/>
  <c r="L6" i="15" s="1"/>
  <c r="D6" i="15" a="1"/>
  <c r="D6" i="15" s="1"/>
  <c r="Q5" i="15" a="1"/>
  <c r="Q5" i="15" s="1"/>
  <c r="I5" i="15" a="1"/>
  <c r="I5" i="15" s="1"/>
  <c r="V4" i="15" a="1"/>
  <c r="V4" i="15" s="1"/>
  <c r="N4" i="15" a="1"/>
  <c r="N4" i="15" s="1"/>
  <c r="F4" i="15" a="1"/>
  <c r="F4" i="15" s="1"/>
  <c r="Q7" i="14" a="1"/>
  <c r="Q7" i="14" s="1"/>
  <c r="I7" i="14" a="1"/>
  <c r="I7" i="14" s="1"/>
  <c r="V6" i="14" a="1"/>
  <c r="V6" i="14" s="1"/>
  <c r="N6" i="14" a="1"/>
  <c r="N6" i="14" s="1"/>
  <c r="F6" i="14" a="1"/>
  <c r="F6" i="14" s="1"/>
  <c r="S5" i="14" a="1"/>
  <c r="S5" i="14" s="1"/>
  <c r="K5" i="14" a="1"/>
  <c r="K5" i="14" s="1"/>
  <c r="P4" i="14" a="1"/>
  <c r="P4" i="14" s="1"/>
  <c r="H4" i="14" a="1"/>
  <c r="H4" i="14" s="1"/>
  <c r="P6" i="13" a="1"/>
  <c r="P6" i="13" s="1"/>
  <c r="H6" i="13" a="1"/>
  <c r="H6" i="13" s="1"/>
  <c r="U5" i="13" a="1"/>
  <c r="U5" i="13" s="1"/>
  <c r="M5" i="13" a="1"/>
  <c r="M5" i="13" s="1"/>
  <c r="E5" i="13" a="1"/>
  <c r="E5" i="13" s="1"/>
  <c r="R4" i="13" a="1"/>
  <c r="R4" i="13" s="1"/>
  <c r="J4" i="13" a="1"/>
  <c r="J4" i="13" s="1"/>
  <c r="P8" i="12" a="1"/>
  <c r="P8" i="12" s="1"/>
  <c r="H8" i="12" a="1"/>
  <c r="H8" i="12" s="1"/>
  <c r="U7" i="12" a="1"/>
  <c r="U7" i="12" s="1"/>
  <c r="M7" i="12" a="1"/>
  <c r="M7" i="12" s="1"/>
  <c r="E7" i="12" a="1"/>
  <c r="E7" i="12" s="1"/>
  <c r="R6" i="12" a="1"/>
  <c r="R6" i="12" s="1"/>
  <c r="J6" i="12" a="1"/>
  <c r="J6" i="12" s="1"/>
  <c r="W5" i="12" a="1"/>
  <c r="W5" i="12" s="1"/>
  <c r="O5" i="12" a="1"/>
  <c r="O5" i="12" s="1"/>
  <c r="G5" i="12" a="1"/>
  <c r="G5" i="12" s="1"/>
  <c r="T4" i="12" a="1"/>
  <c r="T4" i="12" s="1"/>
  <c r="L4" i="12" a="1"/>
  <c r="L4" i="12" s="1"/>
  <c r="D4" i="12" a="1"/>
  <c r="D4" i="12" s="1"/>
  <c r="V4" i="11" a="1"/>
  <c r="V4" i="11" s="1"/>
  <c r="V2" i="11" s="1"/>
  <c r="N4" i="11" a="1"/>
  <c r="N4" i="11" s="1"/>
  <c r="N2" i="11" s="1"/>
  <c r="F4" i="11" a="1"/>
  <c r="F4" i="11" s="1"/>
  <c r="F2" i="11" s="1"/>
  <c r="T8" i="8" a="1"/>
  <c r="T8" i="8" s="1"/>
  <c r="L8" i="8" a="1"/>
  <c r="L8" i="8" s="1"/>
  <c r="D8" i="8" a="1"/>
  <c r="D8" i="8" s="1"/>
  <c r="Q7" i="8" a="1"/>
  <c r="Q7" i="8" s="1"/>
  <c r="I7" i="8" a="1"/>
  <c r="I7" i="8" s="1"/>
  <c r="V6" i="8" a="1"/>
  <c r="V6" i="8" s="1"/>
  <c r="N6" i="8" a="1"/>
  <c r="N6" i="8" s="1"/>
  <c r="F6" i="8" a="1"/>
  <c r="F6" i="8" s="1"/>
  <c r="S5" i="8" a="1"/>
  <c r="S5" i="8" s="1"/>
  <c r="K5" i="8" a="1"/>
  <c r="K5" i="8" s="1"/>
  <c r="P4" i="8" a="1"/>
  <c r="P4" i="8" s="1"/>
  <c r="H4" i="8" a="1"/>
  <c r="H4" i="8" s="1"/>
  <c r="E9" i="18" a="1"/>
  <c r="E9" i="18" s="1"/>
  <c r="V4" i="18" a="1"/>
  <c r="V4" i="18" s="1"/>
  <c r="D7" i="17" a="1"/>
  <c r="D7" i="17" s="1"/>
  <c r="F6" i="17" a="1"/>
  <c r="F6" i="17" s="1"/>
  <c r="J5" i="17" a="1"/>
  <c r="J5" i="17" s="1"/>
  <c r="L4" i="17" a="1"/>
  <c r="L4" i="17" s="1"/>
  <c r="Q6" i="16" a="1"/>
  <c r="Q6" i="16" s="1"/>
  <c r="I6" i="16" a="1"/>
  <c r="I6" i="16" s="1"/>
  <c r="V5" i="16" a="1"/>
  <c r="V5" i="16" s="1"/>
  <c r="N5" i="16" a="1"/>
  <c r="N5" i="16" s="1"/>
  <c r="F5" i="16" a="1"/>
  <c r="F5" i="16" s="1"/>
  <c r="S4" i="16" a="1"/>
  <c r="S4" i="16" s="1"/>
  <c r="K4" i="16" a="1"/>
  <c r="K4" i="16" s="1"/>
  <c r="V7" i="15" a="1"/>
  <c r="V7" i="15" s="1"/>
  <c r="N7" i="15" a="1"/>
  <c r="N7" i="15" s="1"/>
  <c r="F7" i="15" a="1"/>
  <c r="F7" i="15" s="1"/>
  <c r="S6" i="15" a="1"/>
  <c r="S6" i="15" s="1"/>
  <c r="K6" i="15" a="1"/>
  <c r="K6" i="15" s="1"/>
  <c r="P5" i="15" a="1"/>
  <c r="P5" i="15" s="1"/>
  <c r="H5" i="15" a="1"/>
  <c r="H5" i="15" s="1"/>
  <c r="U4" i="15" a="1"/>
  <c r="U4" i="15" s="1"/>
  <c r="M4" i="15" a="1"/>
  <c r="M4" i="15" s="1"/>
  <c r="E4" i="15" a="1"/>
  <c r="E4" i="15" s="1"/>
  <c r="P7" i="14" a="1"/>
  <c r="P7" i="14" s="1"/>
  <c r="H7" i="14" a="1"/>
  <c r="H7" i="14" s="1"/>
  <c r="U6" i="14" a="1"/>
  <c r="U6" i="14" s="1"/>
  <c r="M6" i="14" a="1"/>
  <c r="M6" i="14" s="1"/>
  <c r="E6" i="14" a="1"/>
  <c r="E6" i="14" s="1"/>
  <c r="R5" i="14" a="1"/>
  <c r="R5" i="14" s="1"/>
  <c r="J5" i="14" a="1"/>
  <c r="J5" i="14" s="1"/>
  <c r="W4" i="14" a="1"/>
  <c r="W4" i="14" s="1"/>
  <c r="O4" i="14" a="1"/>
  <c r="O4" i="14" s="1"/>
  <c r="G4" i="14" a="1"/>
  <c r="G4" i="14" s="1"/>
  <c r="W6" i="13" a="1"/>
  <c r="W6" i="13" s="1"/>
  <c r="O6" i="13" a="1"/>
  <c r="O6" i="13" s="1"/>
  <c r="G6" i="13" a="1"/>
  <c r="G6" i="13" s="1"/>
  <c r="T5" i="13" a="1"/>
  <c r="T5" i="13" s="1"/>
  <c r="L5" i="13" a="1"/>
  <c r="L5" i="13" s="1"/>
  <c r="D5" i="13" a="1"/>
  <c r="D5" i="13" s="1"/>
  <c r="Q4" i="13" a="1"/>
  <c r="Q4" i="13" s="1"/>
  <c r="I4" i="13" a="1"/>
  <c r="I4" i="13" s="1"/>
  <c r="W8" i="12" a="1"/>
  <c r="W8" i="12" s="1"/>
  <c r="O8" i="12" a="1"/>
  <c r="O8" i="12" s="1"/>
  <c r="G8" i="12" a="1"/>
  <c r="G8" i="12" s="1"/>
  <c r="T7" i="12" a="1"/>
  <c r="T7" i="12" s="1"/>
  <c r="L7" i="12" a="1"/>
  <c r="L7" i="12" s="1"/>
  <c r="D7" i="12" a="1"/>
  <c r="D7" i="12" s="1"/>
  <c r="Q6" i="12" a="1"/>
  <c r="Q6" i="12" s="1"/>
  <c r="I6" i="12" a="1"/>
  <c r="I6" i="12" s="1"/>
  <c r="V5" i="12" a="1"/>
  <c r="V5" i="12" s="1"/>
  <c r="N5" i="12" a="1"/>
  <c r="N5" i="12" s="1"/>
  <c r="F5" i="12" a="1"/>
  <c r="F5" i="12" s="1"/>
  <c r="S4" i="12" a="1"/>
  <c r="S4" i="12" s="1"/>
  <c r="K4" i="12" a="1"/>
  <c r="K4" i="12" s="1"/>
  <c r="U4" i="11" a="1"/>
  <c r="U4" i="11" s="1"/>
  <c r="U2" i="11" s="1"/>
  <c r="M4" i="11" a="1"/>
  <c r="M4" i="11" s="1"/>
  <c r="M2" i="11" s="1"/>
  <c r="E4" i="11" a="1"/>
  <c r="E4" i="11" s="1"/>
  <c r="E2" i="11" s="1"/>
  <c r="S8" i="8" a="1"/>
  <c r="S8" i="8" s="1"/>
  <c r="K8" i="8" a="1"/>
  <c r="K8" i="8" s="1"/>
  <c r="P7" i="8" a="1"/>
  <c r="P7" i="8" s="1"/>
  <c r="H7" i="8" a="1"/>
  <c r="H7" i="8" s="1"/>
  <c r="U6" i="8" a="1"/>
  <c r="U6" i="8" s="1"/>
  <c r="M6" i="8" a="1"/>
  <c r="M6" i="8" s="1"/>
  <c r="E6" i="8" a="1"/>
  <c r="E6" i="8" s="1"/>
  <c r="R5" i="8" a="1"/>
  <c r="R5" i="8" s="1"/>
  <c r="J5" i="8" a="1"/>
  <c r="J5" i="8" s="1"/>
  <c r="W4" i="8" a="1"/>
  <c r="W4" i="8" s="1"/>
  <c r="O4" i="8" a="1"/>
  <c r="O4" i="8" s="1"/>
  <c r="G4" i="8" a="1"/>
  <c r="G4" i="8" s="1"/>
  <c r="T6" i="18" a="1"/>
  <c r="T6" i="18" s="1"/>
  <c r="N4" i="18" a="1"/>
  <c r="N4" i="18" s="1"/>
  <c r="E6" i="17" a="1"/>
  <c r="E6" i="17" s="1"/>
  <c r="F5" i="17" a="1"/>
  <c r="F5" i="17" s="1"/>
  <c r="K4" i="17" a="1"/>
  <c r="K4" i="17" s="1"/>
  <c r="P6" i="16" a="1"/>
  <c r="P6" i="16" s="1"/>
  <c r="H6" i="16" a="1"/>
  <c r="H6" i="16" s="1"/>
  <c r="U5" i="16" a="1"/>
  <c r="U5" i="16" s="1"/>
  <c r="M5" i="16" a="1"/>
  <c r="M5" i="16" s="1"/>
  <c r="E5" i="16" a="1"/>
  <c r="E5" i="16" s="1"/>
  <c r="R4" i="16" a="1"/>
  <c r="R4" i="16" s="1"/>
  <c r="J4" i="16" a="1"/>
  <c r="J4" i="16" s="1"/>
  <c r="U7" i="15" a="1"/>
  <c r="U7" i="15" s="1"/>
  <c r="M7" i="15" a="1"/>
  <c r="M7" i="15" s="1"/>
  <c r="E7" i="15" a="1"/>
  <c r="E7" i="15" s="1"/>
  <c r="R6" i="15" a="1"/>
  <c r="R6" i="15" s="1"/>
  <c r="J6" i="15" a="1"/>
  <c r="J6" i="15" s="1"/>
  <c r="W5" i="15" a="1"/>
  <c r="W5" i="15" s="1"/>
  <c r="O5" i="15" a="1"/>
  <c r="O5" i="15" s="1"/>
  <c r="G5" i="15" a="1"/>
  <c r="G5" i="15" s="1"/>
  <c r="T4" i="15" a="1"/>
  <c r="T4" i="15" s="1"/>
  <c r="L4" i="15" a="1"/>
  <c r="L4" i="15" s="1"/>
  <c r="D4" i="15" a="1"/>
  <c r="D4" i="15" s="1"/>
  <c r="W7" i="14" a="1"/>
  <c r="W7" i="14" s="1"/>
  <c r="O7" i="14" a="1"/>
  <c r="O7" i="14" s="1"/>
  <c r="G7" i="14" a="1"/>
  <c r="G7" i="14" s="1"/>
  <c r="T6" i="14" a="1"/>
  <c r="T6" i="14" s="1"/>
  <c r="L6" i="14" a="1"/>
  <c r="L6" i="14" s="1"/>
  <c r="D6" i="14" a="1"/>
  <c r="D6" i="14" s="1"/>
  <c r="Q5" i="14" a="1"/>
  <c r="Q5" i="14" s="1"/>
  <c r="I5" i="14" a="1"/>
  <c r="I5" i="14" s="1"/>
  <c r="V4" i="14" a="1"/>
  <c r="V4" i="14" s="1"/>
  <c r="N4" i="14" a="1"/>
  <c r="N4" i="14" s="1"/>
  <c r="F4" i="14" a="1"/>
  <c r="F4" i="14" s="1"/>
  <c r="V6" i="13" a="1"/>
  <c r="V6" i="13" s="1"/>
  <c r="N6" i="13" a="1"/>
  <c r="N6" i="13" s="1"/>
  <c r="F6" i="13" a="1"/>
  <c r="F6" i="13" s="1"/>
  <c r="S5" i="13" a="1"/>
  <c r="S5" i="13" s="1"/>
  <c r="K5" i="13" a="1"/>
  <c r="K5" i="13" s="1"/>
  <c r="P4" i="13" a="1"/>
  <c r="P4" i="13" s="1"/>
  <c r="H4" i="13" a="1"/>
  <c r="H4" i="13" s="1"/>
  <c r="V8" i="12" a="1"/>
  <c r="V8" i="12" s="1"/>
  <c r="N8" i="12" a="1"/>
  <c r="N8" i="12" s="1"/>
  <c r="F8" i="12" a="1"/>
  <c r="F8" i="12" s="1"/>
  <c r="S7" i="12" a="1"/>
  <c r="S7" i="12" s="1"/>
  <c r="K7" i="12" a="1"/>
  <c r="K7" i="12" s="1"/>
  <c r="P6" i="12" a="1"/>
  <c r="P6" i="12" s="1"/>
  <c r="H6" i="12" a="1"/>
  <c r="H6" i="12" s="1"/>
  <c r="U5" i="12" a="1"/>
  <c r="U5" i="12" s="1"/>
  <c r="M5" i="12" a="1"/>
  <c r="M5" i="12" s="1"/>
  <c r="E5" i="12" a="1"/>
  <c r="E5" i="12" s="1"/>
  <c r="R4" i="12" a="1"/>
  <c r="R4" i="12" s="1"/>
  <c r="J4" i="12" a="1"/>
  <c r="J4" i="12" s="1"/>
  <c r="T4" i="11" a="1"/>
  <c r="T4" i="11" s="1"/>
  <c r="T2" i="11" s="1"/>
  <c r="L4" i="11" a="1"/>
  <c r="L4" i="11" s="1"/>
  <c r="L2" i="11" s="1"/>
  <c r="D4" i="11" a="1"/>
  <c r="D4" i="11" s="1"/>
  <c r="D2" i="11" s="1"/>
  <c r="R8" i="8" a="1"/>
  <c r="R8" i="8" s="1"/>
  <c r="J8" i="8" a="1"/>
  <c r="J8" i="8" s="1"/>
  <c r="W7" i="8" a="1"/>
  <c r="W7" i="8" s="1"/>
  <c r="O7" i="8" a="1"/>
  <c r="O7" i="8" s="1"/>
  <c r="G7" i="8" a="1"/>
  <c r="G7" i="8" s="1"/>
  <c r="T6" i="8" a="1"/>
  <c r="T6" i="8" s="1"/>
  <c r="L6" i="8" a="1"/>
  <c r="L6" i="8" s="1"/>
  <c r="D6" i="8" a="1"/>
  <c r="D6" i="8" s="1"/>
  <c r="Q5" i="8" a="1"/>
  <c r="Q5" i="8" s="1"/>
  <c r="I5" i="8" a="1"/>
  <c r="I5" i="8" s="1"/>
  <c r="V4" i="8" a="1"/>
  <c r="V4" i="8" s="1"/>
  <c r="N4" i="8" a="1"/>
  <c r="N4" i="8" s="1"/>
  <c r="F4" i="8" a="1"/>
  <c r="F4" i="8" s="1"/>
  <c r="R8" i="18" a="1"/>
  <c r="R8" i="18" s="1"/>
  <c r="L6" i="18" a="1"/>
  <c r="L6" i="18" s="1"/>
  <c r="F4" i="18" a="1"/>
  <c r="F4" i="18" s="1"/>
  <c r="T7" i="17" a="1"/>
  <c r="T7" i="17" s="1"/>
  <c r="V6" i="17" a="1"/>
  <c r="V6" i="17" s="1"/>
  <c r="H4" i="17" a="1"/>
  <c r="H4" i="17" s="1"/>
  <c r="W6" i="16" a="1"/>
  <c r="W6" i="16" s="1"/>
  <c r="O6" i="16" a="1"/>
  <c r="O6" i="16" s="1"/>
  <c r="G6" i="16" a="1"/>
  <c r="G6" i="16" s="1"/>
  <c r="T5" i="16" a="1"/>
  <c r="T5" i="16" s="1"/>
  <c r="L5" i="16" a="1"/>
  <c r="L5" i="16" s="1"/>
  <c r="D5" i="16" a="1"/>
  <c r="D5" i="16" s="1"/>
  <c r="Q4" i="16" a="1"/>
  <c r="Q4" i="16" s="1"/>
  <c r="I4" i="16" a="1"/>
  <c r="I4" i="16" s="1"/>
  <c r="T7" i="15" a="1"/>
  <c r="T7" i="15" s="1"/>
  <c r="L7" i="15" a="1"/>
  <c r="L7" i="15" s="1"/>
  <c r="D7" i="15" a="1"/>
  <c r="D7" i="15" s="1"/>
  <c r="Q6" i="15" a="1"/>
  <c r="Q6" i="15" s="1"/>
  <c r="I6" i="15" a="1"/>
  <c r="I6" i="15" s="1"/>
  <c r="V5" i="15" a="1"/>
  <c r="V5" i="15" s="1"/>
  <c r="N5" i="15" a="1"/>
  <c r="N5" i="15" s="1"/>
  <c r="F5" i="15" a="1"/>
  <c r="F5" i="15" s="1"/>
  <c r="S4" i="15" a="1"/>
  <c r="S4" i="15" s="1"/>
  <c r="K4" i="15" a="1"/>
  <c r="K4" i="15" s="1"/>
  <c r="V7" i="14" a="1"/>
  <c r="V7" i="14" s="1"/>
  <c r="N7" i="14" a="1"/>
  <c r="N7" i="14" s="1"/>
  <c r="F7" i="14" a="1"/>
  <c r="F7" i="14" s="1"/>
  <c r="S6" i="14" a="1"/>
  <c r="S6" i="14" s="1"/>
  <c r="K6" i="14" a="1"/>
  <c r="K6" i="14" s="1"/>
  <c r="P5" i="14" a="1"/>
  <c r="P5" i="14" s="1"/>
  <c r="H5" i="14" a="1"/>
  <c r="H5" i="14" s="1"/>
  <c r="U4" i="14" a="1"/>
  <c r="U4" i="14" s="1"/>
  <c r="M4" i="14" a="1"/>
  <c r="M4" i="14" s="1"/>
  <c r="E4" i="14" a="1"/>
  <c r="E4" i="14" s="1"/>
  <c r="U6" i="13" a="1"/>
  <c r="U6" i="13" s="1"/>
  <c r="M6" i="13" a="1"/>
  <c r="M6" i="13" s="1"/>
  <c r="E6" i="13" a="1"/>
  <c r="E6" i="13" s="1"/>
  <c r="R5" i="13" a="1"/>
  <c r="R5" i="13" s="1"/>
  <c r="J5" i="13" a="1"/>
  <c r="J5" i="13" s="1"/>
  <c r="W4" i="13" a="1"/>
  <c r="W4" i="13" s="1"/>
  <c r="O4" i="13" a="1"/>
  <c r="O4" i="13" s="1"/>
  <c r="G4" i="13" a="1"/>
  <c r="G4" i="13" s="1"/>
  <c r="U8" i="12" a="1"/>
  <c r="U8" i="12" s="1"/>
  <c r="M8" i="12" a="1"/>
  <c r="M8" i="12" s="1"/>
  <c r="E8" i="12" a="1"/>
  <c r="E8" i="12" s="1"/>
  <c r="R7" i="12" a="1"/>
  <c r="R7" i="12" s="1"/>
  <c r="J7" i="12" a="1"/>
  <c r="J7" i="12" s="1"/>
  <c r="W6" i="12" a="1"/>
  <c r="W6" i="12" s="1"/>
  <c r="O6" i="12" a="1"/>
  <c r="O6" i="12" s="1"/>
  <c r="G6" i="12" a="1"/>
  <c r="G6" i="12" s="1"/>
  <c r="T5" i="12" a="1"/>
  <c r="T5" i="12" s="1"/>
  <c r="L5" i="12" a="1"/>
  <c r="L5" i="12" s="1"/>
  <c r="D5" i="12" a="1"/>
  <c r="D5" i="12" s="1"/>
  <c r="Q4" i="12" a="1"/>
  <c r="Q4" i="12" s="1"/>
  <c r="I4" i="12" a="1"/>
  <c r="I4" i="12" s="1"/>
  <c r="S4" i="11" a="1"/>
  <c r="S4" i="11" s="1"/>
  <c r="S2" i="11" s="1"/>
  <c r="K4" i="11" a="1"/>
  <c r="K4" i="11" s="1"/>
  <c r="K2" i="11" s="1"/>
  <c r="Q8" i="8" a="1"/>
  <c r="Q8" i="8" s="1"/>
  <c r="I8" i="8" a="1"/>
  <c r="I8" i="8" s="1"/>
  <c r="V7" i="8" a="1"/>
  <c r="V7" i="8" s="1"/>
  <c r="N7" i="8" a="1"/>
  <c r="N7" i="8" s="1"/>
  <c r="F7" i="8" a="1"/>
  <c r="F7" i="8" s="1"/>
  <c r="S6" i="8" a="1"/>
  <c r="S6" i="8" s="1"/>
  <c r="K6" i="8" a="1"/>
  <c r="K6" i="8" s="1"/>
  <c r="P5" i="8" a="1"/>
  <c r="P5" i="8" s="1"/>
  <c r="H5" i="8" a="1"/>
  <c r="H5" i="8" s="1"/>
  <c r="U4" i="8" a="1"/>
  <c r="U4" i="8" s="1"/>
  <c r="M4" i="8" a="1"/>
  <c r="M4" i="8" s="1"/>
  <c r="E4" i="8" a="1"/>
  <c r="E4" i="8" s="1"/>
  <c r="J8" i="18" a="1"/>
  <c r="J8" i="18" s="1"/>
  <c r="D6" i="18" a="1"/>
  <c r="D6" i="18" s="1"/>
  <c r="Q7" i="17" a="1"/>
  <c r="Q7" i="17" s="1"/>
  <c r="U6" i="17" a="1"/>
  <c r="U6" i="17" s="1"/>
  <c r="V5" i="17" a="1"/>
  <c r="V5" i="17" s="1"/>
  <c r="W4" i="17" a="1"/>
  <c r="W4" i="17" s="1"/>
  <c r="G4" i="17" a="1"/>
  <c r="G4" i="17" s="1"/>
  <c r="V6" i="16" a="1"/>
  <c r="V6" i="16" s="1"/>
  <c r="N6" i="16" a="1"/>
  <c r="N6" i="16" s="1"/>
  <c r="F6" i="16" a="1"/>
  <c r="F6" i="16" s="1"/>
  <c r="S5" i="16" a="1"/>
  <c r="S5" i="16" s="1"/>
  <c r="K5" i="16" a="1"/>
  <c r="K5" i="16" s="1"/>
  <c r="P4" i="16" a="1"/>
  <c r="P4" i="16" s="1"/>
  <c r="H4" i="16" a="1"/>
  <c r="H4" i="16" s="1"/>
  <c r="S7" i="15" a="1"/>
  <c r="S7" i="15" s="1"/>
  <c r="K7" i="15" a="1"/>
  <c r="K7" i="15" s="1"/>
  <c r="P6" i="15" a="1"/>
  <c r="P6" i="15" s="1"/>
  <c r="H6" i="15" a="1"/>
  <c r="H6" i="15" s="1"/>
  <c r="U5" i="15" a="1"/>
  <c r="U5" i="15" s="1"/>
  <c r="M5" i="15" a="1"/>
  <c r="M5" i="15" s="1"/>
  <c r="E5" i="15" a="1"/>
  <c r="E5" i="15" s="1"/>
  <c r="R4" i="15" a="1"/>
  <c r="R4" i="15" s="1"/>
  <c r="J4" i="15" a="1"/>
  <c r="J4" i="15" s="1"/>
  <c r="U7" i="14" a="1"/>
  <c r="U7" i="14" s="1"/>
  <c r="M7" i="14" a="1"/>
  <c r="M7" i="14" s="1"/>
  <c r="E7" i="14" a="1"/>
  <c r="E7" i="14" s="1"/>
  <c r="R6" i="14" a="1"/>
  <c r="R6" i="14" s="1"/>
  <c r="J6" i="14" a="1"/>
  <c r="J6" i="14" s="1"/>
  <c r="W5" i="14" a="1"/>
  <c r="W5" i="14" s="1"/>
  <c r="O5" i="14" a="1"/>
  <c r="O5" i="14" s="1"/>
  <c r="G5" i="14" a="1"/>
  <c r="G5" i="14" s="1"/>
  <c r="T4" i="14" a="1"/>
  <c r="T4" i="14" s="1"/>
  <c r="L4" i="14" a="1"/>
  <c r="L4" i="14" s="1"/>
  <c r="D4" i="14" a="1"/>
  <c r="D4" i="14" s="1"/>
  <c r="T6" i="13" a="1"/>
  <c r="T6" i="13" s="1"/>
  <c r="L6" i="13" a="1"/>
  <c r="L6" i="13" s="1"/>
  <c r="D6" i="13" a="1"/>
  <c r="D6" i="13" s="1"/>
  <c r="Q5" i="13" a="1"/>
  <c r="Q5" i="13" s="1"/>
  <c r="I5" i="13" a="1"/>
  <c r="I5" i="13" s="1"/>
  <c r="V4" i="13" a="1"/>
  <c r="V4" i="13" s="1"/>
  <c r="N4" i="13" a="1"/>
  <c r="N4" i="13" s="1"/>
  <c r="F4" i="13" a="1"/>
  <c r="F4" i="13" s="1"/>
  <c r="T8" i="12" a="1"/>
  <c r="T8" i="12" s="1"/>
  <c r="L8" i="12" a="1"/>
  <c r="L8" i="12" s="1"/>
  <c r="D8" i="12" a="1"/>
  <c r="D8" i="12" s="1"/>
  <c r="Q7" i="12" a="1"/>
  <c r="Q7" i="12" s="1"/>
  <c r="I7" i="12" a="1"/>
  <c r="I7" i="12" s="1"/>
  <c r="V6" i="12" a="1"/>
  <c r="V6" i="12" s="1"/>
  <c r="N6" i="12" a="1"/>
  <c r="N6" i="12" s="1"/>
  <c r="F6" i="12" a="1"/>
  <c r="F6" i="12" s="1"/>
  <c r="S5" i="12" a="1"/>
  <c r="S5" i="12" s="1"/>
  <c r="K5" i="12" a="1"/>
  <c r="K5" i="12" s="1"/>
  <c r="P4" i="12" a="1"/>
  <c r="P4" i="12" s="1"/>
  <c r="H4" i="12" a="1"/>
  <c r="H4" i="12" s="1"/>
  <c r="R4" i="11" a="1"/>
  <c r="R4" i="11" s="1"/>
  <c r="R2" i="11" s="1"/>
  <c r="J4" i="11" a="1"/>
  <c r="J4" i="11" s="1"/>
  <c r="J2" i="11" s="1"/>
  <c r="P8" i="8" a="1"/>
  <c r="P8" i="8" s="1"/>
  <c r="H8" i="8" a="1"/>
  <c r="H8" i="8" s="1"/>
  <c r="U7" i="8" a="1"/>
  <c r="U7" i="8" s="1"/>
  <c r="M7" i="8" a="1"/>
  <c r="M7" i="8" s="1"/>
  <c r="E7" i="8" a="1"/>
  <c r="E7" i="8" s="1"/>
  <c r="R6" i="8" a="1"/>
  <c r="R6" i="8" s="1"/>
  <c r="J6" i="8" a="1"/>
  <c r="J6" i="8" s="1"/>
  <c r="W5" i="8" a="1"/>
  <c r="W5" i="8" s="1"/>
  <c r="O5" i="8" a="1"/>
  <c r="O5" i="8" s="1"/>
  <c r="G5" i="8" a="1"/>
  <c r="G5" i="8" s="1"/>
  <c r="T4" i="8" a="1"/>
  <c r="T4" i="8" s="1"/>
  <c r="L4" i="8" a="1"/>
  <c r="L4" i="8" s="1"/>
  <c r="D4" i="8" a="1"/>
  <c r="D4" i="8" s="1"/>
  <c r="P7" i="17" a="1"/>
  <c r="P7" i="17" s="1"/>
  <c r="Q6" i="17" a="1"/>
  <c r="Q6" i="17" s="1"/>
  <c r="S5" i="17" a="1"/>
  <c r="S5" i="17" s="1"/>
  <c r="T4" i="17" a="1"/>
  <c r="T4" i="17" s="1"/>
  <c r="D4" i="17" a="1"/>
  <c r="D4" i="17" s="1"/>
  <c r="U6" i="16" a="1"/>
  <c r="U6" i="16" s="1"/>
  <c r="M6" i="16" a="1"/>
  <c r="M6" i="16" s="1"/>
  <c r="E6" i="16" a="1"/>
  <c r="E6" i="16" s="1"/>
  <c r="R5" i="16" a="1"/>
  <c r="R5" i="16" s="1"/>
  <c r="J5" i="16" a="1"/>
  <c r="J5" i="16" s="1"/>
  <c r="W4" i="16" a="1"/>
  <c r="W4" i="16" s="1"/>
  <c r="O4" i="16" a="1"/>
  <c r="O4" i="16" s="1"/>
  <c r="G4" i="16" a="1"/>
  <c r="G4" i="16" s="1"/>
  <c r="R7" i="15" a="1"/>
  <c r="R7" i="15" s="1"/>
  <c r="J7" i="15" a="1"/>
  <c r="J7" i="15" s="1"/>
  <c r="W6" i="15" a="1"/>
  <c r="W6" i="15" s="1"/>
  <c r="O6" i="15" a="1"/>
  <c r="O6" i="15" s="1"/>
  <c r="G6" i="15" a="1"/>
  <c r="G6" i="15" s="1"/>
  <c r="T5" i="15" a="1"/>
  <c r="T5" i="15" s="1"/>
  <c r="L5" i="15" a="1"/>
  <c r="L5" i="15" s="1"/>
  <c r="D5" i="15" a="1"/>
  <c r="D5" i="15" s="1"/>
  <c r="Q4" i="15" a="1"/>
  <c r="Q4" i="15" s="1"/>
  <c r="I4" i="15" a="1"/>
  <c r="I4" i="15" s="1"/>
  <c r="T7" i="14" a="1"/>
  <c r="T7" i="14" s="1"/>
  <c r="L7" i="14" a="1"/>
  <c r="L7" i="14" s="1"/>
  <c r="D7" i="14" a="1"/>
  <c r="D7" i="14" s="1"/>
  <c r="Q6" i="14" a="1"/>
  <c r="Q6" i="14" s="1"/>
  <c r="I6" i="14" a="1"/>
  <c r="I6" i="14" s="1"/>
  <c r="V5" i="14" a="1"/>
  <c r="V5" i="14" s="1"/>
  <c r="N5" i="14" a="1"/>
  <c r="N5" i="14" s="1"/>
  <c r="F5" i="14" a="1"/>
  <c r="F5" i="14" s="1"/>
  <c r="S4" i="14" a="1"/>
  <c r="S4" i="14" s="1"/>
  <c r="K4" i="14" a="1"/>
  <c r="K4" i="14" s="1"/>
  <c r="S6" i="13" a="1"/>
  <c r="S6" i="13" s="1"/>
  <c r="K6" i="13" a="1"/>
  <c r="K6" i="13" s="1"/>
  <c r="P5" i="13" a="1"/>
  <c r="P5" i="13" s="1"/>
  <c r="H5" i="13" a="1"/>
  <c r="H5" i="13" s="1"/>
  <c r="U4" i="13" a="1"/>
  <c r="U4" i="13" s="1"/>
  <c r="M4" i="13" a="1"/>
  <c r="M4" i="13" s="1"/>
  <c r="E4" i="13" a="1"/>
  <c r="E4" i="13" s="1"/>
  <c r="S8" i="12" a="1"/>
  <c r="S8" i="12" s="1"/>
  <c r="K8" i="12" a="1"/>
  <c r="K8" i="12" s="1"/>
  <c r="P7" i="12" a="1"/>
  <c r="P7" i="12" s="1"/>
  <c r="H7" i="12" a="1"/>
  <c r="H7" i="12" s="1"/>
  <c r="U6" i="12" a="1"/>
  <c r="U6" i="12" s="1"/>
  <c r="M6" i="12" a="1"/>
  <c r="M6" i="12" s="1"/>
  <c r="E6" i="12" a="1"/>
  <c r="E6" i="12" s="1"/>
  <c r="R5" i="12" a="1"/>
  <c r="R5" i="12" s="1"/>
  <c r="J5" i="12" a="1"/>
  <c r="J5" i="12" s="1"/>
  <c r="W4" i="12" a="1"/>
  <c r="W4" i="12" s="1"/>
  <c r="O4" i="12" a="1"/>
  <c r="O4" i="12" s="1"/>
  <c r="G4" i="12" a="1"/>
  <c r="G4" i="12" s="1"/>
  <c r="Q4" i="11" a="1"/>
  <c r="Q4" i="11" s="1"/>
  <c r="Q2" i="11" s="1"/>
  <c r="I4" i="11" a="1"/>
  <c r="I4" i="11" s="1"/>
  <c r="I2" i="11" s="1"/>
  <c r="W8" i="8" a="1"/>
  <c r="W8" i="8" s="1"/>
  <c r="O8" i="8" a="1"/>
  <c r="O8" i="8" s="1"/>
  <c r="G8" i="8" a="1"/>
  <c r="G8" i="8" s="1"/>
  <c r="T7" i="8" a="1"/>
  <c r="T7" i="8" s="1"/>
  <c r="L7" i="8" a="1"/>
  <c r="L7" i="8" s="1"/>
  <c r="D7" i="8" a="1"/>
  <c r="D7" i="8" s="1"/>
  <c r="Q6" i="8" a="1"/>
  <c r="Q6" i="8" s="1"/>
  <c r="I6" i="8" a="1"/>
  <c r="I6" i="8" s="1"/>
  <c r="V5" i="8" a="1"/>
  <c r="V5" i="8" s="1"/>
  <c r="N5" i="8" a="1"/>
  <c r="N5" i="8" s="1"/>
  <c r="F5" i="8" a="1"/>
  <c r="F5" i="8" s="1"/>
  <c r="S4" i="8" a="1"/>
  <c r="S4" i="8" s="1"/>
  <c r="K4" i="8" a="1"/>
  <c r="K4" i="8" s="1"/>
  <c r="W7" i="18" a="1"/>
  <c r="W7" i="18" s="1"/>
  <c r="Q5" i="18" a="1"/>
  <c r="Q5" i="18" s="1"/>
  <c r="L7" i="17" a="1"/>
  <c r="L7" i="17" s="1"/>
  <c r="N6" i="17" a="1"/>
  <c r="N6" i="17" s="1"/>
  <c r="R5" i="17" a="1"/>
  <c r="R5" i="17" s="1"/>
  <c r="S4" i="17" a="1"/>
  <c r="S4" i="17" s="1"/>
  <c r="T6" i="16" a="1"/>
  <c r="T6" i="16" s="1"/>
  <c r="L6" i="16" a="1"/>
  <c r="L6" i="16" s="1"/>
  <c r="D6" i="16" a="1"/>
  <c r="D6" i="16" s="1"/>
  <c r="Q5" i="16" a="1"/>
  <c r="Q5" i="16" s="1"/>
  <c r="I5" i="16" a="1"/>
  <c r="I5" i="16" s="1"/>
  <c r="V4" i="16" a="1"/>
  <c r="V4" i="16" s="1"/>
  <c r="N4" i="16" a="1"/>
  <c r="N4" i="16" s="1"/>
  <c r="F4" i="16" a="1"/>
  <c r="F4" i="16" s="1"/>
  <c r="Q7" i="15" a="1"/>
  <c r="Q7" i="15" s="1"/>
  <c r="I7" i="15" a="1"/>
  <c r="I7" i="15" s="1"/>
  <c r="V6" i="15" a="1"/>
  <c r="V6" i="15" s="1"/>
  <c r="N6" i="15" a="1"/>
  <c r="N6" i="15" s="1"/>
  <c r="F6" i="15" a="1"/>
  <c r="F6" i="15" s="1"/>
  <c r="S5" i="15" a="1"/>
  <c r="S5" i="15" s="1"/>
  <c r="K5" i="15" a="1"/>
  <c r="K5" i="15" s="1"/>
  <c r="P4" i="15" a="1"/>
  <c r="P4" i="15" s="1"/>
  <c r="H4" i="15" a="1"/>
  <c r="H4" i="15" s="1"/>
  <c r="S7" i="14" a="1"/>
  <c r="S7" i="14" s="1"/>
  <c r="K7" i="14" a="1"/>
  <c r="K7" i="14" s="1"/>
  <c r="P6" i="14" a="1"/>
  <c r="P6" i="14" s="1"/>
  <c r="H6" i="14" a="1"/>
  <c r="H6" i="14" s="1"/>
  <c r="U5" i="14" a="1"/>
  <c r="U5" i="14" s="1"/>
  <c r="M5" i="14" a="1"/>
  <c r="M5" i="14" s="1"/>
  <c r="E5" i="14" a="1"/>
  <c r="E5" i="14" s="1"/>
  <c r="R4" i="14" a="1"/>
  <c r="R4" i="14" s="1"/>
  <c r="J4" i="14" a="1"/>
  <c r="J4" i="14" s="1"/>
  <c r="R6" i="13" a="1"/>
  <c r="R6" i="13" s="1"/>
  <c r="J6" i="13" a="1"/>
  <c r="J6" i="13" s="1"/>
  <c r="W5" i="13" a="1"/>
  <c r="W5" i="13" s="1"/>
  <c r="O5" i="13" a="1"/>
  <c r="O5" i="13" s="1"/>
  <c r="G5" i="13" a="1"/>
  <c r="G5" i="13" s="1"/>
  <c r="T4" i="13" a="1"/>
  <c r="T4" i="13" s="1"/>
  <c r="L4" i="13" a="1"/>
  <c r="L4" i="13" s="1"/>
  <c r="D4" i="13" a="1"/>
  <c r="D4" i="13" s="1"/>
  <c r="R8" i="12" a="1"/>
  <c r="R8" i="12" s="1"/>
  <c r="J8" i="12" a="1"/>
  <c r="J8" i="12" s="1"/>
  <c r="W7" i="12" a="1"/>
  <c r="W7" i="12" s="1"/>
  <c r="O7" i="12" a="1"/>
  <c r="O7" i="12" s="1"/>
  <c r="G7" i="12" a="1"/>
  <c r="G7" i="12" s="1"/>
  <c r="T6" i="12" a="1"/>
  <c r="T6" i="12" s="1"/>
  <c r="L6" i="12" a="1"/>
  <c r="L6" i="12" s="1"/>
  <c r="D6" i="12" a="1"/>
  <c r="D6" i="12" s="1"/>
  <c r="Q5" i="12" a="1"/>
  <c r="Q5" i="12" s="1"/>
  <c r="I5" i="12" a="1"/>
  <c r="I5" i="12" s="1"/>
  <c r="V4" i="12" a="1"/>
  <c r="V4" i="12" s="1"/>
  <c r="N4" i="12" a="1"/>
  <c r="N4" i="12" s="1"/>
  <c r="F4" i="12" a="1"/>
  <c r="F4" i="12" s="1"/>
  <c r="P4" i="11" a="1"/>
  <c r="P4" i="11" s="1"/>
  <c r="P2" i="11" s="1"/>
  <c r="H4" i="11" a="1"/>
  <c r="H4" i="11" s="1"/>
  <c r="H2" i="11" s="1"/>
  <c r="V8" i="8" a="1"/>
  <c r="V8" i="8" s="1"/>
  <c r="N8" i="8" a="1"/>
  <c r="N8" i="8" s="1"/>
  <c r="F8" i="8" a="1"/>
  <c r="F8" i="8" s="1"/>
  <c r="S7" i="8" a="1"/>
  <c r="S7" i="8" s="1"/>
  <c r="K7" i="8" a="1"/>
  <c r="K7" i="8" s="1"/>
  <c r="P6" i="8" a="1"/>
  <c r="P6" i="8" s="1"/>
  <c r="H6" i="8" a="1"/>
  <c r="H6" i="8" s="1"/>
  <c r="U5" i="8" a="1"/>
  <c r="U5" i="8" s="1"/>
  <c r="M5" i="8" a="1"/>
  <c r="M5" i="8" s="1"/>
  <c r="E5" i="8" a="1"/>
  <c r="E5" i="8" s="1"/>
  <c r="R4" i="8" a="1"/>
  <c r="R4" i="8" s="1"/>
  <c r="J4" i="8" a="1"/>
  <c r="J4" i="8" s="1"/>
  <c r="U6" i="7" a="1"/>
  <c r="U6" i="7" s="1"/>
  <c r="O6" i="7" a="1"/>
  <c r="O6" i="7" s="1"/>
  <c r="H6" i="7" a="1"/>
  <c r="H6" i="7" s="1"/>
  <c r="W5" i="7" a="1"/>
  <c r="W5" i="7" s="1"/>
  <c r="H5" i="7" a="1"/>
  <c r="H5" i="7" s="1"/>
  <c r="W4" i="7" a="1"/>
  <c r="W4" i="7" s="1"/>
  <c r="J4" i="7" a="1"/>
  <c r="J4" i="7" s="1"/>
  <c r="D4" i="7" a="1"/>
  <c r="D4" i="7" s="1"/>
  <c r="V5" i="7" a="1"/>
  <c r="V5" i="7" s="1"/>
  <c r="F5" i="7" a="1"/>
  <c r="F5" i="7" s="1"/>
  <c r="O4" i="7" a="1"/>
  <c r="O4" i="7" s="1"/>
  <c r="Q4" i="7" a="1"/>
  <c r="Q4" i="7" s="1"/>
  <c r="T6" i="7" a="1"/>
  <c r="T6" i="7" s="1"/>
  <c r="N6" i="7" a="1"/>
  <c r="N6" i="7" s="1"/>
  <c r="R5" i="7" a="1"/>
  <c r="R5" i="7" s="1"/>
  <c r="M5" i="7" a="1"/>
  <c r="M5" i="7" s="1"/>
  <c r="G5" i="7" a="1"/>
  <c r="G5" i="7" s="1"/>
  <c r="V4" i="7" a="1"/>
  <c r="V4" i="7" s="1"/>
  <c r="P4" i="7" a="1"/>
  <c r="P4" i="7" s="1"/>
  <c r="I4" i="7" a="1"/>
  <c r="I4" i="7" s="1"/>
  <c r="M6" i="7" a="1"/>
  <c r="M6" i="7" s="1"/>
  <c r="L5" i="7" a="1"/>
  <c r="L5" i="7" s="1"/>
  <c r="U4" i="7" a="1"/>
  <c r="U4" i="7" s="1"/>
  <c r="I5" i="7" a="1"/>
  <c r="I5" i="7" s="1"/>
  <c r="G6" i="7" a="1"/>
  <c r="G6" i="7" s="1"/>
  <c r="S6" i="7" a="1"/>
  <c r="S6" i="7" s="1"/>
  <c r="L6" i="7" a="1"/>
  <c r="L6" i="7" s="1"/>
  <c r="F6" i="7" a="1"/>
  <c r="F6" i="7" s="1"/>
  <c r="Q5" i="7" a="1"/>
  <c r="Q5" i="7" s="1"/>
  <c r="K5" i="7" a="1"/>
  <c r="K5" i="7" s="1"/>
  <c r="N4" i="7" a="1"/>
  <c r="N4" i="7" s="1"/>
  <c r="H4" i="7" a="1"/>
  <c r="H4" i="7" s="1"/>
  <c r="F4" i="7" a="1"/>
  <c r="F4" i="7" s="1"/>
  <c r="R4" i="7" a="1"/>
  <c r="R4" i="7" s="1"/>
  <c r="I6" i="7" a="1"/>
  <c r="I6" i="7" s="1"/>
  <c r="R6" i="7" a="1"/>
  <c r="R6" i="7" s="1"/>
  <c r="E6" i="7" a="1"/>
  <c r="E6" i="7" s="1"/>
  <c r="U5" i="7" a="1"/>
  <c r="U5" i="7" s="1"/>
  <c r="P5" i="7" a="1"/>
  <c r="P5" i="7" s="1"/>
  <c r="E5" i="7" a="1"/>
  <c r="E5" i="7" s="1"/>
  <c r="T4" i="7" a="1"/>
  <c r="T4" i="7" s="1"/>
  <c r="M4" i="7" a="1"/>
  <c r="M4" i="7" s="1"/>
  <c r="G4" i="7" a="1"/>
  <c r="G4" i="7" s="1"/>
  <c r="L4" i="7" a="1"/>
  <c r="L4" i="7" s="1"/>
  <c r="V6" i="7" a="1"/>
  <c r="V6" i="7" s="1"/>
  <c r="N5" i="7" a="1"/>
  <c r="N5" i="7" s="1"/>
  <c r="W6" i="7" a="1"/>
  <c r="W6" i="7" s="1"/>
  <c r="Q6" i="7" a="1"/>
  <c r="Q6" i="7" s="1"/>
  <c r="K6" i="7" a="1"/>
  <c r="K6" i="7" s="1"/>
  <c r="D6" i="7" a="1"/>
  <c r="D6" i="7" s="1"/>
  <c r="T5" i="7" a="1"/>
  <c r="T5" i="7" s="1"/>
  <c r="O5" i="7" a="1"/>
  <c r="O5" i="7" s="1"/>
  <c r="J5" i="7" a="1"/>
  <c r="J5" i="7" s="1"/>
  <c r="D5" i="7" a="1"/>
  <c r="D5" i="7" s="1"/>
  <c r="S4" i="7" a="1"/>
  <c r="S4" i="7" s="1"/>
  <c r="J6" i="7" a="1"/>
  <c r="J6" i="7" s="1"/>
  <c r="E4" i="7" a="1"/>
  <c r="E4" i="7" s="1"/>
  <c r="S5" i="7" a="1"/>
  <c r="S5" i="7" s="1"/>
  <c r="P6" i="7" a="1"/>
  <c r="P6" i="7" s="1"/>
  <c r="K4" i="7" a="1"/>
  <c r="K4" i="7" s="1"/>
  <c r="C17" i="2"/>
  <c r="C18" i="2"/>
  <c r="C19" i="2"/>
  <c r="C20" i="2"/>
  <c r="C21" i="2"/>
  <c r="L2" i="63" l="1"/>
  <c r="M2" i="62"/>
  <c r="M2" i="64"/>
  <c r="M2" i="69"/>
  <c r="M2" i="75"/>
  <c r="U2" i="62"/>
  <c r="U2" i="64"/>
  <c r="U2" i="63"/>
  <c r="U2" i="68"/>
  <c r="U2" i="69"/>
  <c r="U2" i="75"/>
  <c r="E2" i="62"/>
  <c r="G2" i="62"/>
  <c r="R2" i="61"/>
  <c r="K2" i="61"/>
  <c r="O2" i="63"/>
  <c r="N2" i="60"/>
  <c r="N2" i="61"/>
  <c r="R2" i="63"/>
  <c r="T2" i="65"/>
  <c r="O2" i="64"/>
  <c r="Q2" i="67"/>
  <c r="Q2" i="71"/>
  <c r="D2" i="66"/>
  <c r="W2" i="65"/>
  <c r="G2" i="69"/>
  <c r="E2" i="70"/>
  <c r="Q2" i="72"/>
  <c r="J2" i="64"/>
  <c r="D2" i="67"/>
  <c r="D2" i="71"/>
  <c r="I2" i="69"/>
  <c r="G2" i="70"/>
  <c r="S2" i="72"/>
  <c r="L2" i="64"/>
  <c r="N2" i="67"/>
  <c r="F2" i="71"/>
  <c r="R2" i="77"/>
  <c r="H2" i="75"/>
  <c r="F2" i="76"/>
  <c r="M2" i="77"/>
  <c r="V2" i="73"/>
  <c r="T2" i="74"/>
  <c r="L2" i="78"/>
  <c r="G2" i="77"/>
  <c r="R2" i="76"/>
  <c r="N2" i="78"/>
  <c r="O2" i="62"/>
  <c r="S2" i="61"/>
  <c r="W2" i="63"/>
  <c r="V2" i="60"/>
  <c r="J2" i="62"/>
  <c r="G2" i="60"/>
  <c r="K2" i="62"/>
  <c r="V2" i="61"/>
  <c r="W2" i="64"/>
  <c r="E2" i="65"/>
  <c r="G2" i="68"/>
  <c r="L2" i="66"/>
  <c r="O2" i="69"/>
  <c r="M2" i="70"/>
  <c r="R2" i="64"/>
  <c r="H2" i="65"/>
  <c r="L2" i="67"/>
  <c r="L2" i="71"/>
  <c r="Q2" i="69"/>
  <c r="O2" i="70"/>
  <c r="T2" i="64"/>
  <c r="V2" i="67"/>
  <c r="N2" i="71"/>
  <c r="F2" i="75"/>
  <c r="K2" i="77"/>
  <c r="P2" i="75"/>
  <c r="N2" i="76"/>
  <c r="U2" i="77"/>
  <c r="T2" i="78"/>
  <c r="O2" i="77"/>
  <c r="V2" i="78"/>
  <c r="W2" i="62"/>
  <c r="D2" i="60"/>
  <c r="R2" i="62"/>
  <c r="H2" i="63"/>
  <c r="O2" i="60"/>
  <c r="S2" i="62"/>
  <c r="M2" i="65"/>
  <c r="O2" i="68"/>
  <c r="H2" i="64"/>
  <c r="T2" i="66"/>
  <c r="E2" i="66"/>
  <c r="W2" i="69"/>
  <c r="U2" i="70"/>
  <c r="P2" i="65"/>
  <c r="T2" i="67"/>
  <c r="T2" i="71"/>
  <c r="G2" i="66"/>
  <c r="W2" i="70"/>
  <c r="J2" i="65"/>
  <c r="D2" i="68"/>
  <c r="V2" i="71"/>
  <c r="H2" i="74"/>
  <c r="N2" i="75"/>
  <c r="D2" i="76"/>
  <c r="S2" i="77"/>
  <c r="D2" i="73"/>
  <c r="J2" i="74"/>
  <c r="V2" i="76"/>
  <c r="J2" i="78"/>
  <c r="I2" i="75"/>
  <c r="F2" i="77"/>
  <c r="K2" i="75"/>
  <c r="W2" i="77"/>
  <c r="I2" i="61"/>
  <c r="L2" i="60"/>
  <c r="H2" i="62"/>
  <c r="P2" i="63"/>
  <c r="W2" i="60"/>
  <c r="I2" i="63"/>
  <c r="H2" i="60"/>
  <c r="F2" i="64"/>
  <c r="J2" i="66"/>
  <c r="U2" i="65"/>
  <c r="W2" i="68"/>
  <c r="P2" i="64"/>
  <c r="F2" i="65"/>
  <c r="J2" i="67"/>
  <c r="J2" i="71"/>
  <c r="M2" i="66"/>
  <c r="J2" i="68"/>
  <c r="F2" i="70"/>
  <c r="J2" i="72"/>
  <c r="K2" i="64"/>
  <c r="O2" i="66"/>
  <c r="R2" i="65"/>
  <c r="L2" i="68"/>
  <c r="D2" i="72"/>
  <c r="P2" i="74"/>
  <c r="V2" i="75"/>
  <c r="L2" i="76"/>
  <c r="L2" i="73"/>
  <c r="R2" i="74"/>
  <c r="R2" i="78"/>
  <c r="K2" i="74"/>
  <c r="Q2" i="75"/>
  <c r="G2" i="76"/>
  <c r="K2" i="78"/>
  <c r="N2" i="77"/>
  <c r="G2" i="73"/>
  <c r="E2" i="74"/>
  <c r="S2" i="75"/>
  <c r="I2" i="76"/>
  <c r="H2" i="77"/>
  <c r="V2" i="62"/>
  <c r="Q2" i="61"/>
  <c r="T2" i="60"/>
  <c r="P2" i="62"/>
  <c r="F2" i="63"/>
  <c r="E2" i="60"/>
  <c r="D2" i="61"/>
  <c r="Q2" i="63"/>
  <c r="P2" i="60"/>
  <c r="D2" i="62"/>
  <c r="N2" i="64"/>
  <c r="R2" i="66"/>
  <c r="H2" i="67"/>
  <c r="N2" i="65"/>
  <c r="R2" i="67"/>
  <c r="H2" i="68"/>
  <c r="R2" i="71"/>
  <c r="H2" i="72"/>
  <c r="I2" i="64"/>
  <c r="U2" i="66"/>
  <c r="K2" i="67"/>
  <c r="R2" i="68"/>
  <c r="H2" i="69"/>
  <c r="N2" i="70"/>
  <c r="R2" i="72"/>
  <c r="S2" i="64"/>
  <c r="W2" i="66"/>
  <c r="E2" i="67"/>
  <c r="T2" i="68"/>
  <c r="H2" i="70"/>
  <c r="L2" i="72"/>
  <c r="T2" i="76"/>
  <c r="G2" i="75"/>
  <c r="T2" i="73"/>
  <c r="E2" i="73"/>
  <c r="S2" i="74"/>
  <c r="O2" i="76"/>
  <c r="S2" i="78"/>
  <c r="V2" i="77"/>
  <c r="O2" i="73"/>
  <c r="M2" i="74"/>
  <c r="Q2" i="76"/>
  <c r="E2" i="78"/>
  <c r="P2" i="77"/>
  <c r="N2" i="63"/>
  <c r="M2" i="60"/>
  <c r="I2" i="62"/>
  <c r="L2" i="61"/>
  <c r="E2" i="61"/>
  <c r="L2" i="62"/>
  <c r="V2" i="64"/>
  <c r="P2" i="67"/>
  <c r="F2" i="68"/>
  <c r="H2" i="71"/>
  <c r="K2" i="66"/>
  <c r="V2" i="65"/>
  <c r="P2" i="68"/>
  <c r="F2" i="69"/>
  <c r="D2" i="70"/>
  <c r="P2" i="72"/>
  <c r="Q2" i="64"/>
  <c r="S2" i="67"/>
  <c r="K2" i="71"/>
  <c r="F2" i="66"/>
  <c r="P2" i="69"/>
  <c r="V2" i="70"/>
  <c r="I2" i="65"/>
  <c r="M2" i="67"/>
  <c r="E2" i="71"/>
  <c r="J2" i="69"/>
  <c r="P2" i="70"/>
  <c r="T2" i="72"/>
  <c r="I2" i="74"/>
  <c r="O2" i="75"/>
  <c r="E2" i="76"/>
  <c r="D2" i="77"/>
  <c r="M2" i="73"/>
  <c r="W2" i="76"/>
  <c r="J2" i="75"/>
  <c r="W2" i="73"/>
  <c r="U2" i="74"/>
  <c r="M2" i="78"/>
  <c r="F2" i="74"/>
  <c r="D2" i="75"/>
  <c r="K2" i="60"/>
  <c r="V2" i="63"/>
  <c r="U2" i="60"/>
  <c r="Q2" i="62"/>
  <c r="T2" i="61"/>
  <c r="M2" i="61"/>
  <c r="T2" i="62"/>
  <c r="D2" i="65"/>
  <c r="N2" i="68"/>
  <c r="P2" i="71"/>
  <c r="S2" i="66"/>
  <c r="N2" i="69"/>
  <c r="L2" i="70"/>
  <c r="G2" i="65"/>
  <c r="I2" i="68"/>
  <c r="S2" i="71"/>
  <c r="N2" i="66"/>
  <c r="Q2" i="65"/>
  <c r="U2" i="67"/>
  <c r="K2" i="68"/>
  <c r="M2" i="71"/>
  <c r="H2" i="66"/>
  <c r="R2" i="69"/>
  <c r="Q2" i="74"/>
  <c r="W2" i="75"/>
  <c r="M2" i="76"/>
  <c r="L2" i="77"/>
  <c r="U2" i="73"/>
  <c r="F2" i="73"/>
  <c r="D2" i="74"/>
  <c r="R2" i="75"/>
  <c r="H2" i="76"/>
  <c r="U2" i="78"/>
  <c r="H2" i="73"/>
  <c r="N2" i="74"/>
  <c r="L2" i="75"/>
  <c r="P2" i="61"/>
  <c r="S2" i="60"/>
  <c r="J2" i="61"/>
  <c r="G2" i="63"/>
  <c r="F2" i="60"/>
  <c r="U2" i="61"/>
  <c r="F2" i="61"/>
  <c r="J2" i="63"/>
  <c r="L2" i="65"/>
  <c r="V2" i="68"/>
  <c r="G2" i="64"/>
  <c r="I2" i="67"/>
  <c r="I2" i="71"/>
  <c r="V2" i="69"/>
  <c r="T2" i="70"/>
  <c r="O2" i="65"/>
  <c r="Q2" i="68"/>
  <c r="I2" i="72"/>
  <c r="V2" i="66"/>
  <c r="S2" i="68"/>
  <c r="U2" i="71"/>
  <c r="K2" i="72"/>
  <c r="D2" i="64"/>
  <c r="P2" i="66"/>
  <c r="F2" i="67"/>
  <c r="J2" i="77"/>
  <c r="U2" i="76"/>
  <c r="T2" i="77"/>
  <c r="E2" i="77"/>
  <c r="N2" i="73"/>
  <c r="L2" i="74"/>
  <c r="P2" i="76"/>
  <c r="D2" i="78"/>
  <c r="P2" i="73"/>
  <c r="V2" i="74"/>
  <c r="T2" i="75"/>
  <c r="J2" i="76"/>
  <c r="F2" i="78"/>
  <c r="V2" i="59"/>
  <c r="E2" i="59"/>
  <c r="I2" i="42"/>
  <c r="F2" i="55"/>
  <c r="H2" i="56"/>
  <c r="N2" i="51"/>
  <c r="Q2" i="57"/>
  <c r="M2" i="50"/>
  <c r="O2" i="34"/>
  <c r="N2" i="57"/>
  <c r="J2" i="57"/>
  <c r="R2" i="36"/>
  <c r="W2" i="34"/>
  <c r="U2" i="50"/>
  <c r="V2" i="51"/>
  <c r="O2" i="51"/>
  <c r="G2" i="50"/>
  <c r="H2" i="51"/>
  <c r="J2" i="59"/>
  <c r="D2" i="48"/>
  <c r="F2" i="49"/>
  <c r="O2" i="53"/>
  <c r="I2" i="59"/>
  <c r="I2" i="58"/>
  <c r="U2" i="45"/>
  <c r="O2" i="57"/>
  <c r="J2" i="35"/>
  <c r="V2" i="44"/>
  <c r="W2" i="55"/>
  <c r="I2" i="53"/>
  <c r="F2" i="47"/>
  <c r="U2" i="48"/>
  <c r="I2" i="47"/>
  <c r="O2" i="48"/>
  <c r="F2" i="51"/>
  <c r="T2" i="53"/>
  <c r="N2" i="58"/>
  <c r="M2" i="37"/>
  <c r="U2" i="55"/>
  <c r="U2" i="57"/>
  <c r="U2" i="37"/>
  <c r="S2" i="53"/>
  <c r="R2" i="37"/>
  <c r="G2" i="44"/>
  <c r="F2" i="52"/>
  <c r="J2" i="53"/>
  <c r="H2" i="52"/>
  <c r="J2" i="58"/>
  <c r="E2" i="43"/>
  <c r="L2" i="47"/>
  <c r="R2" i="48"/>
  <c r="M2" i="47"/>
  <c r="O2" i="47"/>
  <c r="N2" i="49"/>
  <c r="V2" i="49"/>
  <c r="O2" i="49"/>
  <c r="G2" i="51"/>
  <c r="G2" i="52"/>
  <c r="H2" i="49"/>
  <c r="P2" i="52"/>
  <c r="I2" i="51"/>
  <c r="G2" i="53"/>
  <c r="R2" i="50"/>
  <c r="S2" i="51"/>
  <c r="N2" i="55"/>
  <c r="W2" i="54"/>
  <c r="H2" i="54"/>
  <c r="P2" i="56"/>
  <c r="R2" i="58"/>
  <c r="Q2" i="53"/>
  <c r="N2" i="53"/>
  <c r="E2" i="50"/>
  <c r="N2" i="50"/>
  <c r="O2" i="50"/>
  <c r="D2" i="55"/>
  <c r="Q2" i="38"/>
  <c r="G2" i="47"/>
  <c r="M2" i="48"/>
  <c r="G2" i="48"/>
  <c r="J2" i="47"/>
  <c r="K2" i="47"/>
  <c r="W2" i="50"/>
  <c r="J2" i="49"/>
  <c r="D2" i="49"/>
  <c r="M2" i="53"/>
  <c r="U2" i="49"/>
  <c r="D2" i="50"/>
  <c r="E2" i="51"/>
  <c r="E2" i="52"/>
  <c r="J2" i="55"/>
  <c r="T2" i="55"/>
  <c r="I2" i="55"/>
  <c r="G2" i="55"/>
  <c r="L2" i="57"/>
  <c r="Q2" i="55"/>
  <c r="W2" i="59"/>
  <c r="P2" i="58"/>
  <c r="G2" i="59"/>
  <c r="U2" i="58"/>
  <c r="Q2" i="58"/>
  <c r="L2" i="48"/>
  <c r="V2" i="47"/>
  <c r="Q2" i="47"/>
  <c r="R2" i="47"/>
  <c r="R2" i="49"/>
  <c r="I2" i="50"/>
  <c r="J2" i="51"/>
  <c r="J2" i="52"/>
  <c r="L2" i="49"/>
  <c r="V2" i="53"/>
  <c r="L2" i="50"/>
  <c r="M2" i="51"/>
  <c r="M2" i="52"/>
  <c r="E2" i="54"/>
  <c r="E2" i="55"/>
  <c r="R2" i="54"/>
  <c r="S2" i="55"/>
  <c r="M2" i="55"/>
  <c r="S2" i="54"/>
  <c r="V2" i="55"/>
  <c r="R2" i="55"/>
  <c r="O2" i="55"/>
  <c r="P2" i="55"/>
  <c r="W2" i="58"/>
  <c r="F2" i="56"/>
  <c r="V2" i="57"/>
  <c r="G2" i="56"/>
  <c r="P2" i="57"/>
  <c r="T2" i="58"/>
  <c r="G2" i="57"/>
  <c r="O2" i="58"/>
  <c r="D2" i="59"/>
  <c r="J2" i="41"/>
  <c r="K2" i="48"/>
  <c r="N2" i="47"/>
  <c r="T2" i="48"/>
  <c r="F2" i="48"/>
  <c r="P2" i="47"/>
  <c r="W2" i="48"/>
  <c r="F2" i="53"/>
  <c r="Q2" i="50"/>
  <c r="R2" i="51"/>
  <c r="R2" i="52"/>
  <c r="K2" i="49"/>
  <c r="T2" i="49"/>
  <c r="D2" i="51"/>
  <c r="D2" i="52"/>
  <c r="O2" i="54"/>
  <c r="T2" i="50"/>
  <c r="U2" i="51"/>
  <c r="U2" i="52"/>
  <c r="L2" i="54"/>
  <c r="V2" i="54"/>
  <c r="N2" i="54"/>
  <c r="D2" i="56"/>
  <c r="E2" i="56"/>
  <c r="I2" i="57"/>
  <c r="J2" i="56"/>
  <c r="K2" i="56"/>
  <c r="K2" i="58"/>
  <c r="K2" i="57"/>
  <c r="R2" i="59"/>
  <c r="W2" i="57"/>
  <c r="M2" i="59"/>
  <c r="I2" i="37"/>
  <c r="P2" i="39"/>
  <c r="S2" i="48"/>
  <c r="U2" i="47"/>
  <c r="D2" i="53"/>
  <c r="N2" i="48"/>
  <c r="N2" i="52"/>
  <c r="V2" i="52"/>
  <c r="K2" i="53"/>
  <c r="S2" i="49"/>
  <c r="K2" i="52"/>
  <c r="K2" i="50"/>
  <c r="L2" i="51"/>
  <c r="L2" i="52"/>
  <c r="Q2" i="54"/>
  <c r="I2" i="56"/>
  <c r="T2" i="57"/>
  <c r="N2" i="59"/>
  <c r="N2" i="56"/>
  <c r="O2" i="56"/>
  <c r="D2" i="58"/>
  <c r="S2" i="58"/>
  <c r="Q2" i="59"/>
  <c r="F2" i="44"/>
  <c r="D2" i="47"/>
  <c r="J2" i="48"/>
  <c r="E2" i="47"/>
  <c r="H2" i="47"/>
  <c r="V2" i="48"/>
  <c r="W2" i="53"/>
  <c r="G2" i="49"/>
  <c r="I2" i="49"/>
  <c r="P2" i="53"/>
  <c r="J2" i="50"/>
  <c r="K2" i="51"/>
  <c r="S2" i="52"/>
  <c r="K2" i="54"/>
  <c r="S2" i="50"/>
  <c r="T2" i="51"/>
  <c r="T2" i="52"/>
  <c r="U2" i="53"/>
  <c r="D2" i="54"/>
  <c r="L2" i="56"/>
  <c r="M2" i="56"/>
  <c r="R2" i="56"/>
  <c r="S2" i="56"/>
  <c r="F2" i="59"/>
  <c r="L2" i="59"/>
  <c r="U2" i="59"/>
  <c r="I2" i="48"/>
  <c r="Q2" i="49"/>
  <c r="I2" i="52"/>
  <c r="R2" i="53"/>
  <c r="J2" i="54"/>
  <c r="Q2" i="56"/>
  <c r="V2" i="56"/>
  <c r="W2" i="56"/>
  <c r="K2" i="59"/>
  <c r="P2" i="59"/>
  <c r="H2" i="57"/>
  <c r="H2" i="58"/>
  <c r="S2" i="47"/>
  <c r="T2" i="47"/>
  <c r="W2" i="47"/>
  <c r="H2" i="48"/>
  <c r="Q2" i="48"/>
  <c r="W2" i="49"/>
  <c r="F2" i="50"/>
  <c r="P2" i="49"/>
  <c r="H2" i="50"/>
  <c r="Q2" i="51"/>
  <c r="Q2" i="52"/>
  <c r="L2" i="53"/>
  <c r="I2" i="54"/>
  <c r="E2" i="49"/>
  <c r="M2" i="54"/>
  <c r="P2" i="54"/>
  <c r="T2" i="56"/>
  <c r="U2" i="56"/>
  <c r="O2" i="59"/>
  <c r="F2" i="58"/>
  <c r="T2" i="59"/>
  <c r="H2" i="59"/>
  <c r="M2" i="57"/>
  <c r="M2" i="58"/>
  <c r="T2" i="43"/>
  <c r="E2" i="48"/>
  <c r="P2" i="48"/>
  <c r="W2" i="51"/>
  <c r="P2" i="51"/>
  <c r="E2" i="53"/>
  <c r="P2" i="50"/>
  <c r="H2" i="53"/>
  <c r="M2" i="49"/>
  <c r="U2" i="54"/>
  <c r="F2" i="54"/>
  <c r="G2" i="54"/>
  <c r="K2" i="55"/>
  <c r="L2" i="55"/>
  <c r="T2" i="54"/>
  <c r="H2" i="55"/>
  <c r="D2" i="57"/>
  <c r="E2" i="57"/>
  <c r="S2" i="59"/>
  <c r="E2" i="58"/>
  <c r="L2" i="58"/>
  <c r="G2" i="58"/>
  <c r="R2" i="57"/>
  <c r="V2" i="58"/>
  <c r="G2" i="36"/>
  <c r="O2" i="36"/>
  <c r="G2" i="38"/>
  <c r="O2" i="44"/>
  <c r="W2" i="38"/>
  <c r="L2" i="31"/>
  <c r="M2" i="45"/>
  <c r="E2" i="40"/>
  <c r="M2" i="40"/>
  <c r="U2" i="40"/>
  <c r="W2" i="30"/>
  <c r="O2" i="31"/>
  <c r="O2" i="37"/>
  <c r="L2" i="37"/>
  <c r="G2" i="34"/>
  <c r="H2" i="38"/>
  <c r="D2" i="37"/>
  <c r="W2" i="36"/>
  <c r="U2" i="33"/>
  <c r="T2" i="31"/>
  <c r="S2" i="30"/>
  <c r="P2" i="34"/>
  <c r="S2" i="35"/>
  <c r="I2" i="36"/>
  <c r="H2" i="31"/>
  <c r="Q2" i="34"/>
  <c r="P2" i="33"/>
  <c r="L2" i="34"/>
  <c r="M2" i="43"/>
  <c r="O2" i="40"/>
  <c r="L2" i="41"/>
  <c r="I2" i="40"/>
  <c r="W2" i="43"/>
  <c r="M2" i="39"/>
  <c r="V2" i="42"/>
  <c r="M2" i="38"/>
  <c r="G2" i="41"/>
  <c r="H2" i="41"/>
  <c r="E2" i="45"/>
  <c r="K2" i="44"/>
  <c r="D2" i="46"/>
  <c r="P2" i="46"/>
  <c r="M2" i="44"/>
  <c r="E2" i="46"/>
  <c r="I2" i="41"/>
  <c r="N2" i="37"/>
  <c r="P2" i="38"/>
  <c r="K2" i="37"/>
  <c r="R2" i="38"/>
  <c r="M2" i="13"/>
  <c r="F2" i="31"/>
  <c r="L2" i="46"/>
  <c r="G2" i="30"/>
  <c r="D2" i="35"/>
  <c r="L2" i="35"/>
  <c r="J2" i="33"/>
  <c r="I2" i="35"/>
  <c r="Q2" i="37"/>
  <c r="S2" i="37"/>
  <c r="U2" i="35"/>
  <c r="K2" i="36"/>
  <c r="I2" i="31"/>
  <c r="J2" i="34"/>
  <c r="L2" i="36"/>
  <c r="J2" i="31"/>
  <c r="S2" i="34"/>
  <c r="U2" i="36"/>
  <c r="K2" i="31"/>
  <c r="P2" i="35"/>
  <c r="F2" i="36"/>
  <c r="L2" i="43"/>
  <c r="J2" i="42"/>
  <c r="U2" i="43"/>
  <c r="H2" i="40"/>
  <c r="O2" i="43"/>
  <c r="U2" i="42"/>
  <c r="H2" i="43"/>
  <c r="T2" i="38"/>
  <c r="U2" i="41"/>
  <c r="F2" i="42"/>
  <c r="K2" i="40"/>
  <c r="R2" i="43"/>
  <c r="F2" i="38"/>
  <c r="L2" i="40"/>
  <c r="Q2" i="44"/>
  <c r="U2" i="46"/>
  <c r="K2" i="46"/>
  <c r="W2" i="45"/>
  <c r="V2" i="46"/>
  <c r="R2" i="45"/>
  <c r="N2" i="46"/>
  <c r="E2" i="33"/>
  <c r="O2" i="30"/>
  <c r="K2" i="30"/>
  <c r="R2" i="33"/>
  <c r="Q2" i="35"/>
  <c r="K2" i="35"/>
  <c r="I2" i="34"/>
  <c r="S2" i="36"/>
  <c r="Q2" i="31"/>
  <c r="R2" i="34"/>
  <c r="T2" i="36"/>
  <c r="R2" i="31"/>
  <c r="H2" i="33"/>
  <c r="G2" i="37"/>
  <c r="S2" i="31"/>
  <c r="D2" i="34"/>
  <c r="N2" i="36"/>
  <c r="R2" i="42"/>
  <c r="G2" i="40"/>
  <c r="J2" i="38"/>
  <c r="P2" i="40"/>
  <c r="D2" i="41"/>
  <c r="V2" i="43"/>
  <c r="P2" i="43"/>
  <c r="E2" i="39"/>
  <c r="N2" i="42"/>
  <c r="E2" i="38"/>
  <c r="S2" i="40"/>
  <c r="N2" i="38"/>
  <c r="T2" i="40"/>
  <c r="N2" i="44"/>
  <c r="F2" i="45"/>
  <c r="W2" i="46"/>
  <c r="E2" i="44"/>
  <c r="V2" i="36"/>
  <c r="V2" i="38"/>
  <c r="G2" i="33"/>
  <c r="J2" i="36"/>
  <c r="M2" i="33"/>
  <c r="H2" i="30"/>
  <c r="T2" i="35"/>
  <c r="E2" i="31"/>
  <c r="R2" i="35"/>
  <c r="N2" i="31"/>
  <c r="Q2" i="36"/>
  <c r="P2" i="31"/>
  <c r="F2" i="33"/>
  <c r="O2" i="33"/>
  <c r="G2" i="35"/>
  <c r="Q2" i="33"/>
  <c r="T2" i="34"/>
  <c r="F2" i="40"/>
  <c r="I2" i="38"/>
  <c r="W2" i="40"/>
  <c r="K2" i="41"/>
  <c r="Q2" i="45"/>
  <c r="K2" i="39"/>
  <c r="S2" i="41"/>
  <c r="Q2" i="40"/>
  <c r="U2" i="39"/>
  <c r="I2" i="43"/>
  <c r="U2" i="38"/>
  <c r="F2" i="39"/>
  <c r="N2" i="41"/>
  <c r="G2" i="39"/>
  <c r="O2" i="41"/>
  <c r="N2" i="45"/>
  <c r="S2" i="44"/>
  <c r="M2" i="46"/>
  <c r="U2" i="44"/>
  <c r="D2" i="45"/>
  <c r="J2" i="46"/>
  <c r="E2" i="30"/>
  <c r="P2" i="30"/>
  <c r="I2" i="30"/>
  <c r="M2" i="31"/>
  <c r="H2" i="36"/>
  <c r="V2" i="31"/>
  <c r="N2" i="33"/>
  <c r="W2" i="33"/>
  <c r="O2" i="35"/>
  <c r="O2" i="38"/>
  <c r="N2" i="40"/>
  <c r="R2" i="41"/>
  <c r="K2" i="42"/>
  <c r="S2" i="39"/>
  <c r="D2" i="42"/>
  <c r="E2" i="41"/>
  <c r="Q2" i="43"/>
  <c r="N2" i="39"/>
  <c r="V2" i="41"/>
  <c r="O2" i="39"/>
  <c r="W2" i="41"/>
  <c r="H2" i="42"/>
  <c r="O2" i="46"/>
  <c r="G2" i="45"/>
  <c r="R2" i="46"/>
  <c r="D2" i="44"/>
  <c r="H2" i="45"/>
  <c r="S2" i="46"/>
  <c r="M2" i="30"/>
  <c r="F2" i="30"/>
  <c r="Q2" i="30"/>
  <c r="J2" i="30"/>
  <c r="D2" i="30"/>
  <c r="D2" i="31"/>
  <c r="E2" i="34"/>
  <c r="U2" i="31"/>
  <c r="K2" i="33"/>
  <c r="F2" i="34"/>
  <c r="P2" i="36"/>
  <c r="D2" i="33"/>
  <c r="V2" i="33"/>
  <c r="E2" i="37"/>
  <c r="F2" i="35"/>
  <c r="F2" i="37"/>
  <c r="W2" i="35"/>
  <c r="H2" i="37"/>
  <c r="P2" i="41"/>
  <c r="I2" i="45"/>
  <c r="V2" i="40"/>
  <c r="J2" i="39"/>
  <c r="S2" i="42"/>
  <c r="L2" i="42"/>
  <c r="K2" i="38"/>
  <c r="D2" i="39"/>
  <c r="T2" i="41"/>
  <c r="J2" i="40"/>
  <c r="V2" i="39"/>
  <c r="G2" i="42"/>
  <c r="W2" i="39"/>
  <c r="P2" i="42"/>
  <c r="K2" i="43"/>
  <c r="H2" i="44"/>
  <c r="G2" i="46"/>
  <c r="V2" i="45"/>
  <c r="J2" i="44"/>
  <c r="H2" i="46"/>
  <c r="K2" i="45"/>
  <c r="F2" i="46"/>
  <c r="L2" i="44"/>
  <c r="L2" i="45"/>
  <c r="U2" i="30"/>
  <c r="N2" i="30"/>
  <c r="R2" i="30"/>
  <c r="L2" i="30"/>
  <c r="W2" i="31"/>
  <c r="M2" i="34"/>
  <c r="S2" i="33"/>
  <c r="N2" i="34"/>
  <c r="L2" i="33"/>
  <c r="E2" i="35"/>
  <c r="N2" i="35"/>
  <c r="E2" i="36"/>
  <c r="P2" i="37"/>
  <c r="H2" i="39"/>
  <c r="Q2" i="42"/>
  <c r="I2" i="39"/>
  <c r="W2" i="44"/>
  <c r="V2" i="37"/>
  <c r="R2" i="39"/>
  <c r="F2" i="43"/>
  <c r="T2" i="42"/>
  <c r="S2" i="38"/>
  <c r="L2" i="39"/>
  <c r="E2" i="42"/>
  <c r="D2" i="38"/>
  <c r="R2" i="40"/>
  <c r="F2" i="41"/>
  <c r="O2" i="42"/>
  <c r="S2" i="43"/>
  <c r="P2" i="44"/>
  <c r="R2" i="44"/>
  <c r="Q2" i="46"/>
  <c r="O2" i="45"/>
  <c r="T2" i="44"/>
  <c r="P2" i="45"/>
  <c r="I2" i="33"/>
  <c r="D2" i="13"/>
  <c r="V2" i="30"/>
  <c r="G2" i="31"/>
  <c r="H2" i="34"/>
  <c r="T2" i="30"/>
  <c r="T2" i="37"/>
  <c r="U2" i="34"/>
  <c r="V2" i="34"/>
  <c r="J2" i="37"/>
  <c r="T2" i="33"/>
  <c r="M2" i="35"/>
  <c r="V2" i="35"/>
  <c r="D2" i="36"/>
  <c r="W2" i="37"/>
  <c r="K2" i="34"/>
  <c r="M2" i="36"/>
  <c r="H2" i="35"/>
  <c r="D2" i="43"/>
  <c r="Q2" i="39"/>
  <c r="Q2" i="41"/>
  <c r="N2" i="43"/>
  <c r="G2" i="43"/>
  <c r="T2" i="39"/>
  <c r="M2" i="42"/>
  <c r="T2" i="46"/>
  <c r="L2" i="38"/>
  <c r="M2" i="41"/>
  <c r="W2" i="42"/>
  <c r="J2" i="43"/>
  <c r="D2" i="40"/>
  <c r="I2" i="44"/>
  <c r="S2" i="45"/>
  <c r="J2" i="45"/>
  <c r="I2" i="46"/>
  <c r="T2" i="45"/>
  <c r="T2" i="17"/>
  <c r="L2" i="13"/>
  <c r="G2" i="17"/>
  <c r="W2" i="17"/>
  <c r="W2" i="16"/>
  <c r="H2" i="15"/>
  <c r="F2" i="16"/>
  <c r="F2" i="12"/>
  <c r="L2" i="25"/>
  <c r="P2" i="26"/>
  <c r="G2" i="16"/>
  <c r="F2" i="13"/>
  <c r="O2" i="17"/>
  <c r="Q2" i="24"/>
  <c r="O2" i="16"/>
  <c r="H2" i="17"/>
  <c r="S2" i="27"/>
  <c r="P2" i="29"/>
  <c r="T2" i="13"/>
  <c r="H2" i="26"/>
  <c r="H2" i="16"/>
  <c r="J2" i="8"/>
  <c r="K2" i="17"/>
  <c r="V2" i="18"/>
  <c r="I2" i="24"/>
  <c r="D2" i="17"/>
  <c r="U2" i="29"/>
  <c r="N2" i="18"/>
  <c r="R2" i="14"/>
  <c r="W2" i="19"/>
  <c r="J2" i="14"/>
  <c r="F2" i="18"/>
  <c r="D2" i="25"/>
  <c r="D2" i="28"/>
  <c r="P2" i="15"/>
  <c r="S2" i="17"/>
  <c r="E2" i="13"/>
  <c r="P2" i="16"/>
  <c r="H2" i="19"/>
  <c r="S2" i="28"/>
  <c r="G2" i="29"/>
  <c r="N2" i="12"/>
  <c r="V2" i="16"/>
  <c r="P2" i="19"/>
  <c r="T2" i="25"/>
  <c r="V2" i="13"/>
  <c r="N2" i="16"/>
  <c r="K2" i="27"/>
  <c r="K2" i="28"/>
  <c r="N2" i="13"/>
  <c r="M2" i="25"/>
  <c r="K2" i="14"/>
  <c r="H2" i="12"/>
  <c r="E2" i="25"/>
  <c r="K2" i="8"/>
  <c r="O2" i="12"/>
  <c r="T2" i="14"/>
  <c r="R2" i="15"/>
  <c r="U2" i="8"/>
  <c r="P2" i="13"/>
  <c r="K2" i="24"/>
  <c r="V2" i="12"/>
  <c r="U2" i="13"/>
  <c r="Q2" i="15"/>
  <c r="T2" i="8"/>
  <c r="W2" i="13"/>
  <c r="U2" i="14"/>
  <c r="K2" i="15"/>
  <c r="F2" i="8"/>
  <c r="J2" i="12"/>
  <c r="T2" i="15"/>
  <c r="V2" i="15"/>
  <c r="Q2" i="8"/>
  <c r="M2" i="12"/>
  <c r="U2" i="16"/>
  <c r="L2" i="18"/>
  <c r="I2" i="17"/>
  <c r="G2" i="25"/>
  <c r="U2" i="24"/>
  <c r="R2" i="18"/>
  <c r="G2" i="24"/>
  <c r="S2" i="18"/>
  <c r="V2" i="19"/>
  <c r="P2" i="24"/>
  <c r="D2" i="26"/>
  <c r="I2" i="26"/>
  <c r="Q2" i="29"/>
  <c r="M2" i="29"/>
  <c r="U2" i="28"/>
  <c r="W2" i="27"/>
  <c r="G2" i="28"/>
  <c r="W2" i="28"/>
  <c r="E2" i="29"/>
  <c r="V2" i="26"/>
  <c r="F2" i="29"/>
  <c r="R2" i="8"/>
  <c r="D2" i="14"/>
  <c r="I2" i="12"/>
  <c r="S2" i="15"/>
  <c r="N2" i="8"/>
  <c r="R2" i="12"/>
  <c r="J2" i="16"/>
  <c r="I2" i="13"/>
  <c r="G2" i="14"/>
  <c r="D2" i="12"/>
  <c r="D2" i="16"/>
  <c r="U2" i="12"/>
  <c r="T2" i="18"/>
  <c r="Q2" i="17"/>
  <c r="K2" i="19"/>
  <c r="O2" i="25"/>
  <c r="I2" i="25"/>
  <c r="O2" i="24"/>
  <c r="R2" i="28"/>
  <c r="Q2" i="26"/>
  <c r="V2" i="29"/>
  <c r="K2" i="26"/>
  <c r="I2" i="29"/>
  <c r="N2" i="28"/>
  <c r="J2" i="29"/>
  <c r="I2" i="27"/>
  <c r="K2" i="29"/>
  <c r="G2" i="12"/>
  <c r="L2" i="14"/>
  <c r="Q2" i="12"/>
  <c r="I2" i="16"/>
  <c r="V2" i="8"/>
  <c r="R2" i="16"/>
  <c r="Q2" i="13"/>
  <c r="O2" i="14"/>
  <c r="H2" i="8"/>
  <c r="L2" i="12"/>
  <c r="L2" i="16"/>
  <c r="I2" i="14"/>
  <c r="I2" i="19"/>
  <c r="U2" i="25"/>
  <c r="G2" i="18"/>
  <c r="S2" i="19"/>
  <c r="W2" i="25"/>
  <c r="H2" i="25"/>
  <c r="Q2" i="25"/>
  <c r="W2" i="24"/>
  <c r="D2" i="27"/>
  <c r="E2" i="27"/>
  <c r="S2" i="26"/>
  <c r="R2" i="29"/>
  <c r="V2" i="28"/>
  <c r="D2" i="29"/>
  <c r="S2" i="29"/>
  <c r="Q2" i="27"/>
  <c r="T2" i="29"/>
  <c r="E2" i="8"/>
  <c r="Q2" i="16"/>
  <c r="F2" i="14"/>
  <c r="W2" i="14"/>
  <c r="E2" i="15"/>
  <c r="P2" i="8"/>
  <c r="T2" i="12"/>
  <c r="T2" i="16"/>
  <c r="K2" i="13"/>
  <c r="Q2" i="14"/>
  <c r="E2" i="18"/>
  <c r="Q2" i="19"/>
  <c r="F2" i="25"/>
  <c r="O2" i="18"/>
  <c r="D2" i="24"/>
  <c r="P2" i="25"/>
  <c r="E2" i="19"/>
  <c r="K2" i="25"/>
  <c r="L2" i="27"/>
  <c r="J2" i="26"/>
  <c r="M2" i="27"/>
  <c r="F2" i="27"/>
  <c r="N2" i="29"/>
  <c r="E2" i="26"/>
  <c r="I2" i="28"/>
  <c r="S2" i="8"/>
  <c r="W2" i="12"/>
  <c r="J2" i="15"/>
  <c r="M2" i="8"/>
  <c r="H2" i="13"/>
  <c r="N2" i="14"/>
  <c r="K2" i="12"/>
  <c r="M2" i="15"/>
  <c r="L2" i="17"/>
  <c r="S2" i="13"/>
  <c r="G2" i="15"/>
  <c r="F2" i="17"/>
  <c r="M2" i="18"/>
  <c r="J2" i="24"/>
  <c r="N2" i="25"/>
  <c r="W2" i="18"/>
  <c r="L2" i="24"/>
  <c r="I2" i="18"/>
  <c r="M2" i="19"/>
  <c r="F2" i="24"/>
  <c r="J2" i="25"/>
  <c r="S2" i="25"/>
  <c r="T2" i="27"/>
  <c r="R2" i="26"/>
  <c r="U2" i="27"/>
  <c r="E2" i="28"/>
  <c r="N2" i="27"/>
  <c r="W2" i="29"/>
  <c r="M2" i="26"/>
  <c r="P2" i="28"/>
  <c r="O2" i="29"/>
  <c r="G2" i="26"/>
  <c r="V2" i="14"/>
  <c r="G2" i="8"/>
  <c r="S2" i="12"/>
  <c r="U2" i="15"/>
  <c r="K2" i="16"/>
  <c r="H2" i="14"/>
  <c r="O2" i="15"/>
  <c r="P2" i="17"/>
  <c r="N2" i="17"/>
  <c r="U2" i="18"/>
  <c r="R2" i="24"/>
  <c r="V2" i="25"/>
  <c r="T2" i="24"/>
  <c r="J2" i="17"/>
  <c r="D2" i="19"/>
  <c r="Q2" i="18"/>
  <c r="N2" i="24"/>
  <c r="F2" i="19"/>
  <c r="R2" i="25"/>
  <c r="E2" i="17"/>
  <c r="L2" i="28"/>
  <c r="V2" i="27"/>
  <c r="L2" i="26"/>
  <c r="U2" i="26"/>
  <c r="H2" i="27"/>
  <c r="O2" i="26"/>
  <c r="J2" i="27"/>
  <c r="D2" i="8"/>
  <c r="P2" i="12"/>
  <c r="G2" i="13"/>
  <c r="E2" i="14"/>
  <c r="D2" i="15"/>
  <c r="O2" i="8"/>
  <c r="S2" i="16"/>
  <c r="J2" i="13"/>
  <c r="P2" i="14"/>
  <c r="F2" i="15"/>
  <c r="W2" i="15"/>
  <c r="E2" i="16"/>
  <c r="V2" i="17"/>
  <c r="J2" i="19"/>
  <c r="R2" i="17"/>
  <c r="H2" i="18"/>
  <c r="L2" i="19"/>
  <c r="E2" i="24"/>
  <c r="V2" i="24"/>
  <c r="N2" i="19"/>
  <c r="M2" i="17"/>
  <c r="G2" i="19"/>
  <c r="T2" i="28"/>
  <c r="F2" i="28"/>
  <c r="T2" i="26"/>
  <c r="G2" i="27"/>
  <c r="P2" i="27"/>
  <c r="H2" i="28"/>
  <c r="F2" i="26"/>
  <c r="W2" i="26"/>
  <c r="R2" i="27"/>
  <c r="J2" i="28"/>
  <c r="S2" i="14"/>
  <c r="I2" i="15"/>
  <c r="L2" i="8"/>
  <c r="O2" i="13"/>
  <c r="M2" i="14"/>
  <c r="L2" i="15"/>
  <c r="W2" i="8"/>
  <c r="R2" i="13"/>
  <c r="N2" i="15"/>
  <c r="I2" i="8"/>
  <c r="E2" i="12"/>
  <c r="M2" i="16"/>
  <c r="D2" i="18"/>
  <c r="R2" i="19"/>
  <c r="S2" i="24"/>
  <c r="P2" i="18"/>
  <c r="T2" i="19"/>
  <c r="M2" i="24"/>
  <c r="J2" i="18"/>
  <c r="U2" i="19"/>
  <c r="U2" i="17"/>
  <c r="K2" i="18"/>
  <c r="O2" i="19"/>
  <c r="H2" i="24"/>
  <c r="L2" i="29"/>
  <c r="H2" i="29"/>
  <c r="M2" i="28"/>
  <c r="O2" i="27"/>
  <c r="O2" i="28"/>
  <c r="N2" i="26"/>
  <c r="Q2" i="28"/>
  <c r="M2" i="7"/>
  <c r="S2" i="7"/>
  <c r="N2" i="7"/>
  <c r="U2" i="7"/>
  <c r="J2" i="7"/>
  <c r="K2" i="7"/>
  <c r="G2" i="7"/>
  <c r="O2" i="7"/>
  <c r="H2" i="7"/>
  <c r="D2" i="7"/>
  <c r="W2" i="7"/>
  <c r="L2" i="7"/>
  <c r="I2" i="7"/>
  <c r="Q2" i="7"/>
  <c r="R2" i="7"/>
  <c r="V2" i="7"/>
  <c r="P2" i="7"/>
  <c r="E2" i="7"/>
  <c r="T2" i="7"/>
  <c r="F2" i="7"/>
  <c r="W21" i="2" a="1"/>
  <c r="W21" i="2" s="1"/>
  <c r="V21" i="2" a="1"/>
  <c r="V21" i="2" s="1"/>
  <c r="U21" i="2" a="1"/>
  <c r="U21" i="2" s="1"/>
  <c r="T21" i="2" a="1"/>
  <c r="T21" i="2" s="1"/>
  <c r="S21" i="2" a="1"/>
  <c r="S21" i="2" s="1"/>
  <c r="R21" i="2" a="1"/>
  <c r="R21" i="2" s="1"/>
  <c r="Q21" i="2" a="1"/>
  <c r="Q21" i="2" s="1"/>
  <c r="P21" i="2" a="1"/>
  <c r="P21" i="2" s="1"/>
  <c r="O21" i="2" a="1"/>
  <c r="O21" i="2" s="1"/>
  <c r="N21" i="2" a="1"/>
  <c r="N21" i="2" s="1"/>
  <c r="M21" i="2" a="1"/>
  <c r="M21" i="2" s="1"/>
  <c r="L21" i="2" a="1"/>
  <c r="L21" i="2" s="1"/>
  <c r="K21" i="2" a="1"/>
  <c r="K21" i="2" s="1"/>
  <c r="J21" i="2" a="1"/>
  <c r="J21" i="2" s="1"/>
  <c r="I21" i="2" a="1"/>
  <c r="I21" i="2" s="1"/>
  <c r="H21" i="2" a="1"/>
  <c r="H21" i="2" s="1"/>
  <c r="G21" i="2" a="1"/>
  <c r="G21" i="2" s="1"/>
  <c r="F21" i="2" a="1"/>
  <c r="F21" i="2" s="1"/>
  <c r="E21" i="2" a="1"/>
  <c r="E21" i="2" s="1"/>
  <c r="D21" i="2" a="1"/>
  <c r="D21" i="2" s="1"/>
  <c r="W20" i="2" a="1"/>
  <c r="W20" i="2" s="1"/>
  <c r="V20" i="2" a="1"/>
  <c r="V20" i="2" s="1"/>
  <c r="U20" i="2" a="1"/>
  <c r="U20" i="2" s="1"/>
  <c r="T20" i="2" a="1"/>
  <c r="T20" i="2" s="1"/>
  <c r="S20" i="2" a="1"/>
  <c r="S20" i="2" s="1"/>
  <c r="R20" i="2" a="1"/>
  <c r="R20" i="2" s="1"/>
  <c r="Q20" i="2" a="1"/>
  <c r="Q20" i="2" s="1"/>
  <c r="P20" i="2" a="1"/>
  <c r="P20" i="2" s="1"/>
  <c r="O20" i="2" a="1"/>
  <c r="O20" i="2" s="1"/>
  <c r="N20" i="2" a="1"/>
  <c r="N20" i="2" s="1"/>
  <c r="M20" i="2" a="1"/>
  <c r="M20" i="2" s="1"/>
  <c r="L20" i="2" a="1"/>
  <c r="L20" i="2" s="1"/>
  <c r="K20" i="2" a="1"/>
  <c r="K20" i="2" s="1"/>
  <c r="J20" i="2" a="1"/>
  <c r="J20" i="2" s="1"/>
  <c r="I20" i="2" a="1"/>
  <c r="I20" i="2" s="1"/>
  <c r="H20" i="2" a="1"/>
  <c r="H20" i="2" s="1"/>
  <c r="G20" i="2" a="1"/>
  <c r="G20" i="2" s="1"/>
  <c r="F20" i="2" a="1"/>
  <c r="F20" i="2" s="1"/>
  <c r="E20" i="2" a="1"/>
  <c r="E20" i="2" s="1"/>
  <c r="D20" i="2" a="1"/>
  <c r="D20" i="2" s="1"/>
  <c r="W19" i="2" a="1"/>
  <c r="W19" i="2" s="1"/>
  <c r="V19" i="2" a="1"/>
  <c r="V19" i="2" s="1"/>
  <c r="U19" i="2" a="1"/>
  <c r="U19" i="2" s="1"/>
  <c r="T19" i="2" a="1"/>
  <c r="T19" i="2" s="1"/>
  <c r="S19" i="2" a="1"/>
  <c r="S19" i="2" s="1"/>
  <c r="R19" i="2" a="1"/>
  <c r="R19" i="2" s="1"/>
  <c r="Q19" i="2" a="1"/>
  <c r="Q19" i="2" s="1"/>
  <c r="P19" i="2" a="1"/>
  <c r="P19" i="2" s="1"/>
  <c r="O19" i="2" a="1"/>
  <c r="O19" i="2" s="1"/>
  <c r="N19" i="2" a="1"/>
  <c r="N19" i="2" s="1"/>
  <c r="M19" i="2" a="1"/>
  <c r="M19" i="2" s="1"/>
  <c r="L19" i="2" a="1"/>
  <c r="L19" i="2" s="1"/>
  <c r="K19" i="2" a="1"/>
  <c r="K19" i="2" s="1"/>
  <c r="J19" i="2" a="1"/>
  <c r="J19" i="2" s="1"/>
  <c r="I19" i="2" a="1"/>
  <c r="I19" i="2" s="1"/>
  <c r="H19" i="2" a="1"/>
  <c r="H19" i="2" s="1"/>
  <c r="G19" i="2" a="1"/>
  <c r="G19" i="2" s="1"/>
  <c r="F19" i="2" a="1"/>
  <c r="F19" i="2" s="1"/>
  <c r="E19" i="2" a="1"/>
  <c r="E19" i="2" s="1"/>
  <c r="D19" i="2" a="1"/>
  <c r="D19" i="2" s="1"/>
  <c r="W18" i="2" a="1"/>
  <c r="W18" i="2" s="1"/>
  <c r="V18" i="2" a="1"/>
  <c r="V18" i="2" s="1"/>
  <c r="U18" i="2" a="1"/>
  <c r="U18" i="2" s="1"/>
  <c r="T18" i="2" a="1"/>
  <c r="T18" i="2" s="1"/>
  <c r="S18" i="2" a="1"/>
  <c r="S18" i="2" s="1"/>
  <c r="R18" i="2" a="1"/>
  <c r="R18" i="2" s="1"/>
  <c r="Q18" i="2" a="1"/>
  <c r="Q18" i="2" s="1"/>
  <c r="P18" i="2" a="1"/>
  <c r="P18" i="2" s="1"/>
  <c r="O18" i="2" a="1"/>
  <c r="O18" i="2" s="1"/>
  <c r="N18" i="2" a="1"/>
  <c r="N18" i="2" s="1"/>
  <c r="M18" i="2" a="1"/>
  <c r="M18" i="2" s="1"/>
  <c r="L18" i="2" a="1"/>
  <c r="L18" i="2" s="1"/>
  <c r="K18" i="2" a="1"/>
  <c r="K18" i="2" s="1"/>
  <c r="J18" i="2" a="1"/>
  <c r="J18" i="2" s="1"/>
  <c r="I18" i="2" a="1"/>
  <c r="I18" i="2" s="1"/>
  <c r="H18" i="2" a="1"/>
  <c r="H18" i="2" s="1"/>
  <c r="G18" i="2" a="1"/>
  <c r="G18" i="2" s="1"/>
  <c r="F18" i="2" a="1"/>
  <c r="F18" i="2" s="1"/>
  <c r="E18" i="2" a="1"/>
  <c r="E18" i="2" s="1"/>
  <c r="D18" i="2" a="1"/>
  <c r="D18" i="2" s="1"/>
  <c r="W17" i="2" a="1"/>
  <c r="W17" i="2" s="1"/>
  <c r="V17" i="2" a="1"/>
  <c r="V17" i="2" s="1"/>
  <c r="U17" i="2" a="1"/>
  <c r="U17" i="2" s="1"/>
  <c r="T17" i="2" a="1"/>
  <c r="T17" i="2" s="1"/>
  <c r="S17" i="2" a="1"/>
  <c r="S17" i="2" s="1"/>
  <c r="R17" i="2" a="1"/>
  <c r="R17" i="2" s="1"/>
  <c r="Q17" i="2" a="1"/>
  <c r="Q17" i="2" s="1"/>
  <c r="P17" i="2" a="1"/>
  <c r="P17" i="2" s="1"/>
  <c r="O17" i="2" a="1"/>
  <c r="O17" i="2" s="1"/>
  <c r="N17" i="2" a="1"/>
  <c r="N17" i="2" s="1"/>
  <c r="M17" i="2" a="1"/>
  <c r="M17" i="2" s="1"/>
  <c r="L17" i="2" a="1"/>
  <c r="L17" i="2" s="1"/>
  <c r="K17" i="2" a="1"/>
  <c r="K17" i="2" s="1"/>
  <c r="J17" i="2" a="1"/>
  <c r="J17" i="2" s="1"/>
  <c r="I17" i="2" a="1"/>
  <c r="I17" i="2" s="1"/>
  <c r="H17" i="2" a="1"/>
  <c r="H17" i="2" s="1"/>
  <c r="G17" i="2" a="1"/>
  <c r="G17" i="2" s="1"/>
  <c r="F17" i="2" a="1"/>
  <c r="F17" i="2" s="1"/>
  <c r="E17" i="2" a="1"/>
  <c r="E17" i="2" s="1"/>
  <c r="D17" i="2" a="1"/>
  <c r="D17" i="2" s="1"/>
  <c r="W16" i="2" a="1"/>
  <c r="W16" i="2" s="1"/>
  <c r="V16" i="2" a="1"/>
  <c r="V16" i="2" s="1"/>
  <c r="U16" i="2" a="1"/>
  <c r="U16" i="2" s="1"/>
  <c r="T16" i="2" a="1"/>
  <c r="T16" i="2" s="1"/>
  <c r="S16" i="2" a="1"/>
  <c r="S16" i="2" s="1"/>
  <c r="R16" i="2" a="1"/>
  <c r="R16" i="2" s="1"/>
  <c r="Q16" i="2" a="1"/>
  <c r="Q16" i="2" s="1"/>
  <c r="P16" i="2" a="1"/>
  <c r="P16" i="2" s="1"/>
  <c r="O16" i="2" a="1"/>
  <c r="O16" i="2" s="1"/>
  <c r="N16" i="2" a="1"/>
  <c r="N16" i="2" s="1"/>
  <c r="M16" i="2" a="1"/>
  <c r="M16" i="2" s="1"/>
  <c r="L16" i="2" a="1"/>
  <c r="L16" i="2" s="1"/>
  <c r="K16" i="2" a="1"/>
  <c r="K16" i="2" s="1"/>
  <c r="J16" i="2" a="1"/>
  <c r="J16" i="2" s="1"/>
  <c r="I16" i="2" a="1"/>
  <c r="I16" i="2" s="1"/>
  <c r="H16" i="2" a="1"/>
  <c r="H16" i="2" s="1"/>
  <c r="G16" i="2" a="1"/>
  <c r="G16" i="2" s="1"/>
  <c r="F16" i="2" a="1"/>
  <c r="F16" i="2" s="1"/>
  <c r="E16" i="2" a="1"/>
  <c r="E16" i="2" s="1"/>
  <c r="D16" i="2" a="1"/>
  <c r="D16" i="2" s="1"/>
  <c r="W15" i="2" a="1"/>
  <c r="W15" i="2" s="1"/>
  <c r="V15" i="2" a="1"/>
  <c r="V15" i="2" s="1"/>
  <c r="U15" i="2" a="1"/>
  <c r="U15" i="2" s="1"/>
  <c r="T15" i="2" a="1"/>
  <c r="T15" i="2" s="1"/>
  <c r="S15" i="2" a="1"/>
  <c r="S15" i="2" s="1"/>
  <c r="R15" i="2" a="1"/>
  <c r="R15" i="2" s="1"/>
  <c r="Q15" i="2" a="1"/>
  <c r="Q15" i="2" s="1"/>
  <c r="P15" i="2" a="1"/>
  <c r="P15" i="2" s="1"/>
  <c r="O15" i="2" a="1"/>
  <c r="O15" i="2" s="1"/>
  <c r="N15" i="2" a="1"/>
  <c r="N15" i="2" s="1"/>
  <c r="M15" i="2" a="1"/>
  <c r="M15" i="2" s="1"/>
  <c r="L15" i="2" a="1"/>
  <c r="L15" i="2" s="1"/>
  <c r="K15" i="2" a="1"/>
  <c r="K15" i="2" s="1"/>
  <c r="J15" i="2" a="1"/>
  <c r="J15" i="2" s="1"/>
  <c r="I15" i="2" a="1"/>
  <c r="I15" i="2" s="1"/>
  <c r="H15" i="2" a="1"/>
  <c r="H15" i="2" s="1"/>
  <c r="G15" i="2" a="1"/>
  <c r="G15" i="2" s="1"/>
  <c r="F15" i="2" a="1"/>
  <c r="F15" i="2" s="1"/>
  <c r="E15" i="2" a="1"/>
  <c r="E15" i="2" s="1"/>
  <c r="D15" i="2" a="1"/>
  <c r="D15" i="2" s="1"/>
  <c r="W14" i="2" a="1"/>
  <c r="W14" i="2" s="1"/>
  <c r="V14" i="2" a="1"/>
  <c r="V14" i="2" s="1"/>
  <c r="U14" i="2" a="1"/>
  <c r="U14" i="2" s="1"/>
  <c r="T14" i="2" a="1"/>
  <c r="T14" i="2" s="1"/>
  <c r="S14" i="2" a="1"/>
  <c r="S14" i="2" s="1"/>
  <c r="R14" i="2" a="1"/>
  <c r="R14" i="2" s="1"/>
  <c r="Q14" i="2" a="1"/>
  <c r="Q14" i="2" s="1"/>
  <c r="P14" i="2" a="1"/>
  <c r="P14" i="2" s="1"/>
  <c r="O14" i="2" a="1"/>
  <c r="O14" i="2" s="1"/>
  <c r="N14" i="2" a="1"/>
  <c r="N14" i="2" s="1"/>
  <c r="M14" i="2" a="1"/>
  <c r="M14" i="2" s="1"/>
  <c r="L14" i="2" a="1"/>
  <c r="L14" i="2" s="1"/>
  <c r="K14" i="2" a="1"/>
  <c r="K14" i="2" s="1"/>
  <c r="J14" i="2" a="1"/>
  <c r="J14" i="2" s="1"/>
  <c r="I14" i="2" a="1"/>
  <c r="I14" i="2" s="1"/>
  <c r="H14" i="2" a="1"/>
  <c r="H14" i="2" s="1"/>
  <c r="G14" i="2" a="1"/>
  <c r="G14" i="2" s="1"/>
  <c r="F14" i="2" a="1"/>
  <c r="F14" i="2" s="1"/>
  <c r="E14" i="2" a="1"/>
  <c r="E14" i="2" s="1"/>
  <c r="D14" i="2" a="1"/>
  <c r="D14" i="2" s="1"/>
  <c r="W13" i="2" a="1"/>
  <c r="W13" i="2" s="1"/>
  <c r="V13" i="2" a="1"/>
  <c r="V13" i="2" s="1"/>
  <c r="U13" i="2" a="1"/>
  <c r="U13" i="2" s="1"/>
  <c r="T13" i="2" a="1"/>
  <c r="T13" i="2" s="1"/>
  <c r="S13" i="2" a="1"/>
  <c r="S13" i="2" s="1"/>
  <c r="R13" i="2" a="1"/>
  <c r="R13" i="2" s="1"/>
  <c r="Q13" i="2" a="1"/>
  <c r="Q13" i="2" s="1"/>
  <c r="P13" i="2" a="1"/>
  <c r="P13" i="2" s="1"/>
  <c r="O13" i="2" a="1"/>
  <c r="O13" i="2" s="1"/>
  <c r="N13" i="2" a="1"/>
  <c r="N13" i="2" s="1"/>
  <c r="M13" i="2" a="1"/>
  <c r="M13" i="2" s="1"/>
  <c r="L13" i="2" a="1"/>
  <c r="L13" i="2" s="1"/>
  <c r="K13" i="2" a="1"/>
  <c r="K13" i="2" s="1"/>
  <c r="J13" i="2" a="1"/>
  <c r="J13" i="2" s="1"/>
  <c r="I13" i="2" a="1"/>
  <c r="I13" i="2" s="1"/>
  <c r="H13" i="2" a="1"/>
  <c r="H13" i="2" s="1"/>
  <c r="G13" i="2" a="1"/>
  <c r="G13" i="2" s="1"/>
  <c r="F13" i="2" a="1"/>
  <c r="F13" i="2" s="1"/>
  <c r="E13" i="2" a="1"/>
  <c r="E13" i="2" s="1"/>
  <c r="D13" i="2" a="1"/>
  <c r="D13" i="2" s="1"/>
  <c r="W12" i="2" a="1"/>
  <c r="W12" i="2" s="1"/>
  <c r="V12" i="2" a="1"/>
  <c r="V12" i="2" s="1"/>
  <c r="U12" i="2" a="1"/>
  <c r="U12" i="2" s="1"/>
  <c r="T12" i="2" a="1"/>
  <c r="T12" i="2" s="1"/>
  <c r="S12" i="2" a="1"/>
  <c r="S12" i="2" s="1"/>
  <c r="R12" i="2" a="1"/>
  <c r="R12" i="2" s="1"/>
  <c r="Q12" i="2" a="1"/>
  <c r="Q12" i="2" s="1"/>
  <c r="P12" i="2" a="1"/>
  <c r="P12" i="2" s="1"/>
  <c r="O12" i="2" a="1"/>
  <c r="O12" i="2" s="1"/>
  <c r="N12" i="2" a="1"/>
  <c r="N12" i="2" s="1"/>
  <c r="M12" i="2" a="1"/>
  <c r="M12" i="2" s="1"/>
  <c r="L12" i="2" a="1"/>
  <c r="L12" i="2" s="1"/>
  <c r="K12" i="2" a="1"/>
  <c r="K12" i="2" s="1"/>
  <c r="J12" i="2" a="1"/>
  <c r="J12" i="2" s="1"/>
  <c r="I12" i="2" a="1"/>
  <c r="I12" i="2" s="1"/>
  <c r="H12" i="2" a="1"/>
  <c r="H12" i="2" s="1"/>
  <c r="G12" i="2" a="1"/>
  <c r="G12" i="2" s="1"/>
  <c r="F12" i="2" a="1"/>
  <c r="F12" i="2" s="1"/>
  <c r="E12" i="2" a="1"/>
  <c r="E12" i="2" s="1"/>
  <c r="D12" i="2" a="1"/>
  <c r="D12" i="2" s="1"/>
  <c r="W11" i="2" a="1"/>
  <c r="W11" i="2" s="1"/>
  <c r="V11" i="2" a="1"/>
  <c r="V11" i="2" s="1"/>
  <c r="U11" i="2" a="1"/>
  <c r="U11" i="2" s="1"/>
  <c r="T11" i="2" a="1"/>
  <c r="T11" i="2" s="1"/>
  <c r="S11" i="2" a="1"/>
  <c r="S11" i="2" s="1"/>
  <c r="R11" i="2" a="1"/>
  <c r="R11" i="2" s="1"/>
  <c r="Q11" i="2" a="1"/>
  <c r="Q11" i="2" s="1"/>
  <c r="P11" i="2" a="1"/>
  <c r="P11" i="2" s="1"/>
  <c r="O11" i="2" a="1"/>
  <c r="O11" i="2" s="1"/>
  <c r="N11" i="2" a="1"/>
  <c r="N11" i="2" s="1"/>
  <c r="M11" i="2" a="1"/>
  <c r="M11" i="2" s="1"/>
  <c r="L11" i="2" a="1"/>
  <c r="L11" i="2" s="1"/>
  <c r="K11" i="2" a="1"/>
  <c r="K11" i="2" s="1"/>
  <c r="J11" i="2" a="1"/>
  <c r="J11" i="2" s="1"/>
  <c r="I11" i="2" a="1"/>
  <c r="I11" i="2" s="1"/>
  <c r="H11" i="2" a="1"/>
  <c r="H11" i="2" s="1"/>
  <c r="G11" i="2" a="1"/>
  <c r="G11" i="2" s="1"/>
  <c r="F11" i="2" a="1"/>
  <c r="F11" i="2" s="1"/>
  <c r="E11" i="2" a="1"/>
  <c r="E11" i="2" s="1"/>
  <c r="D11" i="2" a="1"/>
  <c r="D11" i="2" s="1"/>
  <c r="W10" i="2" a="1"/>
  <c r="W10" i="2" s="1"/>
  <c r="V10" i="2" a="1"/>
  <c r="V10" i="2" s="1"/>
  <c r="U10" i="2" a="1"/>
  <c r="U10" i="2" s="1"/>
  <c r="T10" i="2" a="1"/>
  <c r="T10" i="2" s="1"/>
  <c r="S10" i="2" a="1"/>
  <c r="S10" i="2" s="1"/>
  <c r="R10" i="2" a="1"/>
  <c r="R10" i="2" s="1"/>
  <c r="Q10" i="2" a="1"/>
  <c r="Q10" i="2" s="1"/>
  <c r="P10" i="2" a="1"/>
  <c r="P10" i="2" s="1"/>
  <c r="O10" i="2" a="1"/>
  <c r="O10" i="2" s="1"/>
  <c r="N10" i="2" a="1"/>
  <c r="N10" i="2" s="1"/>
  <c r="M10" i="2" a="1"/>
  <c r="M10" i="2" s="1"/>
  <c r="L10" i="2" a="1"/>
  <c r="L10" i="2" s="1"/>
  <c r="K10" i="2" a="1"/>
  <c r="K10" i="2" s="1"/>
  <c r="J10" i="2" a="1"/>
  <c r="J10" i="2" s="1"/>
  <c r="I10" i="2" a="1"/>
  <c r="I10" i="2" s="1"/>
  <c r="H10" i="2" a="1"/>
  <c r="H10" i="2" s="1"/>
  <c r="G10" i="2" a="1"/>
  <c r="G10" i="2" s="1"/>
  <c r="F10" i="2" a="1"/>
  <c r="F10" i="2" s="1"/>
  <c r="E10" i="2" a="1"/>
  <c r="E10" i="2" s="1"/>
  <c r="D10" i="2" a="1"/>
  <c r="D10" i="2" s="1"/>
  <c r="T8" i="2" a="1"/>
  <c r="T8" i="2" s="1"/>
  <c r="U8" i="2" a="1"/>
  <c r="U8" i="2" s="1"/>
  <c r="H4" i="2" l="1" a="1"/>
  <c r="H4" i="2" s="1"/>
  <c r="P4" i="2" a="1"/>
  <c r="P4" i="2" s="1"/>
  <c r="D5" i="2" a="1"/>
  <c r="D5" i="2" s="1"/>
  <c r="L5" i="2" a="1"/>
  <c r="L5" i="2" s="1"/>
  <c r="T5" i="2" a="1"/>
  <c r="T5" i="2" s="1"/>
  <c r="H6" i="2" a="1"/>
  <c r="H6" i="2" s="1"/>
  <c r="P6" i="2" a="1"/>
  <c r="P6" i="2" s="1"/>
  <c r="D7" i="2" a="1"/>
  <c r="D7" i="2" s="1"/>
  <c r="L7" i="2" a="1"/>
  <c r="L7" i="2" s="1"/>
  <c r="T7" i="2" a="1"/>
  <c r="T7" i="2" s="1"/>
  <c r="H8" i="2" a="1"/>
  <c r="H8" i="2" s="1"/>
  <c r="P8" i="2" a="1"/>
  <c r="P8" i="2" s="1"/>
  <c r="I4" i="2" a="1"/>
  <c r="I4" i="2" s="1"/>
  <c r="Q4" i="2" a="1"/>
  <c r="Q4" i="2" s="1"/>
  <c r="E5" i="2" a="1"/>
  <c r="E5" i="2" s="1"/>
  <c r="M5" i="2" a="1"/>
  <c r="M5" i="2" s="1"/>
  <c r="U5" i="2" a="1"/>
  <c r="U5" i="2" s="1"/>
  <c r="I6" i="2" a="1"/>
  <c r="I6" i="2" s="1"/>
  <c r="Q6" i="2" a="1"/>
  <c r="Q6" i="2" s="1"/>
  <c r="E7" i="2" a="1"/>
  <c r="E7" i="2" s="1"/>
  <c r="M7" i="2" a="1"/>
  <c r="M7" i="2" s="1"/>
  <c r="U7" i="2" a="1"/>
  <c r="U7" i="2" s="1"/>
  <c r="I8" i="2" a="1"/>
  <c r="I8" i="2" s="1"/>
  <c r="Q8" i="2" a="1"/>
  <c r="Q8" i="2" s="1"/>
  <c r="J4" i="2" a="1"/>
  <c r="J4" i="2" s="1"/>
  <c r="R4" i="2" a="1"/>
  <c r="R4" i="2" s="1"/>
  <c r="F5" i="2" a="1"/>
  <c r="F5" i="2" s="1"/>
  <c r="N5" i="2" a="1"/>
  <c r="N5" i="2" s="1"/>
  <c r="V5" i="2" a="1"/>
  <c r="V5" i="2" s="1"/>
  <c r="J6" i="2" a="1"/>
  <c r="J6" i="2" s="1"/>
  <c r="R6" i="2" a="1"/>
  <c r="R6" i="2" s="1"/>
  <c r="F7" i="2" a="1"/>
  <c r="F7" i="2" s="1"/>
  <c r="N7" i="2" a="1"/>
  <c r="N7" i="2" s="1"/>
  <c r="V7" i="2" a="1"/>
  <c r="V7" i="2" s="1"/>
  <c r="J8" i="2" a="1"/>
  <c r="J8" i="2" s="1"/>
  <c r="R8" i="2" a="1"/>
  <c r="R8" i="2" s="1"/>
  <c r="K4" i="2" a="1"/>
  <c r="K4" i="2" s="1"/>
  <c r="S4" i="2" a="1"/>
  <c r="S4" i="2" s="1"/>
  <c r="G5" i="2" a="1"/>
  <c r="G5" i="2" s="1"/>
  <c r="O5" i="2" a="1"/>
  <c r="O5" i="2" s="1"/>
  <c r="W5" i="2" a="1"/>
  <c r="W5" i="2" s="1"/>
  <c r="K6" i="2" a="1"/>
  <c r="K6" i="2" s="1"/>
  <c r="S6" i="2" a="1"/>
  <c r="S6" i="2" s="1"/>
  <c r="G7" i="2" a="1"/>
  <c r="G7" i="2" s="1"/>
  <c r="O7" i="2" a="1"/>
  <c r="O7" i="2" s="1"/>
  <c r="W7" i="2" a="1"/>
  <c r="W7" i="2" s="1"/>
  <c r="K8" i="2" a="1"/>
  <c r="K8" i="2" s="1"/>
  <c r="S8" i="2" a="1"/>
  <c r="S8" i="2" s="1"/>
  <c r="D4" i="2" a="1"/>
  <c r="D4" i="2" s="1"/>
  <c r="L4" i="2" a="1"/>
  <c r="L4" i="2" s="1"/>
  <c r="T4" i="2" a="1"/>
  <c r="T4" i="2" s="1"/>
  <c r="H5" i="2" a="1"/>
  <c r="H5" i="2" s="1"/>
  <c r="P5" i="2" a="1"/>
  <c r="P5" i="2" s="1"/>
  <c r="D6" i="2" a="1"/>
  <c r="D6" i="2" s="1"/>
  <c r="L6" i="2" a="1"/>
  <c r="L6" i="2" s="1"/>
  <c r="T6" i="2" a="1"/>
  <c r="T6" i="2" s="1"/>
  <c r="H7" i="2" a="1"/>
  <c r="H7" i="2" s="1"/>
  <c r="P7" i="2" a="1"/>
  <c r="P7" i="2" s="1"/>
  <c r="D8" i="2" a="1"/>
  <c r="D8" i="2" s="1"/>
  <c r="L8" i="2" a="1"/>
  <c r="L8" i="2" s="1"/>
  <c r="E4" i="2" a="1"/>
  <c r="E4" i="2" s="1"/>
  <c r="M4" i="2" a="1"/>
  <c r="M4" i="2" s="1"/>
  <c r="U4" i="2" a="1"/>
  <c r="U4" i="2" s="1"/>
  <c r="I5" i="2" a="1"/>
  <c r="I5" i="2" s="1"/>
  <c r="Q5" i="2" a="1"/>
  <c r="Q5" i="2" s="1"/>
  <c r="E6" i="2" a="1"/>
  <c r="E6" i="2" s="1"/>
  <c r="M6" i="2" a="1"/>
  <c r="M6" i="2" s="1"/>
  <c r="U6" i="2" a="1"/>
  <c r="U6" i="2" s="1"/>
  <c r="I7" i="2" a="1"/>
  <c r="I7" i="2" s="1"/>
  <c r="Q7" i="2" a="1"/>
  <c r="Q7" i="2" s="1"/>
  <c r="E8" i="2" a="1"/>
  <c r="E8" i="2" s="1"/>
  <c r="M8" i="2" a="1"/>
  <c r="M8" i="2" s="1"/>
  <c r="F4" i="2" a="1"/>
  <c r="F4" i="2" s="1"/>
  <c r="N4" i="2" a="1"/>
  <c r="N4" i="2" s="1"/>
  <c r="V4" i="2" a="1"/>
  <c r="V4" i="2" s="1"/>
  <c r="J5" i="2" a="1"/>
  <c r="J5" i="2" s="1"/>
  <c r="R5" i="2" a="1"/>
  <c r="R5" i="2" s="1"/>
  <c r="F6" i="2" a="1"/>
  <c r="F6" i="2" s="1"/>
  <c r="N6" i="2" a="1"/>
  <c r="N6" i="2" s="1"/>
  <c r="V6" i="2" a="1"/>
  <c r="V6" i="2" s="1"/>
  <c r="J7" i="2" a="1"/>
  <c r="J7" i="2" s="1"/>
  <c r="R7" i="2" a="1"/>
  <c r="R7" i="2" s="1"/>
  <c r="F8" i="2" a="1"/>
  <c r="F8" i="2" s="1"/>
  <c r="N8" i="2" a="1"/>
  <c r="N8" i="2" s="1"/>
  <c r="V8" i="2" a="1"/>
  <c r="V8" i="2" s="1"/>
  <c r="G4" i="2" a="1"/>
  <c r="G4" i="2" s="1"/>
  <c r="O4" i="2" a="1"/>
  <c r="O4" i="2" s="1"/>
  <c r="W4" i="2" a="1"/>
  <c r="W4" i="2" s="1"/>
  <c r="K5" i="2" a="1"/>
  <c r="K5" i="2" s="1"/>
  <c r="S5" i="2" a="1"/>
  <c r="S5" i="2" s="1"/>
  <c r="G6" i="2" a="1"/>
  <c r="G6" i="2" s="1"/>
  <c r="O6" i="2" a="1"/>
  <c r="O6" i="2" s="1"/>
  <c r="W6" i="2" a="1"/>
  <c r="W6" i="2" s="1"/>
  <c r="K7" i="2" a="1"/>
  <c r="K7" i="2" s="1"/>
  <c r="S7" i="2" a="1"/>
  <c r="S7" i="2" s="1"/>
  <c r="G8" i="2" a="1"/>
  <c r="G8" i="2" s="1"/>
  <c r="O8" i="2" a="1"/>
  <c r="O8" i="2" s="1"/>
  <c r="W8" i="2" a="1"/>
  <c r="W8" i="2" s="1"/>
  <c r="R2" i="2" l="1"/>
  <c r="V2" i="2"/>
  <c r="D2" i="2"/>
  <c r="W2" i="2"/>
  <c r="U2" i="2"/>
  <c r="T2" i="2"/>
  <c r="S2" i="2"/>
  <c r="Q2" i="2"/>
  <c r="P2" i="2"/>
  <c r="E2" i="2"/>
  <c r="H2" i="2"/>
  <c r="I2" i="2"/>
  <c r="K2" i="2"/>
  <c r="L2" i="2"/>
  <c r="M2" i="2"/>
  <c r="G2" i="2"/>
  <c r="F2" i="2"/>
  <c r="J2" i="2"/>
  <c r="O2" i="2"/>
  <c r="N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<sst xmlns="http://schemas.openxmlformats.org/spreadsheetml/2006/main" count="4262" uniqueCount="256">
  <si>
    <t>MATERIA PRIMA</t>
  </si>
  <si>
    <t>PROVEEDOR</t>
  </si>
  <si>
    <t>TIPO</t>
  </si>
  <si>
    <t>C</t>
  </si>
  <si>
    <t>N</t>
  </si>
  <si>
    <t>N-NH4</t>
  </si>
  <si>
    <t>N-NO3</t>
  </si>
  <si>
    <t>N-org</t>
  </si>
  <si>
    <t>N-ur</t>
  </si>
  <si>
    <t>P</t>
  </si>
  <si>
    <t>K</t>
  </si>
  <si>
    <t>CaO</t>
  </si>
  <si>
    <t>MgO</t>
  </si>
  <si>
    <t>S</t>
  </si>
  <si>
    <t>B</t>
  </si>
  <si>
    <t>Co</t>
  </si>
  <si>
    <t>Cu</t>
  </si>
  <si>
    <t>Fe</t>
  </si>
  <si>
    <t>Mn</t>
  </si>
  <si>
    <t>Mo</t>
  </si>
  <si>
    <t>SiO2</t>
  </si>
  <si>
    <t>Zn</t>
  </si>
  <si>
    <t>Na</t>
  </si>
  <si>
    <t>PRODUCTO</t>
  </si>
  <si>
    <t>ANIBAL ARANGO</t>
  </si>
  <si>
    <t>SULFATO CALCIO</t>
  </si>
  <si>
    <t>KIESERITA</t>
  </si>
  <si>
    <t>MANUCHAR</t>
  </si>
  <si>
    <t>CAL DOLOMITA</t>
  </si>
  <si>
    <t>BM</t>
  </si>
  <si>
    <t>SILICATO MAGNESIO</t>
  </si>
  <si>
    <t>JULIAN SALDARRIAGA</t>
  </si>
  <si>
    <t>CARBONATO CALCIO</t>
  </si>
  <si>
    <t>AGROCALES</t>
  </si>
  <si>
    <t>NUCLEO 4</t>
  </si>
  <si>
    <t>CANTIDAD</t>
  </si>
  <si>
    <t>G</t>
  </si>
  <si>
    <t>Q</t>
  </si>
  <si>
    <t>ID</t>
  </si>
  <si>
    <t>SULFATO CALCIO_ANIBAL ARANGO_P</t>
  </si>
  <si>
    <t>KIESERITA_MANUCHAR_P</t>
  </si>
  <si>
    <t>CAL DOLOMITA_BM_P</t>
  </si>
  <si>
    <t>SILICATO MAGNESIO_JULIAN SALDARRIAGA_P</t>
  </si>
  <si>
    <t>CARBONATO CALCIO_AGROCALES_P</t>
  </si>
  <si>
    <t>LOTE</t>
  </si>
  <si>
    <t>TOTAL</t>
  </si>
  <si>
    <t>BENTONITA GRIS</t>
  </si>
  <si>
    <t>DIDIER HOYOS</t>
  </si>
  <si>
    <t>UREA</t>
  </si>
  <si>
    <t>PRECISAGRO</t>
  </si>
  <si>
    <t>SAM</t>
  </si>
  <si>
    <t>NUTRICION PLANTAS</t>
  </si>
  <si>
    <t>KCL</t>
  </si>
  <si>
    <t>SQM</t>
  </si>
  <si>
    <t>DAP</t>
  </si>
  <si>
    <t>SILIMAGRAN</t>
  </si>
  <si>
    <t>CALFERQUIM</t>
  </si>
  <si>
    <t>RAIFOS20</t>
  </si>
  <si>
    <t>ROCA FOSFÓRICA</t>
  </si>
  <si>
    <t>FOSFATOS HUILA</t>
  </si>
  <si>
    <t>ULEXITA</t>
  </si>
  <si>
    <t>ATEQUIMICO</t>
  </si>
  <si>
    <t>BENTONITA ROJA</t>
  </si>
  <si>
    <t>MINERALES</t>
  </si>
  <si>
    <t>PRACO</t>
  </si>
  <si>
    <t>DISAN</t>
  </si>
  <si>
    <t>EVOAGRO</t>
  </si>
  <si>
    <t>MAP</t>
  </si>
  <si>
    <t>HELVECIA</t>
  </si>
  <si>
    <t>HYM</t>
  </si>
  <si>
    <t>SILICATO HIERRO</t>
  </si>
  <si>
    <t>SUELO CA</t>
  </si>
  <si>
    <t>FERTIMENORES</t>
  </si>
  <si>
    <t>PANTEKALI</t>
  </si>
  <si>
    <t>MF-17-6-18-2</t>
  </si>
  <si>
    <t>BORO G</t>
  </si>
  <si>
    <t>v</t>
  </si>
  <si>
    <t>MKP</t>
  </si>
  <si>
    <t>SULFATO POTASIO</t>
  </si>
  <si>
    <t>62-281224</t>
  </si>
  <si>
    <t>CAMASI GRIS</t>
  </si>
  <si>
    <t>BENTONITA GRIS_DIDIER HOYOS_P</t>
  </si>
  <si>
    <t>65-281224</t>
  </si>
  <si>
    <t>213-281224</t>
  </si>
  <si>
    <t>FE SULFATO CALCIO</t>
  </si>
  <si>
    <t>65-271224</t>
  </si>
  <si>
    <t>62-271224</t>
  </si>
  <si>
    <t>85-271224</t>
  </si>
  <si>
    <t>MF 15-15-15</t>
  </si>
  <si>
    <t>UREA_NUTRICION PLANTAS_G</t>
  </si>
  <si>
    <t>NUCLEO 4_CALFERQUIM_G</t>
  </si>
  <si>
    <t>DAP_DISAN_G</t>
  </si>
  <si>
    <t>KCL_SQM_G</t>
  </si>
  <si>
    <t>83-271224</t>
  </si>
  <si>
    <t>MF 18-18-18</t>
  </si>
  <si>
    <t>MAP_PRECISAGRO_G</t>
  </si>
  <si>
    <t>UREA_EVOAGRO_G</t>
  </si>
  <si>
    <t>62-261224</t>
  </si>
  <si>
    <t>141-261224</t>
  </si>
  <si>
    <t>SULFATO CALCIO P</t>
  </si>
  <si>
    <t>HENRY CORONADO</t>
  </si>
  <si>
    <t>BENTONITA GRIS_HENRY CORONADO_P</t>
  </si>
  <si>
    <t>311-261224</t>
  </si>
  <si>
    <t>FERTICORRECTIVO</t>
  </si>
  <si>
    <t>ROCA FOSFÓRICA_FOSFATOS HUILA_P</t>
  </si>
  <si>
    <t>FE MAGNE 3</t>
  </si>
  <si>
    <t>154-231224</t>
  </si>
  <si>
    <t>OXIDO MAGNESIO</t>
  </si>
  <si>
    <t>ATEQUIMICOS</t>
  </si>
  <si>
    <t>OXIDO MAGNESIO_ATEQUIMICOS_P</t>
  </si>
  <si>
    <t>CARBONATO CALCIO_HELVECIA_P</t>
  </si>
  <si>
    <t>KCL STD</t>
  </si>
  <si>
    <t>KCL STD_DISAN_P</t>
  </si>
  <si>
    <t>65-231224</t>
  </si>
  <si>
    <t>311-231224</t>
  </si>
  <si>
    <t>160-211224</t>
  </si>
  <si>
    <t>ULEXITA_ATEQUIMICO_P</t>
  </si>
  <si>
    <t>BENTONITA ROJA_MINERALES_P</t>
  </si>
  <si>
    <t>ROCA FOSFÓRICA_PRACO_P</t>
  </si>
  <si>
    <t>85-211224</t>
  </si>
  <si>
    <t>83-211224</t>
  </si>
  <si>
    <t>137-011124</t>
  </si>
  <si>
    <t>MF 10-20-20</t>
  </si>
  <si>
    <t>SAM_PRECISAGRO_G</t>
  </si>
  <si>
    <t>RAIFOS20_CALFERQUIM_G</t>
  </si>
  <si>
    <t>CARBONITRO</t>
  </si>
  <si>
    <t>L</t>
  </si>
  <si>
    <t>CARBONITRO_CALFERQUIM_L</t>
  </si>
  <si>
    <t>#ADDB6F</t>
  </si>
  <si>
    <t>585-011124</t>
  </si>
  <si>
    <t>BORO G_CALFERQUIM_G</t>
  </si>
  <si>
    <t>CALFERZINC P</t>
  </si>
  <si>
    <t>CALFERZINC P_CALFERQUIM_G</t>
  </si>
  <si>
    <t>SUELO CA_CALFERQUIM_G</t>
  </si>
  <si>
    <t>SULFATO ZINC</t>
  </si>
  <si>
    <t>FERTICAUCA</t>
  </si>
  <si>
    <t>150-011124</t>
  </si>
  <si>
    <t>SULFATO ZINC_ATEQUIMICOS_P</t>
  </si>
  <si>
    <t>BENTONITA GRIS_FERTICAUCA_P</t>
  </si>
  <si>
    <t>641-011124</t>
  </si>
  <si>
    <t>MF 10N-24P-14K</t>
  </si>
  <si>
    <t>MF 24N-4P-2K</t>
  </si>
  <si>
    <t>SILIMAGRAN_CALFERQUIM_G</t>
  </si>
  <si>
    <t>KCL_EVOAGRO_G</t>
  </si>
  <si>
    <t>65-011124</t>
  </si>
  <si>
    <t>150-021124</t>
  </si>
  <si>
    <t>65-021124</t>
  </si>
  <si>
    <t>62-021124</t>
  </si>
  <si>
    <t>CAMASI GRIS YARA</t>
  </si>
  <si>
    <t>491-051124</t>
  </si>
  <si>
    <t>81-051124</t>
  </si>
  <si>
    <t>MF 31-8-8-2</t>
  </si>
  <si>
    <t>83-051124</t>
  </si>
  <si>
    <t>82-051124</t>
  </si>
  <si>
    <t>MF 25-4-24</t>
  </si>
  <si>
    <t>491-061124</t>
  </si>
  <si>
    <t>MF 27-3-12</t>
  </si>
  <si>
    <t>642-061124</t>
  </si>
  <si>
    <t>208-061124</t>
  </si>
  <si>
    <t>NUCLEO MAGNESIO</t>
  </si>
  <si>
    <t>BENTONITA ROJA_HYM_P</t>
  </si>
  <si>
    <t>598-061124</t>
  </si>
  <si>
    <t>MFE 30N-11P-6K</t>
  </si>
  <si>
    <t>CIAMSA</t>
  </si>
  <si>
    <t>DAP_CIAMSA_G</t>
  </si>
  <si>
    <t>PANTEKALI_PRECISAGRO_</t>
  </si>
  <si>
    <t>546-081124</t>
  </si>
  <si>
    <t>MF 26N-6P-6K</t>
  </si>
  <si>
    <t>UREA_PRECISAGRO_G</t>
  </si>
  <si>
    <t>DAP_NUTRICION PLANTAS_G</t>
  </si>
  <si>
    <t>KCL_NUTRICION PLANTAS_G</t>
  </si>
  <si>
    <t>544-081124</t>
  </si>
  <si>
    <t>MF 11N-24P-9K-6Ca</t>
  </si>
  <si>
    <t>g</t>
  </si>
  <si>
    <t>82-081124</t>
  </si>
  <si>
    <t>491-081124</t>
  </si>
  <si>
    <t>62-081124</t>
  </si>
  <si>
    <t>62-091124</t>
  </si>
  <si>
    <t>65-091124</t>
  </si>
  <si>
    <t>85-091124</t>
  </si>
  <si>
    <t>83-091124</t>
  </si>
  <si>
    <t>628-091124</t>
  </si>
  <si>
    <t>MFE 25N-4P-14K</t>
  </si>
  <si>
    <t>SAM_EVOAGRO_g</t>
  </si>
  <si>
    <t>NUCLEO HIERRO</t>
  </si>
  <si>
    <t>CAMPOFERT</t>
  </si>
  <si>
    <t>NUCLEO HIERRO_CAMPOFERT_G</t>
  </si>
  <si>
    <t>586-091124</t>
  </si>
  <si>
    <t>MFE 19N-4K-18S</t>
  </si>
  <si>
    <t>85-121124</t>
  </si>
  <si>
    <t>491-121124</t>
  </si>
  <si>
    <t>62-121124</t>
  </si>
  <si>
    <t>85-131124</t>
  </si>
  <si>
    <t>MF-23-3-20-4Ca-3Si</t>
  </si>
  <si>
    <t>84-131124</t>
  </si>
  <si>
    <t>MF 17-6-18-2-1</t>
  </si>
  <si>
    <t>MF-23-3-20-4Ca-3Si_CALFERQUIM_G</t>
  </si>
  <si>
    <t>SULFATO CALCIO P_CALFERQUIM_G</t>
  </si>
  <si>
    <t>65-131124</t>
  </si>
  <si>
    <t>208-131124</t>
  </si>
  <si>
    <t>208-141124</t>
  </si>
  <si>
    <t>141-141124</t>
  </si>
  <si>
    <t>84-141124</t>
  </si>
  <si>
    <t>85-141124</t>
  </si>
  <si>
    <t>85-151124</t>
  </si>
  <si>
    <t>82-151124</t>
  </si>
  <si>
    <t>188-151124</t>
  </si>
  <si>
    <t>MICRON C-S</t>
  </si>
  <si>
    <t>155-151124</t>
  </si>
  <si>
    <t>RAIFOS 20</t>
  </si>
  <si>
    <t>208-151124</t>
  </si>
  <si>
    <t>141-161124</t>
  </si>
  <si>
    <t>62-161124</t>
  </si>
  <si>
    <t>414-161124</t>
  </si>
  <si>
    <t>MF 18-9-29</t>
  </si>
  <si>
    <t>MFE 15-9-20</t>
  </si>
  <si>
    <t>640-161124</t>
  </si>
  <si>
    <t>FERTIMENORES_CALFERQUIM_P</t>
  </si>
  <si>
    <t>PANTEKALI_DISAN_</t>
  </si>
  <si>
    <t xml:space="preserve">  </t>
  </si>
  <si>
    <t>MF 16-16-16</t>
  </si>
  <si>
    <t>517-151124</t>
  </si>
  <si>
    <t>65-130125</t>
  </si>
  <si>
    <t>MICRON CS</t>
  </si>
  <si>
    <t>FECHA</t>
  </si>
  <si>
    <t>CLIENTE</t>
  </si>
  <si>
    <t>PERSONA QUE REALIZA LA RECLAMACIÓN</t>
  </si>
  <si>
    <t>REFERENCIA DEL PRODUCTO EN RECLAMACIÓN</t>
  </si>
  <si>
    <t>DESCRIPCION DEL NO CONFORME</t>
  </si>
  <si>
    <t>CANTIDAD AFECTADA</t>
  </si>
  <si>
    <t>SOPORTES
(Adjunte fotografías que muestren el problema, así como la remisión del producto)</t>
  </si>
  <si>
    <t>DEJANOS TU PROPUESTA DE COMO PODREMOS RESOLVER TU INCONFORMIDAD</t>
  </si>
  <si>
    <t>NOMBRE DEL TECNICO COMERCIAL QUE ATIENDE LA SOLICITUD</t>
  </si>
  <si>
    <t>EMAL TECNICO COMERCIAL</t>
  </si>
  <si>
    <t>N° REMISIÓN</t>
  </si>
  <si>
    <t>FRANZ GIANCARLO ALEGRIA BOTERO</t>
  </si>
  <si>
    <t>13/11/2024</t>
  </si>
  <si>
    <t>TULIO BEDOYA</t>
  </si>
  <si>
    <t>MFE 10 24 14 + EM</t>
  </si>
  <si>
    <t>KILOS FALTANTES EN LOS SACOS (1KG POR SACO)</t>
  </si>
  <si>
    <t>240 SACOS EN TOTAL</t>
  </si>
  <si>
    <t>https://drive.google.com/open?id=1hf6ulsT6nc6DI7HtrW_BzMsUCk3NDh9L</t>
  </si>
  <si>
    <t>LA PROPUESTA ES DEVOLVER 240 KILOS FALTANTES AL CLIENTE DE LA MISMA REFERENCIA, EN TOTAL SERIAN 5 SACOS DE LA MFE 10 24 14, YA QUE FUE TARADA UNA MUESTRA DE 25 SACOS ENCONTRANDOSE LA MISMA IRREGULARIDAD EN CADA UNO DE ELLOS</t>
  </si>
  <si>
    <t>tecnicocauca@calferquim.com</t>
  </si>
  <si>
    <t>MICRON C</t>
  </si>
  <si>
    <t>65-050305</t>
  </si>
  <si>
    <t>10-30-10_L2</t>
  </si>
  <si>
    <t>10-30-10_L1</t>
  </si>
  <si>
    <t>10-20-20_L1</t>
  </si>
  <si>
    <t>10-20-20_L2</t>
  </si>
  <si>
    <t>MAP_NUTRICION PLANTAS_G</t>
  </si>
  <si>
    <t>10-20-20_L3</t>
  </si>
  <si>
    <t>10-20-20_t1</t>
  </si>
  <si>
    <t>10-30-10_t2</t>
  </si>
  <si>
    <t>Sulfato Calcio P</t>
  </si>
  <si>
    <t>MICRON CS_CALFERQUIM_G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</si>
</sst>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 tint="0.14999847407452621"/>
      <name val="Noto Sans"/>
      <family val="2"/>
    </font>
    <font>
      <b/>
      <sz val="11"/>
      <color theme="1" tint="4.9989318521683403E-2"/>
      <name val="Noto Sans"/>
      <family val="2"/>
    </font>
    <font>
      <sz val="11"/>
      <color theme="1" tint="4.9989318521683403E-2"/>
      <name val="Calibri"/>
      <family val="2"/>
      <scheme val="minor"/>
    </font>
    <font>
      <sz val="11"/>
      <color rgb="FF000000"/>
      <name val="Calibri"/>
      <family val="2"/>
    </font>
    <font>
      <sz val="8"/>
      <color rgb="FFFFFFFF"/>
      <name val="Trebuchet MS"/>
      <family val="2"/>
    </font>
    <font>
      <sz val="10"/>
      <color rgb="FFFFFFFF"/>
      <name val="Trebuchet MS"/>
      <family val="2"/>
    </font>
    <font>
      <sz val="8"/>
      <color theme="1"/>
      <name val="Trebuchet MS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DDB6F"/>
        <bgColor indexed="64"/>
      </patternFill>
    </fill>
    <fill>
      <patternFill patternType="solid">
        <fgColor rgb="FF134F5C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CCCCCC"/>
      </left>
      <right style="mediumDashed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7">
    <xf numFmtId="0" fontId="0" fillId="0" borderId="0" xfId="0"/>
    <xf numFmtId="0" fontId="0" fillId="3" borderId="0" xfId="0" applyFont="1" applyFill="1"/>
    <xf numFmtId="0" fontId="2" fillId="3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9" fontId="0" fillId="0" borderId="0" xfId="1" applyFont="1"/>
    <xf numFmtId="0" fontId="3" fillId="2" borderId="1" xfId="0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 vertical="center"/>
    </xf>
    <xf numFmtId="0" fontId="4" fillId="2" borderId="1" xfId="0" applyFont="1" applyFill="1" applyBorder="1"/>
    <xf numFmtId="9" fontId="4" fillId="2" borderId="1" xfId="1" applyFont="1" applyFill="1" applyBorder="1"/>
    <xf numFmtId="9" fontId="4" fillId="2" borderId="5" xfId="1" applyFont="1" applyFill="1" applyBorder="1"/>
    <xf numFmtId="0" fontId="4" fillId="2" borderId="6" xfId="0" applyFont="1" applyFill="1" applyBorder="1"/>
    <xf numFmtId="9" fontId="4" fillId="2" borderId="6" xfId="1" applyFont="1" applyFill="1" applyBorder="1"/>
    <xf numFmtId="9" fontId="4" fillId="2" borderId="7" xfId="1" applyFont="1" applyFill="1" applyBorder="1"/>
    <xf numFmtId="0" fontId="3" fillId="4" borderId="1" xfId="0" applyFont="1" applyFill="1" applyBorder="1" applyAlignment="1">
      <alignment horizontal="center" vertical="center"/>
    </xf>
    <xf numFmtId="9" fontId="0" fillId="3" borderId="0" xfId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9" fontId="0" fillId="3" borderId="0" xfId="0" applyNumberFormat="1" applyFont="1" applyFill="1" applyAlignment="1">
      <alignment horizontal="center"/>
    </xf>
    <xf numFmtId="0" fontId="0" fillId="3" borderId="0" xfId="0" applyNumberFormat="1" applyFont="1" applyFill="1"/>
    <xf numFmtId="0" fontId="6" fillId="5" borderId="8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9" fillId="0" borderId="9" xfId="2" applyBorder="1" applyAlignment="1">
      <alignment horizontal="center" vertical="center" wrapText="1"/>
    </xf>
    <xf numFmtId="164" fontId="3" fillId="4" borderId="1" xfId="1" applyNumberFormat="1" applyFont="1" applyFill="1" applyBorder="1" applyAlignment="1">
      <alignment horizontal="center" vertical="center"/>
    </xf>
    <xf numFmtId="164" fontId="0" fillId="0" borderId="0" xfId="1" applyNumberFormat="1" applyFont="1"/>
  </cellXfs>
  <cellStyles count="3">
    <cellStyle name="Hipervínculo" xfId="2" builtinId="8"/>
    <cellStyle name="Normal" xfId="0" builtinId="0"/>
    <cellStyle name="Porcentaje" xfId="1" builtinId="5"/>
  </cellStyles>
  <dxfs count="39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D0D0D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Noto Sans"/>
        <family val="2"/>
        <scheme val="none"/>
      </font>
      <fill>
        <patternFill patternType="solid">
          <fgColor indexed="64"/>
          <bgColor rgb="FFADDB6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4.9989318521683403E-2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 tint="-0.1499984740745262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family val="2"/>
      </font>
      <fill>
        <patternFill patternType="solid">
          <fgColor indexed="64"/>
          <bgColor theme="0" tint="-0.1499984740745262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Noto Sans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ADDB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1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E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2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2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28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9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A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C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2D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2E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2F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30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31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32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33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34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35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36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37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38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39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3A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3B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3C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3D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3E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3F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40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4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42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43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44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45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46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47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48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1313" name="Button 1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id="{00000000-0008-0000-49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2337" name="Button 1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00000000-0008-0000-4A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4B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22</xdr:row>
          <xdr:rowOff>142875</xdr:rowOff>
        </xdr:from>
        <xdr:to>
          <xdr:col>0</xdr:col>
          <xdr:colOff>1619250</xdr:colOff>
          <xdr:row>24</xdr:row>
          <xdr:rowOff>0</xdr:rowOff>
        </xdr:to>
        <xdr:sp macro="" textlink="">
          <xdr:nvSpPr>
            <xdr:cNvPr id="144385" name="Button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4C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81ADF9-4743-471E-B334-D3158955286E}" name="Tabla1" displayName="Tabla1" ref="A1:Y56" totalsRowShown="0" headerRowDxfId="3992" dataDxfId="3990" headerRowBorderDxfId="3991" tableBorderDxfId="3989">
  <autoFilter ref="A1:Y56" xr:uid="{2F81ADF9-4743-471E-B334-D3158955286E}"/>
  <sortState xmlns:xlrd2="http://schemas.microsoft.com/office/spreadsheetml/2017/richdata2" ref="A2:Y56">
    <sortCondition ref="A1:A56"/>
  </sortState>
  <tableColumns count="25">
    <tableColumn id="1" xr3:uid="{26D65CDD-7CA8-4417-BE7B-E8C03F759566}" name="MATERIA PRIMA" dataDxfId="3988"/>
    <tableColumn id="2" xr3:uid="{D75BD544-2DBF-45DC-9A87-B933F8629F37}" name="PROVEEDOR" dataDxfId="3987"/>
    <tableColumn id="3" xr3:uid="{33C026E5-F365-4B57-A2A6-53E0BCCBAC6D}" name="TIPO" dataDxfId="3986"/>
    <tableColumn id="24" xr3:uid="{E1EAAE81-9451-48E0-90AC-7BB522A0372C}" name="ID" dataDxfId="3985">
      <calculatedColumnFormula>IF(Tabla1[[#This Row],[MATERIA PRIMA]]="","",_xlfn.CONCAT(Tabla1[[#This Row],[MATERIA PRIMA]],"_",Tabla1[[#This Row],[PROVEEDOR]],"_",Tabla1[[#This Row],[TIPO]]))</calculatedColumnFormula>
    </tableColumn>
    <tableColumn id="25" xr3:uid="{281B60F2-7948-4175-A50E-EAD2E1B960D8}" name="v" dataDxfId="3984">
      <calculatedColumnFormula>IF(Tabla1[[#This Row],[MATERIA PRIMA]]="","",IF(SUM(Tabla1[[#This Row],[C]:[Na]])&gt;0,"OK","P"))</calculatedColumnFormula>
    </tableColumn>
    <tableColumn id="4" xr3:uid="{453A1AF5-86AF-46FE-86E1-D2F05EB094DA}" name="C" dataDxfId="3983"/>
    <tableColumn id="5" xr3:uid="{C1512F1A-5CAD-447C-81FF-0867B4CC9191}" name="N" dataDxfId="3982"/>
    <tableColumn id="6" xr3:uid="{748755DB-F705-46BA-AE4B-E09DEA95C8A7}" name="N-NH4" dataDxfId="3981"/>
    <tableColumn id="7" xr3:uid="{913ADD17-C5D1-4EC7-9CC7-8E59CAB4DB7A}" name="N-NO3" dataDxfId="3980"/>
    <tableColumn id="8" xr3:uid="{25B15F1E-1E73-423A-B040-2C1A042A35B0}" name="N-org" dataDxfId="3979"/>
    <tableColumn id="9" xr3:uid="{A56A8999-AC61-4C5D-931A-2CABFEB00BD9}" name="N-ur" dataDxfId="3978"/>
    <tableColumn id="10" xr3:uid="{59EB5DF1-70FB-4F45-81E2-2F2A74B2F9BD}" name="P" dataDxfId="3977"/>
    <tableColumn id="11" xr3:uid="{F9018515-BA46-4380-8C3C-7E70575F4841}" name="K" dataDxfId="3976"/>
    <tableColumn id="12" xr3:uid="{11B21F12-17CA-4748-92AD-04753CED317C}" name="CaO" dataDxfId="3975"/>
    <tableColumn id="13" xr3:uid="{3DCF00BA-AF0F-431C-A8F3-3A5ACE642870}" name="MgO" dataDxfId="3974"/>
    <tableColumn id="14" xr3:uid="{FEC9D69C-4272-4F48-B996-84E349B784B5}" name="S" dataDxfId="3973"/>
    <tableColumn id="15" xr3:uid="{AF12D31C-B354-4E35-B375-CCBC12C91681}" name="B" dataDxfId="3972"/>
    <tableColumn id="16" xr3:uid="{B5AB63F9-E057-46BF-B4C3-A4B7D50E6C67}" name="Co" dataDxfId="3971"/>
    <tableColumn id="17" xr3:uid="{C22D44D6-4D2F-443E-95EA-E4C35AF9D0F5}" name="Cu" dataDxfId="3970"/>
    <tableColumn id="18" xr3:uid="{E1CD8312-1197-4907-ACC3-C9DF81553659}" name="Fe" dataDxfId="3969"/>
    <tableColumn id="19" xr3:uid="{791AE78D-A39D-4D95-9D12-D9229FC0B570}" name="Mn" dataDxfId="3968"/>
    <tableColumn id="20" xr3:uid="{9CEEDB48-410B-41E4-B1E7-6F458C131DD8}" name="Mo" dataDxfId="3967"/>
    <tableColumn id="21" xr3:uid="{86628677-4DD4-4BFE-AC69-44A674838B0C}" name="SiO2" dataDxfId="3966"/>
    <tableColumn id="22" xr3:uid="{0913A4E6-0878-4B97-AC78-147E7771FCE6}" name="Zn" dataDxfId="3965"/>
    <tableColumn id="23" xr3:uid="{2D6F6651-2C93-4802-9223-78CBE4771430}" name="Na" dataDxfId="396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D2CD1-09AA-46CC-8CF7-54D2E399EEDC}" name="Tabla24" displayName="Tabla24" ref="A3:W21" totalsRowShown="0" headerRowDxfId="3947" dataDxfId="3945" headerRowBorderDxfId="3946" tableBorderDxfId="3944" totalsRowBorderDxfId="3943" dataCellStyle="Porcentaje">
  <autoFilter ref="A3:W21" xr:uid="{62A12C63-74E9-484A-BEC8-31A82248B89B}"/>
  <tableColumns count="23">
    <tableColumn id="4" xr3:uid="{7AD6B76A-BDD5-4CD0-8982-D0D077BD3A8A}" name="MATERIA PRIMA" dataDxfId="3942"/>
    <tableColumn id="29" xr3:uid="{DAC318AD-5892-424D-9515-6A20D7E6FAD5}" name="CANTIDAD" dataDxfId="3941"/>
    <tableColumn id="5" xr3:uid="{1B68E76E-4E5D-44F1-90E6-44FDF1D752B7}" name="Q" dataDxfId="3940">
      <calculatedColumnFormula>IF(Tabla24[[#This Row],[CANTIDAD]]="",0%,Tabla24[[#This Row],[CANTIDAD]]/10)</calculatedColumnFormula>
    </tableColumn>
    <tableColumn id="9" xr3:uid="{C777831B-0EC5-4AC9-B026-D2C9A6D66676}" name="C" dataDxfId="3939" dataCellStyle="Porcentaje">
      <calculatedColumnFormula array="1">IF($A4="",0%,_xlfn.XLOOKUP($A4,Tabla1[[#All],[ID]],Tabla1[[#All],[C]]))</calculatedColumnFormula>
    </tableColumn>
    <tableColumn id="10" xr3:uid="{1E6169FC-12E0-490B-B562-9C91C2FA6B38}" name="N" dataDxfId="3938" dataCellStyle="Porcentaje">
      <calculatedColumnFormula array="1">IF($A4="",0%,_xlfn.XLOOKUP($A4,Tabla1[[#All],[ID]],Tabla1[[#All],[N]]))</calculatedColumnFormula>
    </tableColumn>
    <tableColumn id="11" xr3:uid="{C17C62AB-1ED7-4D71-8A10-F7E2DFF7B6BF}" name="N-NH4" dataDxfId="3937" dataCellStyle="Porcentaje">
      <calculatedColumnFormula array="1">IF($A4="",0%,(_xlfn.XLOOKUP($A4,Tabla1[[#All],[ID]],Tabla1[[#All],[N-NH4]])))</calculatedColumnFormula>
    </tableColumn>
    <tableColumn id="12" xr3:uid="{C3C5D647-CBA0-497D-9004-E55FDE9A3166}" name="N-NO3" dataDxfId="3936" dataCellStyle="Porcentaje">
      <calculatedColumnFormula array="1">IF($A4="",0%,(_xlfn.XLOOKUP($A4,Tabla1[[#All],[ID]],Tabla1[[#All],[N-NO3]])))</calculatedColumnFormula>
    </tableColumn>
    <tableColumn id="13" xr3:uid="{9C0313A7-7F41-408B-840E-BF890DD4C2E7}" name="N-org" dataDxfId="3935" dataCellStyle="Porcentaje">
      <calculatedColumnFormula array="1">IF($A4="",0%,(_xlfn.XLOOKUP($A4,Tabla1[[#All],[ID]],Tabla1[[#All],[N-org]])))</calculatedColumnFormula>
    </tableColumn>
    <tableColumn id="14" xr3:uid="{08A36F42-FE15-4279-9E14-FD487F6BC2AE}" name="N-ur" dataDxfId="3934" dataCellStyle="Porcentaje">
      <calculatedColumnFormula array="1">IF($A4="",0%,(_xlfn.XLOOKUP($A4,Tabla1[[#All],[ID]],Tabla1[[#All],[N-ur]])))</calculatedColumnFormula>
    </tableColumn>
    <tableColumn id="15" xr3:uid="{3156D60E-D288-4EDE-A639-51043236E743}" name="P" dataDxfId="3933" dataCellStyle="Porcentaje">
      <calculatedColumnFormula array="1">IF($A4="",0%,(_xlfn.XLOOKUP($A4,Tabla1[[#All],[ID]],Tabla1[[#All],[P]])))</calculatedColumnFormula>
    </tableColumn>
    <tableColumn id="16" xr3:uid="{9404313A-FC5D-42D3-80D8-1E5FBBDF2EB6}" name="K" dataDxfId="3932" dataCellStyle="Porcentaje">
      <calculatedColumnFormula array="1">IF($A4="",0%,(_xlfn.XLOOKUP($A4,Tabla1[[#All],[ID]],Tabla1[[#All],[K]])))</calculatedColumnFormula>
    </tableColumn>
    <tableColumn id="17" xr3:uid="{94900676-A766-4E19-AC9B-21C5BF1788CB}" name="CaO" dataDxfId="3931" dataCellStyle="Porcentaje">
      <calculatedColumnFormula array="1">IF($A4="",0%,(_xlfn.XLOOKUP($A4,Tabla1[[#All],[ID]],Tabla1[[#All],[CaO]])))</calculatedColumnFormula>
    </tableColumn>
    <tableColumn id="18" xr3:uid="{04E03D21-CC0B-45CF-A368-FEDEC81B8792}" name="MgO" dataDxfId="3930" dataCellStyle="Porcentaje">
      <calculatedColumnFormula array="1">IF($A4="",0%,(_xlfn.XLOOKUP($A4,Tabla1[[#All],[ID]],Tabla1[[#All],[MgO]])))</calculatedColumnFormula>
    </tableColumn>
    <tableColumn id="19" xr3:uid="{E1388F0F-5C7A-47B3-A32A-1A9294C0387D}" name="S" dataDxfId="3929" dataCellStyle="Porcentaje">
      <calculatedColumnFormula array="1">IF($A4="",0%,(_xlfn.XLOOKUP($A4,Tabla1[[#All],[ID]],Tabla1[[#All],[S]])))</calculatedColumnFormula>
    </tableColumn>
    <tableColumn id="20" xr3:uid="{920107CF-A5C0-42A0-A796-D2171C0FAAF0}" name="B" dataDxfId="3928" dataCellStyle="Porcentaje">
      <calculatedColumnFormula array="1">IF($A4="",0%,(_xlfn.XLOOKUP($A4,Tabla1[[#All],[ID]],Tabla1[[#All],[B]])))</calculatedColumnFormula>
    </tableColumn>
    <tableColumn id="21" xr3:uid="{4B56FC5B-93B6-4894-A9A4-B2A8A7159122}" name="Co" dataDxfId="3927" dataCellStyle="Porcentaje">
      <calculatedColumnFormula array="1">IF($A4="",0%,(_xlfn.XLOOKUP($A4,Tabla1[[#All],[ID]],Tabla1[[#All],[Co]])))</calculatedColumnFormula>
    </tableColumn>
    <tableColumn id="22" xr3:uid="{6557764C-9D6C-47B8-9A0E-127F42E10268}" name="Cu" dataDxfId="3926" dataCellStyle="Porcentaje">
      <calculatedColumnFormula array="1">IF($A4="",0%,(_xlfn.XLOOKUP($A4,Tabla1[[#All],[ID]],Tabla1[[#All],[Cu]])))</calculatedColumnFormula>
    </tableColumn>
    <tableColumn id="23" xr3:uid="{AE824436-4B7D-4BBF-A82B-DCCECBFAB805}" name="Fe" dataDxfId="3925" dataCellStyle="Porcentaje">
      <calculatedColumnFormula array="1">IF($A4="",0%,(_xlfn.XLOOKUP($A4,Tabla1[[#All],[ID]],Tabla1[[#All],[Fe]])))</calculatedColumnFormula>
    </tableColumn>
    <tableColumn id="24" xr3:uid="{69B9789E-3ACE-423C-A5AB-FBB40636BC97}" name="Mn" dataDxfId="3924" dataCellStyle="Porcentaje">
      <calculatedColumnFormula array="1">IF($A4="",0%,(_xlfn.XLOOKUP($A4,Tabla1[[#All],[ID]],Tabla1[[#All],[Mn]])))</calculatedColumnFormula>
    </tableColumn>
    <tableColumn id="25" xr3:uid="{E715A4FF-0D7F-4EA5-BB5A-D78B55669061}" name="Mo" dataDxfId="3923" dataCellStyle="Porcentaje">
      <calculatedColumnFormula array="1">IF($A4="",0%,(_xlfn.XLOOKUP($A4,Tabla1[[#All],[ID]],Tabla1[[#All],[Mo]])))</calculatedColumnFormula>
    </tableColumn>
    <tableColumn id="26" xr3:uid="{603423B8-E5D6-4C1D-9B2A-E9EA5D2C927E}" name="SiO2" dataDxfId="3922" dataCellStyle="Porcentaje">
      <calculatedColumnFormula array="1">IF($A4="",0%,(_xlfn.XLOOKUP($A4,Tabla1[[#All],[ID]],Tabla1[[#All],[SiO2]])))</calculatedColumnFormula>
    </tableColumn>
    <tableColumn id="27" xr3:uid="{3967669C-8F25-47C6-8006-2C91E0FF0952}" name="Zn" dataDxfId="3921" dataCellStyle="Porcentaje">
      <calculatedColumnFormula array="1">IF($A4="",0%,(_xlfn.XLOOKUP($A4,Tabla1[[#All],[ID]],Tabla1[[#All],[Zn]])))</calculatedColumnFormula>
    </tableColumn>
    <tableColumn id="28" xr3:uid="{10CDCFB5-7D92-4A03-B767-5881BBF806DC}" name="Na" dataDxfId="392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08898E-11C8-483E-9931-97289316B1CE}" name="Tabla25" displayName="Tabla25" ref="A3:W21" totalsRowShown="0" headerRowDxfId="3908" dataDxfId="3906" headerRowBorderDxfId="3907" tableBorderDxfId="3905" totalsRowBorderDxfId="3904" dataCellStyle="Porcentaje">
  <autoFilter ref="A3:W21" xr:uid="{62A12C63-74E9-484A-BEC8-31A82248B89B}"/>
  <tableColumns count="23">
    <tableColumn id="4" xr3:uid="{F71279C6-1BCA-43BA-975B-988F2BBA0EF4}" name="MATERIA PRIMA" dataDxfId="3903"/>
    <tableColumn id="29" xr3:uid="{7B483796-93F6-4EBD-A587-D464704A36BD}" name="CANTIDAD" dataDxfId="3902"/>
    <tableColumn id="5" xr3:uid="{540DE688-DA2A-458A-87FC-1257229D5ABD}" name="Q" dataDxfId="3901">
      <calculatedColumnFormula>IF(Tabla25[[#This Row],[CANTIDAD]]="",0%,Tabla25[[#This Row],[CANTIDAD]]/10)</calculatedColumnFormula>
    </tableColumn>
    <tableColumn id="9" xr3:uid="{98CC9ACE-2FF6-4B13-A389-6E477E239C95}" name="C" dataDxfId="3900" dataCellStyle="Porcentaje">
      <calculatedColumnFormula array="1">IF($A4="",0%,_xlfn.XLOOKUP($A4,Tabla1[[#All],[ID]],Tabla1[[#All],[C]]))</calculatedColumnFormula>
    </tableColumn>
    <tableColumn id="10" xr3:uid="{E650127D-F837-4F28-BD73-926FC530A40C}" name="N" dataDxfId="3899" dataCellStyle="Porcentaje">
      <calculatedColumnFormula array="1">IF($A4="",0%,_xlfn.XLOOKUP($A4,Tabla1[[#All],[ID]],Tabla1[[#All],[N]]))</calculatedColumnFormula>
    </tableColumn>
    <tableColumn id="11" xr3:uid="{4A21FE1E-EFD6-4F2E-87EE-AC75AAE9A2F1}" name="N-NH4" dataDxfId="3898" dataCellStyle="Porcentaje">
      <calculatedColumnFormula array="1">IF($A4="",0%,(_xlfn.XLOOKUP($A4,Tabla1[[#All],[ID]],Tabla1[[#All],[N-NH4]])))</calculatedColumnFormula>
    </tableColumn>
    <tableColumn id="12" xr3:uid="{6CF73EB5-5DC5-444B-B8E4-6DCD9CE35B4E}" name="N-NO3" dataDxfId="3897" dataCellStyle="Porcentaje">
      <calculatedColumnFormula array="1">IF($A4="",0%,(_xlfn.XLOOKUP($A4,Tabla1[[#All],[ID]],Tabla1[[#All],[N-NO3]])))</calculatedColumnFormula>
    </tableColumn>
    <tableColumn id="13" xr3:uid="{B6E50D39-8FA7-4AB5-AD59-3561CF85E833}" name="N-org" dataDxfId="3896" dataCellStyle="Porcentaje">
      <calculatedColumnFormula array="1">IF($A4="",0%,(_xlfn.XLOOKUP($A4,Tabla1[[#All],[ID]],Tabla1[[#All],[N-org]])))</calculatedColumnFormula>
    </tableColumn>
    <tableColumn id="14" xr3:uid="{02F6591D-2B8C-4439-8B92-53EDABC70B78}" name="N-ur" dataDxfId="3895" dataCellStyle="Porcentaje">
      <calculatedColumnFormula array="1">IF($A4="",0%,(_xlfn.XLOOKUP($A4,Tabla1[[#All],[ID]],Tabla1[[#All],[N-ur]])))</calculatedColumnFormula>
    </tableColumn>
    <tableColumn id="15" xr3:uid="{3028AD3B-59DB-4E19-AC7B-290D18CDB4F4}" name="P" dataDxfId="3894" dataCellStyle="Porcentaje">
      <calculatedColumnFormula array="1">IF($A4="",0%,(_xlfn.XLOOKUP($A4,Tabla1[[#All],[ID]],Tabla1[[#All],[P]])))</calculatedColumnFormula>
    </tableColumn>
    <tableColumn id="16" xr3:uid="{4FC52AA4-E464-4E38-82A7-5041A5780D6E}" name="K" dataDxfId="3893" dataCellStyle="Porcentaje">
      <calculatedColumnFormula array="1">IF($A4="",0%,(_xlfn.XLOOKUP($A4,Tabla1[[#All],[ID]],Tabla1[[#All],[K]])))</calculatedColumnFormula>
    </tableColumn>
    <tableColumn id="17" xr3:uid="{D18895BA-5100-4C45-9A3D-7F84B64B0201}" name="CaO" dataDxfId="3892" dataCellStyle="Porcentaje">
      <calculatedColumnFormula array="1">IF($A4="",0%,(_xlfn.XLOOKUP($A4,Tabla1[[#All],[ID]],Tabla1[[#All],[CaO]])))</calculatedColumnFormula>
    </tableColumn>
    <tableColumn id="18" xr3:uid="{2B102DDB-6587-4A53-9AD8-AE2ECE3E7FA0}" name="MgO" dataDxfId="3891" dataCellStyle="Porcentaje">
      <calculatedColumnFormula array="1">IF($A4="",0%,(_xlfn.XLOOKUP($A4,Tabla1[[#All],[ID]],Tabla1[[#All],[MgO]])))</calculatedColumnFormula>
    </tableColumn>
    <tableColumn id="19" xr3:uid="{361C1A10-62FB-4677-8B0F-A3CFC7B6CED5}" name="S" dataDxfId="3890" dataCellStyle="Porcentaje">
      <calculatedColumnFormula array="1">IF($A4="",0%,(_xlfn.XLOOKUP($A4,Tabla1[[#All],[ID]],Tabla1[[#All],[S]])))</calculatedColumnFormula>
    </tableColumn>
    <tableColumn id="20" xr3:uid="{7AB743A3-1F1C-472F-9BC8-CE5269ED2ABA}" name="B" dataDxfId="3889" dataCellStyle="Porcentaje">
      <calculatedColumnFormula array="1">IF($A4="",0%,(_xlfn.XLOOKUP($A4,Tabla1[[#All],[ID]],Tabla1[[#All],[B]])))</calculatedColumnFormula>
    </tableColumn>
    <tableColumn id="21" xr3:uid="{C3F99D61-5113-4848-91F0-DC05C280CA42}" name="Co" dataDxfId="3888" dataCellStyle="Porcentaje">
      <calculatedColumnFormula array="1">IF($A4="",0%,(_xlfn.XLOOKUP($A4,Tabla1[[#All],[ID]],Tabla1[[#All],[Co]])))</calculatedColumnFormula>
    </tableColumn>
    <tableColumn id="22" xr3:uid="{A538C64E-FDBA-4715-8B22-96245FD43891}" name="Cu" dataDxfId="3887" dataCellStyle="Porcentaje">
      <calculatedColumnFormula array="1">IF($A4="",0%,(_xlfn.XLOOKUP($A4,Tabla1[[#All],[ID]],Tabla1[[#All],[Cu]])))</calculatedColumnFormula>
    </tableColumn>
    <tableColumn id="23" xr3:uid="{1223E967-DD31-47DA-AE42-A23D69105A8B}" name="Fe" dataDxfId="3886" dataCellStyle="Porcentaje">
      <calculatedColumnFormula array="1">IF($A4="",0%,(_xlfn.XLOOKUP($A4,Tabla1[[#All],[ID]],Tabla1[[#All],[Fe]])))</calculatedColumnFormula>
    </tableColumn>
    <tableColumn id="24" xr3:uid="{84DED11B-B925-4C41-B685-EE14F6070BDA}" name="Mn" dataDxfId="3885" dataCellStyle="Porcentaje">
      <calculatedColumnFormula array="1">IF($A4="",0%,(_xlfn.XLOOKUP($A4,Tabla1[[#All],[ID]],Tabla1[[#All],[Mn]])))</calculatedColumnFormula>
    </tableColumn>
    <tableColumn id="25" xr3:uid="{8039F8BA-366A-4925-81C7-000D05482D8C}" name="Mo" dataDxfId="3884" dataCellStyle="Porcentaje">
      <calculatedColumnFormula array="1">IF($A4="",0%,(_xlfn.XLOOKUP($A4,Tabla1[[#All],[ID]],Tabla1[[#All],[Mo]])))</calculatedColumnFormula>
    </tableColumn>
    <tableColumn id="26" xr3:uid="{270D773C-D761-4F70-A35C-93DDBA8DD8FD}" name="SiO2" dataDxfId="3883" dataCellStyle="Porcentaje">
      <calculatedColumnFormula array="1">IF($A4="",0%,(_xlfn.XLOOKUP($A4,Tabla1[[#All],[ID]],Tabla1[[#All],[SiO2]])))</calculatedColumnFormula>
    </tableColumn>
    <tableColumn id="27" xr3:uid="{43EA9CC5-3259-4C1B-A6B6-EA9C43A9C322}" name="Zn" dataDxfId="3882" dataCellStyle="Porcentaje">
      <calculatedColumnFormula array="1">IF($A4="",0%,(_xlfn.XLOOKUP($A4,Tabla1[[#All],[ID]],Tabla1[[#All],[Zn]])))</calculatedColumnFormula>
    </tableColumn>
    <tableColumn id="28" xr3:uid="{2FFA4672-CCB9-4E54-8F22-0623FD831168}" name="Na" dataDxfId="3881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DB7D44-65FF-4AD4-99B7-C22EDA52CE45}" name="Tabla28" displayName="Tabla28" ref="A3:W21" totalsRowShown="0" headerRowDxfId="3869" dataDxfId="3867" headerRowBorderDxfId="3868" tableBorderDxfId="3866" totalsRowBorderDxfId="3865" dataCellStyle="Porcentaje">
  <autoFilter ref="A3:W21" xr:uid="{62A12C63-74E9-484A-BEC8-31A82248B89B}"/>
  <tableColumns count="23">
    <tableColumn id="4" xr3:uid="{A70E81F3-325F-4180-8E80-A884B0E1BC70}" name="MATERIA PRIMA" dataDxfId="3864"/>
    <tableColumn id="29" xr3:uid="{E738DD73-1196-433D-BFDF-A65A413A4FD1}" name="CANTIDAD" dataDxfId="3863"/>
    <tableColumn id="5" xr3:uid="{956C5CC8-6372-4D4E-BAEC-41639FB804A2}" name="Q" dataDxfId="3862">
      <calculatedColumnFormula>IF(Tabla28[[#This Row],[CANTIDAD]]="",0%,Tabla28[[#This Row],[CANTIDAD]]/10)</calculatedColumnFormula>
    </tableColumn>
    <tableColumn id="9" xr3:uid="{C3192124-03ED-468E-BA3E-B36D283E8FAC}" name="C" dataDxfId="3861" dataCellStyle="Porcentaje">
      <calculatedColumnFormula array="1">IF($A4="",0%,_xlfn.XLOOKUP($A4,Tabla1[[#All],[ID]],Tabla1[[#All],[C]]))</calculatedColumnFormula>
    </tableColumn>
    <tableColumn id="10" xr3:uid="{2AC2A70D-1D37-4CFB-BE51-767CB43B6DBD}" name="N" dataDxfId="3860" dataCellStyle="Porcentaje">
      <calculatedColumnFormula array="1">IF($A4="",0%,_xlfn.XLOOKUP($A4,Tabla1[[#All],[ID]],Tabla1[[#All],[N]]))</calculatedColumnFormula>
    </tableColumn>
    <tableColumn id="11" xr3:uid="{992C08E8-6FAC-44BF-BDAF-DCEFD9252AD0}" name="N-NH4" dataDxfId="3859" dataCellStyle="Porcentaje">
      <calculatedColumnFormula array="1">IF($A4="",0%,(_xlfn.XLOOKUP($A4,Tabla1[[#All],[ID]],Tabla1[[#All],[N-NH4]])))</calculatedColumnFormula>
    </tableColumn>
    <tableColumn id="12" xr3:uid="{64384ED2-B094-43E9-AF80-CF4ED2943D56}" name="N-NO3" dataDxfId="3858" dataCellStyle="Porcentaje">
      <calculatedColumnFormula array="1">IF($A4="",0%,(_xlfn.XLOOKUP($A4,Tabla1[[#All],[ID]],Tabla1[[#All],[N-NO3]])))</calculatedColumnFormula>
    </tableColumn>
    <tableColumn id="13" xr3:uid="{172486F7-3DFA-40DE-B682-731E39778829}" name="N-org" dataDxfId="3857" dataCellStyle="Porcentaje">
      <calculatedColumnFormula array="1">IF($A4="",0%,(_xlfn.XLOOKUP($A4,Tabla1[[#All],[ID]],Tabla1[[#All],[N-org]])))</calculatedColumnFormula>
    </tableColumn>
    <tableColumn id="14" xr3:uid="{2E9EB4DC-2E4F-479A-9FDE-6F662C6B6D91}" name="N-ur" dataDxfId="3856" dataCellStyle="Porcentaje">
      <calculatedColumnFormula array="1">IF($A4="",0%,(_xlfn.XLOOKUP($A4,Tabla1[[#All],[ID]],Tabla1[[#All],[N-ur]])))</calculatedColumnFormula>
    </tableColumn>
    <tableColumn id="15" xr3:uid="{6544C175-B238-4876-8B1B-1E27096DC96B}" name="P" dataDxfId="3855" dataCellStyle="Porcentaje">
      <calculatedColumnFormula array="1">IF($A4="",0%,(_xlfn.XLOOKUP($A4,Tabla1[[#All],[ID]],Tabla1[[#All],[P]])))</calculatedColumnFormula>
    </tableColumn>
    <tableColumn id="16" xr3:uid="{ABDC9209-0DA7-48BD-80E6-E8B298E12DA1}" name="K" dataDxfId="3854" dataCellStyle="Porcentaje">
      <calculatedColumnFormula array="1">IF($A4="",0%,(_xlfn.XLOOKUP($A4,Tabla1[[#All],[ID]],Tabla1[[#All],[K]])))</calculatedColumnFormula>
    </tableColumn>
    <tableColumn id="17" xr3:uid="{220E5867-1C3D-46B0-A7E0-9275EA1FA05C}" name="CaO" dataDxfId="3853" dataCellStyle="Porcentaje">
      <calculatedColumnFormula array="1">IF($A4="",0%,(_xlfn.XLOOKUP($A4,Tabla1[[#All],[ID]],Tabla1[[#All],[CaO]])))</calculatedColumnFormula>
    </tableColumn>
    <tableColumn id="18" xr3:uid="{ABE0DB57-91AE-4BBF-8253-ACE89BEC39B3}" name="MgO" dataDxfId="3852" dataCellStyle="Porcentaje">
      <calculatedColumnFormula array="1">IF($A4="",0%,(_xlfn.XLOOKUP($A4,Tabla1[[#All],[ID]],Tabla1[[#All],[MgO]])))</calculatedColumnFormula>
    </tableColumn>
    <tableColumn id="19" xr3:uid="{F93BF56E-A694-4CAA-BCE5-C2B21897E696}" name="S" dataDxfId="3851" dataCellStyle="Porcentaje">
      <calculatedColumnFormula array="1">IF($A4="",0%,(_xlfn.XLOOKUP($A4,Tabla1[[#All],[ID]],Tabla1[[#All],[S]])))</calculatedColumnFormula>
    </tableColumn>
    <tableColumn id="20" xr3:uid="{F8DA6345-444C-4BDA-B13A-DB8ADB1A7A98}" name="B" dataDxfId="3850" dataCellStyle="Porcentaje">
      <calculatedColumnFormula array="1">IF($A4="",0%,(_xlfn.XLOOKUP($A4,Tabla1[[#All],[ID]],Tabla1[[#All],[B]])))</calculatedColumnFormula>
    </tableColumn>
    <tableColumn id="21" xr3:uid="{FFD02DFC-15EE-49DD-A7BA-68FE65647181}" name="Co" dataDxfId="3849" dataCellStyle="Porcentaje">
      <calculatedColumnFormula array="1">IF($A4="",0%,(_xlfn.XLOOKUP($A4,Tabla1[[#All],[ID]],Tabla1[[#All],[Co]])))</calculatedColumnFormula>
    </tableColumn>
    <tableColumn id="22" xr3:uid="{23F7F292-37E3-4B24-BEB4-54029857BE09}" name="Cu" dataDxfId="3848" dataCellStyle="Porcentaje">
      <calculatedColumnFormula array="1">IF($A4="",0%,(_xlfn.XLOOKUP($A4,Tabla1[[#All],[ID]],Tabla1[[#All],[Cu]])))</calculatedColumnFormula>
    </tableColumn>
    <tableColumn id="23" xr3:uid="{F0310F61-CBFD-483B-9E61-9CDFDE29F3AB}" name="Fe" dataDxfId="3847" dataCellStyle="Porcentaje">
      <calculatedColumnFormula array="1">IF($A4="",0%,(_xlfn.XLOOKUP($A4,Tabla1[[#All],[ID]],Tabla1[[#All],[Fe]])))</calculatedColumnFormula>
    </tableColumn>
    <tableColumn id="24" xr3:uid="{4D5B9503-96E7-4341-90A5-837860D22EE6}" name="Mn" dataDxfId="3846" dataCellStyle="Porcentaje">
      <calculatedColumnFormula array="1">IF($A4="",0%,(_xlfn.XLOOKUP($A4,Tabla1[[#All],[ID]],Tabla1[[#All],[Mn]])))</calculatedColumnFormula>
    </tableColumn>
    <tableColumn id="25" xr3:uid="{8A54B34C-A0DC-4AAA-80BC-0E46554CE861}" name="Mo" dataDxfId="3845" dataCellStyle="Porcentaje">
      <calculatedColumnFormula array="1">IF($A4="",0%,(_xlfn.XLOOKUP($A4,Tabla1[[#All],[ID]],Tabla1[[#All],[Mo]])))</calculatedColumnFormula>
    </tableColumn>
    <tableColumn id="26" xr3:uid="{AF0B8200-7F69-4E4A-9CFB-299027A74E69}" name="SiO2" dataDxfId="3844" dataCellStyle="Porcentaje">
      <calculatedColumnFormula array="1">IF($A4="",0%,(_xlfn.XLOOKUP($A4,Tabla1[[#All],[ID]],Tabla1[[#All],[SiO2]])))</calculatedColumnFormula>
    </tableColumn>
    <tableColumn id="27" xr3:uid="{4E37E348-AD54-42F3-85EA-30F483844D21}" name="Zn" dataDxfId="3843" dataCellStyle="Porcentaje">
      <calculatedColumnFormula array="1">IF($A4="",0%,(_xlfn.XLOOKUP($A4,Tabla1[[#All],[ID]],Tabla1[[#All],[Zn]])))</calculatedColumnFormula>
    </tableColumn>
    <tableColumn id="28" xr3:uid="{05A54E81-7AC0-4341-8E78-61EF191052E0}" name="Na" dataDxfId="384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9261D96-133F-4154-84D7-AE27ED359085}" name="Tabla29" displayName="Tabla29" ref="A3:W21" totalsRowShown="0" headerRowDxfId="3826" dataDxfId="3824" headerRowBorderDxfId="3825" tableBorderDxfId="3823" totalsRowBorderDxfId="3822" dataCellStyle="Porcentaje">
  <autoFilter ref="A3:W21" xr:uid="{62A12C63-74E9-484A-BEC8-31A82248B89B}"/>
  <tableColumns count="23">
    <tableColumn id="4" xr3:uid="{35E036C4-D34C-44B3-8C8E-69BA136B0447}" name="MATERIA PRIMA" dataDxfId="3821"/>
    <tableColumn id="29" xr3:uid="{61A1A7FB-893D-47A4-88F7-CD787EDA04D1}" name="CANTIDAD" dataDxfId="3820"/>
    <tableColumn id="5" xr3:uid="{D1D2F6A3-8343-4F50-BC15-95C8EC1AA158}" name="Q" dataDxfId="3819">
      <calculatedColumnFormula>IF(Tabla29[[#This Row],[CANTIDAD]]="",0%,Tabla29[[#This Row],[CANTIDAD]]/10)</calculatedColumnFormula>
    </tableColumn>
    <tableColumn id="9" xr3:uid="{30390857-E3CA-41B4-9685-E01524290F83}" name="C" dataDxfId="3818" dataCellStyle="Porcentaje">
      <calculatedColumnFormula array="1">IF($A4="",0%,_xlfn.XLOOKUP($A4,Tabla1[[#All],[ID]],Tabla1[[#All],[C]]))</calculatedColumnFormula>
    </tableColumn>
    <tableColumn id="10" xr3:uid="{F4E9763D-1949-4B64-B506-52F8FE7908D4}" name="N" dataDxfId="3817" dataCellStyle="Porcentaje">
      <calculatedColumnFormula array="1">IF($A4="",0%,_xlfn.XLOOKUP($A4,Tabla1[[#All],[ID]],Tabla1[[#All],[N]]))</calculatedColumnFormula>
    </tableColumn>
    <tableColumn id="11" xr3:uid="{4FF084A4-27CD-419E-BF0A-2530C04ECB42}" name="N-NH4" dataDxfId="3816" dataCellStyle="Porcentaje">
      <calculatedColumnFormula array="1">IF($A4="",0%,(_xlfn.XLOOKUP($A4,Tabla1[[#All],[ID]],Tabla1[[#All],[N-NH4]])))</calculatedColumnFormula>
    </tableColumn>
    <tableColumn id="12" xr3:uid="{E88FA199-8F88-4C85-8744-CC1B240CF13F}" name="N-NO3" dataDxfId="3815" dataCellStyle="Porcentaje">
      <calculatedColumnFormula array="1">IF($A4="",0%,(_xlfn.XLOOKUP($A4,Tabla1[[#All],[ID]],Tabla1[[#All],[N-NO3]])))</calculatedColumnFormula>
    </tableColumn>
    <tableColumn id="13" xr3:uid="{D1BD2C80-F8DA-474A-A3E6-AFF3ED09C77E}" name="N-org" dataDxfId="3814" dataCellStyle="Porcentaje">
      <calculatedColumnFormula array="1">IF($A4="",0%,(_xlfn.XLOOKUP($A4,Tabla1[[#All],[ID]],Tabla1[[#All],[N-org]])))</calculatedColumnFormula>
    </tableColumn>
    <tableColumn id="14" xr3:uid="{C9D30CCE-6D5A-4090-85B4-351F97753460}" name="N-ur" dataDxfId="3813" dataCellStyle="Porcentaje">
      <calculatedColumnFormula array="1">IF($A4="",0%,(_xlfn.XLOOKUP($A4,Tabla1[[#All],[ID]],Tabla1[[#All],[N-ur]])))</calculatedColumnFormula>
    </tableColumn>
    <tableColumn id="15" xr3:uid="{0B4FC3C6-F012-4A91-828A-D1FE0A62B323}" name="P" dataDxfId="3812" dataCellStyle="Porcentaje">
      <calculatedColumnFormula array="1">IF($A4="",0%,(_xlfn.XLOOKUP($A4,Tabla1[[#All],[ID]],Tabla1[[#All],[P]])))</calculatedColumnFormula>
    </tableColumn>
    <tableColumn id="16" xr3:uid="{B5028973-B890-4FBD-99B4-36A18F7CE12E}" name="K" dataDxfId="3811" dataCellStyle="Porcentaje">
      <calculatedColumnFormula array="1">IF($A4="",0%,(_xlfn.XLOOKUP($A4,Tabla1[[#All],[ID]],Tabla1[[#All],[K]])))</calculatedColumnFormula>
    </tableColumn>
    <tableColumn id="17" xr3:uid="{3794939C-48E1-466F-A170-A1FD68CD86D6}" name="CaO" dataDxfId="3810" dataCellStyle="Porcentaje">
      <calculatedColumnFormula array="1">IF($A4="",0%,(_xlfn.XLOOKUP($A4,Tabla1[[#All],[ID]],Tabla1[[#All],[CaO]])))</calculatedColumnFormula>
    </tableColumn>
    <tableColumn id="18" xr3:uid="{E3262EB7-B6E8-4648-9CF6-3EEC631566FC}" name="MgO" dataDxfId="3809" dataCellStyle="Porcentaje">
      <calculatedColumnFormula array="1">IF($A4="",0%,(_xlfn.XLOOKUP($A4,Tabla1[[#All],[ID]],Tabla1[[#All],[MgO]])))</calculatedColumnFormula>
    </tableColumn>
    <tableColumn id="19" xr3:uid="{B2193454-6085-4020-B1E6-4D066CE576C3}" name="S" dataDxfId="3808" dataCellStyle="Porcentaje">
      <calculatedColumnFormula array="1">IF($A4="",0%,(_xlfn.XLOOKUP($A4,Tabla1[[#All],[ID]],Tabla1[[#All],[S]])))</calculatedColumnFormula>
    </tableColumn>
    <tableColumn id="20" xr3:uid="{5D203AF8-2566-4155-B7A1-8629F6221F28}" name="B" dataDxfId="3807" dataCellStyle="Porcentaje">
      <calculatedColumnFormula array="1">IF($A4="",0%,(_xlfn.XLOOKUP($A4,Tabla1[[#All],[ID]],Tabla1[[#All],[B]])))</calculatedColumnFormula>
    </tableColumn>
    <tableColumn id="21" xr3:uid="{7042955F-0B75-416C-B1A2-86A7827A6170}" name="Co" dataDxfId="3806" dataCellStyle="Porcentaje">
      <calculatedColumnFormula array="1">IF($A4="",0%,(_xlfn.XLOOKUP($A4,Tabla1[[#All],[ID]],Tabla1[[#All],[Co]])))</calculatedColumnFormula>
    </tableColumn>
    <tableColumn id="22" xr3:uid="{A2DBE06D-C603-4429-84B7-10E5C1032FFC}" name="Cu" dataDxfId="3805" dataCellStyle="Porcentaje">
      <calculatedColumnFormula array="1">IF($A4="",0%,(_xlfn.XLOOKUP($A4,Tabla1[[#All],[ID]],Tabla1[[#All],[Cu]])))</calculatedColumnFormula>
    </tableColumn>
    <tableColumn id="23" xr3:uid="{E9549B23-9D0F-4B49-9E5C-91BA94540FA5}" name="Fe" dataDxfId="3804" dataCellStyle="Porcentaje">
      <calculatedColumnFormula array="1">IF($A4="",0%,(_xlfn.XLOOKUP($A4,Tabla1[[#All],[ID]],Tabla1[[#All],[Fe]])))</calculatedColumnFormula>
    </tableColumn>
    <tableColumn id="24" xr3:uid="{2CC97B87-8CAD-4EEA-B736-DA5FC320340A}" name="Mn" dataDxfId="3803" dataCellStyle="Porcentaje">
      <calculatedColumnFormula array="1">IF($A4="",0%,(_xlfn.XLOOKUP($A4,Tabla1[[#All],[ID]],Tabla1[[#All],[Mn]])))</calculatedColumnFormula>
    </tableColumn>
    <tableColumn id="25" xr3:uid="{1FD212C7-B23C-4ACB-912F-46EABFD19A35}" name="Mo" dataDxfId="3802" dataCellStyle="Porcentaje">
      <calculatedColumnFormula array="1">IF($A4="",0%,(_xlfn.XLOOKUP($A4,Tabla1[[#All],[ID]],Tabla1[[#All],[Mo]])))</calculatedColumnFormula>
    </tableColumn>
    <tableColumn id="26" xr3:uid="{2C7E6375-7BA4-4FBD-89D7-9AF13A60BED2}" name="SiO2" dataDxfId="3801" dataCellStyle="Porcentaje">
      <calculatedColumnFormula array="1">IF($A4="",0%,(_xlfn.XLOOKUP($A4,Tabla1[[#All],[ID]],Tabla1[[#All],[SiO2]])))</calculatedColumnFormula>
    </tableColumn>
    <tableColumn id="27" xr3:uid="{FF220E01-F285-4BAD-8E1E-A468FB5EE0F7}" name="Zn" dataDxfId="3800" dataCellStyle="Porcentaje">
      <calculatedColumnFormula array="1">IF($A4="",0%,(_xlfn.XLOOKUP($A4,Tabla1[[#All],[ID]],Tabla1[[#All],[Zn]])))</calculatedColumnFormula>
    </tableColumn>
    <tableColumn id="28" xr3:uid="{D4B8DF90-4D12-4C7E-9E71-CA41D18C1C50}" name="Na" dataDxfId="3799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FDAD5A1-A0D4-4404-BF8E-7C5ECACCDE29}" name="Tabla210" displayName="Tabla210" ref="A3:W21" totalsRowShown="0" headerRowDxfId="3781" dataDxfId="3779" headerRowBorderDxfId="3780" tableBorderDxfId="3778" totalsRowBorderDxfId="3777" dataCellStyle="Porcentaje">
  <autoFilter ref="A3:W21" xr:uid="{62A12C63-74E9-484A-BEC8-31A82248B89B}"/>
  <tableColumns count="23">
    <tableColumn id="4" xr3:uid="{5F00C4AB-6C01-438F-8B43-05393C10759C}" name="MATERIA PRIMA" dataDxfId="3776"/>
    <tableColumn id="29" xr3:uid="{C20C4E1C-F7F1-4A65-8804-E6A877A8B1CB}" name="CANTIDAD" dataDxfId="3775"/>
    <tableColumn id="5" xr3:uid="{5E424EC1-993E-4E03-A466-A674D792D73F}" name="Q" dataDxfId="3774">
      <calculatedColumnFormula>IF(Tabla210[[#This Row],[CANTIDAD]]="",0%,Tabla210[[#This Row],[CANTIDAD]]/10)</calculatedColumnFormula>
    </tableColumn>
    <tableColumn id="9" xr3:uid="{E567B7F4-5F5A-4DF9-85DE-7BD28F9C14EE}" name="C" dataDxfId="3773" dataCellStyle="Porcentaje">
      <calculatedColumnFormula array="1">IF($A4="",0%,_xlfn.XLOOKUP($A4,Tabla1[[#All],[ID]],Tabla1[[#All],[C]]))</calculatedColumnFormula>
    </tableColumn>
    <tableColumn id="10" xr3:uid="{A4409F7E-5CE8-4339-92F6-4E7D2B6A72DA}" name="N" dataDxfId="3772" dataCellStyle="Porcentaje">
      <calculatedColumnFormula array="1">IF($A4="",0%,_xlfn.XLOOKUP($A4,Tabla1[[#All],[ID]],Tabla1[[#All],[N]]))</calculatedColumnFormula>
    </tableColumn>
    <tableColumn id="11" xr3:uid="{7339A9B7-0920-418E-85B9-8843CC4037DB}" name="N-NH4" dataDxfId="3771" dataCellStyle="Porcentaje">
      <calculatedColumnFormula array="1">IF($A4="",0%,(_xlfn.XLOOKUP($A4,Tabla1[[#All],[ID]],Tabla1[[#All],[N-NH4]])))</calculatedColumnFormula>
    </tableColumn>
    <tableColumn id="12" xr3:uid="{693DAB0A-99B5-4A88-B676-466ED57B7AEE}" name="N-NO3" dataDxfId="3770" dataCellStyle="Porcentaje">
      <calculatedColumnFormula array="1">IF($A4="",0%,(_xlfn.XLOOKUP($A4,Tabla1[[#All],[ID]],Tabla1[[#All],[N-NO3]])))</calculatedColumnFormula>
    </tableColumn>
    <tableColumn id="13" xr3:uid="{E37F67AA-2D7F-4675-80BB-D7568240EFCD}" name="N-org" dataDxfId="3769" dataCellStyle="Porcentaje">
      <calculatedColumnFormula array="1">IF($A4="",0%,(_xlfn.XLOOKUP($A4,Tabla1[[#All],[ID]],Tabla1[[#All],[N-org]])))</calculatedColumnFormula>
    </tableColumn>
    <tableColumn id="14" xr3:uid="{BFC0655B-B273-49FA-BF9C-765630AF9234}" name="N-ur" dataDxfId="3768" dataCellStyle="Porcentaje">
      <calculatedColumnFormula array="1">IF($A4="",0%,(_xlfn.XLOOKUP($A4,Tabla1[[#All],[ID]],Tabla1[[#All],[N-ur]])))</calculatedColumnFormula>
    </tableColumn>
    <tableColumn id="15" xr3:uid="{9E545D15-F742-41C0-AA02-FB47E2431A6B}" name="P" dataDxfId="3767" dataCellStyle="Porcentaje">
      <calculatedColumnFormula array="1">IF($A4="",0%,(_xlfn.XLOOKUP($A4,Tabla1[[#All],[ID]],Tabla1[[#All],[P]])))</calculatedColumnFormula>
    </tableColumn>
    <tableColumn id="16" xr3:uid="{68551D09-1F7B-4A70-A9C2-289BD98A4E29}" name="K" dataDxfId="3766" dataCellStyle="Porcentaje">
      <calculatedColumnFormula array="1">IF($A4="",0%,(_xlfn.XLOOKUP($A4,Tabla1[[#All],[ID]],Tabla1[[#All],[K]])))</calculatedColumnFormula>
    </tableColumn>
    <tableColumn id="17" xr3:uid="{BFBD7C57-E147-485F-9ECE-57DAB677ECC1}" name="CaO" dataDxfId="3765" dataCellStyle="Porcentaje">
      <calculatedColumnFormula array="1">IF($A4="",0%,(_xlfn.XLOOKUP($A4,Tabla1[[#All],[ID]],Tabla1[[#All],[CaO]])))</calculatedColumnFormula>
    </tableColumn>
    <tableColumn id="18" xr3:uid="{1535381F-3649-444B-BE8D-9D1CA941908D}" name="MgO" dataDxfId="3764" dataCellStyle="Porcentaje">
      <calculatedColumnFormula array="1">IF($A4="",0%,(_xlfn.XLOOKUP($A4,Tabla1[[#All],[ID]],Tabla1[[#All],[MgO]])))</calculatedColumnFormula>
    </tableColumn>
    <tableColumn id="19" xr3:uid="{FD118716-AFCB-4231-A14C-3A704D7799AE}" name="S" dataDxfId="3763" dataCellStyle="Porcentaje">
      <calculatedColumnFormula array="1">IF($A4="",0%,(_xlfn.XLOOKUP($A4,Tabla1[[#All],[ID]],Tabla1[[#All],[S]])))</calculatedColumnFormula>
    </tableColumn>
    <tableColumn id="20" xr3:uid="{7C6B51C1-7499-4AF4-B0E0-3B11A0D8A219}" name="B" dataDxfId="3762" dataCellStyle="Porcentaje">
      <calculatedColumnFormula array="1">IF($A4="",0%,(_xlfn.XLOOKUP($A4,Tabla1[[#All],[ID]],Tabla1[[#All],[B]])))</calculatedColumnFormula>
    </tableColumn>
    <tableColumn id="21" xr3:uid="{0EB5D57F-EAF5-41F7-A56C-5F420A1E3340}" name="Co" dataDxfId="3761" dataCellStyle="Porcentaje">
      <calculatedColumnFormula array="1">IF($A4="",0%,(_xlfn.XLOOKUP($A4,Tabla1[[#All],[ID]],Tabla1[[#All],[Co]])))</calculatedColumnFormula>
    </tableColumn>
    <tableColumn id="22" xr3:uid="{40769AC3-B3AA-45D4-905C-F3AC63052D9D}" name="Cu" dataDxfId="3760" dataCellStyle="Porcentaje">
      <calculatedColumnFormula array="1">IF($A4="",0%,(_xlfn.XLOOKUP($A4,Tabla1[[#All],[ID]],Tabla1[[#All],[Cu]])))</calculatedColumnFormula>
    </tableColumn>
    <tableColumn id="23" xr3:uid="{81BD44B8-5F9B-4F58-B349-3F230BDBA26F}" name="Fe" dataDxfId="3759" dataCellStyle="Porcentaje">
      <calculatedColumnFormula array="1">IF($A4="",0%,(_xlfn.XLOOKUP($A4,Tabla1[[#All],[ID]],Tabla1[[#All],[Fe]])))</calculatedColumnFormula>
    </tableColumn>
    <tableColumn id="24" xr3:uid="{E9B41E7D-B0D6-4BF3-A371-C8BE99132133}" name="Mn" dataDxfId="3758" dataCellStyle="Porcentaje">
      <calculatedColumnFormula array="1">IF($A4="",0%,(_xlfn.XLOOKUP($A4,Tabla1[[#All],[ID]],Tabla1[[#All],[Mn]])))</calculatedColumnFormula>
    </tableColumn>
    <tableColumn id="25" xr3:uid="{E0795BE1-2E93-4D07-8DBD-7212DBD635A0}" name="Mo" dataDxfId="3757" dataCellStyle="Porcentaje">
      <calculatedColumnFormula array="1">IF($A4="",0%,(_xlfn.XLOOKUP($A4,Tabla1[[#All],[ID]],Tabla1[[#All],[Mo]])))</calculatedColumnFormula>
    </tableColumn>
    <tableColumn id="26" xr3:uid="{E6A5BBBF-C77F-4202-B298-5AA0A5959F45}" name="SiO2" dataDxfId="3756" dataCellStyle="Porcentaje">
      <calculatedColumnFormula array="1">IF($A4="",0%,(_xlfn.XLOOKUP($A4,Tabla1[[#All],[ID]],Tabla1[[#All],[SiO2]])))</calculatedColumnFormula>
    </tableColumn>
    <tableColumn id="27" xr3:uid="{4A66CFA5-E6EF-40C5-B132-980A4F3FED04}" name="Zn" dataDxfId="3755" dataCellStyle="Porcentaje">
      <calculatedColumnFormula array="1">IF($A4="",0%,(_xlfn.XLOOKUP($A4,Tabla1[[#All],[ID]],Tabla1[[#All],[Zn]])))</calculatedColumnFormula>
    </tableColumn>
    <tableColumn id="28" xr3:uid="{E3B11D50-A0EE-4888-98CE-676CB37D845F}" name="Na" dataDxfId="375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A9A60-0B9C-477A-A347-B2420ECC9CFD}" name="Tabla211" displayName="Tabla211" ref="A3:W21" totalsRowShown="0" headerRowDxfId="3736" dataDxfId="3734" headerRowBorderDxfId="3735" tableBorderDxfId="3733" totalsRowBorderDxfId="3732" dataCellStyle="Porcentaje">
  <autoFilter ref="A3:W21" xr:uid="{62A12C63-74E9-484A-BEC8-31A82248B89B}"/>
  <tableColumns count="23">
    <tableColumn id="4" xr3:uid="{78986A11-8EE7-48FF-BCA4-CB7EFF218C28}" name="MATERIA PRIMA" dataDxfId="3731"/>
    <tableColumn id="29" xr3:uid="{B1114CC6-4343-407F-A7B6-19FA6F7D67ED}" name="CANTIDAD" dataDxfId="3730"/>
    <tableColumn id="5" xr3:uid="{265D3B77-477C-42AF-9ABC-2582F943BF23}" name="Q" dataDxfId="3729">
      <calculatedColumnFormula>IF(Tabla211[[#This Row],[CANTIDAD]]="",0%,Tabla211[[#This Row],[CANTIDAD]]/10)</calculatedColumnFormula>
    </tableColumn>
    <tableColumn id="9" xr3:uid="{75567339-26D6-40E2-821B-E447FB841C3D}" name="C" dataDxfId="3728" dataCellStyle="Porcentaje">
      <calculatedColumnFormula array="1">IF($A4="",0%,_xlfn.XLOOKUP($A4,Tabla1[[#All],[ID]],Tabla1[[#All],[C]]))</calculatedColumnFormula>
    </tableColumn>
    <tableColumn id="10" xr3:uid="{8B4A441A-9812-430D-8575-306F5C36DBEC}" name="N" dataDxfId="3727" dataCellStyle="Porcentaje">
      <calculatedColumnFormula array="1">IF($A4="",0%,_xlfn.XLOOKUP($A4,Tabla1[[#All],[ID]],Tabla1[[#All],[N]]))</calculatedColumnFormula>
    </tableColumn>
    <tableColumn id="11" xr3:uid="{7042AE94-5205-4B58-9C8A-0DA0BDE9078C}" name="N-NH4" dataDxfId="3726" dataCellStyle="Porcentaje">
      <calculatedColumnFormula array="1">IF($A4="",0%,(_xlfn.XLOOKUP($A4,Tabla1[[#All],[ID]],Tabla1[[#All],[N-NH4]])))</calculatedColumnFormula>
    </tableColumn>
    <tableColumn id="12" xr3:uid="{93205939-D015-4D53-B789-32685C83724A}" name="N-NO3" dataDxfId="3725" dataCellStyle="Porcentaje">
      <calculatedColumnFormula array="1">IF($A4="",0%,(_xlfn.XLOOKUP($A4,Tabla1[[#All],[ID]],Tabla1[[#All],[N-NO3]])))</calculatedColumnFormula>
    </tableColumn>
    <tableColumn id="13" xr3:uid="{DB2D7D8F-DAEE-4A1C-93D9-6BD25528F63C}" name="N-org" dataDxfId="3724" dataCellStyle="Porcentaje">
      <calculatedColumnFormula array="1">IF($A4="",0%,(_xlfn.XLOOKUP($A4,Tabla1[[#All],[ID]],Tabla1[[#All],[N-org]])))</calculatedColumnFormula>
    </tableColumn>
    <tableColumn id="14" xr3:uid="{68D50BBA-E1CC-4130-AE73-1C9535A1BEBD}" name="N-ur" dataDxfId="3723" dataCellStyle="Porcentaje">
      <calculatedColumnFormula array="1">IF($A4="",0%,(_xlfn.XLOOKUP($A4,Tabla1[[#All],[ID]],Tabla1[[#All],[N-ur]])))</calculatedColumnFormula>
    </tableColumn>
    <tableColumn id="15" xr3:uid="{AC6537F3-2A29-4685-A9A8-06E58D8F636C}" name="P" dataDxfId="3722" dataCellStyle="Porcentaje">
      <calculatedColumnFormula array="1">IF($A4="",0%,(_xlfn.XLOOKUP($A4,Tabla1[[#All],[ID]],Tabla1[[#All],[P]])))</calculatedColumnFormula>
    </tableColumn>
    <tableColumn id="16" xr3:uid="{91DB750A-6F85-446E-A8AF-EB7D34627470}" name="K" dataDxfId="3721" dataCellStyle="Porcentaje">
      <calculatedColumnFormula array="1">IF($A4="",0%,(_xlfn.XLOOKUP($A4,Tabla1[[#All],[ID]],Tabla1[[#All],[K]])))</calculatedColumnFormula>
    </tableColumn>
    <tableColumn id="17" xr3:uid="{176D66B1-F3FC-465E-B16E-E5B1F1A9C41F}" name="CaO" dataDxfId="3720" dataCellStyle="Porcentaje">
      <calculatedColumnFormula array="1">IF($A4="",0%,(_xlfn.XLOOKUP($A4,Tabla1[[#All],[ID]],Tabla1[[#All],[CaO]])))</calculatedColumnFormula>
    </tableColumn>
    <tableColumn id="18" xr3:uid="{072CB57E-5D8E-4797-9524-A938AAB1DE24}" name="MgO" dataDxfId="3719" dataCellStyle="Porcentaje">
      <calculatedColumnFormula array="1">IF($A4="",0%,(_xlfn.XLOOKUP($A4,Tabla1[[#All],[ID]],Tabla1[[#All],[MgO]])))</calculatedColumnFormula>
    </tableColumn>
    <tableColumn id="19" xr3:uid="{42DEA67C-0845-43FB-8BF8-4BDEA2BEB9E3}" name="S" dataDxfId="3718" dataCellStyle="Porcentaje">
      <calculatedColumnFormula array="1">IF($A4="",0%,(_xlfn.XLOOKUP($A4,Tabla1[[#All],[ID]],Tabla1[[#All],[S]])))</calculatedColumnFormula>
    </tableColumn>
    <tableColumn id="20" xr3:uid="{27F9822C-6051-411E-A770-DD0405F56135}" name="B" dataDxfId="3717" dataCellStyle="Porcentaje">
      <calculatedColumnFormula array="1">IF($A4="",0%,(_xlfn.XLOOKUP($A4,Tabla1[[#All],[ID]],Tabla1[[#All],[B]])))</calculatedColumnFormula>
    </tableColumn>
    <tableColumn id="21" xr3:uid="{ECF52FA6-ECCF-4B33-93D9-E9FCF92AAB11}" name="Co" dataDxfId="3716" dataCellStyle="Porcentaje">
      <calculatedColumnFormula array="1">IF($A4="",0%,(_xlfn.XLOOKUP($A4,Tabla1[[#All],[ID]],Tabla1[[#All],[Co]])))</calculatedColumnFormula>
    </tableColumn>
    <tableColumn id="22" xr3:uid="{CA4F7B47-55AC-42F1-B66F-17DA7D8EB6C8}" name="Cu" dataDxfId="3715" dataCellStyle="Porcentaje">
      <calculatedColumnFormula array="1">IF($A4="",0%,(_xlfn.XLOOKUP($A4,Tabla1[[#All],[ID]],Tabla1[[#All],[Cu]])))</calculatedColumnFormula>
    </tableColumn>
    <tableColumn id="23" xr3:uid="{36066121-868F-4F6B-B9C4-5902D0A61243}" name="Fe" dataDxfId="3714" dataCellStyle="Porcentaje">
      <calculatedColumnFormula array="1">IF($A4="",0%,(_xlfn.XLOOKUP($A4,Tabla1[[#All],[ID]],Tabla1[[#All],[Fe]])))</calculatedColumnFormula>
    </tableColumn>
    <tableColumn id="24" xr3:uid="{7C40844D-5FF7-4612-827C-E4E349CBB2F6}" name="Mn" dataDxfId="3713" dataCellStyle="Porcentaje">
      <calculatedColumnFormula array="1">IF($A4="",0%,(_xlfn.XLOOKUP($A4,Tabla1[[#All],[ID]],Tabla1[[#All],[Mn]])))</calculatedColumnFormula>
    </tableColumn>
    <tableColumn id="25" xr3:uid="{F5C35717-7C5B-4C44-B936-F41F99D8BB8C}" name="Mo" dataDxfId="3712" dataCellStyle="Porcentaje">
      <calculatedColumnFormula array="1">IF($A4="",0%,(_xlfn.XLOOKUP($A4,Tabla1[[#All],[ID]],Tabla1[[#All],[Mo]])))</calculatedColumnFormula>
    </tableColumn>
    <tableColumn id="26" xr3:uid="{DD8ABDF6-00B6-4412-8040-4402B7523BAC}" name="SiO2" dataDxfId="3711" dataCellStyle="Porcentaje">
      <calculatedColumnFormula array="1">IF($A4="",0%,(_xlfn.XLOOKUP($A4,Tabla1[[#All],[ID]],Tabla1[[#All],[SiO2]])))</calculatedColumnFormula>
    </tableColumn>
    <tableColumn id="27" xr3:uid="{F7D7BAFE-B129-44ED-AD3C-481B52E3DEE1}" name="Zn" dataDxfId="3710" dataCellStyle="Porcentaje">
      <calculatedColumnFormula array="1">IF($A4="",0%,(_xlfn.XLOOKUP($A4,Tabla1[[#All],[ID]],Tabla1[[#All],[Zn]])))</calculatedColumnFormula>
    </tableColumn>
    <tableColumn id="28" xr3:uid="{947B05BB-6981-4B36-A8F4-40824B3DFE8B}" name="Na" dataDxfId="3709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5EA34BD-8877-4759-9546-8B8B9B1E79C0}" name="Tabla212" displayName="Tabla212" ref="A3:W21" totalsRowShown="0" headerRowDxfId="3691" dataDxfId="3689" headerRowBorderDxfId="3690" tableBorderDxfId="3688" totalsRowBorderDxfId="3687" dataCellStyle="Porcentaje">
  <autoFilter ref="A3:W21" xr:uid="{62A12C63-74E9-484A-BEC8-31A82248B89B}"/>
  <tableColumns count="23">
    <tableColumn id="4" xr3:uid="{ECFDADC6-745C-4D36-ADF0-5F462F191951}" name="MATERIA PRIMA" dataDxfId="3686"/>
    <tableColumn id="29" xr3:uid="{211D9C4A-F2F3-49DA-92DE-23929E51A99C}" name="CANTIDAD" dataDxfId="3685"/>
    <tableColumn id="5" xr3:uid="{EA8ACF4E-DAD4-4955-A7D1-17BBDAA0D362}" name="Q" dataDxfId="3684">
      <calculatedColumnFormula>IF(Tabla212[[#This Row],[CANTIDAD]]="",0%,Tabla212[[#This Row],[CANTIDAD]]/10)</calculatedColumnFormula>
    </tableColumn>
    <tableColumn id="9" xr3:uid="{FC3623B0-3FD3-4FFD-B3D1-E0E6AB870D85}" name="C" dataDxfId="3683" dataCellStyle="Porcentaje">
      <calculatedColumnFormula array="1">IF($A4="",0%,_xlfn.XLOOKUP($A4,Tabla1[[#All],[ID]],Tabla1[[#All],[C]]))</calculatedColumnFormula>
    </tableColumn>
    <tableColumn id="10" xr3:uid="{DF7EB42A-982A-4D82-8811-43902843A923}" name="N" dataDxfId="3682" dataCellStyle="Porcentaje">
      <calculatedColumnFormula array="1">IF($A4="",0%,_xlfn.XLOOKUP($A4,Tabla1[[#All],[ID]],Tabla1[[#All],[N]]))</calculatedColumnFormula>
    </tableColumn>
    <tableColumn id="11" xr3:uid="{9E487C48-D52A-432E-94B9-2535C4A681E9}" name="N-NH4" dataDxfId="3681" dataCellStyle="Porcentaje">
      <calculatedColumnFormula array="1">IF($A4="",0%,(_xlfn.XLOOKUP($A4,Tabla1[[#All],[ID]],Tabla1[[#All],[N-NH4]])))</calculatedColumnFormula>
    </tableColumn>
    <tableColumn id="12" xr3:uid="{CF1A1EA0-10C2-4F3A-B90C-A14D0376F1F0}" name="N-NO3" dataDxfId="3680" dataCellStyle="Porcentaje">
      <calculatedColumnFormula array="1">IF($A4="",0%,(_xlfn.XLOOKUP($A4,Tabla1[[#All],[ID]],Tabla1[[#All],[N-NO3]])))</calculatedColumnFormula>
    </tableColumn>
    <tableColumn id="13" xr3:uid="{DD50DFBB-D01F-4841-A858-AF7D3AE71E11}" name="N-org" dataDxfId="3679" dataCellStyle="Porcentaje">
      <calculatedColumnFormula array="1">IF($A4="",0%,(_xlfn.XLOOKUP($A4,Tabla1[[#All],[ID]],Tabla1[[#All],[N-org]])))</calculatedColumnFormula>
    </tableColumn>
    <tableColumn id="14" xr3:uid="{DDFA6203-9BAE-4C76-89F3-7698B81333A2}" name="N-ur" dataDxfId="3678" dataCellStyle="Porcentaje">
      <calculatedColumnFormula array="1">IF($A4="",0%,(_xlfn.XLOOKUP($A4,Tabla1[[#All],[ID]],Tabla1[[#All],[N-ur]])))</calculatedColumnFormula>
    </tableColumn>
    <tableColumn id="15" xr3:uid="{34B9C76E-1E36-4B46-8FEB-C0B6D9B35CB6}" name="P" dataDxfId="3677" dataCellStyle="Porcentaje">
      <calculatedColumnFormula array="1">IF($A4="",0%,(_xlfn.XLOOKUP($A4,Tabla1[[#All],[ID]],Tabla1[[#All],[P]])))</calculatedColumnFormula>
    </tableColumn>
    <tableColumn id="16" xr3:uid="{851FC914-331A-4717-8991-02104015380A}" name="K" dataDxfId="3676" dataCellStyle="Porcentaje">
      <calculatedColumnFormula array="1">IF($A4="",0%,(_xlfn.XLOOKUP($A4,Tabla1[[#All],[ID]],Tabla1[[#All],[K]])))</calculatedColumnFormula>
    </tableColumn>
    <tableColumn id="17" xr3:uid="{43DCCA3B-0E51-4B92-8C88-46292B180733}" name="CaO" dataDxfId="3675" dataCellStyle="Porcentaje">
      <calculatedColumnFormula array="1">IF($A4="",0%,(_xlfn.XLOOKUP($A4,Tabla1[[#All],[ID]],Tabla1[[#All],[CaO]])))</calculatedColumnFormula>
    </tableColumn>
    <tableColumn id="18" xr3:uid="{5CB5E52E-55A0-4F25-908F-5922A8CC90A2}" name="MgO" dataDxfId="3674" dataCellStyle="Porcentaje">
      <calculatedColumnFormula array="1">IF($A4="",0%,(_xlfn.XLOOKUP($A4,Tabla1[[#All],[ID]],Tabla1[[#All],[MgO]])))</calculatedColumnFormula>
    </tableColumn>
    <tableColumn id="19" xr3:uid="{0435CDCC-FA02-4215-A8CA-0AAEE58D896B}" name="S" dataDxfId="3673" dataCellStyle="Porcentaje">
      <calculatedColumnFormula array="1">IF($A4="",0%,(_xlfn.XLOOKUP($A4,Tabla1[[#All],[ID]],Tabla1[[#All],[S]])))</calculatedColumnFormula>
    </tableColumn>
    <tableColumn id="20" xr3:uid="{D579958E-D86D-4B2F-A8F2-D8FE07AD4772}" name="B" dataDxfId="3672" dataCellStyle="Porcentaje">
      <calculatedColumnFormula array="1">IF($A4="",0%,(_xlfn.XLOOKUP($A4,Tabla1[[#All],[ID]],Tabla1[[#All],[B]])))</calculatedColumnFormula>
    </tableColumn>
    <tableColumn id="21" xr3:uid="{C91520F4-9B14-49B9-9E8D-D482025F0995}" name="Co" dataDxfId="3671" dataCellStyle="Porcentaje">
      <calculatedColumnFormula array="1">IF($A4="",0%,(_xlfn.XLOOKUP($A4,Tabla1[[#All],[ID]],Tabla1[[#All],[Co]])))</calculatedColumnFormula>
    </tableColumn>
    <tableColumn id="22" xr3:uid="{7DDABA88-41EE-42E9-9835-16069D7CD344}" name="Cu" dataDxfId="3670" dataCellStyle="Porcentaje">
      <calculatedColumnFormula array="1">IF($A4="",0%,(_xlfn.XLOOKUP($A4,Tabla1[[#All],[ID]],Tabla1[[#All],[Cu]])))</calculatedColumnFormula>
    </tableColumn>
    <tableColumn id="23" xr3:uid="{64CFE2CD-EE97-431C-923C-A6C32E2BC736}" name="Fe" dataDxfId="3669" dataCellStyle="Porcentaje">
      <calculatedColumnFormula array="1">IF($A4="",0%,(_xlfn.XLOOKUP($A4,Tabla1[[#All],[ID]],Tabla1[[#All],[Fe]])))</calculatedColumnFormula>
    </tableColumn>
    <tableColumn id="24" xr3:uid="{F9DCB0E5-566D-40AA-8847-84D9C6C38127}" name="Mn" dataDxfId="3668" dataCellStyle="Porcentaje">
      <calculatedColumnFormula array="1">IF($A4="",0%,(_xlfn.XLOOKUP($A4,Tabla1[[#All],[ID]],Tabla1[[#All],[Mn]])))</calculatedColumnFormula>
    </tableColumn>
    <tableColumn id="25" xr3:uid="{2A7F7D7A-03D3-4005-A222-14D009671A23}" name="Mo" dataDxfId="3667" dataCellStyle="Porcentaje">
      <calculatedColumnFormula array="1">IF($A4="",0%,(_xlfn.XLOOKUP($A4,Tabla1[[#All],[ID]],Tabla1[[#All],[Mo]])))</calculatedColumnFormula>
    </tableColumn>
    <tableColumn id="26" xr3:uid="{D7A339E6-F69B-449B-BF41-92543FF0B6E6}" name="SiO2" dataDxfId="3666" dataCellStyle="Porcentaje">
      <calculatedColumnFormula array="1">IF($A4="",0%,(_xlfn.XLOOKUP($A4,Tabla1[[#All],[ID]],Tabla1[[#All],[SiO2]])))</calculatedColumnFormula>
    </tableColumn>
    <tableColumn id="27" xr3:uid="{C6C5FD30-A48C-4AE3-824E-C9FF1D5CC199}" name="Zn" dataDxfId="3665" dataCellStyle="Porcentaje">
      <calculatedColumnFormula array="1">IF($A4="",0%,(_xlfn.XLOOKUP($A4,Tabla1[[#All],[ID]],Tabla1[[#All],[Zn]])))</calculatedColumnFormula>
    </tableColumn>
    <tableColumn id="28" xr3:uid="{9510D1BA-E808-4E4D-9A40-90214BD46957}" name="Na" dataDxfId="366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55D4B29-EF05-487A-B8AF-73C39647C285}" name="Tabla213" displayName="Tabla213" ref="A3:W21" totalsRowShown="0" headerRowDxfId="3646" dataDxfId="3644" headerRowBorderDxfId="3645" tableBorderDxfId="3643" totalsRowBorderDxfId="3642" dataCellStyle="Porcentaje">
  <autoFilter ref="A3:W21" xr:uid="{62A12C63-74E9-484A-BEC8-31A82248B89B}"/>
  <tableColumns count="23">
    <tableColumn id="4" xr3:uid="{98251B91-48CA-43D3-B1A8-E929D78629A6}" name="MATERIA PRIMA" dataDxfId="3641"/>
    <tableColumn id="29" xr3:uid="{5B51C223-E91E-4986-AE6C-D7404A999864}" name="CANTIDAD" dataDxfId="3640"/>
    <tableColumn id="5" xr3:uid="{CA2FF4C6-3D7A-4DDE-B8AF-2DC99BF90E78}" name="Q" dataDxfId="3639">
      <calculatedColumnFormula>IF(Tabla213[[#This Row],[CANTIDAD]]="",0%,Tabla213[[#This Row],[CANTIDAD]]/10)</calculatedColumnFormula>
    </tableColumn>
    <tableColumn id="9" xr3:uid="{9710DAD6-30E4-4EDB-909E-B797EAF23083}" name="C" dataDxfId="3638" dataCellStyle="Porcentaje">
      <calculatedColumnFormula array="1">IF($A4="",0%,_xlfn.XLOOKUP($A4,Tabla1[[#All],[ID]],Tabla1[[#All],[C]]))</calculatedColumnFormula>
    </tableColumn>
    <tableColumn id="10" xr3:uid="{02511317-09FE-4659-BE8C-890A03D3B309}" name="N" dataDxfId="3637" dataCellStyle="Porcentaje">
      <calculatedColumnFormula array="1">IF($A4="",0%,_xlfn.XLOOKUP($A4,Tabla1[[#All],[ID]],Tabla1[[#All],[N]]))</calculatedColumnFormula>
    </tableColumn>
    <tableColumn id="11" xr3:uid="{5888D581-9A96-4CC4-9234-7ED34F16DF12}" name="N-NH4" dataDxfId="3636" dataCellStyle="Porcentaje">
      <calculatedColumnFormula array="1">IF($A4="",0%,(_xlfn.XLOOKUP($A4,Tabla1[[#All],[ID]],Tabla1[[#All],[N-NH4]])))</calculatedColumnFormula>
    </tableColumn>
    <tableColumn id="12" xr3:uid="{A8FDEA09-BD31-4241-BA0F-4F3441939D78}" name="N-NO3" dataDxfId="3635" dataCellStyle="Porcentaje">
      <calculatedColumnFormula array="1">IF($A4="",0%,(_xlfn.XLOOKUP($A4,Tabla1[[#All],[ID]],Tabla1[[#All],[N-NO3]])))</calculatedColumnFormula>
    </tableColumn>
    <tableColumn id="13" xr3:uid="{D5EAEA3C-9B6D-4733-AC00-B40CA335A648}" name="N-org" dataDxfId="3634" dataCellStyle="Porcentaje">
      <calculatedColumnFormula array="1">IF($A4="",0%,(_xlfn.XLOOKUP($A4,Tabla1[[#All],[ID]],Tabla1[[#All],[N-org]])))</calculatedColumnFormula>
    </tableColumn>
    <tableColumn id="14" xr3:uid="{EABCF10E-D94E-4C0E-84DB-F797D4D028ED}" name="N-ur" dataDxfId="3633" dataCellStyle="Porcentaje">
      <calculatedColumnFormula array="1">IF($A4="",0%,(_xlfn.XLOOKUP($A4,Tabla1[[#All],[ID]],Tabla1[[#All],[N-ur]])))</calculatedColumnFormula>
    </tableColumn>
    <tableColumn id="15" xr3:uid="{83F43E01-6438-4746-BF71-8A35DF837D02}" name="P" dataDxfId="3632" dataCellStyle="Porcentaje">
      <calculatedColumnFormula array="1">IF($A4="",0%,(_xlfn.XLOOKUP($A4,Tabla1[[#All],[ID]],Tabla1[[#All],[P]])))</calculatedColumnFormula>
    </tableColumn>
    <tableColumn id="16" xr3:uid="{60A5DCDE-A0BC-4576-B901-936865558F5A}" name="K" dataDxfId="3631" dataCellStyle="Porcentaje">
      <calculatedColumnFormula array="1">IF($A4="",0%,(_xlfn.XLOOKUP($A4,Tabla1[[#All],[ID]],Tabla1[[#All],[K]])))</calculatedColumnFormula>
    </tableColumn>
    <tableColumn id="17" xr3:uid="{C1A0F17B-CC41-4223-A5AE-829590C0E048}" name="CaO" dataDxfId="3630" dataCellStyle="Porcentaje">
      <calculatedColumnFormula array="1">IF($A4="",0%,(_xlfn.XLOOKUP($A4,Tabla1[[#All],[ID]],Tabla1[[#All],[CaO]])))</calculatedColumnFormula>
    </tableColumn>
    <tableColumn id="18" xr3:uid="{771F8F41-29CC-4CA2-A997-8921E3B885B8}" name="MgO" dataDxfId="3629" dataCellStyle="Porcentaje">
      <calculatedColumnFormula array="1">IF($A4="",0%,(_xlfn.XLOOKUP($A4,Tabla1[[#All],[ID]],Tabla1[[#All],[MgO]])))</calculatedColumnFormula>
    </tableColumn>
    <tableColumn id="19" xr3:uid="{233AC1C3-C374-4D82-B6E3-6104D302B2AD}" name="S" dataDxfId="3628" dataCellStyle="Porcentaje">
      <calculatedColumnFormula array="1">IF($A4="",0%,(_xlfn.XLOOKUP($A4,Tabla1[[#All],[ID]],Tabla1[[#All],[S]])))</calculatedColumnFormula>
    </tableColumn>
    <tableColumn id="20" xr3:uid="{666BC4B6-7FB0-4D46-9959-FF9C6B3100DF}" name="B" dataDxfId="3627" dataCellStyle="Porcentaje">
      <calculatedColumnFormula array="1">IF($A4="",0%,(_xlfn.XLOOKUP($A4,Tabla1[[#All],[ID]],Tabla1[[#All],[B]])))</calculatedColumnFormula>
    </tableColumn>
    <tableColumn id="21" xr3:uid="{537DE764-E1DB-4566-AE12-0466539E067E}" name="Co" dataDxfId="3626" dataCellStyle="Porcentaje">
      <calculatedColumnFormula array="1">IF($A4="",0%,(_xlfn.XLOOKUP($A4,Tabla1[[#All],[ID]],Tabla1[[#All],[Co]])))</calculatedColumnFormula>
    </tableColumn>
    <tableColumn id="22" xr3:uid="{9C0CAFED-7C34-4D3C-8435-98388FDEF1BF}" name="Cu" dataDxfId="3625" dataCellStyle="Porcentaje">
      <calculatedColumnFormula array="1">IF($A4="",0%,(_xlfn.XLOOKUP($A4,Tabla1[[#All],[ID]],Tabla1[[#All],[Cu]])))</calculatedColumnFormula>
    </tableColumn>
    <tableColumn id="23" xr3:uid="{739A3CEE-FA3D-4759-BB67-3C3020AA8A50}" name="Fe" dataDxfId="3624" dataCellStyle="Porcentaje">
      <calculatedColumnFormula array="1">IF($A4="",0%,(_xlfn.XLOOKUP($A4,Tabla1[[#All],[ID]],Tabla1[[#All],[Fe]])))</calculatedColumnFormula>
    </tableColumn>
    <tableColumn id="24" xr3:uid="{FD57BE2C-E526-4135-8158-16573C7C35A4}" name="Mn" dataDxfId="3623" dataCellStyle="Porcentaje">
      <calculatedColumnFormula array="1">IF($A4="",0%,(_xlfn.XLOOKUP($A4,Tabla1[[#All],[ID]],Tabla1[[#All],[Mn]])))</calculatedColumnFormula>
    </tableColumn>
    <tableColumn id="25" xr3:uid="{D9661594-20FA-4740-B96F-18E26FE45854}" name="Mo" dataDxfId="3622" dataCellStyle="Porcentaje">
      <calculatedColumnFormula array="1">IF($A4="",0%,(_xlfn.XLOOKUP($A4,Tabla1[[#All],[ID]],Tabla1[[#All],[Mo]])))</calculatedColumnFormula>
    </tableColumn>
    <tableColumn id="26" xr3:uid="{D4B370AD-4165-4F2F-9FAC-AA37AA8AF7CF}" name="SiO2" dataDxfId="3621" dataCellStyle="Porcentaje">
      <calculatedColumnFormula array="1">IF($A4="",0%,(_xlfn.XLOOKUP($A4,Tabla1[[#All],[ID]],Tabla1[[#All],[SiO2]])))</calculatedColumnFormula>
    </tableColumn>
    <tableColumn id="27" xr3:uid="{F697F08A-BBBD-474F-9533-DBC6E73F15B0}" name="Zn" dataDxfId="3620" dataCellStyle="Porcentaje">
      <calculatedColumnFormula array="1">IF($A4="",0%,(_xlfn.XLOOKUP($A4,Tabla1[[#All],[ID]],Tabla1[[#All],[Zn]])))</calculatedColumnFormula>
    </tableColumn>
    <tableColumn id="28" xr3:uid="{4899798A-517F-414C-BDC4-11EF0F3E81B4}" name="Na" dataDxfId="3619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E134412-39D2-40A1-98F2-5132667DB36C}" name="Tabla214" displayName="Tabla214" ref="A3:W21" totalsRowShown="0" headerRowDxfId="3601" dataDxfId="3599" headerRowBorderDxfId="3600" tableBorderDxfId="3598" totalsRowBorderDxfId="3597" dataCellStyle="Porcentaje">
  <autoFilter ref="A3:W21" xr:uid="{62A12C63-74E9-484A-BEC8-31A82248B89B}"/>
  <tableColumns count="23">
    <tableColumn id="4" xr3:uid="{A043CB2F-1F91-41E2-ABFC-067BC66952D7}" name="MATERIA PRIMA" dataDxfId="3596"/>
    <tableColumn id="29" xr3:uid="{1BF865B1-C569-4BEC-843B-1EBA319531F6}" name="CANTIDAD" dataDxfId="3595"/>
    <tableColumn id="5" xr3:uid="{D5C0CE39-E90B-4324-8231-67CB2CEF7095}" name="Q" dataDxfId="3594">
      <calculatedColumnFormula>IF(Tabla214[[#This Row],[CANTIDAD]]="",0%,Tabla214[[#This Row],[CANTIDAD]]/10)</calculatedColumnFormula>
    </tableColumn>
    <tableColumn id="9" xr3:uid="{8CBDA99B-6AAC-4547-A985-AECA5D8E371D}" name="C" dataDxfId="3593" dataCellStyle="Porcentaje">
      <calculatedColumnFormula array="1">IF($A4="",0%,_xlfn.XLOOKUP($A4,Tabla1[[#All],[ID]],Tabla1[[#All],[C]]))</calculatedColumnFormula>
    </tableColumn>
    <tableColumn id="10" xr3:uid="{71670F10-DDC6-49CA-B2F1-ADA978D824F6}" name="N" dataDxfId="3592" dataCellStyle="Porcentaje">
      <calculatedColumnFormula array="1">IF($A4="",0%,_xlfn.XLOOKUP($A4,Tabla1[[#All],[ID]],Tabla1[[#All],[N]]))</calculatedColumnFormula>
    </tableColumn>
    <tableColumn id="11" xr3:uid="{17ADC989-FD50-4847-8FA8-602F78D73CEB}" name="N-NH4" dataDxfId="3591" dataCellStyle="Porcentaje">
      <calculatedColumnFormula array="1">IF($A4="",0%,(_xlfn.XLOOKUP($A4,Tabla1[[#All],[ID]],Tabla1[[#All],[N-NH4]])))</calculatedColumnFormula>
    </tableColumn>
    <tableColumn id="12" xr3:uid="{557D140C-61A4-4C75-AADC-A4DC35055D73}" name="N-NO3" dataDxfId="3590" dataCellStyle="Porcentaje">
      <calculatedColumnFormula array="1">IF($A4="",0%,(_xlfn.XLOOKUP($A4,Tabla1[[#All],[ID]],Tabla1[[#All],[N-NO3]])))</calculatedColumnFormula>
    </tableColumn>
    <tableColumn id="13" xr3:uid="{8A2C0A4F-7F40-4ECC-914A-3C5B55866045}" name="N-org" dataDxfId="3589" dataCellStyle="Porcentaje">
      <calculatedColumnFormula array="1">IF($A4="",0%,(_xlfn.XLOOKUP($A4,Tabla1[[#All],[ID]],Tabla1[[#All],[N-org]])))</calculatedColumnFormula>
    </tableColumn>
    <tableColumn id="14" xr3:uid="{CAEF6A40-47FE-4A96-A48E-A515D10ECA8A}" name="N-ur" dataDxfId="3588" dataCellStyle="Porcentaje">
      <calculatedColumnFormula array="1">IF($A4="",0%,(_xlfn.XLOOKUP($A4,Tabla1[[#All],[ID]],Tabla1[[#All],[N-ur]])))</calculatedColumnFormula>
    </tableColumn>
    <tableColumn id="15" xr3:uid="{086C3D0E-734E-4AC4-9B7F-6321FF72AFAC}" name="P" dataDxfId="3587" dataCellStyle="Porcentaje">
      <calculatedColumnFormula array="1">IF($A4="",0%,(_xlfn.XLOOKUP($A4,Tabla1[[#All],[ID]],Tabla1[[#All],[P]])))</calculatedColumnFormula>
    </tableColumn>
    <tableColumn id="16" xr3:uid="{D0116CB6-067D-4284-A1D5-D7DE80133E07}" name="K" dataDxfId="3586" dataCellStyle="Porcentaje">
      <calculatedColumnFormula array="1">IF($A4="",0%,(_xlfn.XLOOKUP($A4,Tabla1[[#All],[ID]],Tabla1[[#All],[K]])))</calculatedColumnFormula>
    </tableColumn>
    <tableColumn id="17" xr3:uid="{6B290056-D2D7-487A-8306-8B1B2EE1052E}" name="CaO" dataDxfId="3585" dataCellStyle="Porcentaje">
      <calculatedColumnFormula array="1">IF($A4="",0%,(_xlfn.XLOOKUP($A4,Tabla1[[#All],[ID]],Tabla1[[#All],[CaO]])))</calculatedColumnFormula>
    </tableColumn>
    <tableColumn id="18" xr3:uid="{05D77A8C-DF19-4A4C-898D-A1851820B206}" name="MgO" dataDxfId="3584" dataCellStyle="Porcentaje">
      <calculatedColumnFormula array="1">IF($A4="",0%,(_xlfn.XLOOKUP($A4,Tabla1[[#All],[ID]],Tabla1[[#All],[MgO]])))</calculatedColumnFormula>
    </tableColumn>
    <tableColumn id="19" xr3:uid="{9E72BD87-24C3-4A38-8FF8-4CFC2C460FD2}" name="S" dataDxfId="3583" dataCellStyle="Porcentaje">
      <calculatedColumnFormula array="1">IF($A4="",0%,(_xlfn.XLOOKUP($A4,Tabla1[[#All],[ID]],Tabla1[[#All],[S]])))</calculatedColumnFormula>
    </tableColumn>
    <tableColumn id="20" xr3:uid="{C4B61CF1-8DDF-4C73-BEA9-7CEF392DFC1A}" name="B" dataDxfId="3582" dataCellStyle="Porcentaje">
      <calculatedColumnFormula array="1">IF($A4="",0%,(_xlfn.XLOOKUP($A4,Tabla1[[#All],[ID]],Tabla1[[#All],[B]])))</calculatedColumnFormula>
    </tableColumn>
    <tableColumn id="21" xr3:uid="{CA3B0BFF-4AAB-46D8-A647-E1E3E551392C}" name="Co" dataDxfId="3581" dataCellStyle="Porcentaje">
      <calculatedColumnFormula array="1">IF($A4="",0%,(_xlfn.XLOOKUP($A4,Tabla1[[#All],[ID]],Tabla1[[#All],[Co]])))</calculatedColumnFormula>
    </tableColumn>
    <tableColumn id="22" xr3:uid="{1EA413AC-41C3-4223-96A2-5751478CF8DE}" name="Cu" dataDxfId="3580" dataCellStyle="Porcentaje">
      <calculatedColumnFormula array="1">IF($A4="",0%,(_xlfn.XLOOKUP($A4,Tabla1[[#All],[ID]],Tabla1[[#All],[Cu]])))</calculatedColumnFormula>
    </tableColumn>
    <tableColumn id="23" xr3:uid="{8198BAD4-36D8-4B45-BBCF-EEAB261F16AC}" name="Fe" dataDxfId="3579" dataCellStyle="Porcentaje">
      <calculatedColumnFormula array="1">IF($A4="",0%,(_xlfn.XLOOKUP($A4,Tabla1[[#All],[ID]],Tabla1[[#All],[Fe]])))</calculatedColumnFormula>
    </tableColumn>
    <tableColumn id="24" xr3:uid="{18B5A7A6-D82C-4CDE-B6C6-910F295077CC}" name="Mn" dataDxfId="3578" dataCellStyle="Porcentaje">
      <calculatedColumnFormula array="1">IF($A4="",0%,(_xlfn.XLOOKUP($A4,Tabla1[[#All],[ID]],Tabla1[[#All],[Mn]])))</calculatedColumnFormula>
    </tableColumn>
    <tableColumn id="25" xr3:uid="{AE31290B-8559-4C86-B9B7-94A121E5C9E5}" name="Mo" dataDxfId="3577" dataCellStyle="Porcentaje">
      <calculatedColumnFormula array="1">IF($A4="",0%,(_xlfn.XLOOKUP($A4,Tabla1[[#All],[ID]],Tabla1[[#All],[Mo]])))</calculatedColumnFormula>
    </tableColumn>
    <tableColumn id="26" xr3:uid="{C34834C1-5576-4C7C-B89D-443A82FDE5A3}" name="SiO2" dataDxfId="3576" dataCellStyle="Porcentaje">
      <calculatedColumnFormula array="1">IF($A4="",0%,(_xlfn.XLOOKUP($A4,Tabla1[[#All],[ID]],Tabla1[[#All],[SiO2]])))</calculatedColumnFormula>
    </tableColumn>
    <tableColumn id="27" xr3:uid="{199E7787-564B-40CB-9220-DFAAC855B3D3}" name="Zn" dataDxfId="3575" dataCellStyle="Porcentaje">
      <calculatedColumnFormula array="1">IF($A4="",0%,(_xlfn.XLOOKUP($A4,Tabla1[[#All],[ID]],Tabla1[[#All],[Zn]])))</calculatedColumnFormula>
    </tableColumn>
    <tableColumn id="28" xr3:uid="{C1B60B94-F4E3-47DE-9863-1FD0B24C8763}" name="Na" dataDxfId="357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0BCAAAB-86C6-4AFB-BF94-D891AEB47C30}" name="Tabla215" displayName="Tabla215" ref="A3:W21" totalsRowShown="0" headerRowDxfId="3556" dataDxfId="3554" headerRowBorderDxfId="3555" tableBorderDxfId="3553" totalsRowBorderDxfId="3552" dataCellStyle="Porcentaje">
  <autoFilter ref="A3:W21" xr:uid="{62A12C63-74E9-484A-BEC8-31A82248B89B}"/>
  <tableColumns count="23">
    <tableColumn id="4" xr3:uid="{24F8B5D5-F5C9-4A77-809B-BB88E5AB25EC}" name="MATERIA PRIMA" dataDxfId="3551"/>
    <tableColumn id="29" xr3:uid="{A6EEEB7E-C475-4430-AE79-6866E7E9E5CD}" name="CANTIDAD" dataDxfId="3550"/>
    <tableColumn id="5" xr3:uid="{A59E852E-342D-4588-97E6-33912640FC37}" name="Q" dataDxfId="3549">
      <calculatedColumnFormula>IF(Tabla215[[#This Row],[CANTIDAD]]="",0%,Tabla215[[#This Row],[CANTIDAD]]/10)</calculatedColumnFormula>
    </tableColumn>
    <tableColumn id="9" xr3:uid="{12777EB4-D3C9-4BA7-821C-68AAF129FB3C}" name="C" dataDxfId="3548" dataCellStyle="Porcentaje">
      <calculatedColumnFormula array="1">IF($A4="",0%,_xlfn.XLOOKUP($A4,Tabla1[[#All],[ID]],Tabla1[[#All],[C]]))</calculatedColumnFormula>
    </tableColumn>
    <tableColumn id="10" xr3:uid="{D25E61BC-2B6C-4B36-9CE8-B2A54E1CFC9C}" name="N" dataDxfId="3547" dataCellStyle="Porcentaje">
      <calculatedColumnFormula array="1">IF($A4="",0%,_xlfn.XLOOKUP($A4,Tabla1[[#All],[ID]],Tabla1[[#All],[N]]))</calculatedColumnFormula>
    </tableColumn>
    <tableColumn id="11" xr3:uid="{5B37FBD5-2BD5-481E-A7D9-349A19C134CA}" name="N-NH4" dataDxfId="3546" dataCellStyle="Porcentaje">
      <calculatedColumnFormula array="1">IF($A4="",0%,(_xlfn.XLOOKUP($A4,Tabla1[[#All],[ID]],Tabla1[[#All],[N-NH4]])))</calculatedColumnFormula>
    </tableColumn>
    <tableColumn id="12" xr3:uid="{9A938E99-BCAA-434A-9CED-06EEFDFBC32B}" name="N-NO3" dataDxfId="3545" dataCellStyle="Porcentaje">
      <calculatedColumnFormula array="1">IF($A4="",0%,(_xlfn.XLOOKUP($A4,Tabla1[[#All],[ID]],Tabla1[[#All],[N-NO3]])))</calculatedColumnFormula>
    </tableColumn>
    <tableColumn id="13" xr3:uid="{43037B38-2278-45E3-A77B-0446C77123E9}" name="N-org" dataDxfId="3544" dataCellStyle="Porcentaje">
      <calculatedColumnFormula array="1">IF($A4="",0%,(_xlfn.XLOOKUP($A4,Tabla1[[#All],[ID]],Tabla1[[#All],[N-org]])))</calculatedColumnFormula>
    </tableColumn>
    <tableColumn id="14" xr3:uid="{F17EBDC6-2C39-4D55-8FD9-373871B0A7F0}" name="N-ur" dataDxfId="3543" dataCellStyle="Porcentaje">
      <calculatedColumnFormula array="1">IF($A4="",0%,(_xlfn.XLOOKUP($A4,Tabla1[[#All],[ID]],Tabla1[[#All],[N-ur]])))</calculatedColumnFormula>
    </tableColumn>
    <tableColumn id="15" xr3:uid="{67B59C0B-19E0-41BB-B006-8F7500C7690A}" name="P" dataDxfId="3542" dataCellStyle="Porcentaje">
      <calculatedColumnFormula array="1">IF($A4="",0%,(_xlfn.XLOOKUP($A4,Tabla1[[#All],[ID]],Tabla1[[#All],[P]])))</calculatedColumnFormula>
    </tableColumn>
    <tableColumn id="16" xr3:uid="{5BC95AA8-0409-4D66-BF98-91E3FF08C531}" name="K" dataDxfId="3541" dataCellStyle="Porcentaje">
      <calculatedColumnFormula array="1">IF($A4="",0%,(_xlfn.XLOOKUP($A4,Tabla1[[#All],[ID]],Tabla1[[#All],[K]])))</calculatedColumnFormula>
    </tableColumn>
    <tableColumn id="17" xr3:uid="{99B5FD31-4A2E-4940-9B77-F4439A9A3B19}" name="CaO" dataDxfId="3540" dataCellStyle="Porcentaje">
      <calculatedColumnFormula array="1">IF($A4="",0%,(_xlfn.XLOOKUP($A4,Tabla1[[#All],[ID]],Tabla1[[#All],[CaO]])))</calculatedColumnFormula>
    </tableColumn>
    <tableColumn id="18" xr3:uid="{D0B50F60-3346-4372-B8E8-D3C79A1A6458}" name="MgO" dataDxfId="3539" dataCellStyle="Porcentaje">
      <calculatedColumnFormula array="1">IF($A4="",0%,(_xlfn.XLOOKUP($A4,Tabla1[[#All],[ID]],Tabla1[[#All],[MgO]])))</calculatedColumnFormula>
    </tableColumn>
    <tableColumn id="19" xr3:uid="{CF13B17B-44D2-48B4-87DE-3D467CF55817}" name="S" dataDxfId="3538" dataCellStyle="Porcentaje">
      <calculatedColumnFormula array="1">IF($A4="",0%,(_xlfn.XLOOKUP($A4,Tabla1[[#All],[ID]],Tabla1[[#All],[S]])))</calculatedColumnFormula>
    </tableColumn>
    <tableColumn id="20" xr3:uid="{E1292640-A7EA-4C38-AD13-874DF7BF3769}" name="B" dataDxfId="3537" dataCellStyle="Porcentaje">
      <calculatedColumnFormula array="1">IF($A4="",0%,(_xlfn.XLOOKUP($A4,Tabla1[[#All],[ID]],Tabla1[[#All],[B]])))</calculatedColumnFormula>
    </tableColumn>
    <tableColumn id="21" xr3:uid="{5A45F4C3-2889-44A3-A979-1BAB6E40BB92}" name="Co" dataDxfId="3536" dataCellStyle="Porcentaje">
      <calculatedColumnFormula array="1">IF($A4="",0%,(_xlfn.XLOOKUP($A4,Tabla1[[#All],[ID]],Tabla1[[#All],[Co]])))</calculatedColumnFormula>
    </tableColumn>
    <tableColumn id="22" xr3:uid="{23C6294A-CAEA-459C-B35D-7944307E55A0}" name="Cu" dataDxfId="3535" dataCellStyle="Porcentaje">
      <calculatedColumnFormula array="1">IF($A4="",0%,(_xlfn.XLOOKUP($A4,Tabla1[[#All],[ID]],Tabla1[[#All],[Cu]])))</calculatedColumnFormula>
    </tableColumn>
    <tableColumn id="23" xr3:uid="{8B1531F8-7BB0-423C-A591-DE35C60AF9C4}" name="Fe" dataDxfId="3534" dataCellStyle="Porcentaje">
      <calculatedColumnFormula array="1">IF($A4="",0%,(_xlfn.XLOOKUP($A4,Tabla1[[#All],[ID]],Tabla1[[#All],[Fe]])))</calculatedColumnFormula>
    </tableColumn>
    <tableColumn id="24" xr3:uid="{DF45D08E-F8A7-4B7D-9DB4-D949849C78FF}" name="Mn" dataDxfId="3533" dataCellStyle="Porcentaje">
      <calculatedColumnFormula array="1">IF($A4="",0%,(_xlfn.XLOOKUP($A4,Tabla1[[#All],[ID]],Tabla1[[#All],[Mn]])))</calculatedColumnFormula>
    </tableColumn>
    <tableColumn id="25" xr3:uid="{423371CF-DA60-4E03-80AF-BF486A183DB8}" name="Mo" dataDxfId="3532" dataCellStyle="Porcentaje">
      <calculatedColumnFormula array="1">IF($A4="",0%,(_xlfn.XLOOKUP($A4,Tabla1[[#All],[ID]],Tabla1[[#All],[Mo]])))</calculatedColumnFormula>
    </tableColumn>
    <tableColumn id="26" xr3:uid="{9E448AA4-002F-4F21-8EE5-94D82A425A73}" name="SiO2" dataDxfId="3531" dataCellStyle="Porcentaje">
      <calculatedColumnFormula array="1">IF($A4="",0%,(_xlfn.XLOOKUP($A4,Tabla1[[#All],[ID]],Tabla1[[#All],[SiO2]])))</calculatedColumnFormula>
    </tableColumn>
    <tableColumn id="27" xr3:uid="{D053AC11-4B46-449F-97A2-172F98D606CF}" name="Zn" dataDxfId="3530" dataCellStyle="Porcentaje">
      <calculatedColumnFormula array="1">IF($A4="",0%,(_xlfn.XLOOKUP($A4,Tabla1[[#All],[ID]],Tabla1[[#All],[Zn]])))</calculatedColumnFormula>
    </tableColumn>
    <tableColumn id="28" xr3:uid="{FBEF5605-C223-4677-BE73-5C9A76AAE22B}" name="Na" dataDxfId="3529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0A6319-031A-45F9-B953-A0CA5532A253}" name="Tabla216" displayName="Tabla216" ref="A3:W21" totalsRowShown="0" headerRowDxfId="3511" dataDxfId="3509" headerRowBorderDxfId="3510" tableBorderDxfId="3508" totalsRowBorderDxfId="3507" dataCellStyle="Porcentaje">
  <autoFilter ref="A3:W21" xr:uid="{62A12C63-74E9-484A-BEC8-31A82248B89B}"/>
  <tableColumns count="23">
    <tableColumn id="4" xr3:uid="{FF626553-FD9C-4F0D-813C-EF2450B011AE}" name="MATERIA PRIMA" dataDxfId="3506"/>
    <tableColumn id="29" xr3:uid="{4866C156-C05A-4006-A52A-60D66EA81814}" name="CANTIDAD" dataDxfId="3505"/>
    <tableColumn id="5" xr3:uid="{D26DB369-2272-4458-B0B9-3D9BA29C3C60}" name="Q" dataDxfId="3504">
      <calculatedColumnFormula>IF(Tabla216[[#This Row],[CANTIDAD]]="",0%,Tabla216[[#This Row],[CANTIDAD]]/10)</calculatedColumnFormula>
    </tableColumn>
    <tableColumn id="9" xr3:uid="{6119C11A-9C2C-497E-889D-DC368BCBDE67}" name="C" dataDxfId="3503" dataCellStyle="Porcentaje">
      <calculatedColumnFormula array="1">IF($A4="",0%,_xlfn.XLOOKUP($A4,Tabla1[[#All],[ID]],Tabla1[[#All],[C]]))</calculatedColumnFormula>
    </tableColumn>
    <tableColumn id="10" xr3:uid="{C256B4DE-660B-44DC-97DB-CA7E33B1FBA7}" name="N" dataDxfId="3502" dataCellStyle="Porcentaje">
      <calculatedColumnFormula array="1">IF($A4="",0%,_xlfn.XLOOKUP($A4,Tabla1[[#All],[ID]],Tabla1[[#All],[N]]))</calculatedColumnFormula>
    </tableColumn>
    <tableColumn id="11" xr3:uid="{426BF1BD-EA53-4060-AD79-F7B83722FDBA}" name="N-NH4" dataDxfId="3501" dataCellStyle="Porcentaje">
      <calculatedColumnFormula array="1">IF($A4="",0%,(_xlfn.XLOOKUP($A4,Tabla1[[#All],[ID]],Tabla1[[#All],[N-NH4]])))</calculatedColumnFormula>
    </tableColumn>
    <tableColumn id="12" xr3:uid="{17EE9D0D-01BD-400F-9CAB-FE85DE1E8861}" name="N-NO3" dataDxfId="3500" dataCellStyle="Porcentaje">
      <calculatedColumnFormula array="1">IF($A4="",0%,(_xlfn.XLOOKUP($A4,Tabla1[[#All],[ID]],Tabla1[[#All],[N-NO3]])))</calculatedColumnFormula>
    </tableColumn>
    <tableColumn id="13" xr3:uid="{DC8CCB47-8EB1-4C74-B863-9D2E61095436}" name="N-org" dataDxfId="3499" dataCellStyle="Porcentaje">
      <calculatedColumnFormula array="1">IF($A4="",0%,(_xlfn.XLOOKUP($A4,Tabla1[[#All],[ID]],Tabla1[[#All],[N-org]])))</calculatedColumnFormula>
    </tableColumn>
    <tableColumn id="14" xr3:uid="{B536FD39-34C9-4A4B-81E7-D4FF1C9820C2}" name="N-ur" dataDxfId="3498" dataCellStyle="Porcentaje">
      <calculatedColumnFormula array="1">IF($A4="",0%,(_xlfn.XLOOKUP($A4,Tabla1[[#All],[ID]],Tabla1[[#All],[N-ur]])))</calculatedColumnFormula>
    </tableColumn>
    <tableColumn id="15" xr3:uid="{F16597B0-5200-4A08-BA78-0BBD2C0600AF}" name="P" dataDxfId="3497" dataCellStyle="Porcentaje">
      <calculatedColumnFormula array="1">IF($A4="",0%,(_xlfn.XLOOKUP($A4,Tabla1[[#All],[ID]],Tabla1[[#All],[P]])))</calculatedColumnFormula>
    </tableColumn>
    <tableColumn id="16" xr3:uid="{B3C3B027-94EA-491D-B2EB-8E11044F8BCD}" name="K" dataDxfId="3496" dataCellStyle="Porcentaje">
      <calculatedColumnFormula array="1">IF($A4="",0%,(_xlfn.XLOOKUP($A4,Tabla1[[#All],[ID]],Tabla1[[#All],[K]])))</calculatedColumnFormula>
    </tableColumn>
    <tableColumn id="17" xr3:uid="{F85D9E34-16FF-4268-8FFA-8F860F9F8D08}" name="CaO" dataDxfId="3495" dataCellStyle="Porcentaje">
      <calculatedColumnFormula array="1">IF($A4="",0%,(_xlfn.XLOOKUP($A4,Tabla1[[#All],[ID]],Tabla1[[#All],[CaO]])))</calculatedColumnFormula>
    </tableColumn>
    <tableColumn id="18" xr3:uid="{AB9E2D17-A8A8-4F9F-B608-F73F2D4DC27A}" name="MgO" dataDxfId="3494" dataCellStyle="Porcentaje">
      <calculatedColumnFormula array="1">IF($A4="",0%,(_xlfn.XLOOKUP($A4,Tabla1[[#All],[ID]],Tabla1[[#All],[MgO]])))</calculatedColumnFormula>
    </tableColumn>
    <tableColumn id="19" xr3:uid="{D254699E-8202-4F83-8E18-230337E7836C}" name="S" dataDxfId="3493" dataCellStyle="Porcentaje">
      <calculatedColumnFormula array="1">IF($A4="",0%,(_xlfn.XLOOKUP($A4,Tabla1[[#All],[ID]],Tabla1[[#All],[S]])))</calculatedColumnFormula>
    </tableColumn>
    <tableColumn id="20" xr3:uid="{3F5872EA-1C39-4938-8477-6EFABFCABD1B}" name="B" dataDxfId="3492" dataCellStyle="Porcentaje">
      <calculatedColumnFormula array="1">IF($A4="",0%,(_xlfn.XLOOKUP($A4,Tabla1[[#All],[ID]],Tabla1[[#All],[B]])))</calculatedColumnFormula>
    </tableColumn>
    <tableColumn id="21" xr3:uid="{5A32161B-D736-4744-922B-64FE661CCACD}" name="Co" dataDxfId="3491" dataCellStyle="Porcentaje">
      <calculatedColumnFormula array="1">IF($A4="",0%,(_xlfn.XLOOKUP($A4,Tabla1[[#All],[ID]],Tabla1[[#All],[Co]])))</calculatedColumnFormula>
    </tableColumn>
    <tableColumn id="22" xr3:uid="{720C761D-EF83-453C-98D0-31C2B475C025}" name="Cu" dataDxfId="3490" dataCellStyle="Porcentaje">
      <calculatedColumnFormula array="1">IF($A4="",0%,(_xlfn.XLOOKUP($A4,Tabla1[[#All],[ID]],Tabla1[[#All],[Cu]])))</calculatedColumnFormula>
    </tableColumn>
    <tableColumn id="23" xr3:uid="{1DD31CBA-4A43-48E8-83BE-5A450C4C7A18}" name="Fe" dataDxfId="3489" dataCellStyle="Porcentaje">
      <calculatedColumnFormula array="1">IF($A4="",0%,(_xlfn.XLOOKUP($A4,Tabla1[[#All],[ID]],Tabla1[[#All],[Fe]])))</calculatedColumnFormula>
    </tableColumn>
    <tableColumn id="24" xr3:uid="{57F86403-5AC7-4FB1-9267-E7878EFF9A5D}" name="Mn" dataDxfId="3488" dataCellStyle="Porcentaje">
      <calculatedColumnFormula array="1">IF($A4="",0%,(_xlfn.XLOOKUP($A4,Tabla1[[#All],[ID]],Tabla1[[#All],[Mn]])))</calculatedColumnFormula>
    </tableColumn>
    <tableColumn id="25" xr3:uid="{6BEC2EA4-64F8-438F-947E-F10B50B3B702}" name="Mo" dataDxfId="3487" dataCellStyle="Porcentaje">
      <calculatedColumnFormula array="1">IF($A4="",0%,(_xlfn.XLOOKUP($A4,Tabla1[[#All],[ID]],Tabla1[[#All],[Mo]])))</calculatedColumnFormula>
    </tableColumn>
    <tableColumn id="26" xr3:uid="{C5BE5BED-0C05-4FF6-9C80-C3DBEE657F78}" name="SiO2" dataDxfId="3486" dataCellStyle="Porcentaje">
      <calculatedColumnFormula array="1">IF($A4="",0%,(_xlfn.XLOOKUP($A4,Tabla1[[#All],[ID]],Tabla1[[#All],[SiO2]])))</calculatedColumnFormula>
    </tableColumn>
    <tableColumn id="27" xr3:uid="{44C9B850-8048-4573-A031-BCC31D9A1C6C}" name="Zn" dataDxfId="3485" dataCellStyle="Porcentaje">
      <calculatedColumnFormula array="1">IF($A4="",0%,(_xlfn.XLOOKUP($A4,Tabla1[[#All],[ID]],Tabla1[[#All],[Zn]])))</calculatedColumnFormula>
    </tableColumn>
    <tableColumn id="28" xr3:uid="{377C0C63-0A1A-4F02-B5FA-DA5E53E38B57}" name="Na" dataDxfId="348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87820F2-1ED6-40D1-89FC-DA2E663879A4}" name="Tabla221" displayName="Tabla221" ref="A3:W21" totalsRowShown="0" headerRowDxfId="3462" dataDxfId="3460" headerRowBorderDxfId="3461" tableBorderDxfId="3459" totalsRowBorderDxfId="3458" dataCellStyle="Porcentaje">
  <autoFilter ref="A3:W21" xr:uid="{62A12C63-74E9-484A-BEC8-31A82248B89B}"/>
  <tableColumns count="23">
    <tableColumn id="4" xr3:uid="{6E0AAFFD-61CB-4AE7-AD70-C6143E36C627}" name="MATERIA PRIMA" dataDxfId="3457"/>
    <tableColumn id="29" xr3:uid="{620E4D1A-2DD8-4369-9BCA-C7B5008904F3}" name="CANTIDAD" dataDxfId="3456"/>
    <tableColumn id="5" xr3:uid="{202BC6F0-B125-4E3E-9B5D-131B51619552}" name="Q" dataDxfId="3455">
      <calculatedColumnFormula>IF(Tabla221[[#This Row],[CANTIDAD]]="",0%,Tabla221[[#This Row],[CANTIDAD]]/10)</calculatedColumnFormula>
    </tableColumn>
    <tableColumn id="9" xr3:uid="{89818B69-D9DB-47E6-BC7E-757474AA18D7}" name="C" dataDxfId="3454" dataCellStyle="Porcentaje">
      <calculatedColumnFormula array="1">IF($A4="",0%,_xlfn.XLOOKUP($A4,Tabla1[[#All],[ID]],Tabla1[[#All],[C]]))</calculatedColumnFormula>
    </tableColumn>
    <tableColumn id="10" xr3:uid="{D143CE68-9A46-4E1D-9F3A-E334B54D5D50}" name="N" dataDxfId="3453" dataCellStyle="Porcentaje">
      <calculatedColumnFormula array="1">IF($A4="",0%,_xlfn.XLOOKUP($A4,Tabla1[[#All],[ID]],Tabla1[[#All],[N]]))</calculatedColumnFormula>
    </tableColumn>
    <tableColumn id="11" xr3:uid="{6DCBA1C9-323A-411A-88DB-B5F6EB491C56}" name="N-NH4" dataDxfId="3452" dataCellStyle="Porcentaje">
      <calculatedColumnFormula array="1">IF($A4="",0%,(_xlfn.XLOOKUP($A4,Tabla1[[#All],[ID]],Tabla1[[#All],[N-NH4]])))</calculatedColumnFormula>
    </tableColumn>
    <tableColumn id="12" xr3:uid="{A602D8F1-9A53-43BC-870A-9E4307DD714F}" name="N-NO3" dataDxfId="3451" dataCellStyle="Porcentaje">
      <calculatedColumnFormula array="1">IF($A4="",0%,(_xlfn.XLOOKUP($A4,Tabla1[[#All],[ID]],Tabla1[[#All],[N-NO3]])))</calculatedColumnFormula>
    </tableColumn>
    <tableColumn id="13" xr3:uid="{494AFCA9-8597-4177-A2CA-25873DC99C38}" name="N-org" dataDxfId="3450" dataCellStyle="Porcentaje">
      <calculatedColumnFormula array="1">IF($A4="",0%,(_xlfn.XLOOKUP($A4,Tabla1[[#All],[ID]],Tabla1[[#All],[N-org]])))</calculatedColumnFormula>
    </tableColumn>
    <tableColumn id="14" xr3:uid="{1D841CDC-B527-4F32-AEF3-AF8615BDC045}" name="N-ur" dataDxfId="3449" dataCellStyle="Porcentaje">
      <calculatedColumnFormula array="1">IF($A4="",0%,(_xlfn.XLOOKUP($A4,Tabla1[[#All],[ID]],Tabla1[[#All],[N-ur]])))</calculatedColumnFormula>
    </tableColumn>
    <tableColumn id="15" xr3:uid="{0F577655-B78B-4369-8EFF-D2F76F52A7AC}" name="P" dataDxfId="3448" dataCellStyle="Porcentaje">
      <calculatedColumnFormula array="1">IF($A4="",0%,(_xlfn.XLOOKUP($A4,Tabla1[[#All],[ID]],Tabla1[[#All],[P]])))</calculatedColumnFormula>
    </tableColumn>
    <tableColumn id="16" xr3:uid="{5C0719FA-7BBD-4B62-9874-8F16D229A58F}" name="K" dataDxfId="3447" dataCellStyle="Porcentaje">
      <calculatedColumnFormula array="1">IF($A4="",0%,(_xlfn.XLOOKUP($A4,Tabla1[[#All],[ID]],Tabla1[[#All],[K]])))</calculatedColumnFormula>
    </tableColumn>
    <tableColumn id="17" xr3:uid="{FDF7571F-4771-48BC-9533-C6D50B171782}" name="CaO" dataDxfId="3446" dataCellStyle="Porcentaje">
      <calculatedColumnFormula array="1">IF($A4="",0%,(_xlfn.XLOOKUP($A4,Tabla1[[#All],[ID]],Tabla1[[#All],[CaO]])))</calculatedColumnFormula>
    </tableColumn>
    <tableColumn id="18" xr3:uid="{E871138C-E01B-4763-8F5B-178D92B6515E}" name="MgO" dataDxfId="3445" dataCellStyle="Porcentaje">
      <calculatedColumnFormula array="1">IF($A4="",0%,(_xlfn.XLOOKUP($A4,Tabla1[[#All],[ID]],Tabla1[[#All],[MgO]])))</calculatedColumnFormula>
    </tableColumn>
    <tableColumn id="19" xr3:uid="{DE719A65-26FC-4803-BD91-9F78210DFCD8}" name="S" dataDxfId="3444" dataCellStyle="Porcentaje">
      <calculatedColumnFormula array="1">IF($A4="",0%,(_xlfn.XLOOKUP($A4,Tabla1[[#All],[ID]],Tabla1[[#All],[S]])))</calculatedColumnFormula>
    </tableColumn>
    <tableColumn id="20" xr3:uid="{B38B513F-E851-4CC8-AC5E-116905E7413D}" name="B" dataDxfId="3443" dataCellStyle="Porcentaje">
      <calculatedColumnFormula array="1">IF($A4="",0%,(_xlfn.XLOOKUP($A4,Tabla1[[#All],[ID]],Tabla1[[#All],[B]])))</calculatedColumnFormula>
    </tableColumn>
    <tableColumn id="21" xr3:uid="{4AF6FB49-27D5-4732-BF52-CBB7FFC42257}" name="Co" dataDxfId="3442" dataCellStyle="Porcentaje">
      <calculatedColumnFormula array="1">IF($A4="",0%,(_xlfn.XLOOKUP($A4,Tabla1[[#All],[ID]],Tabla1[[#All],[Co]])))</calculatedColumnFormula>
    </tableColumn>
    <tableColumn id="22" xr3:uid="{12461DBB-FF51-4B19-A2E2-B65E7703498C}" name="Cu" dataDxfId="3441" dataCellStyle="Porcentaje">
      <calculatedColumnFormula array="1">IF($A4="",0%,(_xlfn.XLOOKUP($A4,Tabla1[[#All],[ID]],Tabla1[[#All],[Cu]])))</calculatedColumnFormula>
    </tableColumn>
    <tableColumn id="23" xr3:uid="{155EBAAA-B253-438A-87D2-84C87A08B82F}" name="Fe" dataDxfId="3440" dataCellStyle="Porcentaje">
      <calculatedColumnFormula array="1">IF($A4="",0%,(_xlfn.XLOOKUP($A4,Tabla1[[#All],[ID]],Tabla1[[#All],[Fe]])))</calculatedColumnFormula>
    </tableColumn>
    <tableColumn id="24" xr3:uid="{71D0604C-E809-408B-AA2C-2D234C031626}" name="Mn" dataDxfId="3439" dataCellStyle="Porcentaje">
      <calculatedColumnFormula array="1">IF($A4="",0%,(_xlfn.XLOOKUP($A4,Tabla1[[#All],[ID]],Tabla1[[#All],[Mn]])))</calculatedColumnFormula>
    </tableColumn>
    <tableColumn id="25" xr3:uid="{B4888B44-28A8-4588-B455-345022D2859B}" name="Mo" dataDxfId="3438" dataCellStyle="Porcentaje">
      <calculatedColumnFormula array="1">IF($A4="",0%,(_xlfn.XLOOKUP($A4,Tabla1[[#All],[ID]],Tabla1[[#All],[Mo]])))</calculatedColumnFormula>
    </tableColumn>
    <tableColumn id="26" xr3:uid="{CCCCD232-3426-4C10-8BBD-E8F4A01138F7}" name="SiO2" dataDxfId="3437" dataCellStyle="Porcentaje">
      <calculatedColumnFormula array="1">IF($A4="",0%,(_xlfn.XLOOKUP($A4,Tabla1[[#All],[ID]],Tabla1[[#All],[SiO2]])))</calculatedColumnFormula>
    </tableColumn>
    <tableColumn id="27" xr3:uid="{745587DD-E5B0-4FC4-823A-621BA3CB9391}" name="Zn" dataDxfId="3436" dataCellStyle="Porcentaje">
      <calculatedColumnFormula array="1">IF($A4="",0%,(_xlfn.XLOOKUP($A4,Tabla1[[#All],[ID]],Tabla1[[#All],[Zn]])))</calculatedColumnFormula>
    </tableColumn>
    <tableColumn id="28" xr3:uid="{6306120A-D77E-4C3D-9028-B6F1C8C89A18}" name="Na" dataDxfId="3435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4933B28-0C2B-4CB8-AC8E-B4745A3E0CD1}" name="Tabla222" displayName="Tabla222" ref="A3:W21" totalsRowShown="0" headerRowDxfId="3415" dataDxfId="3413" headerRowBorderDxfId="3414" tableBorderDxfId="3412" totalsRowBorderDxfId="3411" dataCellStyle="Porcentaje">
  <autoFilter ref="A3:W21" xr:uid="{62A12C63-74E9-484A-BEC8-31A82248B89B}"/>
  <tableColumns count="23">
    <tableColumn id="4" xr3:uid="{C6189E71-42D3-4428-B88C-D69F248A8A85}" name="MATERIA PRIMA" dataDxfId="3410"/>
    <tableColumn id="29" xr3:uid="{B4DCCDAA-9D02-4DF0-95D5-E58A9D252013}" name="CANTIDAD" dataDxfId="3409"/>
    <tableColumn id="5" xr3:uid="{79AF0671-8E9E-4F0B-8BD3-0A06A2528EFC}" name="Q" dataDxfId="3408">
      <calculatedColumnFormula>IF(Tabla222[[#This Row],[CANTIDAD]]="",0%,Tabla222[[#This Row],[CANTIDAD]]/10)</calculatedColumnFormula>
    </tableColumn>
    <tableColumn id="9" xr3:uid="{13FA4A4A-F3D7-4692-BF7E-55B80D5B81F3}" name="C" dataDxfId="3407" dataCellStyle="Porcentaje">
      <calculatedColumnFormula array="1">IF($A4="",0%,_xlfn.XLOOKUP($A4,Tabla1[[#All],[ID]],Tabla1[[#All],[C]]))</calculatedColumnFormula>
    </tableColumn>
    <tableColumn id="10" xr3:uid="{DBA7DFC2-E484-4AEB-9E73-345D44391C98}" name="N" dataDxfId="3406" dataCellStyle="Porcentaje">
      <calculatedColumnFormula array="1">IF($A4="",0%,_xlfn.XLOOKUP($A4,Tabla1[[#All],[ID]],Tabla1[[#All],[N]]))</calculatedColumnFormula>
    </tableColumn>
    <tableColumn id="11" xr3:uid="{7963B467-F1DE-45B4-8EA5-6D2ACE6270FC}" name="N-NH4" dataDxfId="3405" dataCellStyle="Porcentaje">
      <calculatedColumnFormula array="1">IF($A4="",0%,(_xlfn.XLOOKUP($A4,Tabla1[[#All],[ID]],Tabla1[[#All],[N-NH4]])))</calculatedColumnFormula>
    </tableColumn>
    <tableColumn id="12" xr3:uid="{AA4688C1-2713-4C55-A6F5-46D34913C14D}" name="N-NO3" dataDxfId="3404" dataCellStyle="Porcentaje">
      <calculatedColumnFormula array="1">IF($A4="",0%,(_xlfn.XLOOKUP($A4,Tabla1[[#All],[ID]],Tabla1[[#All],[N-NO3]])))</calculatedColumnFormula>
    </tableColumn>
    <tableColumn id="13" xr3:uid="{F614793B-D977-447D-B859-19046BFE9DC8}" name="N-org" dataDxfId="3403" dataCellStyle="Porcentaje">
      <calculatedColumnFormula array="1">IF($A4="",0%,(_xlfn.XLOOKUP($A4,Tabla1[[#All],[ID]],Tabla1[[#All],[N-org]])))</calculatedColumnFormula>
    </tableColumn>
    <tableColumn id="14" xr3:uid="{6FDC80E4-7646-4B2D-91AA-2C126C873221}" name="N-ur" dataDxfId="3402" dataCellStyle="Porcentaje">
      <calculatedColumnFormula array="1">IF($A4="",0%,(_xlfn.XLOOKUP($A4,Tabla1[[#All],[ID]],Tabla1[[#All],[N-ur]])))</calculatedColumnFormula>
    </tableColumn>
    <tableColumn id="15" xr3:uid="{3A999777-029B-4368-B946-4BC49D570201}" name="P" dataDxfId="3401" dataCellStyle="Porcentaje">
      <calculatedColumnFormula array="1">IF($A4="",0%,(_xlfn.XLOOKUP($A4,Tabla1[[#All],[ID]],Tabla1[[#All],[P]])))</calculatedColumnFormula>
    </tableColumn>
    <tableColumn id="16" xr3:uid="{19F37AD0-7ABE-4B3A-A98B-04A47A7172D1}" name="K" dataDxfId="3400" dataCellStyle="Porcentaje">
      <calculatedColumnFormula array="1">IF($A4="",0%,(_xlfn.XLOOKUP($A4,Tabla1[[#All],[ID]],Tabla1[[#All],[K]])))</calculatedColumnFormula>
    </tableColumn>
    <tableColumn id="17" xr3:uid="{79EFC876-DCFD-420F-98EB-98D8BC6A7B7E}" name="CaO" dataDxfId="3399" dataCellStyle="Porcentaje">
      <calculatedColumnFormula array="1">IF($A4="",0%,(_xlfn.XLOOKUP($A4,Tabla1[[#All],[ID]],Tabla1[[#All],[CaO]])))</calculatedColumnFormula>
    </tableColumn>
    <tableColumn id="18" xr3:uid="{DFAB902D-D389-4B79-B9F3-FE9C9B0B5F1E}" name="MgO" dataDxfId="3398" dataCellStyle="Porcentaje">
      <calculatedColumnFormula array="1">IF($A4="",0%,(_xlfn.XLOOKUP($A4,Tabla1[[#All],[ID]],Tabla1[[#All],[MgO]])))</calculatedColumnFormula>
    </tableColumn>
    <tableColumn id="19" xr3:uid="{D2504A81-05B6-42A0-8433-129205439D29}" name="S" dataDxfId="3397" dataCellStyle="Porcentaje">
      <calculatedColumnFormula array="1">IF($A4="",0%,(_xlfn.XLOOKUP($A4,Tabla1[[#All],[ID]],Tabla1[[#All],[S]])))</calculatedColumnFormula>
    </tableColumn>
    <tableColumn id="20" xr3:uid="{697611C8-C09D-43A5-9406-DC1B79B5D53C}" name="B" dataDxfId="3396" dataCellStyle="Porcentaje">
      <calculatedColumnFormula array="1">IF($A4="",0%,(_xlfn.XLOOKUP($A4,Tabla1[[#All],[ID]],Tabla1[[#All],[B]])))</calculatedColumnFormula>
    </tableColumn>
    <tableColumn id="21" xr3:uid="{18194CAA-F680-400A-8117-ABC6B99DABB1}" name="Co" dataDxfId="3395" dataCellStyle="Porcentaje">
      <calculatedColumnFormula array="1">IF($A4="",0%,(_xlfn.XLOOKUP($A4,Tabla1[[#All],[ID]],Tabla1[[#All],[Co]])))</calculatedColumnFormula>
    </tableColumn>
    <tableColumn id="22" xr3:uid="{B8720862-EF2C-43FA-8402-49273819170B}" name="Cu" dataDxfId="3394" dataCellStyle="Porcentaje">
      <calculatedColumnFormula array="1">IF($A4="",0%,(_xlfn.XLOOKUP($A4,Tabla1[[#All],[ID]],Tabla1[[#All],[Cu]])))</calculatedColumnFormula>
    </tableColumn>
    <tableColumn id="23" xr3:uid="{FED8AFB9-5666-4A63-A28D-F700E12ACD10}" name="Fe" dataDxfId="3393" dataCellStyle="Porcentaje">
      <calculatedColumnFormula array="1">IF($A4="",0%,(_xlfn.XLOOKUP($A4,Tabla1[[#All],[ID]],Tabla1[[#All],[Fe]])))</calculatedColumnFormula>
    </tableColumn>
    <tableColumn id="24" xr3:uid="{7130FB69-266E-457D-BD5C-4E72C7718502}" name="Mn" dataDxfId="3392" dataCellStyle="Porcentaje">
      <calculatedColumnFormula array="1">IF($A4="",0%,(_xlfn.XLOOKUP($A4,Tabla1[[#All],[ID]],Tabla1[[#All],[Mn]])))</calculatedColumnFormula>
    </tableColumn>
    <tableColumn id="25" xr3:uid="{8138C83C-18DB-4298-B5BD-37B7786298EB}" name="Mo" dataDxfId="3391" dataCellStyle="Porcentaje">
      <calculatedColumnFormula array="1">IF($A4="",0%,(_xlfn.XLOOKUP($A4,Tabla1[[#All],[ID]],Tabla1[[#All],[Mo]])))</calculatedColumnFormula>
    </tableColumn>
    <tableColumn id="26" xr3:uid="{A7A641FE-8DEA-48F5-9341-F48620EA660E}" name="SiO2" dataDxfId="3390" dataCellStyle="Porcentaje">
      <calculatedColumnFormula array="1">IF($A4="",0%,(_xlfn.XLOOKUP($A4,Tabla1[[#All],[ID]],Tabla1[[#All],[SiO2]])))</calculatedColumnFormula>
    </tableColumn>
    <tableColumn id="27" xr3:uid="{15994BE7-AF8E-4A92-9939-7A3A62D09738}" name="Zn" dataDxfId="3389" dataCellStyle="Porcentaje">
      <calculatedColumnFormula array="1">IF($A4="",0%,(_xlfn.XLOOKUP($A4,Tabla1[[#All],[ID]],Tabla1[[#All],[Zn]])))</calculatedColumnFormula>
    </tableColumn>
    <tableColumn id="28" xr3:uid="{CB16ECC0-F93D-479C-9EA7-C476CE6B0F2A}" name="Na" dataDxfId="338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C170386-E09D-467E-BA8D-09B8CC7A555C}" name="Tabla223" displayName="Tabla223" ref="A3:W21" totalsRowShown="0" headerRowDxfId="3368" dataDxfId="3366" headerRowBorderDxfId="3367" tableBorderDxfId="3365" totalsRowBorderDxfId="3364" dataCellStyle="Porcentaje">
  <autoFilter ref="A3:W21" xr:uid="{62A12C63-74E9-484A-BEC8-31A82248B89B}"/>
  <tableColumns count="23">
    <tableColumn id="4" xr3:uid="{80966A8E-7AA0-4EA6-BE4A-6AD76BA7B0C7}" name="MATERIA PRIMA" dataDxfId="3363"/>
    <tableColumn id="29" xr3:uid="{E572A55A-5121-4A8B-93DB-6C029AAD59DA}" name="CANTIDAD" dataDxfId="3362"/>
    <tableColumn id="5" xr3:uid="{B66A61C2-B6C9-441D-8B87-4EC4D6F942AF}" name="Q" dataDxfId="3361">
      <calculatedColumnFormula>IF(Tabla223[[#This Row],[CANTIDAD]]="",0%,Tabla223[[#This Row],[CANTIDAD]]/10)</calculatedColumnFormula>
    </tableColumn>
    <tableColumn id="9" xr3:uid="{D4B9EE77-8F79-4E44-AB30-05BAB868BDDD}" name="C" dataDxfId="3360" dataCellStyle="Porcentaje">
      <calculatedColumnFormula array="1">IF($A4="",0%,_xlfn.XLOOKUP($A4,Tabla1[[#All],[ID]],Tabla1[[#All],[C]]))</calculatedColumnFormula>
    </tableColumn>
    <tableColumn id="10" xr3:uid="{2BC080E5-E5EC-4560-833D-AF560C1AE554}" name="N" dataDxfId="3359" dataCellStyle="Porcentaje">
      <calculatedColumnFormula array="1">IF($A4="",0%,_xlfn.XLOOKUP($A4,Tabla1[[#All],[ID]],Tabla1[[#All],[N]]))</calculatedColumnFormula>
    </tableColumn>
    <tableColumn id="11" xr3:uid="{FD0349CE-1ECF-4F92-951F-42563D15849F}" name="N-NH4" dataDxfId="3358" dataCellStyle="Porcentaje">
      <calculatedColumnFormula array="1">IF($A4="",0%,(_xlfn.XLOOKUP($A4,Tabla1[[#All],[ID]],Tabla1[[#All],[N-NH4]])))</calculatedColumnFormula>
    </tableColumn>
    <tableColumn id="12" xr3:uid="{EF6B3900-BF77-4D6A-A915-933CE239B8C3}" name="N-NO3" dataDxfId="3357" dataCellStyle="Porcentaje">
      <calculatedColumnFormula array="1">IF($A4="",0%,(_xlfn.XLOOKUP($A4,Tabla1[[#All],[ID]],Tabla1[[#All],[N-NO3]])))</calculatedColumnFormula>
    </tableColumn>
    <tableColumn id="13" xr3:uid="{CE1D97DC-A7D1-4B96-9551-89BC888FA3CF}" name="N-org" dataDxfId="3356" dataCellStyle="Porcentaje">
      <calculatedColumnFormula array="1">IF($A4="",0%,(_xlfn.XLOOKUP($A4,Tabla1[[#All],[ID]],Tabla1[[#All],[N-org]])))</calculatedColumnFormula>
    </tableColumn>
    <tableColumn id="14" xr3:uid="{71D24508-C78C-49BD-AD16-354733F8ED9B}" name="N-ur" dataDxfId="3355" dataCellStyle="Porcentaje">
      <calculatedColumnFormula array="1">IF($A4="",0%,(_xlfn.XLOOKUP($A4,Tabla1[[#All],[ID]],Tabla1[[#All],[N-ur]])))</calculatedColumnFormula>
    </tableColumn>
    <tableColumn id="15" xr3:uid="{3DD1F584-7051-41FD-803F-27AEC23CAF48}" name="P" dataDxfId="3354" dataCellStyle="Porcentaje">
      <calculatedColumnFormula array="1">IF($A4="",0%,(_xlfn.XLOOKUP($A4,Tabla1[[#All],[ID]],Tabla1[[#All],[P]])))</calculatedColumnFormula>
    </tableColumn>
    <tableColumn id="16" xr3:uid="{D476F2C0-243E-4FA6-9EBA-C044CCED9A65}" name="K" dataDxfId="3353" dataCellStyle="Porcentaje">
      <calculatedColumnFormula array="1">IF($A4="",0%,(_xlfn.XLOOKUP($A4,Tabla1[[#All],[ID]],Tabla1[[#All],[K]])))</calculatedColumnFormula>
    </tableColumn>
    <tableColumn id="17" xr3:uid="{6D64BD0B-D7D4-49F5-B4E8-D8FBC46D236C}" name="CaO" dataDxfId="3352" dataCellStyle="Porcentaje">
      <calculatedColumnFormula array="1">IF($A4="",0%,(_xlfn.XLOOKUP($A4,Tabla1[[#All],[ID]],Tabla1[[#All],[CaO]])))</calculatedColumnFormula>
    </tableColumn>
    <tableColumn id="18" xr3:uid="{CE54CA5C-7E9D-4878-8180-8621D572D54F}" name="MgO" dataDxfId="3351" dataCellStyle="Porcentaje">
      <calculatedColumnFormula array="1">IF($A4="",0%,(_xlfn.XLOOKUP($A4,Tabla1[[#All],[ID]],Tabla1[[#All],[MgO]])))</calculatedColumnFormula>
    </tableColumn>
    <tableColumn id="19" xr3:uid="{CD817CDF-C376-44D8-AA4F-3D8C171E0FD7}" name="S" dataDxfId="3350" dataCellStyle="Porcentaje">
      <calculatedColumnFormula array="1">IF($A4="",0%,(_xlfn.XLOOKUP($A4,Tabla1[[#All],[ID]],Tabla1[[#All],[S]])))</calculatedColumnFormula>
    </tableColumn>
    <tableColumn id="20" xr3:uid="{18C0DD1A-E96C-4B0D-ABFC-8DDF8F864629}" name="B" dataDxfId="3349" dataCellStyle="Porcentaje">
      <calculatedColumnFormula array="1">IF($A4="",0%,(_xlfn.XLOOKUP($A4,Tabla1[[#All],[ID]],Tabla1[[#All],[B]])))</calculatedColumnFormula>
    </tableColumn>
    <tableColumn id="21" xr3:uid="{A797C783-C81E-4270-BB35-2621AFE49A66}" name="Co" dataDxfId="3348" dataCellStyle="Porcentaje">
      <calculatedColumnFormula array="1">IF($A4="",0%,(_xlfn.XLOOKUP($A4,Tabla1[[#All],[ID]],Tabla1[[#All],[Co]])))</calculatedColumnFormula>
    </tableColumn>
    <tableColumn id="22" xr3:uid="{206CA1FA-4F04-4A0F-A814-C32B66E388AD}" name="Cu" dataDxfId="3347" dataCellStyle="Porcentaje">
      <calculatedColumnFormula array="1">IF($A4="",0%,(_xlfn.XLOOKUP($A4,Tabla1[[#All],[ID]],Tabla1[[#All],[Cu]])))</calculatedColumnFormula>
    </tableColumn>
    <tableColumn id="23" xr3:uid="{307C37CE-04AB-4454-AD3C-4BBBEA8B1111}" name="Fe" dataDxfId="3346" dataCellStyle="Porcentaje">
      <calculatedColumnFormula array="1">IF($A4="",0%,(_xlfn.XLOOKUP($A4,Tabla1[[#All],[ID]],Tabla1[[#All],[Fe]])))</calculatedColumnFormula>
    </tableColumn>
    <tableColumn id="24" xr3:uid="{094FF3A3-C493-4119-8FEE-5043FAD8D26E}" name="Mn" dataDxfId="3345" dataCellStyle="Porcentaje">
      <calculatedColumnFormula array="1">IF($A4="",0%,(_xlfn.XLOOKUP($A4,Tabla1[[#All],[ID]],Tabla1[[#All],[Mn]])))</calculatedColumnFormula>
    </tableColumn>
    <tableColumn id="25" xr3:uid="{A4DDDEB9-7AFF-40B0-B9E8-2C14F3EB13C2}" name="Mo" dataDxfId="3344" dataCellStyle="Porcentaje">
      <calculatedColumnFormula array="1">IF($A4="",0%,(_xlfn.XLOOKUP($A4,Tabla1[[#All],[ID]],Tabla1[[#All],[Mo]])))</calculatedColumnFormula>
    </tableColumn>
    <tableColumn id="26" xr3:uid="{0140E1B7-0A47-4074-8E5F-4EC59139FD8A}" name="SiO2" dataDxfId="3343" dataCellStyle="Porcentaje">
      <calculatedColumnFormula array="1">IF($A4="",0%,(_xlfn.XLOOKUP($A4,Tabla1[[#All],[ID]],Tabla1[[#All],[SiO2]])))</calculatedColumnFormula>
    </tableColumn>
    <tableColumn id="27" xr3:uid="{328A3A1A-D7B5-4566-8440-2F2D5B36B0FC}" name="Zn" dataDxfId="3342" dataCellStyle="Porcentaje">
      <calculatedColumnFormula array="1">IF($A4="",0%,(_xlfn.XLOOKUP($A4,Tabla1[[#All],[ID]],Tabla1[[#All],[Zn]])))</calculatedColumnFormula>
    </tableColumn>
    <tableColumn id="28" xr3:uid="{B701277C-3BFF-4042-BEE3-6E5BF899E983}" name="Na" dataDxfId="3341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A86D331-17A6-45E2-B82B-5F0AFA596573}" name="Tabla224" displayName="Tabla224" ref="A3:W21" totalsRowShown="0" headerRowDxfId="3319" dataDxfId="3317" headerRowBorderDxfId="3318" tableBorderDxfId="3316" totalsRowBorderDxfId="3315" dataCellStyle="Porcentaje">
  <autoFilter ref="A3:W21" xr:uid="{62A12C63-74E9-484A-BEC8-31A82248B89B}"/>
  <tableColumns count="23">
    <tableColumn id="4" xr3:uid="{F4DC10D0-E0D1-4B07-B7E8-76BD70BB37B9}" name="MATERIA PRIMA" dataDxfId="3314"/>
    <tableColumn id="29" xr3:uid="{B3C239B3-AC0B-40E6-86B3-EE0840770CB5}" name="CANTIDAD" dataDxfId="3313"/>
    <tableColumn id="5" xr3:uid="{28970882-57C0-42C1-BE0C-E1BE723010D1}" name="Q" dataDxfId="3312">
      <calculatedColumnFormula>IF(Tabla224[[#This Row],[CANTIDAD]]="",0%,Tabla224[[#This Row],[CANTIDAD]]/10)</calculatedColumnFormula>
    </tableColumn>
    <tableColumn id="9" xr3:uid="{2BACA214-9CB6-4D26-8A8E-0B26B129FC76}" name="C" dataDxfId="3311" dataCellStyle="Porcentaje">
      <calculatedColumnFormula array="1">IF($A4="",0%,_xlfn.XLOOKUP($A4,Tabla1[[#All],[ID]],Tabla1[[#All],[C]]))</calculatedColumnFormula>
    </tableColumn>
    <tableColumn id="10" xr3:uid="{48E328D6-81C9-4376-A054-2AE96DB91407}" name="N" dataDxfId="3310" dataCellStyle="Porcentaje">
      <calculatedColumnFormula array="1">IF($A4="",0%,_xlfn.XLOOKUP($A4,Tabla1[[#All],[ID]],Tabla1[[#All],[N]]))</calculatedColumnFormula>
    </tableColumn>
    <tableColumn id="11" xr3:uid="{E54A400F-B7ED-44CF-90B3-81C4C4A782A7}" name="N-NH4" dataDxfId="3309" dataCellStyle="Porcentaje">
      <calculatedColumnFormula array="1">IF($A4="",0%,(_xlfn.XLOOKUP($A4,Tabla1[[#All],[ID]],Tabla1[[#All],[N-NH4]])))</calculatedColumnFormula>
    </tableColumn>
    <tableColumn id="12" xr3:uid="{C1ACD586-71F7-48F2-8EFA-CE679191A73D}" name="N-NO3" dataDxfId="3308" dataCellStyle="Porcentaje">
      <calculatedColumnFormula array="1">IF($A4="",0%,(_xlfn.XLOOKUP($A4,Tabla1[[#All],[ID]],Tabla1[[#All],[N-NO3]])))</calculatedColumnFormula>
    </tableColumn>
    <tableColumn id="13" xr3:uid="{80404F2A-A414-4B46-B5BA-011D2941A6EF}" name="N-org" dataDxfId="3307" dataCellStyle="Porcentaje">
      <calculatedColumnFormula array="1">IF($A4="",0%,(_xlfn.XLOOKUP($A4,Tabla1[[#All],[ID]],Tabla1[[#All],[N-org]])))</calculatedColumnFormula>
    </tableColumn>
    <tableColumn id="14" xr3:uid="{3FEABC91-4749-4103-8F36-853765DF178A}" name="N-ur" dataDxfId="3306" dataCellStyle="Porcentaje">
      <calculatedColumnFormula array="1">IF($A4="",0%,(_xlfn.XLOOKUP($A4,Tabla1[[#All],[ID]],Tabla1[[#All],[N-ur]])))</calculatedColumnFormula>
    </tableColumn>
    <tableColumn id="15" xr3:uid="{F196F3BA-BB6D-487F-8F4E-DC22DE6E8EEF}" name="P" dataDxfId="3305" dataCellStyle="Porcentaje">
      <calculatedColumnFormula array="1">IF($A4="",0%,(_xlfn.XLOOKUP($A4,Tabla1[[#All],[ID]],Tabla1[[#All],[P]])))</calculatedColumnFormula>
    </tableColumn>
    <tableColumn id="16" xr3:uid="{F72E705D-960A-4470-B9EF-1502A405B1C4}" name="K" dataDxfId="3304" dataCellStyle="Porcentaje">
      <calculatedColumnFormula array="1">IF($A4="",0%,(_xlfn.XLOOKUP($A4,Tabla1[[#All],[ID]],Tabla1[[#All],[K]])))</calculatedColumnFormula>
    </tableColumn>
    <tableColumn id="17" xr3:uid="{5742C787-36C4-4932-B227-8ABDE71208DB}" name="CaO" dataDxfId="3303" dataCellStyle="Porcentaje">
      <calculatedColumnFormula array="1">IF($A4="",0%,(_xlfn.XLOOKUP($A4,Tabla1[[#All],[ID]],Tabla1[[#All],[CaO]])))</calculatedColumnFormula>
    </tableColumn>
    <tableColumn id="18" xr3:uid="{9A6E5A99-FA78-4906-83A9-B387A97F5C2D}" name="MgO" dataDxfId="3302" dataCellStyle="Porcentaje">
      <calculatedColumnFormula array="1">IF($A4="",0%,(_xlfn.XLOOKUP($A4,Tabla1[[#All],[ID]],Tabla1[[#All],[MgO]])))</calculatedColumnFormula>
    </tableColumn>
    <tableColumn id="19" xr3:uid="{7EA732E0-B86B-4735-ACE0-CE41E5D511A0}" name="S" dataDxfId="3301" dataCellStyle="Porcentaje">
      <calculatedColumnFormula array="1">IF($A4="",0%,(_xlfn.XLOOKUP($A4,Tabla1[[#All],[ID]],Tabla1[[#All],[S]])))</calculatedColumnFormula>
    </tableColumn>
    <tableColumn id="20" xr3:uid="{8644A66F-C753-4898-ACCE-907D05764965}" name="B" dataDxfId="3300" dataCellStyle="Porcentaje">
      <calculatedColumnFormula array="1">IF($A4="",0%,(_xlfn.XLOOKUP($A4,Tabla1[[#All],[ID]],Tabla1[[#All],[B]])))</calculatedColumnFormula>
    </tableColumn>
    <tableColumn id="21" xr3:uid="{677322AE-098B-42EB-8605-949F9EBD23CE}" name="Co" dataDxfId="3299" dataCellStyle="Porcentaje">
      <calculatedColumnFormula array="1">IF($A4="",0%,(_xlfn.XLOOKUP($A4,Tabla1[[#All],[ID]],Tabla1[[#All],[Co]])))</calculatedColumnFormula>
    </tableColumn>
    <tableColumn id="22" xr3:uid="{E5C5ACF9-E70E-4DC3-8E07-BD99F7967972}" name="Cu" dataDxfId="3298" dataCellStyle="Porcentaje">
      <calculatedColumnFormula array="1">IF($A4="",0%,(_xlfn.XLOOKUP($A4,Tabla1[[#All],[ID]],Tabla1[[#All],[Cu]])))</calculatedColumnFormula>
    </tableColumn>
    <tableColumn id="23" xr3:uid="{EC2605CF-BF14-4157-9EA7-36ECAB5EE794}" name="Fe" dataDxfId="3297" dataCellStyle="Porcentaje">
      <calculatedColumnFormula array="1">IF($A4="",0%,(_xlfn.XLOOKUP($A4,Tabla1[[#All],[ID]],Tabla1[[#All],[Fe]])))</calculatedColumnFormula>
    </tableColumn>
    <tableColumn id="24" xr3:uid="{B7BD1ABE-D453-466B-94AF-4E8D2E83AA29}" name="Mn" dataDxfId="3296" dataCellStyle="Porcentaje">
      <calculatedColumnFormula array="1">IF($A4="",0%,(_xlfn.XLOOKUP($A4,Tabla1[[#All],[ID]],Tabla1[[#All],[Mn]])))</calculatedColumnFormula>
    </tableColumn>
    <tableColumn id="25" xr3:uid="{1BFD546B-2FE1-468B-BA2C-C8A5B143C351}" name="Mo" dataDxfId="3295" dataCellStyle="Porcentaje">
      <calculatedColumnFormula array="1">IF($A4="",0%,(_xlfn.XLOOKUP($A4,Tabla1[[#All],[ID]],Tabla1[[#All],[Mo]])))</calculatedColumnFormula>
    </tableColumn>
    <tableColumn id="26" xr3:uid="{049F4B0D-8F16-475F-8907-E3D9D7D9A5F7}" name="SiO2" dataDxfId="3294" dataCellStyle="Porcentaje">
      <calculatedColumnFormula array="1">IF($A4="",0%,(_xlfn.XLOOKUP($A4,Tabla1[[#All],[ID]],Tabla1[[#All],[SiO2]])))</calculatedColumnFormula>
    </tableColumn>
    <tableColumn id="27" xr3:uid="{2C077737-379E-4573-8192-3417B1B9C851}" name="Zn" dataDxfId="3293" dataCellStyle="Porcentaje">
      <calculatedColumnFormula array="1">IF($A4="",0%,(_xlfn.XLOOKUP($A4,Tabla1[[#All],[ID]],Tabla1[[#All],[Zn]])))</calculatedColumnFormula>
    </tableColumn>
    <tableColumn id="28" xr3:uid="{FA1B41DE-1A8D-46AC-A337-6F5021ED5C72}" name="Na" dataDxfId="329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4577241-A21D-4C83-A6D6-DE7B49FAD8B3}" name="Tabla225" displayName="Tabla225" ref="A3:W21" totalsRowShown="0" headerRowDxfId="3267" dataDxfId="3265" headerRowBorderDxfId="3266" tableBorderDxfId="3264" totalsRowBorderDxfId="3263" dataCellStyle="Porcentaje">
  <autoFilter ref="A3:W21" xr:uid="{62A12C63-74E9-484A-BEC8-31A82248B89B}"/>
  <tableColumns count="23">
    <tableColumn id="4" xr3:uid="{1413F1B8-5605-413A-A920-9AAD9C337917}" name="MATERIA PRIMA" dataDxfId="3262"/>
    <tableColumn id="29" xr3:uid="{CD71D482-FEB8-41EA-BB2E-4058AB35493E}" name="CANTIDAD" dataDxfId="3261"/>
    <tableColumn id="5" xr3:uid="{9098592B-26F8-48D7-B643-55BA1905B5CB}" name="Q" dataDxfId="3260">
      <calculatedColumnFormula>IF(Tabla225[[#This Row],[CANTIDAD]]="",0%,Tabla225[[#This Row],[CANTIDAD]]/10)</calculatedColumnFormula>
    </tableColumn>
    <tableColumn id="9" xr3:uid="{FE736FDD-A2EB-435E-9031-3E61707B5570}" name="C" dataDxfId="3259" dataCellStyle="Porcentaje">
      <calculatedColumnFormula array="1">IF($A4="",0%,_xlfn.XLOOKUP($A4,Tabla1[[#All],[ID]],Tabla1[[#All],[C]]))</calculatedColumnFormula>
    </tableColumn>
    <tableColumn id="10" xr3:uid="{F6948398-B92B-41B0-B9A2-B5A7FA95AA37}" name="N" dataDxfId="3258" dataCellStyle="Porcentaje">
      <calculatedColumnFormula array="1">IF($A4="",0%,_xlfn.XLOOKUP($A4,Tabla1[[#All],[ID]],Tabla1[[#All],[N]]))</calculatedColumnFormula>
    </tableColumn>
    <tableColumn id="11" xr3:uid="{80B4F5C1-25B7-47A1-800D-04D0C9BA98AC}" name="N-NH4" dataDxfId="3257" dataCellStyle="Porcentaje">
      <calculatedColumnFormula array="1">IF($A4="",0%,(_xlfn.XLOOKUP($A4,Tabla1[[#All],[ID]],Tabla1[[#All],[N-NH4]])))</calculatedColumnFormula>
    </tableColumn>
    <tableColumn id="12" xr3:uid="{56DBEC86-92F6-4B8D-A5B5-7E0CBE4C1CB3}" name="N-NO3" dataDxfId="3256" dataCellStyle="Porcentaje">
      <calculatedColumnFormula array="1">IF($A4="",0%,(_xlfn.XLOOKUP($A4,Tabla1[[#All],[ID]],Tabla1[[#All],[N-NO3]])))</calculatedColumnFormula>
    </tableColumn>
    <tableColumn id="13" xr3:uid="{829E82AB-4308-4667-A431-ADA42737B9F7}" name="N-org" dataDxfId="3255" dataCellStyle="Porcentaje">
      <calculatedColumnFormula array="1">IF($A4="",0%,(_xlfn.XLOOKUP($A4,Tabla1[[#All],[ID]],Tabla1[[#All],[N-org]])))</calculatedColumnFormula>
    </tableColumn>
    <tableColumn id="14" xr3:uid="{69C0FBF5-E7F7-4D2B-A741-F433D0DA0C4E}" name="N-ur" dataDxfId="3254" dataCellStyle="Porcentaje">
      <calculatedColumnFormula array="1">IF($A4="",0%,(_xlfn.XLOOKUP($A4,Tabla1[[#All],[ID]],Tabla1[[#All],[N-ur]])))</calculatedColumnFormula>
    </tableColumn>
    <tableColumn id="15" xr3:uid="{9D42D7C7-013D-4C84-960E-C50D19B5C51C}" name="P" dataDxfId="3253" dataCellStyle="Porcentaje">
      <calculatedColumnFormula array="1">IF($A4="",0%,(_xlfn.XLOOKUP($A4,Tabla1[[#All],[ID]],Tabla1[[#All],[P]])))</calculatedColumnFormula>
    </tableColumn>
    <tableColumn id="16" xr3:uid="{05497520-677A-4054-BC9B-2241543B0203}" name="K" dataDxfId="3252" dataCellStyle="Porcentaje">
      <calculatedColumnFormula array="1">IF($A4="",0%,(_xlfn.XLOOKUP($A4,Tabla1[[#All],[ID]],Tabla1[[#All],[K]])))</calculatedColumnFormula>
    </tableColumn>
    <tableColumn id="17" xr3:uid="{E6C6B854-DABD-40BA-9237-0F7ACFAD2BF4}" name="CaO" dataDxfId="3251" dataCellStyle="Porcentaje">
      <calculatedColumnFormula array="1">IF($A4="",0%,(_xlfn.XLOOKUP($A4,Tabla1[[#All],[ID]],Tabla1[[#All],[CaO]])))</calculatedColumnFormula>
    </tableColumn>
    <tableColumn id="18" xr3:uid="{EDB1E47F-176F-4D95-BB26-5E2E24EFAFAF}" name="MgO" dataDxfId="3250" dataCellStyle="Porcentaje">
      <calculatedColumnFormula array="1">IF($A4="",0%,(_xlfn.XLOOKUP($A4,Tabla1[[#All],[ID]],Tabla1[[#All],[MgO]])))</calculatedColumnFormula>
    </tableColumn>
    <tableColumn id="19" xr3:uid="{8C25538A-892C-45B8-ADA7-40633580301A}" name="S" dataDxfId="3249" dataCellStyle="Porcentaje">
      <calculatedColumnFormula array="1">IF($A4="",0%,(_xlfn.XLOOKUP($A4,Tabla1[[#All],[ID]],Tabla1[[#All],[S]])))</calculatedColumnFormula>
    </tableColumn>
    <tableColumn id="20" xr3:uid="{3EB3EEAB-003C-42B7-BF19-C8312E9D18D4}" name="B" dataDxfId="3248" dataCellStyle="Porcentaje">
      <calculatedColumnFormula array="1">IF($A4="",0%,(_xlfn.XLOOKUP($A4,Tabla1[[#All],[ID]],Tabla1[[#All],[B]])))</calculatedColumnFormula>
    </tableColumn>
    <tableColumn id="21" xr3:uid="{DD69DDF5-BCEB-4F11-BA73-6913B649E7A9}" name="Co" dataDxfId="3247" dataCellStyle="Porcentaje">
      <calculatedColumnFormula array="1">IF($A4="",0%,(_xlfn.XLOOKUP($A4,Tabla1[[#All],[ID]],Tabla1[[#All],[Co]])))</calculatedColumnFormula>
    </tableColumn>
    <tableColumn id="22" xr3:uid="{8092073F-1CE7-4502-8FDD-1A8F50264E1B}" name="Cu" dataDxfId="3246" dataCellStyle="Porcentaje">
      <calculatedColumnFormula array="1">IF($A4="",0%,(_xlfn.XLOOKUP($A4,Tabla1[[#All],[ID]],Tabla1[[#All],[Cu]])))</calculatedColumnFormula>
    </tableColumn>
    <tableColumn id="23" xr3:uid="{84EEA6A6-3D2A-4A88-AEF0-A774DB637FDE}" name="Fe" dataDxfId="3245" dataCellStyle="Porcentaje">
      <calculatedColumnFormula array="1">IF($A4="",0%,(_xlfn.XLOOKUP($A4,Tabla1[[#All],[ID]],Tabla1[[#All],[Fe]])))</calculatedColumnFormula>
    </tableColumn>
    <tableColumn id="24" xr3:uid="{7FC9AF7A-E40C-421E-B4DA-253AF073D216}" name="Mn" dataDxfId="3244" dataCellStyle="Porcentaje">
      <calculatedColumnFormula array="1">IF($A4="",0%,(_xlfn.XLOOKUP($A4,Tabla1[[#All],[ID]],Tabla1[[#All],[Mn]])))</calculatedColumnFormula>
    </tableColumn>
    <tableColumn id="25" xr3:uid="{650AC8DC-06C9-4424-BB0D-02F736131C24}" name="Mo" dataDxfId="3243" dataCellStyle="Porcentaje">
      <calculatedColumnFormula array="1">IF($A4="",0%,(_xlfn.XLOOKUP($A4,Tabla1[[#All],[ID]],Tabla1[[#All],[Mo]])))</calculatedColumnFormula>
    </tableColumn>
    <tableColumn id="26" xr3:uid="{E2CC3DE0-CD41-482B-8344-BB69902F4941}" name="SiO2" dataDxfId="3242" dataCellStyle="Porcentaje">
      <calculatedColumnFormula array="1">IF($A4="",0%,(_xlfn.XLOOKUP($A4,Tabla1[[#All],[ID]],Tabla1[[#All],[SiO2]])))</calculatedColumnFormula>
    </tableColumn>
    <tableColumn id="27" xr3:uid="{216E62E4-1674-46D1-9C32-246138744554}" name="Zn" dataDxfId="3241" dataCellStyle="Porcentaje">
      <calculatedColumnFormula array="1">IF($A4="",0%,(_xlfn.XLOOKUP($A4,Tabla1[[#All],[ID]],Tabla1[[#All],[Zn]])))</calculatedColumnFormula>
    </tableColumn>
    <tableColumn id="28" xr3:uid="{B882A189-BCBA-451C-9019-6599A58690CB}" name="Na" dataDxfId="324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57817F-A3C2-457B-9141-3628625C23E0}" name="Tabla26" displayName="Tabla26" ref="A3:W21" totalsRowShown="0" headerRowDxfId="3215" dataDxfId="3213" headerRowBorderDxfId="3214" tableBorderDxfId="3212" totalsRowBorderDxfId="3211" dataCellStyle="Porcentaje">
  <autoFilter ref="A3:W21" xr:uid="{62A12C63-74E9-484A-BEC8-31A82248B89B}"/>
  <tableColumns count="23">
    <tableColumn id="4" xr3:uid="{E80839F8-6201-4C59-BBFC-C86F676CAC6F}" name="MATERIA PRIMA" dataDxfId="3210"/>
    <tableColumn id="29" xr3:uid="{E0DC6AF0-AEE3-4AD3-808F-B54C4ECD78D3}" name="CANTIDAD" dataDxfId="3209"/>
    <tableColumn id="5" xr3:uid="{EBBE493C-7180-4BC4-9984-CF5012B8D248}" name="Q" dataDxfId="3208">
      <calculatedColumnFormula>IF(Tabla26[[#This Row],[CANTIDAD]]="",0%,Tabla26[[#This Row],[CANTIDAD]]/10)</calculatedColumnFormula>
    </tableColumn>
    <tableColumn id="9" xr3:uid="{57599606-7C70-4203-B6AA-5AB03F26EAE4}" name="C" dataDxfId="3207" dataCellStyle="Porcentaje">
      <calculatedColumnFormula array="1">IF($A4="",0%,_xlfn.XLOOKUP($A4,Tabla1[[#All],[ID]],Tabla1[[#All],[C]]))</calculatedColumnFormula>
    </tableColumn>
    <tableColumn id="10" xr3:uid="{7A9737FF-A428-4DE9-9F20-F2420809A93B}" name="N" dataDxfId="3206" dataCellStyle="Porcentaje">
      <calculatedColumnFormula array="1">IF($A4="",0%,_xlfn.XLOOKUP($A4,Tabla1[[#All],[ID]],Tabla1[[#All],[N]]))</calculatedColumnFormula>
    </tableColumn>
    <tableColumn id="11" xr3:uid="{44371E0B-206F-4CDD-863F-3698CA03F5B6}" name="N-NH4" dataDxfId="3205" dataCellStyle="Porcentaje">
      <calculatedColumnFormula array="1">IF($A4="",0%,(_xlfn.XLOOKUP($A4,Tabla1[[#All],[ID]],Tabla1[[#All],[N-NH4]])))</calculatedColumnFormula>
    </tableColumn>
    <tableColumn id="12" xr3:uid="{541237C0-A9B8-48C1-BA19-3A4444BCC9CC}" name="N-NO3" dataDxfId="3204" dataCellStyle="Porcentaje">
      <calculatedColumnFormula array="1">IF($A4="",0%,(_xlfn.XLOOKUP($A4,Tabla1[[#All],[ID]],Tabla1[[#All],[N-NO3]])))</calculatedColumnFormula>
    </tableColumn>
    <tableColumn id="13" xr3:uid="{0C9A0FB9-5FC6-47E5-9785-9B6B0079FE83}" name="N-org" dataDxfId="3203" dataCellStyle="Porcentaje">
      <calculatedColumnFormula array="1">IF($A4="",0%,(_xlfn.XLOOKUP($A4,Tabla1[[#All],[ID]],Tabla1[[#All],[N-org]])))</calculatedColumnFormula>
    </tableColumn>
    <tableColumn id="14" xr3:uid="{4B53843F-5CEF-416C-BE92-93BB3A71E577}" name="N-ur" dataDxfId="3202" dataCellStyle="Porcentaje">
      <calculatedColumnFormula array="1">IF($A4="",0%,(_xlfn.XLOOKUP($A4,Tabla1[[#All],[ID]],Tabla1[[#All],[N-ur]])))</calculatedColumnFormula>
    </tableColumn>
    <tableColumn id="15" xr3:uid="{194CCC86-25B3-4283-B3DC-8ED2D72B9689}" name="P" dataDxfId="3201" dataCellStyle="Porcentaje">
      <calculatedColumnFormula array="1">IF($A4="",0%,(_xlfn.XLOOKUP($A4,Tabla1[[#All],[ID]],Tabla1[[#All],[P]])))</calculatedColumnFormula>
    </tableColumn>
    <tableColumn id="16" xr3:uid="{BE52CF99-F9E2-4D3B-BAB8-71EA888BB845}" name="K" dataDxfId="3200" dataCellStyle="Porcentaje">
      <calculatedColumnFormula array="1">IF($A4="",0%,(_xlfn.XLOOKUP($A4,Tabla1[[#All],[ID]],Tabla1[[#All],[K]])))</calculatedColumnFormula>
    </tableColumn>
    <tableColumn id="17" xr3:uid="{0D97A615-EF8C-43DC-A312-5BE538803D12}" name="CaO" dataDxfId="3199" dataCellStyle="Porcentaje">
      <calculatedColumnFormula array="1">IF($A4="",0%,(_xlfn.XLOOKUP($A4,Tabla1[[#All],[ID]],Tabla1[[#All],[CaO]])))</calculatedColumnFormula>
    </tableColumn>
    <tableColumn id="18" xr3:uid="{B505B7E4-307C-459F-AF8D-7B4526B13F54}" name="MgO" dataDxfId="3198" dataCellStyle="Porcentaje">
      <calculatedColumnFormula array="1">IF($A4="",0%,(_xlfn.XLOOKUP($A4,Tabla1[[#All],[ID]],Tabla1[[#All],[MgO]])))</calculatedColumnFormula>
    </tableColumn>
    <tableColumn id="19" xr3:uid="{77DD3CB6-85DA-4670-9D16-EAFB4CE6AF2F}" name="S" dataDxfId="3197" dataCellStyle="Porcentaje">
      <calculatedColumnFormula array="1">IF($A4="",0%,(_xlfn.XLOOKUP($A4,Tabla1[[#All],[ID]],Tabla1[[#All],[S]])))</calculatedColumnFormula>
    </tableColumn>
    <tableColumn id="20" xr3:uid="{5615519C-8916-456C-964A-543C7B73D525}" name="B" dataDxfId="3196" dataCellStyle="Porcentaje">
      <calculatedColumnFormula array="1">IF($A4="",0%,(_xlfn.XLOOKUP($A4,Tabla1[[#All],[ID]],Tabla1[[#All],[B]])))</calculatedColumnFormula>
    </tableColumn>
    <tableColumn id="21" xr3:uid="{A11D1D00-5347-4B2F-8691-36992857F693}" name="Co" dataDxfId="3195" dataCellStyle="Porcentaje">
      <calculatedColumnFormula array="1">IF($A4="",0%,(_xlfn.XLOOKUP($A4,Tabla1[[#All],[ID]],Tabla1[[#All],[Co]])))</calculatedColumnFormula>
    </tableColumn>
    <tableColumn id="22" xr3:uid="{56EDB3D1-5AAF-4CF3-8EC7-BABF610011EF}" name="Cu" dataDxfId="3194" dataCellStyle="Porcentaje">
      <calculatedColumnFormula array="1">IF($A4="",0%,(_xlfn.XLOOKUP($A4,Tabla1[[#All],[ID]],Tabla1[[#All],[Cu]])))</calculatedColumnFormula>
    </tableColumn>
    <tableColumn id="23" xr3:uid="{46DE0779-4DE5-4FDC-8AC9-32BCFC89186B}" name="Fe" dataDxfId="3193" dataCellStyle="Porcentaje">
      <calculatedColumnFormula array="1">IF($A4="",0%,(_xlfn.XLOOKUP($A4,Tabla1[[#All],[ID]],Tabla1[[#All],[Fe]])))</calculatedColumnFormula>
    </tableColumn>
    <tableColumn id="24" xr3:uid="{DF4579B6-3028-43A4-8F42-050BA9DDD764}" name="Mn" dataDxfId="3192" dataCellStyle="Porcentaje">
      <calculatedColumnFormula array="1">IF($A4="",0%,(_xlfn.XLOOKUP($A4,Tabla1[[#All],[ID]],Tabla1[[#All],[Mn]])))</calculatedColumnFormula>
    </tableColumn>
    <tableColumn id="25" xr3:uid="{507D7915-25D4-4BB3-A6A7-35FE81BA9924}" name="Mo" dataDxfId="3191" dataCellStyle="Porcentaje">
      <calculatedColumnFormula array="1">IF($A4="",0%,(_xlfn.XLOOKUP($A4,Tabla1[[#All],[ID]],Tabla1[[#All],[Mo]])))</calculatedColumnFormula>
    </tableColumn>
    <tableColumn id="26" xr3:uid="{386333D0-6C6C-40B5-8DC9-816376056812}" name="SiO2" dataDxfId="3190" dataCellStyle="Porcentaje">
      <calculatedColumnFormula array="1">IF($A4="",0%,(_xlfn.XLOOKUP($A4,Tabla1[[#All],[ID]],Tabla1[[#All],[SiO2]])))</calculatedColumnFormula>
    </tableColumn>
    <tableColumn id="27" xr3:uid="{97A89C56-DFF5-4213-846D-47C1725147CA}" name="Zn" dataDxfId="3189" dataCellStyle="Porcentaje">
      <calculatedColumnFormula array="1">IF($A4="",0%,(_xlfn.XLOOKUP($A4,Tabla1[[#All],[ID]],Tabla1[[#All],[Zn]])))</calculatedColumnFormula>
    </tableColumn>
    <tableColumn id="28" xr3:uid="{C9B685F0-1D4F-48F2-BC57-26510C45A72A}" name="Na" dataDxfId="318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F670E9-D2BE-417D-845D-C39A97EBD64A}" name="Tabla27" displayName="Tabla27" ref="A3:W21" totalsRowShown="0" headerRowDxfId="3163" dataDxfId="3161" headerRowBorderDxfId="3162" tableBorderDxfId="3160" totalsRowBorderDxfId="3159" dataCellStyle="Porcentaje">
  <autoFilter ref="A3:W21" xr:uid="{62A12C63-74E9-484A-BEC8-31A82248B89B}"/>
  <tableColumns count="23">
    <tableColumn id="4" xr3:uid="{2BF7C4B5-716B-4FBA-A356-953CF1A1FB46}" name="MATERIA PRIMA" dataDxfId="3158"/>
    <tableColumn id="29" xr3:uid="{0FF628A1-0016-4351-887B-3242D83A0272}" name="CANTIDAD" dataDxfId="3157"/>
    <tableColumn id="5" xr3:uid="{647647DC-992C-41B5-AB83-09BD24BBE756}" name="Q" dataDxfId="3156"/>
    <tableColumn id="9" xr3:uid="{F5C79050-47FE-41CB-840C-EAB1B919C8E7}" name="C" dataDxfId="3155" dataCellStyle="Porcentaje">
      <calculatedColumnFormula array="1">IF($A4="",0%,_xlfn.XLOOKUP($A4,Tabla1[[#All],[ID]],Tabla1[[#All],[C]]))</calculatedColumnFormula>
    </tableColumn>
    <tableColumn id="10" xr3:uid="{1D892606-47BA-491D-99FA-591571B77D22}" name="N" dataDxfId="3154" dataCellStyle="Porcentaje">
      <calculatedColumnFormula array="1">IF($A4="",0%,_xlfn.XLOOKUP($A4,Tabla1[[#All],[ID]],Tabla1[[#All],[N]]))</calculatedColumnFormula>
    </tableColumn>
    <tableColumn id="11" xr3:uid="{DCFC57F5-B392-4DCF-905E-245CCDCED812}" name="N-NH4" dataDxfId="3153" dataCellStyle="Porcentaje">
      <calculatedColumnFormula array="1">IF($A4="",0%,(_xlfn.XLOOKUP($A4,Tabla1[[#All],[ID]],Tabla1[[#All],[N-NH4]])))</calculatedColumnFormula>
    </tableColumn>
    <tableColumn id="12" xr3:uid="{81428A0A-041D-4C6F-9F3D-63FE6DB211B0}" name="N-NO3" dataDxfId="3152" dataCellStyle="Porcentaje">
      <calculatedColumnFormula array="1">IF($A4="",0%,(_xlfn.XLOOKUP($A4,Tabla1[[#All],[ID]],Tabla1[[#All],[N-NO3]])))</calculatedColumnFormula>
    </tableColumn>
    <tableColumn id="13" xr3:uid="{278736B7-3D18-432D-96B9-A8C3E800FFDB}" name="N-org" dataDxfId="3151" dataCellStyle="Porcentaje">
      <calculatedColumnFormula array="1">IF($A4="",0%,(_xlfn.XLOOKUP($A4,Tabla1[[#All],[ID]],Tabla1[[#All],[N-org]])))</calculatedColumnFormula>
    </tableColumn>
    <tableColumn id="14" xr3:uid="{3FC9486B-4F08-4FA4-8E34-64E42D3E0171}" name="N-ur" dataDxfId="3150" dataCellStyle="Porcentaje">
      <calculatedColumnFormula array="1">IF($A4="",0%,(_xlfn.XLOOKUP($A4,Tabla1[[#All],[ID]],Tabla1[[#All],[N-ur]])))</calculatedColumnFormula>
    </tableColumn>
    <tableColumn id="15" xr3:uid="{29443BF0-2D54-4252-B4FE-F603FE04C364}" name="P" dataDxfId="3149" dataCellStyle="Porcentaje">
      <calculatedColumnFormula array="1">IF($A4="",0%,(_xlfn.XLOOKUP($A4,Tabla1[[#All],[ID]],Tabla1[[#All],[P]])))</calculatedColumnFormula>
    </tableColumn>
    <tableColumn id="16" xr3:uid="{975D19BB-9637-4A79-821A-B36932011C45}" name="K" dataDxfId="3148" dataCellStyle="Porcentaje">
      <calculatedColumnFormula array="1">IF($A4="",0%,(_xlfn.XLOOKUP($A4,Tabla1[[#All],[ID]],Tabla1[[#All],[K]])))</calculatedColumnFormula>
    </tableColumn>
    <tableColumn id="17" xr3:uid="{CEE1FEE8-AC8E-48A5-A48E-59786AA71F87}" name="CaO" dataDxfId="3147" dataCellStyle="Porcentaje">
      <calculatedColumnFormula array="1">IF($A4="",0%,(_xlfn.XLOOKUP($A4,Tabla1[[#All],[ID]],Tabla1[[#All],[CaO]])))</calculatedColumnFormula>
    </tableColumn>
    <tableColumn id="18" xr3:uid="{D6423F35-C7A6-4918-B6F7-7CE6F55A3447}" name="MgO" dataDxfId="3146" dataCellStyle="Porcentaje">
      <calculatedColumnFormula array="1">IF($A4="",0%,(_xlfn.XLOOKUP($A4,Tabla1[[#All],[ID]],Tabla1[[#All],[MgO]])))</calculatedColumnFormula>
    </tableColumn>
    <tableColumn id="19" xr3:uid="{636A20AF-7400-4252-A2FA-71DF331AEF2D}" name="S" dataDxfId="3145" dataCellStyle="Porcentaje">
      <calculatedColumnFormula array="1">IF($A4="",0%,(_xlfn.XLOOKUP($A4,Tabla1[[#All],[ID]],Tabla1[[#All],[S]])))</calculatedColumnFormula>
    </tableColumn>
    <tableColumn id="20" xr3:uid="{36E78F47-9380-4785-AA3B-B37D67481058}" name="B" dataDxfId="3144" dataCellStyle="Porcentaje">
      <calculatedColumnFormula array="1">IF($A4="",0%,(_xlfn.XLOOKUP($A4,Tabla1[[#All],[ID]],Tabla1[[#All],[B]])))</calculatedColumnFormula>
    </tableColumn>
    <tableColumn id="21" xr3:uid="{2CF0CCC5-5332-4132-9629-33450AB8CFDB}" name="Co" dataDxfId="3143" dataCellStyle="Porcentaje">
      <calculatedColumnFormula array="1">IF($A4="",0%,(_xlfn.XLOOKUP($A4,Tabla1[[#All],[ID]],Tabla1[[#All],[Co]])))</calculatedColumnFormula>
    </tableColumn>
    <tableColumn id="22" xr3:uid="{BBC1473D-63D6-450C-A3ED-8C0ED89C952F}" name="Cu" dataDxfId="3142" dataCellStyle="Porcentaje">
      <calculatedColumnFormula array="1">IF($A4="",0%,(_xlfn.XLOOKUP($A4,Tabla1[[#All],[ID]],Tabla1[[#All],[Cu]])))</calculatedColumnFormula>
    </tableColumn>
    <tableColumn id="23" xr3:uid="{1558FE05-FBD4-48CE-860A-56CA7DA665AE}" name="Fe" dataDxfId="3141" dataCellStyle="Porcentaje">
      <calculatedColumnFormula array="1">IF($A4="",0%,(_xlfn.XLOOKUP($A4,Tabla1[[#All],[ID]],Tabla1[[#All],[Fe]])))</calculatedColumnFormula>
    </tableColumn>
    <tableColumn id="24" xr3:uid="{5838EBD6-7C42-4C4A-9E57-D8288A6B4196}" name="Mn" dataDxfId="3140" dataCellStyle="Porcentaje">
      <calculatedColumnFormula array="1">IF($A4="",0%,(_xlfn.XLOOKUP($A4,Tabla1[[#All],[ID]],Tabla1[[#All],[Mn]])))</calculatedColumnFormula>
    </tableColumn>
    <tableColumn id="25" xr3:uid="{85E75086-1F07-4DB2-91BB-3EA3191E70F4}" name="Mo" dataDxfId="3139" dataCellStyle="Porcentaje">
      <calculatedColumnFormula array="1">IF($A4="",0%,(_xlfn.XLOOKUP($A4,Tabla1[[#All],[ID]],Tabla1[[#All],[Mo]])))</calculatedColumnFormula>
    </tableColumn>
    <tableColumn id="26" xr3:uid="{EF8A27E0-1CE5-4B05-9356-E8F06843FEE3}" name="SiO2" dataDxfId="3138" dataCellStyle="Porcentaje">
      <calculatedColumnFormula array="1">IF($A4="",0%,(_xlfn.XLOOKUP($A4,Tabla1[[#All],[ID]],Tabla1[[#All],[SiO2]])))</calculatedColumnFormula>
    </tableColumn>
    <tableColumn id="27" xr3:uid="{2AF702F0-FD4F-4BA4-9B8D-A253C899DF17}" name="Zn" dataDxfId="3137" dataCellStyle="Porcentaje">
      <calculatedColumnFormula array="1">IF($A4="",0%,(_xlfn.XLOOKUP($A4,Tabla1[[#All],[ID]],Tabla1[[#All],[Zn]])))</calculatedColumnFormula>
    </tableColumn>
    <tableColumn id="28" xr3:uid="{C0C1489E-72C5-492C-97F9-B47933700AA0}" name="Na" dataDxfId="313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60FD95A-9CA1-4E16-9968-E664D00ACBA3}" name="Tabla217" displayName="Tabla217" ref="A3:W21" totalsRowShown="0" headerRowDxfId="3111" dataDxfId="3109" headerRowBorderDxfId="3110" tableBorderDxfId="3108" totalsRowBorderDxfId="3107" dataCellStyle="Porcentaje">
  <autoFilter ref="A3:W21" xr:uid="{62A12C63-74E9-484A-BEC8-31A82248B89B}"/>
  <tableColumns count="23">
    <tableColumn id="4" xr3:uid="{DA3570B2-7769-48C2-BC7C-9600DF0092DA}" name="MATERIA PRIMA" dataDxfId="3106"/>
    <tableColumn id="29" xr3:uid="{8D5DA29D-B9D4-4218-AEE5-536FBDBBEF80}" name="CANTIDAD" dataDxfId="3105"/>
    <tableColumn id="5" xr3:uid="{75CC7BEE-D4B4-414A-A2F2-B0D59AC405CE}" name="Q" dataDxfId="3104">
      <calculatedColumnFormula>IF(Tabla217[[#This Row],[CANTIDAD]]="",0%,Tabla217[[#This Row],[CANTIDAD]]/10)</calculatedColumnFormula>
    </tableColumn>
    <tableColumn id="9" xr3:uid="{AD14C7EA-958D-46EC-8B62-B63C403C83F9}" name="C" dataDxfId="3103" dataCellStyle="Porcentaje">
      <calculatedColumnFormula array="1">IF($A4="",0%,_xlfn.XLOOKUP($A4,Tabla1[[#All],[ID]],Tabla1[[#All],[C]]))</calculatedColumnFormula>
    </tableColumn>
    <tableColumn id="10" xr3:uid="{A95C1127-B012-4886-96E0-7B75E19713BE}" name="N" dataDxfId="3102" dataCellStyle="Porcentaje">
      <calculatedColumnFormula array="1">IF($A4="",0%,_xlfn.XLOOKUP($A4,Tabla1[[#All],[ID]],Tabla1[[#All],[N]]))</calculatedColumnFormula>
    </tableColumn>
    <tableColumn id="11" xr3:uid="{C78088A0-6048-4B8C-83B6-868B8D6EC696}" name="N-NH4" dataDxfId="3101" dataCellStyle="Porcentaje">
      <calculatedColumnFormula array="1">IF($A4="",0%,(_xlfn.XLOOKUP($A4,Tabla1[[#All],[ID]],Tabla1[[#All],[N-NH4]])))</calculatedColumnFormula>
    </tableColumn>
    <tableColumn id="12" xr3:uid="{1B608148-0A6C-4CEF-9956-86D3FD244A28}" name="N-NO3" dataDxfId="3100" dataCellStyle="Porcentaje">
      <calculatedColumnFormula array="1">IF($A4="",0%,(_xlfn.XLOOKUP($A4,Tabla1[[#All],[ID]],Tabla1[[#All],[N-NO3]])))</calculatedColumnFormula>
    </tableColumn>
    <tableColumn id="13" xr3:uid="{8B26593E-9216-407C-AB0D-2945267AA1A4}" name="N-org" dataDxfId="3099" dataCellStyle="Porcentaje">
      <calculatedColumnFormula array="1">IF($A4="",0%,(_xlfn.XLOOKUP($A4,Tabla1[[#All],[ID]],Tabla1[[#All],[N-org]])))</calculatedColumnFormula>
    </tableColumn>
    <tableColumn id="14" xr3:uid="{0F29F008-8BE6-4546-8429-A0F500B120D9}" name="N-ur" dataDxfId="3098" dataCellStyle="Porcentaje">
      <calculatedColumnFormula array="1">IF($A4="",0%,(_xlfn.XLOOKUP($A4,Tabla1[[#All],[ID]],Tabla1[[#All],[N-ur]])))</calculatedColumnFormula>
    </tableColumn>
    <tableColumn id="15" xr3:uid="{E2A249F4-553B-44C0-9CDB-91A39536B5B3}" name="P" dataDxfId="3097" dataCellStyle="Porcentaje">
      <calculatedColumnFormula array="1">IF($A4="",0%,(_xlfn.XLOOKUP($A4,Tabla1[[#All],[ID]],Tabla1[[#All],[P]])))</calculatedColumnFormula>
    </tableColumn>
    <tableColumn id="16" xr3:uid="{363C7131-01ED-4C29-9EE5-6DD0E0AE7ACE}" name="K" dataDxfId="3096" dataCellStyle="Porcentaje">
      <calculatedColumnFormula array="1">IF($A4="",0%,(_xlfn.XLOOKUP($A4,Tabla1[[#All],[ID]],Tabla1[[#All],[K]])))</calculatedColumnFormula>
    </tableColumn>
    <tableColumn id="17" xr3:uid="{EA519B53-7C09-4BAC-8CA9-0E9FAD48704F}" name="CaO" dataDxfId="3095" dataCellStyle="Porcentaje">
      <calculatedColumnFormula array="1">IF($A4="",0%,(_xlfn.XLOOKUP($A4,Tabla1[[#All],[ID]],Tabla1[[#All],[CaO]])))</calculatedColumnFormula>
    </tableColumn>
    <tableColumn id="18" xr3:uid="{5DF9862C-2790-48E6-9A4D-15E4E53E8454}" name="MgO" dataDxfId="3094" dataCellStyle="Porcentaje">
      <calculatedColumnFormula array="1">IF($A4="",0%,(_xlfn.XLOOKUP($A4,Tabla1[[#All],[ID]],Tabla1[[#All],[MgO]])))</calculatedColumnFormula>
    </tableColumn>
    <tableColumn id="19" xr3:uid="{32582760-6673-45B1-8269-3C5F1A710EAE}" name="S" dataDxfId="3093" dataCellStyle="Porcentaje">
      <calculatedColumnFormula array="1">IF($A4="",0%,(_xlfn.XLOOKUP($A4,Tabla1[[#All],[ID]],Tabla1[[#All],[S]])))</calculatedColumnFormula>
    </tableColumn>
    <tableColumn id="20" xr3:uid="{62D6449C-9902-4AD4-8774-2288F2F81F57}" name="B" dataDxfId="3092" dataCellStyle="Porcentaje">
      <calculatedColumnFormula array="1">IF($A4="",0%,(_xlfn.XLOOKUP($A4,Tabla1[[#All],[ID]],Tabla1[[#All],[B]])))</calculatedColumnFormula>
    </tableColumn>
    <tableColumn id="21" xr3:uid="{332397E0-DBD1-43BC-A8B8-61BD65DDD70C}" name="Co" dataDxfId="3091" dataCellStyle="Porcentaje">
      <calculatedColumnFormula array="1">IF($A4="",0%,(_xlfn.XLOOKUP($A4,Tabla1[[#All],[ID]],Tabla1[[#All],[Co]])))</calculatedColumnFormula>
    </tableColumn>
    <tableColumn id="22" xr3:uid="{E538F6B1-A1C4-46D4-A9AE-7B8AECAF2B6F}" name="Cu" dataDxfId="3090" dataCellStyle="Porcentaje">
      <calculatedColumnFormula array="1">IF($A4="",0%,(_xlfn.XLOOKUP($A4,Tabla1[[#All],[ID]],Tabla1[[#All],[Cu]])))</calculatedColumnFormula>
    </tableColumn>
    <tableColumn id="23" xr3:uid="{7D1F4755-B38E-45CA-AD53-9957BC8D0BAC}" name="Fe" dataDxfId="3089" dataCellStyle="Porcentaje">
      <calculatedColumnFormula array="1">IF($A4="",0%,(_xlfn.XLOOKUP($A4,Tabla1[[#All],[ID]],Tabla1[[#All],[Fe]])))</calculatedColumnFormula>
    </tableColumn>
    <tableColumn id="24" xr3:uid="{31E5BA66-3E43-4052-AC16-55CF5FCE3A44}" name="Mn" dataDxfId="3088" dataCellStyle="Porcentaje">
      <calculatedColumnFormula array="1">IF($A4="",0%,(_xlfn.XLOOKUP($A4,Tabla1[[#All],[ID]],Tabla1[[#All],[Mn]])))</calculatedColumnFormula>
    </tableColumn>
    <tableColumn id="25" xr3:uid="{85AF1578-CAA6-470B-8DA9-A62C6A1669B3}" name="Mo" dataDxfId="3087" dataCellStyle="Porcentaje">
      <calculatedColumnFormula array="1">IF($A4="",0%,(_xlfn.XLOOKUP($A4,Tabla1[[#All],[ID]],Tabla1[[#All],[Mo]])))</calculatedColumnFormula>
    </tableColumn>
    <tableColumn id="26" xr3:uid="{94D482A4-DA35-491B-B574-C807BC6B8A51}" name="SiO2" dataDxfId="3086" dataCellStyle="Porcentaje">
      <calculatedColumnFormula array="1">IF($A4="",0%,(_xlfn.XLOOKUP($A4,Tabla1[[#All],[ID]],Tabla1[[#All],[SiO2]])))</calculatedColumnFormula>
    </tableColumn>
    <tableColumn id="27" xr3:uid="{17520F35-DF01-4B05-9E4E-582A8BBFA721}" name="Zn" dataDxfId="3085" dataCellStyle="Porcentaje">
      <calculatedColumnFormula array="1">IF($A4="",0%,(_xlfn.XLOOKUP($A4,Tabla1[[#All],[ID]],Tabla1[[#All],[Zn]])))</calculatedColumnFormula>
    </tableColumn>
    <tableColumn id="28" xr3:uid="{D848CB44-4486-4DBC-9690-F72134E3CF8D}" name="Na" dataDxfId="308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12C63-74E9-484A-BEC8-31A82248B89B}" name="Tabla2" displayName="Tabla2" ref="A3:W21" totalsRowShown="0" headerRowDxfId="3051" dataDxfId="3049" headerRowBorderDxfId="3050" tableBorderDxfId="3048" totalsRowBorderDxfId="3047" dataCellStyle="Porcentaje">
  <autoFilter ref="A3:W21" xr:uid="{62A12C63-74E9-484A-BEC8-31A82248B89B}"/>
  <tableColumns count="23">
    <tableColumn id="4" xr3:uid="{B7602231-6E65-4538-9F7C-5D157CE62330}" name="MATERIA PRIMA" dataDxfId="3046"/>
    <tableColumn id="29" xr3:uid="{E6A2DA17-11A0-4158-8395-7190900EBBC0}" name="CANTIDAD" dataDxfId="3045"/>
    <tableColumn id="5" xr3:uid="{540449A6-1464-42B9-A27D-AAEC0EF88235}" name="Q" dataDxfId="3044"/>
    <tableColumn id="9" xr3:uid="{0713BF43-B61F-4CE4-BD3C-272CFEC80F22}" name="C" dataDxfId="3043" dataCellStyle="Porcentaje"/>
    <tableColumn id="10" xr3:uid="{022D4959-9B4D-4A15-A690-B3527E26F24F}" name="N" dataDxfId="3042" dataCellStyle="Porcentaje"/>
    <tableColumn id="11" xr3:uid="{8CA38D26-E6DE-4A52-84CD-3EF70BC7D163}" name="N-NH4" dataDxfId="3041" dataCellStyle="Porcentaje"/>
    <tableColumn id="12" xr3:uid="{F51E6F4E-0FE4-4F8C-A380-128971E65679}" name="N-NO3" dataDxfId="3040" dataCellStyle="Porcentaje"/>
    <tableColumn id="13" xr3:uid="{48E43279-2C2A-4DB0-9D54-29C93BC6F0BB}" name="N-org" dataDxfId="3039" dataCellStyle="Porcentaje"/>
    <tableColumn id="14" xr3:uid="{D107125F-10BB-4406-A840-0AA9C446B60E}" name="N-ur" dataDxfId="3038" dataCellStyle="Porcentaje"/>
    <tableColumn id="15" xr3:uid="{66340E0A-D209-4024-8ECC-CEFD73880F1F}" name="P" dataDxfId="3037" dataCellStyle="Porcentaje"/>
    <tableColumn id="16" xr3:uid="{3BDCAC8B-1652-413A-9515-F5EF736CC2B4}" name="K" dataDxfId="3036" dataCellStyle="Porcentaje"/>
    <tableColumn id="17" xr3:uid="{F9177BBE-6025-482E-AA84-56C79179E1A7}" name="CaO" dataDxfId="3035" dataCellStyle="Porcentaje"/>
    <tableColumn id="18" xr3:uid="{BFDA338F-9C1A-42DD-A4ED-2D4A40619A57}" name="MgO" dataDxfId="3034" dataCellStyle="Porcentaje"/>
    <tableColumn id="19" xr3:uid="{87F47866-B82D-439D-8963-39E140B6C9D1}" name="S" dataDxfId="3033" dataCellStyle="Porcentaje"/>
    <tableColumn id="20" xr3:uid="{A70B0358-1580-4485-8CCA-79107C27C9B8}" name="B" dataDxfId="3032" dataCellStyle="Porcentaje"/>
    <tableColumn id="21" xr3:uid="{E720F384-33FA-454E-B7CF-DBBF068817BD}" name="Co" dataDxfId="3031" dataCellStyle="Porcentaje"/>
    <tableColumn id="22" xr3:uid="{FDB523D5-0DFC-4EB4-884A-2C25CA1BF4CC}" name="Cu" dataDxfId="3030" dataCellStyle="Porcentaje"/>
    <tableColumn id="23" xr3:uid="{A93D6A76-240C-41F4-82D2-A0A36056CF2B}" name="Fe" dataDxfId="3029" dataCellStyle="Porcentaje"/>
    <tableColumn id="24" xr3:uid="{D02B7709-A32F-4E7D-B93C-EF678E972482}" name="Mn" dataDxfId="3028" dataCellStyle="Porcentaje"/>
    <tableColumn id="25" xr3:uid="{7AA161CC-9571-4C90-AA67-CA5384121248}" name="Mo" dataDxfId="3027" dataCellStyle="Porcentaje"/>
    <tableColumn id="26" xr3:uid="{57A62632-149A-49E0-9BA1-D01932B680A0}" name="SiO2" dataDxfId="3026" dataCellStyle="Porcentaje"/>
    <tableColumn id="27" xr3:uid="{E1038EC9-845A-461E-92B3-998C520E764D}" name="Zn" dataDxfId="3025" dataCellStyle="Porcentaje"/>
    <tableColumn id="28" xr3:uid="{FA3B2F4F-5D8B-44E7-9C55-BA3609268084}" name="Na" dataDxfId="3024" dataCellStyle="Porcentaje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25950B8-E65B-4667-9CFB-762322571A8A}" name="Tabla218" displayName="Tabla218" ref="A3:W21" totalsRowShown="0" headerRowDxfId="2999" dataDxfId="2997" headerRowBorderDxfId="2998" tableBorderDxfId="2996" totalsRowBorderDxfId="2995" dataCellStyle="Porcentaje">
  <autoFilter ref="A3:W21" xr:uid="{62A12C63-74E9-484A-BEC8-31A82248B89B}"/>
  <tableColumns count="23">
    <tableColumn id="4" xr3:uid="{2C665381-3980-4F6F-AB31-2CB0A5289DBC}" name="MATERIA PRIMA" dataDxfId="2994"/>
    <tableColumn id="29" xr3:uid="{5C3FFA3A-F030-4FF2-8230-D876BA7B5E14}" name="CANTIDAD" dataDxfId="2993"/>
    <tableColumn id="5" xr3:uid="{0E303293-8FC6-4A56-AA83-34EECAC55802}" name="Q" dataDxfId="2992">
      <calculatedColumnFormula>IF(Tabla218[[#This Row],[CANTIDAD]]="",0%,Tabla218[[#This Row],[CANTIDAD]]/10)</calculatedColumnFormula>
    </tableColumn>
    <tableColumn id="9" xr3:uid="{7536BE32-F30C-4F19-974F-C58CEAFEDC46}" name="C" dataDxfId="2991" dataCellStyle="Porcentaje">
      <calculatedColumnFormula array="1">IF($A4="",0%,_xlfn.XLOOKUP($A4,Tabla1[[#All],[ID]],Tabla1[[#All],[C]]))</calculatedColumnFormula>
    </tableColumn>
    <tableColumn id="10" xr3:uid="{7DF13D50-551D-4AFD-81D4-51135DB6A1D0}" name="N" dataDxfId="2990" dataCellStyle="Porcentaje">
      <calculatedColumnFormula array="1">IF($A4="",0%,_xlfn.XLOOKUP($A4,Tabla1[[#All],[ID]],Tabla1[[#All],[N]]))</calculatedColumnFormula>
    </tableColumn>
    <tableColumn id="11" xr3:uid="{92EF4B08-7E63-44D9-8972-272C7369650C}" name="N-NH4" dataDxfId="2989" dataCellStyle="Porcentaje">
      <calculatedColumnFormula array="1">IF($A4="",0%,(_xlfn.XLOOKUP($A4,Tabla1[[#All],[ID]],Tabla1[[#All],[N-NH4]])))</calculatedColumnFormula>
    </tableColumn>
    <tableColumn id="12" xr3:uid="{A8307484-9E83-4280-85EB-77160DD9791A}" name="N-NO3" dataDxfId="2988" dataCellStyle="Porcentaje">
      <calculatedColumnFormula array="1">IF($A4="",0%,(_xlfn.XLOOKUP($A4,Tabla1[[#All],[ID]],Tabla1[[#All],[N-NO3]])))</calculatedColumnFormula>
    </tableColumn>
    <tableColumn id="13" xr3:uid="{E4402B63-993A-476B-906D-51A233EE2333}" name="N-org" dataDxfId="2987" dataCellStyle="Porcentaje">
      <calculatedColumnFormula array="1">IF($A4="",0%,(_xlfn.XLOOKUP($A4,Tabla1[[#All],[ID]],Tabla1[[#All],[N-org]])))</calculatedColumnFormula>
    </tableColumn>
    <tableColumn id="14" xr3:uid="{91EBC8E8-C686-4F6A-B011-3BCE7B3735DC}" name="N-ur" dataDxfId="2986" dataCellStyle="Porcentaje">
      <calculatedColumnFormula array="1">IF($A4="",0%,(_xlfn.XLOOKUP($A4,Tabla1[[#All],[ID]],Tabla1[[#All],[N-ur]])))</calculatedColumnFormula>
    </tableColumn>
    <tableColumn id="15" xr3:uid="{F504C9B9-2C29-4C3B-91D7-D3BA63FDC0B2}" name="P" dataDxfId="2985" dataCellStyle="Porcentaje">
      <calculatedColumnFormula array="1">IF($A4="",0%,(_xlfn.XLOOKUP($A4,Tabla1[[#All],[ID]],Tabla1[[#All],[P]])))</calculatedColumnFormula>
    </tableColumn>
    <tableColumn id="16" xr3:uid="{AADCABCB-38B1-4E4D-869C-3CE4E5821783}" name="K" dataDxfId="2984" dataCellStyle="Porcentaje">
      <calculatedColumnFormula array="1">IF($A4="",0%,(_xlfn.XLOOKUP($A4,Tabla1[[#All],[ID]],Tabla1[[#All],[K]])))</calculatedColumnFormula>
    </tableColumn>
    <tableColumn id="17" xr3:uid="{C882CFCB-4741-4911-A49F-CA1CA57EFD13}" name="CaO" dataDxfId="2983" dataCellStyle="Porcentaje">
      <calculatedColumnFormula array="1">IF($A4="",0%,(_xlfn.XLOOKUP($A4,Tabla1[[#All],[ID]],Tabla1[[#All],[CaO]])))</calculatedColumnFormula>
    </tableColumn>
    <tableColumn id="18" xr3:uid="{50D760F2-8633-4913-82B9-334F237AEBDE}" name="MgO" dataDxfId="2982" dataCellStyle="Porcentaje">
      <calculatedColumnFormula array="1">IF($A4="",0%,(_xlfn.XLOOKUP($A4,Tabla1[[#All],[ID]],Tabla1[[#All],[MgO]])))</calculatedColumnFormula>
    </tableColumn>
    <tableColumn id="19" xr3:uid="{FFB49896-14AA-4273-AB64-8D09AF906D1F}" name="S" dataDxfId="2981" dataCellStyle="Porcentaje">
      <calculatedColumnFormula array="1">IF($A4="",0%,(_xlfn.XLOOKUP($A4,Tabla1[[#All],[ID]],Tabla1[[#All],[S]])))</calculatedColumnFormula>
    </tableColumn>
    <tableColumn id="20" xr3:uid="{077F1B39-3200-439B-929E-7A45A76DA506}" name="B" dataDxfId="2980" dataCellStyle="Porcentaje">
      <calculatedColumnFormula array="1">IF($A4="",0%,(_xlfn.XLOOKUP($A4,Tabla1[[#All],[ID]],Tabla1[[#All],[B]])))</calculatedColumnFormula>
    </tableColumn>
    <tableColumn id="21" xr3:uid="{9F59A535-862E-4A53-97A1-C13A6B5742D9}" name="Co" dataDxfId="2979" dataCellStyle="Porcentaje">
      <calculatedColumnFormula array="1">IF($A4="",0%,(_xlfn.XLOOKUP($A4,Tabla1[[#All],[ID]],Tabla1[[#All],[Co]])))</calculatedColumnFormula>
    </tableColumn>
    <tableColumn id="22" xr3:uid="{AE4E96E1-63B4-43E6-92FD-A3D83D65C56F}" name="Cu" dataDxfId="2978" dataCellStyle="Porcentaje">
      <calculatedColumnFormula array="1">IF($A4="",0%,(_xlfn.XLOOKUP($A4,Tabla1[[#All],[ID]],Tabla1[[#All],[Cu]])))</calculatedColumnFormula>
    </tableColumn>
    <tableColumn id="23" xr3:uid="{A9589400-F2A2-40C9-8BF3-65107990832F}" name="Fe" dataDxfId="2977" dataCellStyle="Porcentaje">
      <calculatedColumnFormula array="1">IF($A4="",0%,(_xlfn.XLOOKUP($A4,Tabla1[[#All],[ID]],Tabla1[[#All],[Fe]])))</calculatedColumnFormula>
    </tableColumn>
    <tableColumn id="24" xr3:uid="{31A82ED8-CFEF-4EF7-A56B-47A7D30C3882}" name="Mn" dataDxfId="2976" dataCellStyle="Porcentaje">
      <calculatedColumnFormula array="1">IF($A4="",0%,(_xlfn.XLOOKUP($A4,Tabla1[[#All],[ID]],Tabla1[[#All],[Mn]])))</calculatedColumnFormula>
    </tableColumn>
    <tableColumn id="25" xr3:uid="{16B869F5-1632-46A1-9065-4108FC6C0E36}" name="Mo" dataDxfId="2975" dataCellStyle="Porcentaje">
      <calculatedColumnFormula array="1">IF($A4="",0%,(_xlfn.XLOOKUP($A4,Tabla1[[#All],[ID]],Tabla1[[#All],[Mo]])))</calculatedColumnFormula>
    </tableColumn>
    <tableColumn id="26" xr3:uid="{A6722CEA-10CF-4D79-9271-23F799E88694}" name="SiO2" dataDxfId="2974" dataCellStyle="Porcentaje">
      <calculatedColumnFormula array="1">IF($A4="",0%,(_xlfn.XLOOKUP($A4,Tabla1[[#All],[ID]],Tabla1[[#All],[SiO2]])))</calculatedColumnFormula>
    </tableColumn>
    <tableColumn id="27" xr3:uid="{42DB0AFF-CBB3-4E25-B0B8-180CDA06C7F8}" name="Zn" dataDxfId="2973" dataCellStyle="Porcentaje">
      <calculatedColumnFormula array="1">IF($A4="",0%,(_xlfn.XLOOKUP($A4,Tabla1[[#All],[ID]],Tabla1[[#All],[Zn]])))</calculatedColumnFormula>
    </tableColumn>
    <tableColumn id="28" xr3:uid="{227D6C78-348E-4C59-9FA9-404DA6C7D905}" name="Na" dataDxfId="297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7683A39-EBC0-4C9B-B0D8-F269722B7E97}" name="Tabla219" displayName="Tabla219" ref="A3:W21" totalsRowShown="0" headerRowDxfId="2949" dataDxfId="2947" headerRowBorderDxfId="2948" tableBorderDxfId="2946" totalsRowBorderDxfId="2945" dataCellStyle="Porcentaje">
  <autoFilter ref="A3:W21" xr:uid="{62A12C63-74E9-484A-BEC8-31A82248B89B}"/>
  <tableColumns count="23">
    <tableColumn id="4" xr3:uid="{F1950149-FDB1-4B6D-A8C5-F128E1DDC3F8}" name="MATERIA PRIMA" dataDxfId="2944"/>
    <tableColumn id="29" xr3:uid="{574DCDC9-4ADE-44B7-B5B6-B18744C5A4B9}" name="CANTIDAD" dataDxfId="2943"/>
    <tableColumn id="5" xr3:uid="{0604319F-4652-4276-8FB0-D22C1F81A289}" name="Q" dataDxfId="2942">
      <calculatedColumnFormula>IF(Tabla219[[#This Row],[CANTIDAD]]="",0%,Tabla219[[#This Row],[CANTIDAD]]/10)</calculatedColumnFormula>
    </tableColumn>
    <tableColumn id="9" xr3:uid="{7629D3C1-CDEA-491B-A079-114B6B24157F}" name="C" dataDxfId="2941" dataCellStyle="Porcentaje">
      <calculatedColumnFormula array="1">IF($A4="",0%,_xlfn.XLOOKUP($A4,Tabla1[[#All],[ID]],Tabla1[[#All],[C]]))</calculatedColumnFormula>
    </tableColumn>
    <tableColumn id="10" xr3:uid="{2826EA5C-DAD0-4DC1-99E7-FCC058430BA9}" name="N" dataDxfId="2940" dataCellStyle="Porcentaje">
      <calculatedColumnFormula array="1">IF($A4="",0%,_xlfn.XLOOKUP($A4,Tabla1[[#All],[ID]],Tabla1[[#All],[N]]))</calculatedColumnFormula>
    </tableColumn>
    <tableColumn id="11" xr3:uid="{05A95F58-E667-4365-ADB1-6DE990C90205}" name="N-NH4" dataDxfId="2939" dataCellStyle="Porcentaje">
      <calculatedColumnFormula array="1">IF($A4="",0%,(_xlfn.XLOOKUP($A4,Tabla1[[#All],[ID]],Tabla1[[#All],[N-NH4]])))</calculatedColumnFormula>
    </tableColumn>
    <tableColumn id="12" xr3:uid="{5141B9F9-ACC0-47D1-AAFB-91128B2F1740}" name="N-NO3" dataDxfId="2938" dataCellStyle="Porcentaje">
      <calculatedColumnFormula array="1">IF($A4="",0%,(_xlfn.XLOOKUP($A4,Tabla1[[#All],[ID]],Tabla1[[#All],[N-NO3]])))</calculatedColumnFormula>
    </tableColumn>
    <tableColumn id="13" xr3:uid="{AE23C178-D1E6-43C9-8B26-5DABA92B788F}" name="N-org" dataDxfId="2937" dataCellStyle="Porcentaje">
      <calculatedColumnFormula array="1">IF($A4="",0%,(_xlfn.XLOOKUP($A4,Tabla1[[#All],[ID]],Tabla1[[#All],[N-org]])))</calculatedColumnFormula>
    </tableColumn>
    <tableColumn id="14" xr3:uid="{35DC8F82-D672-4EE8-8F14-56D8857292C2}" name="N-ur" dataDxfId="2936" dataCellStyle="Porcentaje">
      <calculatedColumnFormula array="1">IF($A4="",0%,(_xlfn.XLOOKUP($A4,Tabla1[[#All],[ID]],Tabla1[[#All],[N-ur]])))</calculatedColumnFormula>
    </tableColumn>
    <tableColumn id="15" xr3:uid="{22C836FB-1CBB-40A0-87F7-F27B76C16F4F}" name="P" dataDxfId="2935" dataCellStyle="Porcentaje">
      <calculatedColumnFormula array="1">IF($A4="",0%,(_xlfn.XLOOKUP($A4,Tabla1[[#All],[ID]],Tabla1[[#All],[P]])))</calculatedColumnFormula>
    </tableColumn>
    <tableColumn id="16" xr3:uid="{70D280E5-A136-4DC8-9383-D7B631A20338}" name="K" dataDxfId="2934" dataCellStyle="Porcentaje">
      <calculatedColumnFormula array="1">IF($A4="",0%,(_xlfn.XLOOKUP($A4,Tabla1[[#All],[ID]],Tabla1[[#All],[K]])))</calculatedColumnFormula>
    </tableColumn>
    <tableColumn id="17" xr3:uid="{F395083D-1AAB-4E25-8A34-61D6E8760CA4}" name="CaO" dataDxfId="2933" dataCellStyle="Porcentaje">
      <calculatedColumnFormula array="1">IF($A4="",0%,(_xlfn.XLOOKUP($A4,Tabla1[[#All],[ID]],Tabla1[[#All],[CaO]])))</calculatedColumnFormula>
    </tableColumn>
    <tableColumn id="18" xr3:uid="{661084AC-0653-49B0-8686-BC5292F9C59F}" name="MgO" dataDxfId="2932" dataCellStyle="Porcentaje">
      <calculatedColumnFormula array="1">IF($A4="",0%,(_xlfn.XLOOKUP($A4,Tabla1[[#All],[ID]],Tabla1[[#All],[MgO]])))</calculatedColumnFormula>
    </tableColumn>
    <tableColumn id="19" xr3:uid="{59D84170-7C9C-4252-BC03-79A8367700F3}" name="S" dataDxfId="2931" dataCellStyle="Porcentaje">
      <calculatedColumnFormula array="1">IF($A4="",0%,(_xlfn.XLOOKUP($A4,Tabla1[[#All],[ID]],Tabla1[[#All],[S]])))</calculatedColumnFormula>
    </tableColumn>
    <tableColumn id="20" xr3:uid="{1725FE87-37C3-499F-9B38-FF5870FD69F9}" name="B" dataDxfId="2930" dataCellStyle="Porcentaje">
      <calculatedColumnFormula array="1">IF($A4="",0%,(_xlfn.XLOOKUP($A4,Tabla1[[#All],[ID]],Tabla1[[#All],[B]])))</calculatedColumnFormula>
    </tableColumn>
    <tableColumn id="21" xr3:uid="{E84D85AC-ABE2-47A4-8A07-F33FA1196CD4}" name="Co" dataDxfId="2929" dataCellStyle="Porcentaje">
      <calculatedColumnFormula array="1">IF($A4="",0%,(_xlfn.XLOOKUP($A4,Tabla1[[#All],[ID]],Tabla1[[#All],[Co]])))</calculatedColumnFormula>
    </tableColumn>
    <tableColumn id="22" xr3:uid="{AE7D99EC-AE88-4209-9894-F0C2E40F8CEF}" name="Cu" dataDxfId="2928" dataCellStyle="Porcentaje">
      <calculatedColumnFormula array="1">IF($A4="",0%,(_xlfn.XLOOKUP($A4,Tabla1[[#All],[ID]],Tabla1[[#All],[Cu]])))</calculatedColumnFormula>
    </tableColumn>
    <tableColumn id="23" xr3:uid="{0B4E1CE1-04BC-4B87-947A-A23CB3D08F69}" name="Fe" dataDxfId="2927" dataCellStyle="Porcentaje">
      <calculatedColumnFormula array="1">IF($A4="",0%,(_xlfn.XLOOKUP($A4,Tabla1[[#All],[ID]],Tabla1[[#All],[Fe]])))</calculatedColumnFormula>
    </tableColumn>
    <tableColumn id="24" xr3:uid="{2037DE3B-A78C-4393-9C62-C55D616F6E2C}" name="Mn" dataDxfId="2926" dataCellStyle="Porcentaje">
      <calculatedColumnFormula array="1">IF($A4="",0%,(_xlfn.XLOOKUP($A4,Tabla1[[#All],[ID]],Tabla1[[#All],[Mn]])))</calculatedColumnFormula>
    </tableColumn>
    <tableColumn id="25" xr3:uid="{561F08AC-243E-464A-9168-5998DD69BE13}" name="Mo" dataDxfId="2925" dataCellStyle="Porcentaje">
      <calculatedColumnFormula array="1">IF($A4="",0%,(_xlfn.XLOOKUP($A4,Tabla1[[#All],[ID]],Tabla1[[#All],[Mo]])))</calculatedColumnFormula>
    </tableColumn>
    <tableColumn id="26" xr3:uid="{CAB3BE23-9347-4758-A574-859D1A8C0668}" name="SiO2" dataDxfId="2924" dataCellStyle="Porcentaje">
      <calculatedColumnFormula array="1">IF($A4="",0%,(_xlfn.XLOOKUP($A4,Tabla1[[#All],[ID]],Tabla1[[#All],[SiO2]])))</calculatedColumnFormula>
    </tableColumn>
    <tableColumn id="27" xr3:uid="{0CCD2C0E-9578-44A0-96A2-5A2841A3E697}" name="Zn" dataDxfId="2923" dataCellStyle="Porcentaje">
      <calculatedColumnFormula array="1">IF($A4="",0%,(_xlfn.XLOOKUP($A4,Tabla1[[#All],[ID]],Tabla1[[#All],[Zn]])))</calculatedColumnFormula>
    </tableColumn>
    <tableColumn id="28" xr3:uid="{0CDB9829-6A1D-466C-B268-0E361DA2FAE5}" name="Na" dataDxfId="292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DF1448-07D2-4F04-8B85-003BC5C82A29}" name="Tabla220" displayName="Tabla220" ref="A3:W21" totalsRowShown="0" headerRowDxfId="2897" dataDxfId="2895" headerRowBorderDxfId="2896" tableBorderDxfId="2894" totalsRowBorderDxfId="2893" dataCellStyle="Porcentaje">
  <autoFilter ref="A3:W21" xr:uid="{62A12C63-74E9-484A-BEC8-31A82248B89B}"/>
  <tableColumns count="23">
    <tableColumn id="4" xr3:uid="{8BED65CC-BBAF-40FB-BD61-30B3C24C5E3E}" name="MATERIA PRIMA" dataDxfId="2892"/>
    <tableColumn id="29" xr3:uid="{A066D825-A823-42C6-8EB0-6425FF59E6CA}" name="CANTIDAD" dataDxfId="2891"/>
    <tableColumn id="5" xr3:uid="{8A86C55C-0FCD-4FCE-8C57-36420F1AA907}" name="Q" dataDxfId="2890"/>
    <tableColumn id="9" xr3:uid="{B441DF8D-FCA0-4B75-891C-0F095D7B01A8}" name="C" dataDxfId="2889" dataCellStyle="Porcentaje">
      <calculatedColumnFormula array="1">IF($A4="",0%,_xlfn.XLOOKUP($A4,Tabla1[[#All],[ID]],Tabla1[[#All],[C]]))</calculatedColumnFormula>
    </tableColumn>
    <tableColumn id="10" xr3:uid="{AD6CD3C3-1F54-4E52-B0C0-CFB28276E9BA}" name="N" dataDxfId="2888" dataCellStyle="Porcentaje">
      <calculatedColumnFormula array="1">IF($A4="",0%,_xlfn.XLOOKUP($A4,Tabla1[[#All],[ID]],Tabla1[[#All],[N]]))</calculatedColumnFormula>
    </tableColumn>
    <tableColumn id="11" xr3:uid="{A9420D49-40D2-482D-938B-2DD53152F6BB}" name="N-NH4" dataDxfId="2887" dataCellStyle="Porcentaje">
      <calculatedColumnFormula array="1">IF($A4="",0%,(_xlfn.XLOOKUP($A4,Tabla1[[#All],[ID]],Tabla1[[#All],[N-NH4]])))</calculatedColumnFormula>
    </tableColumn>
    <tableColumn id="12" xr3:uid="{3B0D9C5B-0ACA-40D7-8DE3-BFE14E83CAAE}" name="N-NO3" dataDxfId="2886" dataCellStyle="Porcentaje">
      <calculatedColumnFormula array="1">IF($A4="",0%,(_xlfn.XLOOKUP($A4,Tabla1[[#All],[ID]],Tabla1[[#All],[N-NO3]])))</calculatedColumnFormula>
    </tableColumn>
    <tableColumn id="13" xr3:uid="{A6CE5090-7DA8-4E87-8D61-4DA8733DCCBB}" name="N-org" dataDxfId="2885" dataCellStyle="Porcentaje">
      <calculatedColumnFormula array="1">IF($A4="",0%,(_xlfn.XLOOKUP($A4,Tabla1[[#All],[ID]],Tabla1[[#All],[N-org]])))</calculatedColumnFormula>
    </tableColumn>
    <tableColumn id="14" xr3:uid="{E215E97B-B65F-4E00-A43D-85889B11459B}" name="N-ur" dataDxfId="2884" dataCellStyle="Porcentaje">
      <calculatedColumnFormula array="1">IF($A4="",0%,(_xlfn.XLOOKUP($A4,Tabla1[[#All],[ID]],Tabla1[[#All],[N-ur]])))</calculatedColumnFormula>
    </tableColumn>
    <tableColumn id="15" xr3:uid="{21EA45E4-5ACD-4BEF-A83D-20849EFDFDF7}" name="P" dataDxfId="2883" dataCellStyle="Porcentaje">
      <calculatedColumnFormula array="1">IF($A4="",0%,(_xlfn.XLOOKUP($A4,Tabla1[[#All],[ID]],Tabla1[[#All],[P]])))</calculatedColumnFormula>
    </tableColumn>
    <tableColumn id="16" xr3:uid="{E995BBE2-C085-4807-AD3C-7250D0B1BBAB}" name="K" dataDxfId="2882" dataCellStyle="Porcentaje">
      <calculatedColumnFormula array="1">IF($A4="",0%,(_xlfn.XLOOKUP($A4,Tabla1[[#All],[ID]],Tabla1[[#All],[K]])))</calculatedColumnFormula>
    </tableColumn>
    <tableColumn id="17" xr3:uid="{73E21FEE-51FD-48B6-8A07-C0C4D13598C3}" name="CaO" dataDxfId="2881" dataCellStyle="Porcentaje">
      <calculatedColumnFormula array="1">IF($A4="",0%,(_xlfn.XLOOKUP($A4,Tabla1[[#All],[ID]],Tabla1[[#All],[CaO]])))</calculatedColumnFormula>
    </tableColumn>
    <tableColumn id="18" xr3:uid="{9040230F-EDDA-4207-856F-566945140576}" name="MgO" dataDxfId="2880" dataCellStyle="Porcentaje">
      <calculatedColumnFormula array="1">IF($A4="",0%,(_xlfn.XLOOKUP($A4,Tabla1[[#All],[ID]],Tabla1[[#All],[MgO]])))</calculatedColumnFormula>
    </tableColumn>
    <tableColumn id="19" xr3:uid="{63749B9F-5679-491B-9787-1A3E12F250A9}" name="S" dataDxfId="2879" dataCellStyle="Porcentaje">
      <calculatedColumnFormula array="1">IF($A4="",0%,(_xlfn.XLOOKUP($A4,Tabla1[[#All],[ID]],Tabla1[[#All],[S]])))</calculatedColumnFormula>
    </tableColumn>
    <tableColumn id="20" xr3:uid="{2AB288B3-7636-4309-B26F-C9AC6AC664BE}" name="B" dataDxfId="2878" dataCellStyle="Porcentaje">
      <calculatedColumnFormula array="1">IF($A4="",0%,(_xlfn.XLOOKUP($A4,Tabla1[[#All],[ID]],Tabla1[[#All],[B]])))</calculatedColumnFormula>
    </tableColumn>
    <tableColumn id="21" xr3:uid="{E408BD8E-9C90-4EA4-9BA8-6B7A9A87490C}" name="Co" dataDxfId="2877" dataCellStyle="Porcentaje">
      <calculatedColumnFormula array="1">IF($A4="",0%,(_xlfn.XLOOKUP($A4,Tabla1[[#All],[ID]],Tabla1[[#All],[Co]])))</calculatedColumnFormula>
    </tableColumn>
    <tableColumn id="22" xr3:uid="{021E347E-F05C-4829-8DFC-12A93E212641}" name="Cu" dataDxfId="2876" dataCellStyle="Porcentaje">
      <calculatedColumnFormula array="1">IF($A4="",0%,(_xlfn.XLOOKUP($A4,Tabla1[[#All],[ID]],Tabla1[[#All],[Cu]])))</calculatedColumnFormula>
    </tableColumn>
    <tableColumn id="23" xr3:uid="{908814CC-528C-43EE-B8AE-4140D407F101}" name="Fe" dataDxfId="2875" dataCellStyle="Porcentaje">
      <calculatedColumnFormula array="1">IF($A4="",0%,(_xlfn.XLOOKUP($A4,Tabla1[[#All],[ID]],Tabla1[[#All],[Fe]])))</calculatedColumnFormula>
    </tableColumn>
    <tableColumn id="24" xr3:uid="{535DEB00-C1E4-4C68-911C-3ED0C70FDA63}" name="Mn" dataDxfId="2874" dataCellStyle="Porcentaje">
      <calculatedColumnFormula array="1">IF($A4="",0%,(_xlfn.XLOOKUP($A4,Tabla1[[#All],[ID]],Tabla1[[#All],[Mn]])))</calculatedColumnFormula>
    </tableColumn>
    <tableColumn id="25" xr3:uid="{A53E3621-0F8D-4D03-953D-068E5DB73F71}" name="Mo" dataDxfId="2873" dataCellStyle="Porcentaje">
      <calculatedColumnFormula array="1">IF($A4="",0%,(_xlfn.XLOOKUP($A4,Tabla1[[#All],[ID]],Tabla1[[#All],[Mo]])))</calculatedColumnFormula>
    </tableColumn>
    <tableColumn id="26" xr3:uid="{B9D4928D-EBDD-46E1-B7E2-7A0E5F007D71}" name="SiO2" dataDxfId="2872" dataCellStyle="Porcentaje">
      <calculatedColumnFormula array="1">IF($A4="",0%,(_xlfn.XLOOKUP($A4,Tabla1[[#All],[ID]],Tabla1[[#All],[SiO2]])))</calculatedColumnFormula>
    </tableColumn>
    <tableColumn id="27" xr3:uid="{8574876A-9C52-4C09-BDD9-B160653438E0}" name="Zn" dataDxfId="2871" dataCellStyle="Porcentaje">
      <calculatedColumnFormula array="1">IF($A4="",0%,(_xlfn.XLOOKUP($A4,Tabla1[[#All],[ID]],Tabla1[[#All],[Zn]])))</calculatedColumnFormula>
    </tableColumn>
    <tableColumn id="28" xr3:uid="{29AF5E43-EB1B-4041-B6CA-40A9013731B4}" name="Na" dataDxfId="287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40B72E7-A1E4-4520-B0FE-78B4E97F2A97}" name="Tabla226" displayName="Tabla226" ref="A3:W21" totalsRowShown="0" headerRowDxfId="2847" dataDxfId="2845" headerRowBorderDxfId="2846" tableBorderDxfId="2844" totalsRowBorderDxfId="2843" dataCellStyle="Porcentaje">
  <autoFilter ref="A3:W21" xr:uid="{62A12C63-74E9-484A-BEC8-31A82248B89B}"/>
  <tableColumns count="23">
    <tableColumn id="4" xr3:uid="{07DAEC15-1D81-4BE7-B567-434ED0B2BEE5}" name="MATERIA PRIMA" dataDxfId="2842"/>
    <tableColumn id="29" xr3:uid="{478CFCA7-6E12-4778-974B-A4B3D792EDEA}" name="CANTIDAD" dataDxfId="2841"/>
    <tableColumn id="5" xr3:uid="{0B267F98-AA7E-421E-9E54-35607F5DD118}" name="Q" dataDxfId="2840">
      <calculatedColumnFormula>IF(Tabla226[[#This Row],[CANTIDAD]]="",0%,Tabla226[[#This Row],[CANTIDAD]]/10)</calculatedColumnFormula>
    </tableColumn>
    <tableColumn id="9" xr3:uid="{47DEC80E-3BAE-4190-92E4-F90ED1A42625}" name="C" dataDxfId="2839" dataCellStyle="Porcentaje">
      <calculatedColumnFormula array="1">IF($A4="",0%,_xlfn.XLOOKUP($A4,Tabla1[[#All],[ID]],Tabla1[[#All],[C]]))</calculatedColumnFormula>
    </tableColumn>
    <tableColumn id="10" xr3:uid="{18D3D6C2-9301-4F39-9F90-62700BCA6157}" name="N" dataDxfId="2838" dataCellStyle="Porcentaje">
      <calculatedColumnFormula array="1">IF($A4="",0%,_xlfn.XLOOKUP($A4,Tabla1[[#All],[ID]],Tabla1[[#All],[N]]))</calculatedColumnFormula>
    </tableColumn>
    <tableColumn id="11" xr3:uid="{8488C5E9-57CC-4EFF-AE58-ED7449BA1D1B}" name="N-NH4" dataDxfId="2837" dataCellStyle="Porcentaje">
      <calculatedColumnFormula array="1">IF($A4="",0%,(_xlfn.XLOOKUP($A4,Tabla1[[#All],[ID]],Tabla1[[#All],[N-NH4]])))</calculatedColumnFormula>
    </tableColumn>
    <tableColumn id="12" xr3:uid="{0EAAE91E-7FC2-4A4B-BB51-47C88F2C558C}" name="N-NO3" dataDxfId="2836" dataCellStyle="Porcentaje">
      <calculatedColumnFormula array="1">IF($A4="",0%,(_xlfn.XLOOKUP($A4,Tabla1[[#All],[ID]],Tabla1[[#All],[N-NO3]])))</calculatedColumnFormula>
    </tableColumn>
    <tableColumn id="13" xr3:uid="{AE2EE6EB-5A43-47A6-953E-D5F385D24142}" name="N-org" dataDxfId="2835" dataCellStyle="Porcentaje">
      <calculatedColumnFormula array="1">IF($A4="",0%,(_xlfn.XLOOKUP($A4,Tabla1[[#All],[ID]],Tabla1[[#All],[N-org]])))</calculatedColumnFormula>
    </tableColumn>
    <tableColumn id="14" xr3:uid="{3EA2E74E-0D67-4A6E-8DD4-9649E632D98F}" name="N-ur" dataDxfId="2834" dataCellStyle="Porcentaje">
      <calculatedColumnFormula array="1">IF($A4="",0%,(_xlfn.XLOOKUP($A4,Tabla1[[#All],[ID]],Tabla1[[#All],[N-ur]])))</calculatedColumnFormula>
    </tableColumn>
    <tableColumn id="15" xr3:uid="{FDCCBA79-8B35-4FF7-9812-6685EFE238C1}" name="P" dataDxfId="2833" dataCellStyle="Porcentaje">
      <calculatedColumnFormula array="1">IF($A4="",0%,(_xlfn.XLOOKUP($A4,Tabla1[[#All],[ID]],Tabla1[[#All],[P]])))</calculatedColumnFormula>
    </tableColumn>
    <tableColumn id="16" xr3:uid="{C291B9AF-61DC-4911-83C6-C985F0327FFF}" name="K" dataDxfId="2832" dataCellStyle="Porcentaje">
      <calculatedColumnFormula array="1">IF($A4="",0%,(_xlfn.XLOOKUP($A4,Tabla1[[#All],[ID]],Tabla1[[#All],[K]])))</calculatedColumnFormula>
    </tableColumn>
    <tableColumn id="17" xr3:uid="{E94B0B9A-BF31-4313-8F1D-A88BD8A62DCD}" name="CaO" dataDxfId="2831" dataCellStyle="Porcentaje">
      <calculatedColumnFormula array="1">IF($A4="",0%,(_xlfn.XLOOKUP($A4,Tabla1[[#All],[ID]],Tabla1[[#All],[CaO]])))</calculatedColumnFormula>
    </tableColumn>
    <tableColumn id="18" xr3:uid="{8F9044C3-553E-4F90-B8E3-18B22A0FCD90}" name="MgO" dataDxfId="2830" dataCellStyle="Porcentaje">
      <calculatedColumnFormula array="1">IF($A4="",0%,(_xlfn.XLOOKUP($A4,Tabla1[[#All],[ID]],Tabla1[[#All],[MgO]])))</calculatedColumnFormula>
    </tableColumn>
    <tableColumn id="19" xr3:uid="{9FA98913-B9CA-42B1-9384-7FB497BC2A65}" name="S" dataDxfId="2829" dataCellStyle="Porcentaje">
      <calculatedColumnFormula array="1">IF($A4="",0%,(_xlfn.XLOOKUP($A4,Tabla1[[#All],[ID]],Tabla1[[#All],[S]])))</calculatedColumnFormula>
    </tableColumn>
    <tableColumn id="20" xr3:uid="{725C3947-01AE-4205-B166-E73791BFC7C3}" name="B" dataDxfId="2828" dataCellStyle="Porcentaje">
      <calculatedColumnFormula array="1">IF($A4="",0%,(_xlfn.XLOOKUP($A4,Tabla1[[#All],[ID]],Tabla1[[#All],[B]])))</calculatedColumnFormula>
    </tableColumn>
    <tableColumn id="21" xr3:uid="{EE39D27D-B6CC-4A9A-AE88-EDA3C9DAC31D}" name="Co" dataDxfId="2827" dataCellStyle="Porcentaje">
      <calculatedColumnFormula array="1">IF($A4="",0%,(_xlfn.XLOOKUP($A4,Tabla1[[#All],[ID]],Tabla1[[#All],[Co]])))</calculatedColumnFormula>
    </tableColumn>
    <tableColumn id="22" xr3:uid="{34C0459A-6905-44CF-BE0D-8C208D7E5730}" name="Cu" dataDxfId="2826" dataCellStyle="Porcentaje">
      <calculatedColumnFormula array="1">IF($A4="",0%,(_xlfn.XLOOKUP($A4,Tabla1[[#All],[ID]],Tabla1[[#All],[Cu]])))</calculatedColumnFormula>
    </tableColumn>
    <tableColumn id="23" xr3:uid="{D7CB3D84-981E-4248-89D8-E6479C73FE81}" name="Fe" dataDxfId="2825" dataCellStyle="Porcentaje">
      <calculatedColumnFormula array="1">IF($A4="",0%,(_xlfn.XLOOKUP($A4,Tabla1[[#All],[ID]],Tabla1[[#All],[Fe]])))</calculatedColumnFormula>
    </tableColumn>
    <tableColumn id="24" xr3:uid="{40D281CF-4E96-46C1-AB8B-506A79F4CE80}" name="Mn" dataDxfId="2824" dataCellStyle="Porcentaje">
      <calculatedColumnFormula array="1">IF($A4="",0%,(_xlfn.XLOOKUP($A4,Tabla1[[#All],[ID]],Tabla1[[#All],[Mn]])))</calculatedColumnFormula>
    </tableColumn>
    <tableColumn id="25" xr3:uid="{0049964C-1853-4EBE-84FC-2722E5AA6EE5}" name="Mo" dataDxfId="2823" dataCellStyle="Porcentaje">
      <calculatedColumnFormula array="1">IF($A4="",0%,(_xlfn.XLOOKUP($A4,Tabla1[[#All],[ID]],Tabla1[[#All],[Mo]])))</calculatedColumnFormula>
    </tableColumn>
    <tableColumn id="26" xr3:uid="{114BD5B4-DF0C-45DD-824B-4C14095F4B09}" name="SiO2" dataDxfId="2822" dataCellStyle="Porcentaje">
      <calculatedColumnFormula array="1">IF($A4="",0%,(_xlfn.XLOOKUP($A4,Tabla1[[#All],[ID]],Tabla1[[#All],[SiO2]])))</calculatedColumnFormula>
    </tableColumn>
    <tableColumn id="27" xr3:uid="{56447777-534E-430B-BCB6-8B631E1BB1F4}" name="Zn" dataDxfId="2821" dataCellStyle="Porcentaje">
      <calculatedColumnFormula array="1">IF($A4="",0%,(_xlfn.XLOOKUP($A4,Tabla1[[#All],[ID]],Tabla1[[#All],[Zn]])))</calculatedColumnFormula>
    </tableColumn>
    <tableColumn id="28" xr3:uid="{44780D06-5F70-4450-BC98-1F8960FCEBAA}" name="Na" dataDxfId="282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53E965F-A54E-4AE0-B15F-607AC3081DBD}" name="Tabla227" displayName="Tabla227" ref="A3:W21" totalsRowShown="0" headerRowDxfId="2797" dataDxfId="2795" headerRowBorderDxfId="2796" tableBorderDxfId="2794" totalsRowBorderDxfId="2793" dataCellStyle="Porcentaje">
  <autoFilter ref="A3:W21" xr:uid="{62A12C63-74E9-484A-BEC8-31A82248B89B}"/>
  <tableColumns count="23">
    <tableColumn id="4" xr3:uid="{B1C82D0E-5B28-4C34-B44B-C1A878087641}" name="MATERIA PRIMA" dataDxfId="2792"/>
    <tableColumn id="29" xr3:uid="{ADAF44F7-A45C-4879-BB38-D04D33CA6A3D}" name="CANTIDAD" dataDxfId="2791"/>
    <tableColumn id="5" xr3:uid="{26812D32-3D59-4E89-985C-F3B54DD7B8CB}" name="Q" dataDxfId="2790">
      <calculatedColumnFormula>IF(Tabla227[[#This Row],[CANTIDAD]]="",0%,Tabla227[[#This Row],[CANTIDAD]]/10)</calculatedColumnFormula>
    </tableColumn>
    <tableColumn id="9" xr3:uid="{0E124FB3-862F-4564-A5D7-C9B60C5D290A}" name="C" dataDxfId="2789" dataCellStyle="Porcentaje">
      <calculatedColumnFormula array="1">IF($A4="",0%,_xlfn.XLOOKUP($A4,Tabla1[[#All],[ID]],Tabla1[[#All],[C]]))</calculatedColumnFormula>
    </tableColumn>
    <tableColumn id="10" xr3:uid="{5CD04D70-9933-47B9-A9AF-93FD955551F8}" name="N" dataDxfId="2788" dataCellStyle="Porcentaje">
      <calculatedColumnFormula array="1">IF($A4="",0%,_xlfn.XLOOKUP($A4,Tabla1[[#All],[ID]],Tabla1[[#All],[N]]))</calculatedColumnFormula>
    </tableColumn>
    <tableColumn id="11" xr3:uid="{39A34B44-3C22-46FE-91BF-4BCA29B7E237}" name="N-NH4" dataDxfId="2787" dataCellStyle="Porcentaje">
      <calculatedColumnFormula array="1">IF($A4="",0%,(_xlfn.XLOOKUP($A4,Tabla1[[#All],[ID]],Tabla1[[#All],[N-NH4]])))</calculatedColumnFormula>
    </tableColumn>
    <tableColumn id="12" xr3:uid="{E0FEE239-82EF-4E97-9EFC-01D7D065D34A}" name="N-NO3" dataDxfId="2786" dataCellStyle="Porcentaje">
      <calculatedColumnFormula array="1">IF($A4="",0%,(_xlfn.XLOOKUP($A4,Tabla1[[#All],[ID]],Tabla1[[#All],[N-NO3]])))</calculatedColumnFormula>
    </tableColumn>
    <tableColumn id="13" xr3:uid="{E340ED10-8CCC-4EC6-9078-9ABB77EDB534}" name="N-org" dataDxfId="2785" dataCellStyle="Porcentaje">
      <calculatedColumnFormula array="1">IF($A4="",0%,(_xlfn.XLOOKUP($A4,Tabla1[[#All],[ID]],Tabla1[[#All],[N-org]])))</calculatedColumnFormula>
    </tableColumn>
    <tableColumn id="14" xr3:uid="{9AA279B0-8977-4972-8CA7-EDCEAEC14D4F}" name="N-ur" dataDxfId="2784" dataCellStyle="Porcentaje">
      <calculatedColumnFormula array="1">IF($A4="",0%,(_xlfn.XLOOKUP($A4,Tabla1[[#All],[ID]],Tabla1[[#All],[N-ur]])))</calculatedColumnFormula>
    </tableColumn>
    <tableColumn id="15" xr3:uid="{13DEA979-4C81-44F6-BDB0-E25BBE04D5EE}" name="P" dataDxfId="2783" dataCellStyle="Porcentaje">
      <calculatedColumnFormula array="1">IF($A4="",0%,(_xlfn.XLOOKUP($A4,Tabla1[[#All],[ID]],Tabla1[[#All],[P]])))</calculatedColumnFormula>
    </tableColumn>
    <tableColumn id="16" xr3:uid="{DBF331D6-DDDF-457F-811A-A4E202580C83}" name="K" dataDxfId="2782" dataCellStyle="Porcentaje">
      <calculatedColumnFormula array="1">IF($A4="",0%,(_xlfn.XLOOKUP($A4,Tabla1[[#All],[ID]],Tabla1[[#All],[K]])))</calculatedColumnFormula>
    </tableColumn>
    <tableColumn id="17" xr3:uid="{96CC68CE-FEC3-481A-980E-0591E448163F}" name="CaO" dataDxfId="2781" dataCellStyle="Porcentaje">
      <calculatedColumnFormula array="1">IF($A4="",0%,(_xlfn.XLOOKUP($A4,Tabla1[[#All],[ID]],Tabla1[[#All],[CaO]])))</calculatedColumnFormula>
    </tableColumn>
    <tableColumn id="18" xr3:uid="{4887BA62-A17A-4877-93BD-E62D410745DA}" name="MgO" dataDxfId="2780" dataCellStyle="Porcentaje">
      <calculatedColumnFormula array="1">IF($A4="",0%,(_xlfn.XLOOKUP($A4,Tabla1[[#All],[ID]],Tabla1[[#All],[MgO]])))</calculatedColumnFormula>
    </tableColumn>
    <tableColumn id="19" xr3:uid="{623880EF-B6E6-40AF-9B9B-DC219C00664D}" name="S" dataDxfId="2779" dataCellStyle="Porcentaje">
      <calculatedColumnFormula array="1">IF($A4="",0%,(_xlfn.XLOOKUP($A4,Tabla1[[#All],[ID]],Tabla1[[#All],[S]])))</calculatedColumnFormula>
    </tableColumn>
    <tableColumn id="20" xr3:uid="{47574760-9DF2-4062-9DA0-37857F675823}" name="B" dataDxfId="2778" dataCellStyle="Porcentaje">
      <calculatedColumnFormula array="1">IF($A4="",0%,(_xlfn.XLOOKUP($A4,Tabla1[[#All],[ID]],Tabla1[[#All],[B]])))</calculatedColumnFormula>
    </tableColumn>
    <tableColumn id="21" xr3:uid="{52D3D302-5F42-441E-9E5B-6ADA0E1C14F1}" name="Co" dataDxfId="2777" dataCellStyle="Porcentaje">
      <calculatedColumnFormula array="1">IF($A4="",0%,(_xlfn.XLOOKUP($A4,Tabla1[[#All],[ID]],Tabla1[[#All],[Co]])))</calculatedColumnFormula>
    </tableColumn>
    <tableColumn id="22" xr3:uid="{BD3A7E97-3753-4BC8-AA1E-9C9EF350AEDB}" name="Cu" dataDxfId="2776" dataCellStyle="Porcentaje">
      <calculatedColumnFormula array="1">IF($A4="",0%,(_xlfn.XLOOKUP($A4,Tabla1[[#All],[ID]],Tabla1[[#All],[Cu]])))</calculatedColumnFormula>
    </tableColumn>
    <tableColumn id="23" xr3:uid="{F23C70FA-B133-4915-809C-C93876C548B9}" name="Fe" dataDxfId="2775" dataCellStyle="Porcentaje">
      <calculatedColumnFormula array="1">IF($A4="",0%,(_xlfn.XLOOKUP($A4,Tabla1[[#All],[ID]],Tabla1[[#All],[Fe]])))</calculatedColumnFormula>
    </tableColumn>
    <tableColumn id="24" xr3:uid="{D57D75A2-03DC-4C95-8FE3-70DBAA943229}" name="Mn" dataDxfId="2774" dataCellStyle="Porcentaje">
      <calculatedColumnFormula array="1">IF($A4="",0%,(_xlfn.XLOOKUP($A4,Tabla1[[#All],[ID]],Tabla1[[#All],[Mn]])))</calculatedColumnFormula>
    </tableColumn>
    <tableColumn id="25" xr3:uid="{98DC598E-1CF2-4350-9321-BA4D16318EE2}" name="Mo" dataDxfId="2773" dataCellStyle="Porcentaje">
      <calculatedColumnFormula array="1">IF($A4="",0%,(_xlfn.XLOOKUP($A4,Tabla1[[#All],[ID]],Tabla1[[#All],[Mo]])))</calculatedColumnFormula>
    </tableColumn>
    <tableColumn id="26" xr3:uid="{7D98BE59-F4CF-4552-9606-9BF7DD14E9D0}" name="SiO2" dataDxfId="2772" dataCellStyle="Porcentaje">
      <calculatedColumnFormula array="1">IF($A4="",0%,(_xlfn.XLOOKUP($A4,Tabla1[[#All],[ID]],Tabla1[[#All],[SiO2]])))</calculatedColumnFormula>
    </tableColumn>
    <tableColumn id="27" xr3:uid="{8CF7BB6B-B720-44CC-88BF-C0CE1EA8E739}" name="Zn" dataDxfId="2771" dataCellStyle="Porcentaje">
      <calculatedColumnFormula array="1">IF($A4="",0%,(_xlfn.XLOOKUP($A4,Tabla1[[#All],[ID]],Tabla1[[#All],[Zn]])))</calculatedColumnFormula>
    </tableColumn>
    <tableColumn id="28" xr3:uid="{819BD77A-8F1C-473D-86A1-EEF6FC52E1F0}" name="Na" dataDxfId="277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9BCB07D-E0F7-4332-89FF-191692B1AC40}" name="Tabla228" displayName="Tabla228" ref="A3:W21" totalsRowShown="0" headerRowDxfId="2747" dataDxfId="2745" headerRowBorderDxfId="2746" tableBorderDxfId="2744" totalsRowBorderDxfId="2743" dataCellStyle="Porcentaje">
  <autoFilter ref="A3:W21" xr:uid="{62A12C63-74E9-484A-BEC8-31A82248B89B}"/>
  <tableColumns count="23">
    <tableColumn id="4" xr3:uid="{9C41219C-AD49-42D1-9DA8-855888D0CB71}" name="MATERIA PRIMA" dataDxfId="2742"/>
    <tableColumn id="29" xr3:uid="{19218214-4656-40EC-BA51-3E09D5EA93C7}" name="CANTIDAD" dataDxfId="2741"/>
    <tableColumn id="5" xr3:uid="{FA16AF03-425A-4F26-865A-CECF261FD1D0}" name="Q" dataDxfId="2740">
      <calculatedColumnFormula>IF(Tabla228[[#This Row],[CANTIDAD]]="",0%,Tabla228[[#This Row],[CANTIDAD]]/10)</calculatedColumnFormula>
    </tableColumn>
    <tableColumn id="9" xr3:uid="{C1C40C0A-A6AF-46F8-A161-1AE342C9A304}" name="C" dataDxfId="2739" dataCellStyle="Porcentaje">
      <calculatedColumnFormula array="1">IF($A4="",0%,_xlfn.XLOOKUP($A4,Tabla1[[#All],[ID]],Tabla1[[#All],[C]]))</calculatedColumnFormula>
    </tableColumn>
    <tableColumn id="10" xr3:uid="{981459C0-00B9-4C48-9B54-450A7912D2F4}" name="N" dataDxfId="2738" dataCellStyle="Porcentaje">
      <calculatedColumnFormula array="1">IF($A4="",0%,_xlfn.XLOOKUP($A4,Tabla1[[#All],[ID]],Tabla1[[#All],[N]]))</calculatedColumnFormula>
    </tableColumn>
    <tableColumn id="11" xr3:uid="{46485CC0-4D1B-414A-BC1E-5C61B5B6AB6F}" name="N-NH4" dataDxfId="2737" dataCellStyle="Porcentaje">
      <calculatedColumnFormula array="1">IF($A4="",0%,(_xlfn.XLOOKUP($A4,Tabla1[[#All],[ID]],Tabla1[[#All],[N-NH4]])))</calculatedColumnFormula>
    </tableColumn>
    <tableColumn id="12" xr3:uid="{A132A357-D547-4B08-B05E-285C56EBA2BB}" name="N-NO3" dataDxfId="2736" dataCellStyle="Porcentaje">
      <calculatedColumnFormula array="1">IF($A4="",0%,(_xlfn.XLOOKUP($A4,Tabla1[[#All],[ID]],Tabla1[[#All],[N-NO3]])))</calculatedColumnFormula>
    </tableColumn>
    <tableColumn id="13" xr3:uid="{FD6C6382-AB1A-4FF4-B6D0-1E062D64FF6F}" name="N-org" dataDxfId="2735" dataCellStyle="Porcentaje">
      <calculatedColumnFormula array="1">IF($A4="",0%,(_xlfn.XLOOKUP($A4,Tabla1[[#All],[ID]],Tabla1[[#All],[N-org]])))</calculatedColumnFormula>
    </tableColumn>
    <tableColumn id="14" xr3:uid="{8FE1B801-5BA4-40D8-BD41-E4540EDB15F5}" name="N-ur" dataDxfId="2734" dataCellStyle="Porcentaje">
      <calculatedColumnFormula array="1">IF($A4="",0%,(_xlfn.XLOOKUP($A4,Tabla1[[#All],[ID]],Tabla1[[#All],[N-ur]])))</calculatedColumnFormula>
    </tableColumn>
    <tableColumn id="15" xr3:uid="{706DEA05-AF3C-4E44-B88C-3C12C348CF87}" name="P" dataDxfId="2733" dataCellStyle="Porcentaje">
      <calculatedColumnFormula array="1">IF($A4="",0%,(_xlfn.XLOOKUP($A4,Tabla1[[#All],[ID]],Tabla1[[#All],[P]])))</calculatedColumnFormula>
    </tableColumn>
    <tableColumn id="16" xr3:uid="{58850E04-BE86-4699-9A57-A28EF747428C}" name="K" dataDxfId="2732" dataCellStyle="Porcentaje">
      <calculatedColumnFormula array="1">IF($A4="",0%,(_xlfn.XLOOKUP($A4,Tabla1[[#All],[ID]],Tabla1[[#All],[K]])))</calculatedColumnFormula>
    </tableColumn>
    <tableColumn id="17" xr3:uid="{0B6859A8-F98C-4D85-BFBD-0924B77076F3}" name="CaO" dataDxfId="2731" dataCellStyle="Porcentaje">
      <calculatedColumnFormula array="1">IF($A4="",0%,(_xlfn.XLOOKUP($A4,Tabla1[[#All],[ID]],Tabla1[[#All],[CaO]])))</calculatedColumnFormula>
    </tableColumn>
    <tableColumn id="18" xr3:uid="{1E369A2C-E6D5-44DB-B497-77C2C422505A}" name="MgO" dataDxfId="2730" dataCellStyle="Porcentaje">
      <calculatedColumnFormula array="1">IF($A4="",0%,(_xlfn.XLOOKUP($A4,Tabla1[[#All],[ID]],Tabla1[[#All],[MgO]])))</calculatedColumnFormula>
    </tableColumn>
    <tableColumn id="19" xr3:uid="{6A98D323-8443-477A-88F7-319091D2463F}" name="S" dataDxfId="2729" dataCellStyle="Porcentaje">
      <calculatedColumnFormula array="1">IF($A4="",0%,(_xlfn.XLOOKUP($A4,Tabla1[[#All],[ID]],Tabla1[[#All],[S]])))</calculatedColumnFormula>
    </tableColumn>
    <tableColumn id="20" xr3:uid="{FCDAEFFD-C27A-4891-B849-6C52AA7E5A6F}" name="B" dataDxfId="2728" dataCellStyle="Porcentaje">
      <calculatedColumnFormula array="1">IF($A4="",0%,(_xlfn.XLOOKUP($A4,Tabla1[[#All],[ID]],Tabla1[[#All],[B]])))</calculatedColumnFormula>
    </tableColumn>
    <tableColumn id="21" xr3:uid="{C634B450-6F46-4342-8EA5-8E69E9D4D710}" name="Co" dataDxfId="2727" dataCellStyle="Porcentaje">
      <calculatedColumnFormula array="1">IF($A4="",0%,(_xlfn.XLOOKUP($A4,Tabla1[[#All],[ID]],Tabla1[[#All],[Co]])))</calculatedColumnFormula>
    </tableColumn>
    <tableColumn id="22" xr3:uid="{2B65AD47-8165-47FB-A7FA-47C495B7AD19}" name="Cu" dataDxfId="2726" dataCellStyle="Porcentaje">
      <calculatedColumnFormula array="1">IF($A4="",0%,(_xlfn.XLOOKUP($A4,Tabla1[[#All],[ID]],Tabla1[[#All],[Cu]])))</calculatedColumnFormula>
    </tableColumn>
    <tableColumn id="23" xr3:uid="{D61484EE-4B72-4A40-9F71-5519CAC76A42}" name="Fe" dataDxfId="2725" dataCellStyle="Porcentaje">
      <calculatedColumnFormula array="1">IF($A4="",0%,(_xlfn.XLOOKUP($A4,Tabla1[[#All],[ID]],Tabla1[[#All],[Fe]])))</calculatedColumnFormula>
    </tableColumn>
    <tableColumn id="24" xr3:uid="{FDBA0B60-40C6-461B-86CE-918DBA76EEB5}" name="Mn" dataDxfId="2724" dataCellStyle="Porcentaje">
      <calculatedColumnFormula array="1">IF($A4="",0%,(_xlfn.XLOOKUP($A4,Tabla1[[#All],[ID]],Tabla1[[#All],[Mn]])))</calculatedColumnFormula>
    </tableColumn>
    <tableColumn id="25" xr3:uid="{75A21CE2-2ACD-4F24-9AA4-1476C88A5C07}" name="Mo" dataDxfId="2723" dataCellStyle="Porcentaje">
      <calculatedColumnFormula array="1">IF($A4="",0%,(_xlfn.XLOOKUP($A4,Tabla1[[#All],[ID]],Tabla1[[#All],[Mo]])))</calculatedColumnFormula>
    </tableColumn>
    <tableColumn id="26" xr3:uid="{A8EC5181-EEF7-4CEB-A39E-5C35488EA069}" name="SiO2" dataDxfId="2722" dataCellStyle="Porcentaje">
      <calculatedColumnFormula array="1">IF($A4="",0%,(_xlfn.XLOOKUP($A4,Tabla1[[#All],[ID]],Tabla1[[#All],[SiO2]])))</calculatedColumnFormula>
    </tableColumn>
    <tableColumn id="27" xr3:uid="{67B56187-AA64-446A-B846-5F6A5961103D}" name="Zn" dataDxfId="2721" dataCellStyle="Porcentaje">
      <calculatedColumnFormula array="1">IF($A4="",0%,(_xlfn.XLOOKUP($A4,Tabla1[[#All],[ID]],Tabla1[[#All],[Zn]])))</calculatedColumnFormula>
    </tableColumn>
    <tableColumn id="28" xr3:uid="{752991E6-55E1-4E4D-B990-0176B9BA320E}" name="Na" dataDxfId="272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A37F05A-0A87-4488-85F9-248592216E2A}" name="Tabla229" displayName="Tabla229" ref="A3:W21" totalsRowShown="0" headerRowDxfId="2697" dataDxfId="2695" headerRowBorderDxfId="2696" tableBorderDxfId="2694" totalsRowBorderDxfId="2693" dataCellStyle="Porcentaje">
  <autoFilter ref="A3:W21" xr:uid="{62A12C63-74E9-484A-BEC8-31A82248B89B}"/>
  <tableColumns count="23">
    <tableColumn id="4" xr3:uid="{43E3B733-0927-40FA-9EAE-43E824D6F198}" name="MATERIA PRIMA" dataDxfId="2692"/>
    <tableColumn id="29" xr3:uid="{4A332408-6B83-4409-B5CC-FCA0D68660DF}" name="CANTIDAD" dataDxfId="2691"/>
    <tableColumn id="5" xr3:uid="{FFCFE55B-3671-4382-BAAF-620C9B6944EE}" name="Q" dataDxfId="2690">
      <calculatedColumnFormula>IF(Tabla229[[#This Row],[CANTIDAD]]="",0%,Tabla229[[#This Row],[CANTIDAD]]/10)</calculatedColumnFormula>
    </tableColumn>
    <tableColumn id="9" xr3:uid="{F577D4A7-AB43-4C58-B195-38958C725188}" name="C" dataDxfId="2689" dataCellStyle="Porcentaje">
      <calculatedColumnFormula array="1">IF($A4="",0%,_xlfn.XLOOKUP($A4,Tabla1[[#All],[ID]],Tabla1[[#All],[C]]))</calculatedColumnFormula>
    </tableColumn>
    <tableColumn id="10" xr3:uid="{E76E57B4-97C5-4E3D-A0F9-F990D251E317}" name="N" dataDxfId="2688" dataCellStyle="Porcentaje">
      <calculatedColumnFormula array="1">IF($A4="",0%,_xlfn.XLOOKUP($A4,Tabla1[[#All],[ID]],Tabla1[[#All],[N]]))</calculatedColumnFormula>
    </tableColumn>
    <tableColumn id="11" xr3:uid="{6AC7BBD0-90D3-421B-A8A8-56EF8E4ECFE0}" name="N-NH4" dataDxfId="2687" dataCellStyle="Porcentaje">
      <calculatedColumnFormula array="1">IF($A4="",0%,(_xlfn.XLOOKUP($A4,Tabla1[[#All],[ID]],Tabla1[[#All],[N-NH4]])))</calculatedColumnFormula>
    </tableColumn>
    <tableColumn id="12" xr3:uid="{F7B3A008-5650-45F8-8929-8FA0243BA97F}" name="N-NO3" dataDxfId="2686" dataCellStyle="Porcentaje">
      <calculatedColumnFormula array="1">IF($A4="",0%,(_xlfn.XLOOKUP($A4,Tabla1[[#All],[ID]],Tabla1[[#All],[N-NO3]])))</calculatedColumnFormula>
    </tableColumn>
    <tableColumn id="13" xr3:uid="{56C9C8FB-940F-43CB-8857-D1718C85CD0D}" name="N-org" dataDxfId="2685" dataCellStyle="Porcentaje">
      <calculatedColumnFormula array="1">IF($A4="",0%,(_xlfn.XLOOKUP($A4,Tabla1[[#All],[ID]],Tabla1[[#All],[N-org]])))</calculatedColumnFormula>
    </tableColumn>
    <tableColumn id="14" xr3:uid="{5BDD4FE2-978F-481D-8D8C-75356879842A}" name="N-ur" dataDxfId="2684" dataCellStyle="Porcentaje">
      <calculatedColumnFormula array="1">IF($A4="",0%,(_xlfn.XLOOKUP($A4,Tabla1[[#All],[ID]],Tabla1[[#All],[N-ur]])))</calculatedColumnFormula>
    </tableColumn>
    <tableColumn id="15" xr3:uid="{1DFE997F-D15E-465C-906F-BF3C857BD786}" name="P" dataDxfId="2683" dataCellStyle="Porcentaje">
      <calculatedColumnFormula array="1">IF($A4="",0%,(_xlfn.XLOOKUP($A4,Tabla1[[#All],[ID]],Tabla1[[#All],[P]])))</calculatedColumnFormula>
    </tableColumn>
    <tableColumn id="16" xr3:uid="{1D18A0AB-291C-491D-BBFF-7C4907FCDE97}" name="K" dataDxfId="2682" dataCellStyle="Porcentaje">
      <calculatedColumnFormula array="1">IF($A4="",0%,(_xlfn.XLOOKUP($A4,Tabla1[[#All],[ID]],Tabla1[[#All],[K]])))</calculatedColumnFormula>
    </tableColumn>
    <tableColumn id="17" xr3:uid="{0E182606-759D-4D6F-939D-5915F8759BFB}" name="CaO" dataDxfId="2681" dataCellStyle="Porcentaje">
      <calculatedColumnFormula array="1">IF($A4="",0%,(_xlfn.XLOOKUP($A4,Tabla1[[#All],[ID]],Tabla1[[#All],[CaO]])))</calculatedColumnFormula>
    </tableColumn>
    <tableColumn id="18" xr3:uid="{F411FA6E-07FF-4F4D-AD36-9266A505214B}" name="MgO" dataDxfId="2680" dataCellStyle="Porcentaje">
      <calculatedColumnFormula array="1">IF($A4="",0%,(_xlfn.XLOOKUP($A4,Tabla1[[#All],[ID]],Tabla1[[#All],[MgO]])))</calculatedColumnFormula>
    </tableColumn>
    <tableColumn id="19" xr3:uid="{07648FC7-5892-4525-B697-BD58C94A190D}" name="S" dataDxfId="2679" dataCellStyle="Porcentaje">
      <calculatedColumnFormula array="1">IF($A4="",0%,(_xlfn.XLOOKUP($A4,Tabla1[[#All],[ID]],Tabla1[[#All],[S]])))</calculatedColumnFormula>
    </tableColumn>
    <tableColumn id="20" xr3:uid="{A227582B-B9C2-41A1-BA91-48887FA12E4E}" name="B" dataDxfId="2678" dataCellStyle="Porcentaje">
      <calculatedColumnFormula array="1">IF($A4="",0%,(_xlfn.XLOOKUP($A4,Tabla1[[#All],[ID]],Tabla1[[#All],[B]])))</calculatedColumnFormula>
    </tableColumn>
    <tableColumn id="21" xr3:uid="{ED67CE7A-CB07-419C-A1EB-A94E9237F708}" name="Co" dataDxfId="2677" dataCellStyle="Porcentaje">
      <calculatedColumnFormula array="1">IF($A4="",0%,(_xlfn.XLOOKUP($A4,Tabla1[[#All],[ID]],Tabla1[[#All],[Co]])))</calculatedColumnFormula>
    </tableColumn>
    <tableColumn id="22" xr3:uid="{4EC0C417-0750-4F3D-91F0-CC2EAC0A46B0}" name="Cu" dataDxfId="2676" dataCellStyle="Porcentaje">
      <calculatedColumnFormula array="1">IF($A4="",0%,(_xlfn.XLOOKUP($A4,Tabla1[[#All],[ID]],Tabla1[[#All],[Cu]])))</calculatedColumnFormula>
    </tableColumn>
    <tableColumn id="23" xr3:uid="{E1228C78-FE0E-4D16-9B41-E1FB1DF1B620}" name="Fe" dataDxfId="2675" dataCellStyle="Porcentaje">
      <calculatedColumnFormula array="1">IF($A4="",0%,(_xlfn.XLOOKUP($A4,Tabla1[[#All],[ID]],Tabla1[[#All],[Fe]])))</calculatedColumnFormula>
    </tableColumn>
    <tableColumn id="24" xr3:uid="{E76F1C0D-4504-4CC4-BC83-52126838E78E}" name="Mn" dataDxfId="2674" dataCellStyle="Porcentaje">
      <calculatedColumnFormula array="1">IF($A4="",0%,(_xlfn.XLOOKUP($A4,Tabla1[[#All],[ID]],Tabla1[[#All],[Mn]])))</calculatedColumnFormula>
    </tableColumn>
    <tableColumn id="25" xr3:uid="{7780ADEC-4CB3-4B41-9111-A101054515ED}" name="Mo" dataDxfId="2673" dataCellStyle="Porcentaje">
      <calculatedColumnFormula array="1">IF($A4="",0%,(_xlfn.XLOOKUP($A4,Tabla1[[#All],[ID]],Tabla1[[#All],[Mo]])))</calculatedColumnFormula>
    </tableColumn>
    <tableColumn id="26" xr3:uid="{F6A84F52-DF97-442A-8471-F7ADCE2C51E8}" name="SiO2" dataDxfId="2672" dataCellStyle="Porcentaje">
      <calculatedColumnFormula array="1">IF($A4="",0%,(_xlfn.XLOOKUP($A4,Tabla1[[#All],[ID]],Tabla1[[#All],[SiO2]])))</calculatedColumnFormula>
    </tableColumn>
    <tableColumn id="27" xr3:uid="{C8D95B0E-42B4-4403-93B6-D31E3FF3CC24}" name="Zn" dataDxfId="2671" dataCellStyle="Porcentaje">
      <calculatedColumnFormula array="1">IF($A4="",0%,(_xlfn.XLOOKUP($A4,Tabla1[[#All],[ID]],Tabla1[[#All],[Zn]])))</calculatedColumnFormula>
    </tableColumn>
    <tableColumn id="28" xr3:uid="{64A4492E-ACBC-4505-ABCC-57C3A5E19756}" name="Na" dataDxfId="267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CF6E0D5-EF12-4171-AD29-4A7938284D90}" name="Tabla230" displayName="Tabla230" ref="A3:W21" totalsRowShown="0" headerRowDxfId="2645" dataDxfId="2643" headerRowBorderDxfId="2644" tableBorderDxfId="2642" totalsRowBorderDxfId="2641" dataCellStyle="Porcentaje">
  <autoFilter ref="A3:W21" xr:uid="{62A12C63-74E9-484A-BEC8-31A82248B89B}"/>
  <tableColumns count="23">
    <tableColumn id="4" xr3:uid="{01AA5911-DD0E-4973-B94F-5F375D4288E1}" name="MATERIA PRIMA" dataDxfId="2640"/>
    <tableColumn id="29" xr3:uid="{8D51B319-ECB2-4831-9B54-6F7D0C520878}" name="CANTIDAD" dataDxfId="2639"/>
    <tableColumn id="5" xr3:uid="{AAF9A7DC-2A4E-4D5C-A363-1D6B00ACA812}" name="Q" dataDxfId="2638"/>
    <tableColumn id="9" xr3:uid="{B1A31EDC-3DE4-40D6-BDAD-A78FF4E078CC}" name="C" dataDxfId="2637" dataCellStyle="Porcentaje">
      <calculatedColumnFormula array="1">IF($A4="",0%,_xlfn.XLOOKUP($A4,Tabla1[[#All],[ID]],Tabla1[[#All],[C]]))</calculatedColumnFormula>
    </tableColumn>
    <tableColumn id="10" xr3:uid="{9201A95D-7E13-4578-88FB-CB5F01A5A2C8}" name="N" dataDxfId="2636" dataCellStyle="Porcentaje">
      <calculatedColumnFormula array="1">IF($A4="",0%,_xlfn.XLOOKUP($A4,Tabla1[[#All],[ID]],Tabla1[[#All],[N]]))</calculatedColumnFormula>
    </tableColumn>
    <tableColumn id="11" xr3:uid="{7DD4DC57-D294-4ED3-8125-3EDB5D982C4C}" name="N-NH4" dataDxfId="2635" dataCellStyle="Porcentaje">
      <calculatedColumnFormula array="1">IF($A4="",0%,(_xlfn.XLOOKUP($A4,Tabla1[[#All],[ID]],Tabla1[[#All],[N-NH4]])))</calculatedColumnFormula>
    </tableColumn>
    <tableColumn id="12" xr3:uid="{3171F3B3-2827-423A-9C0A-DCF8A60F34E8}" name="N-NO3" dataDxfId="2634" dataCellStyle="Porcentaje">
      <calculatedColumnFormula array="1">IF($A4="",0%,(_xlfn.XLOOKUP($A4,Tabla1[[#All],[ID]],Tabla1[[#All],[N-NO3]])))</calculatedColumnFormula>
    </tableColumn>
    <tableColumn id="13" xr3:uid="{55DB3537-8F7B-458E-BD44-89AB0D5A7182}" name="N-org" dataDxfId="2633" dataCellStyle="Porcentaje">
      <calculatedColumnFormula array="1">IF($A4="",0%,(_xlfn.XLOOKUP($A4,Tabla1[[#All],[ID]],Tabla1[[#All],[N-org]])))</calculatedColumnFormula>
    </tableColumn>
    <tableColumn id="14" xr3:uid="{DF195224-7B09-41D8-BEB6-CC3E4F07EA46}" name="N-ur" dataDxfId="2632" dataCellStyle="Porcentaje">
      <calculatedColumnFormula array="1">IF($A4="",0%,(_xlfn.XLOOKUP($A4,Tabla1[[#All],[ID]],Tabla1[[#All],[N-ur]])))</calculatedColumnFormula>
    </tableColumn>
    <tableColumn id="15" xr3:uid="{C8263A87-16D6-4D62-9398-3AE40187D3A2}" name="P" dataDxfId="2631" dataCellStyle="Porcentaje">
      <calculatedColumnFormula array="1">IF($A4="",0%,(_xlfn.XLOOKUP($A4,Tabla1[[#All],[ID]],Tabla1[[#All],[P]])))</calculatedColumnFormula>
    </tableColumn>
    <tableColumn id="16" xr3:uid="{27B9D2FD-80E1-4252-A26E-EE5F50D066AE}" name="K" dataDxfId="2630" dataCellStyle="Porcentaje">
      <calculatedColumnFormula array="1">IF($A4="",0%,(_xlfn.XLOOKUP($A4,Tabla1[[#All],[ID]],Tabla1[[#All],[K]])))</calculatedColumnFormula>
    </tableColumn>
    <tableColumn id="17" xr3:uid="{4192717B-A833-4A0A-9CB2-94492F7D8E15}" name="CaO" dataDxfId="2629" dataCellStyle="Porcentaje">
      <calculatedColumnFormula array="1">IF($A4="",0%,(_xlfn.XLOOKUP($A4,Tabla1[[#All],[ID]],Tabla1[[#All],[CaO]])))</calculatedColumnFormula>
    </tableColumn>
    <tableColumn id="18" xr3:uid="{78E83F63-C2D3-4EE3-B168-6D6D35767AAA}" name="MgO" dataDxfId="2628" dataCellStyle="Porcentaje">
      <calculatedColumnFormula array="1">IF($A4="",0%,(_xlfn.XLOOKUP($A4,Tabla1[[#All],[ID]],Tabla1[[#All],[MgO]])))</calculatedColumnFormula>
    </tableColumn>
    <tableColumn id="19" xr3:uid="{3248AF70-7A3A-4CEF-B580-306CF4413AB1}" name="S" dataDxfId="2627" dataCellStyle="Porcentaje">
      <calculatedColumnFormula array="1">IF($A4="",0%,(_xlfn.XLOOKUP($A4,Tabla1[[#All],[ID]],Tabla1[[#All],[S]])))</calculatedColumnFormula>
    </tableColumn>
    <tableColumn id="20" xr3:uid="{5DDF284D-279E-40C8-854D-6114A0878BFA}" name="B" dataDxfId="2626" dataCellStyle="Porcentaje">
      <calculatedColumnFormula array="1">IF($A4="",0%,(_xlfn.XLOOKUP($A4,Tabla1[[#All],[ID]],Tabla1[[#All],[B]])))</calculatedColumnFormula>
    </tableColumn>
    <tableColumn id="21" xr3:uid="{26C2F03C-04A7-424C-862F-A725BA67F47B}" name="Co" dataDxfId="2625" dataCellStyle="Porcentaje">
      <calculatedColumnFormula array="1">IF($A4="",0%,(_xlfn.XLOOKUP($A4,Tabla1[[#All],[ID]],Tabla1[[#All],[Co]])))</calculatedColumnFormula>
    </tableColumn>
    <tableColumn id="22" xr3:uid="{63763DCA-7283-456B-BE5C-28090740A570}" name="Cu" dataDxfId="2624" dataCellStyle="Porcentaje">
      <calculatedColumnFormula array="1">IF($A4="",0%,(_xlfn.XLOOKUP($A4,Tabla1[[#All],[ID]],Tabla1[[#All],[Cu]])))</calculatedColumnFormula>
    </tableColumn>
    <tableColumn id="23" xr3:uid="{8E592ADF-7C47-4492-8E6F-03A49960AC86}" name="Fe" dataDxfId="2623" dataCellStyle="Porcentaje">
      <calculatedColumnFormula array="1">IF($A4="",0%,(_xlfn.XLOOKUP($A4,Tabla1[[#All],[ID]],Tabla1[[#All],[Fe]])))</calculatedColumnFormula>
    </tableColumn>
    <tableColumn id="24" xr3:uid="{96067559-5F4E-42C4-8859-58CD1F8E4D93}" name="Mn" dataDxfId="2622" dataCellStyle="Porcentaje">
      <calculatedColumnFormula array="1">IF($A4="",0%,(_xlfn.XLOOKUP($A4,Tabla1[[#All],[ID]],Tabla1[[#All],[Mn]])))</calculatedColumnFormula>
    </tableColumn>
    <tableColumn id="25" xr3:uid="{39C25C50-3A7E-42FA-8562-F974CB8C02E4}" name="Mo" dataDxfId="2621" dataCellStyle="Porcentaje">
      <calculatedColumnFormula array="1">IF($A4="",0%,(_xlfn.XLOOKUP($A4,Tabla1[[#All],[ID]],Tabla1[[#All],[Mo]])))</calculatedColumnFormula>
    </tableColumn>
    <tableColumn id="26" xr3:uid="{60575240-F95F-49B1-BC85-B47BA400805A}" name="SiO2" dataDxfId="2620" dataCellStyle="Porcentaje">
      <calculatedColumnFormula array="1">IF($A4="",0%,(_xlfn.XLOOKUP($A4,Tabla1[[#All],[ID]],Tabla1[[#All],[SiO2]])))</calculatedColumnFormula>
    </tableColumn>
    <tableColumn id="27" xr3:uid="{41941427-223D-42DB-B58C-3C40E7A7DBF3}" name="Zn" dataDxfId="2619" dataCellStyle="Porcentaje">
      <calculatedColumnFormula array="1">IF($A4="",0%,(_xlfn.XLOOKUP($A4,Tabla1[[#All],[ID]],Tabla1[[#All],[Zn]])))</calculatedColumnFormula>
    </tableColumn>
    <tableColumn id="28" xr3:uid="{14359701-A2B2-4743-96CC-7FB8EF046AA9}" name="Na" dataDxfId="261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EABC40E-BABB-4F0B-9493-54FAF334E50B}" name="Tabla231" displayName="Tabla231" ref="A3:W21" totalsRowShown="0" headerRowDxfId="2593" dataDxfId="2591" headerRowBorderDxfId="2592" tableBorderDxfId="2590" totalsRowBorderDxfId="2589" dataCellStyle="Porcentaje">
  <autoFilter ref="A3:W21" xr:uid="{62A12C63-74E9-484A-BEC8-31A82248B89B}"/>
  <tableColumns count="23">
    <tableColumn id="4" xr3:uid="{6EDEAC91-369F-41DA-AA23-2783A125E87D}" name="MATERIA PRIMA" dataDxfId="2588"/>
    <tableColumn id="29" xr3:uid="{9358CC1F-A7A1-4D55-8AFC-2728E888FAEC}" name="CANTIDAD" dataDxfId="2587"/>
    <tableColumn id="5" xr3:uid="{6417B916-A4E8-4023-A9E0-1085FA895A11}" name="Q" dataDxfId="2586"/>
    <tableColumn id="9" xr3:uid="{763DB781-1DD3-46E6-BB35-2F32B93506DD}" name="C" dataDxfId="2585" dataCellStyle="Porcentaje">
      <calculatedColumnFormula array="1">IF($A4="",0%,_xlfn.XLOOKUP($A4,Tabla1[[#All],[ID]],Tabla1[[#All],[C]]))</calculatedColumnFormula>
    </tableColumn>
    <tableColumn id="10" xr3:uid="{5B1D6D41-4D56-4936-BE59-49B5F3ACD007}" name="N" dataDxfId="2584" dataCellStyle="Porcentaje">
      <calculatedColumnFormula array="1">IF($A4="",0%,_xlfn.XLOOKUP($A4,Tabla1[[#All],[ID]],Tabla1[[#All],[N]]))</calculatedColumnFormula>
    </tableColumn>
    <tableColumn id="11" xr3:uid="{B126954B-DB64-4145-A3B5-935BA437F493}" name="N-NH4" dataDxfId="2583" dataCellStyle="Porcentaje">
      <calculatedColumnFormula array="1">IF($A4="",0%,(_xlfn.XLOOKUP($A4,Tabla1[[#All],[ID]],Tabla1[[#All],[N-NH4]])))</calculatedColumnFormula>
    </tableColumn>
    <tableColumn id="12" xr3:uid="{1F4CE667-4181-4C9F-95C1-D6D298D982D3}" name="N-NO3" dataDxfId="2582" dataCellStyle="Porcentaje">
      <calculatedColumnFormula array="1">IF($A4="",0%,(_xlfn.XLOOKUP($A4,Tabla1[[#All],[ID]],Tabla1[[#All],[N-NO3]])))</calculatedColumnFormula>
    </tableColumn>
    <tableColumn id="13" xr3:uid="{210602CB-B8ED-4217-986B-EAD36908811F}" name="N-org" dataDxfId="2581" dataCellStyle="Porcentaje">
      <calculatedColumnFormula array="1">IF($A4="",0%,(_xlfn.XLOOKUP($A4,Tabla1[[#All],[ID]],Tabla1[[#All],[N-org]])))</calculatedColumnFormula>
    </tableColumn>
    <tableColumn id="14" xr3:uid="{056A35BA-FE37-4976-81FE-A4064092AEF9}" name="N-ur" dataDxfId="2580" dataCellStyle="Porcentaje">
      <calculatedColumnFormula array="1">IF($A4="",0%,(_xlfn.XLOOKUP($A4,Tabla1[[#All],[ID]],Tabla1[[#All],[N-ur]])))</calculatedColumnFormula>
    </tableColumn>
    <tableColumn id="15" xr3:uid="{DBF6944A-79E1-4361-8570-4F982B17A188}" name="P" dataDxfId="2579" dataCellStyle="Porcentaje">
      <calculatedColumnFormula array="1">IF($A4="",0%,(_xlfn.XLOOKUP($A4,Tabla1[[#All],[ID]],Tabla1[[#All],[P]])))</calculatedColumnFormula>
    </tableColumn>
    <tableColumn id="16" xr3:uid="{83A0E4E1-FB37-44FC-B535-A5D136B8300B}" name="K" dataDxfId="2578" dataCellStyle="Porcentaje">
      <calculatedColumnFormula array="1">IF($A4="",0%,(_xlfn.XLOOKUP($A4,Tabla1[[#All],[ID]],Tabla1[[#All],[K]])))</calculatedColumnFormula>
    </tableColumn>
    <tableColumn id="17" xr3:uid="{93E74396-A765-4622-9C33-056845F6C532}" name="CaO" dataDxfId="2577" dataCellStyle="Porcentaje">
      <calculatedColumnFormula array="1">IF($A4="",0%,(_xlfn.XLOOKUP($A4,Tabla1[[#All],[ID]],Tabla1[[#All],[CaO]])))</calculatedColumnFormula>
    </tableColumn>
    <tableColumn id="18" xr3:uid="{DDD2B2CC-DF59-4A4D-839A-BB1FCFFAE521}" name="MgO" dataDxfId="2576" dataCellStyle="Porcentaje">
      <calculatedColumnFormula array="1">IF($A4="",0%,(_xlfn.XLOOKUP($A4,Tabla1[[#All],[ID]],Tabla1[[#All],[MgO]])))</calculatedColumnFormula>
    </tableColumn>
    <tableColumn id="19" xr3:uid="{92E970C1-6923-4B3E-97ED-4FB299B55B24}" name="S" dataDxfId="2575" dataCellStyle="Porcentaje">
      <calculatedColumnFormula array="1">IF($A4="",0%,(_xlfn.XLOOKUP($A4,Tabla1[[#All],[ID]],Tabla1[[#All],[S]])))</calculatedColumnFormula>
    </tableColumn>
    <tableColumn id="20" xr3:uid="{A199C6A7-1A29-45BD-AAF9-573ABF2DB2BD}" name="B" dataDxfId="2574" dataCellStyle="Porcentaje">
      <calculatedColumnFormula array="1">IF($A4="",0%,(_xlfn.XLOOKUP($A4,Tabla1[[#All],[ID]],Tabla1[[#All],[B]])))</calculatedColumnFormula>
    </tableColumn>
    <tableColumn id="21" xr3:uid="{3FEB5EF0-8743-4938-B4BB-2BDAD847D03F}" name="Co" dataDxfId="2573" dataCellStyle="Porcentaje">
      <calculatedColumnFormula array="1">IF($A4="",0%,(_xlfn.XLOOKUP($A4,Tabla1[[#All],[ID]],Tabla1[[#All],[Co]])))</calculatedColumnFormula>
    </tableColumn>
    <tableColumn id="22" xr3:uid="{A45A44A8-047E-45FE-9C36-5DA16F03960C}" name="Cu" dataDxfId="2572" dataCellStyle="Porcentaje">
      <calculatedColumnFormula array="1">IF($A4="",0%,(_xlfn.XLOOKUP($A4,Tabla1[[#All],[ID]],Tabla1[[#All],[Cu]])))</calculatedColumnFormula>
    </tableColumn>
    <tableColumn id="23" xr3:uid="{A14D2E32-2862-497A-B8C9-2747C0B3ECFB}" name="Fe" dataDxfId="2571" dataCellStyle="Porcentaje">
      <calculatedColumnFormula array="1">IF($A4="",0%,(_xlfn.XLOOKUP($A4,Tabla1[[#All],[ID]],Tabla1[[#All],[Fe]])))</calculatedColumnFormula>
    </tableColumn>
    <tableColumn id="24" xr3:uid="{3E711FE8-9E7F-48B0-B812-F04D028CD295}" name="Mn" dataDxfId="2570" dataCellStyle="Porcentaje">
      <calculatedColumnFormula array="1">IF($A4="",0%,(_xlfn.XLOOKUP($A4,Tabla1[[#All],[ID]],Tabla1[[#All],[Mn]])))</calculatedColumnFormula>
    </tableColumn>
    <tableColumn id="25" xr3:uid="{00ECA9B8-3DEE-42A1-9843-635E30F8AD8F}" name="Mo" dataDxfId="2569" dataCellStyle="Porcentaje">
      <calculatedColumnFormula array="1">IF($A4="",0%,(_xlfn.XLOOKUP($A4,Tabla1[[#All],[ID]],Tabla1[[#All],[Mo]])))</calculatedColumnFormula>
    </tableColumn>
    <tableColumn id="26" xr3:uid="{804191CD-65C1-4E97-A61A-B09964FC1AA7}" name="SiO2" dataDxfId="2568" dataCellStyle="Porcentaje">
      <calculatedColumnFormula array="1">IF($A4="",0%,(_xlfn.XLOOKUP($A4,Tabla1[[#All],[ID]],Tabla1[[#All],[SiO2]])))</calculatedColumnFormula>
    </tableColumn>
    <tableColumn id="27" xr3:uid="{4B643420-AAC8-4C42-AE04-F5303D2D4E9A}" name="Zn" dataDxfId="2567" dataCellStyle="Porcentaje">
      <calculatedColumnFormula array="1">IF($A4="",0%,(_xlfn.XLOOKUP($A4,Tabla1[[#All],[ID]],Tabla1[[#All],[Zn]])))</calculatedColumnFormula>
    </tableColumn>
    <tableColumn id="28" xr3:uid="{6AD7DA31-865B-436A-9513-F79A03FA0F4D}" name="Na" dataDxfId="256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799DE09-548D-4265-8910-C76D8C739F0E}" name="Tabla232" displayName="Tabla232" ref="A3:W21" totalsRowShown="0" headerRowDxfId="2541" dataDxfId="2539" headerRowBorderDxfId="2540" tableBorderDxfId="2538" totalsRowBorderDxfId="2537" dataCellStyle="Porcentaje">
  <autoFilter ref="A3:W21" xr:uid="{62A12C63-74E9-484A-BEC8-31A82248B89B}"/>
  <tableColumns count="23">
    <tableColumn id="4" xr3:uid="{2F6FF078-C6A5-4BF4-8CEA-15BEE75BBEB9}" name="MATERIA PRIMA" dataDxfId="2536"/>
    <tableColumn id="29" xr3:uid="{980CFBA2-47D3-4AFE-A3DF-0993F04104EB}" name="CANTIDAD" dataDxfId="2535"/>
    <tableColumn id="5" xr3:uid="{4AB6A735-36A3-420D-A2D0-83B9D6286382}" name="Q" dataDxfId="2534"/>
    <tableColumn id="9" xr3:uid="{D32566E7-E3FA-4466-BC90-F37C280F6DC3}" name="C" dataDxfId="2533" dataCellStyle="Porcentaje">
      <calculatedColumnFormula array="1">IF($A4="",0%,_xlfn.XLOOKUP($A4,Tabla1[[#All],[ID]],Tabla1[[#All],[C]]))</calculatedColumnFormula>
    </tableColumn>
    <tableColumn id="10" xr3:uid="{4F393BAE-94F2-4110-BAEA-4F1A08D43A0D}" name="N" dataDxfId="2532" dataCellStyle="Porcentaje">
      <calculatedColumnFormula array="1">IF($A4="",0%,_xlfn.XLOOKUP($A4,Tabla1[[#All],[ID]],Tabla1[[#All],[N]]))</calculatedColumnFormula>
    </tableColumn>
    <tableColumn id="11" xr3:uid="{50086B47-A3D3-4B83-8C60-46DA416BE48E}" name="N-NH4" dataDxfId="2531" dataCellStyle="Porcentaje">
      <calculatedColumnFormula array="1">IF($A4="",0%,(_xlfn.XLOOKUP($A4,Tabla1[[#All],[ID]],Tabla1[[#All],[N-NH4]])))</calculatedColumnFormula>
    </tableColumn>
    <tableColumn id="12" xr3:uid="{B39AD759-48D5-4C2F-876E-0F16F543FE4C}" name="N-NO3" dataDxfId="2530" dataCellStyle="Porcentaje">
      <calculatedColumnFormula array="1">IF($A4="",0%,(_xlfn.XLOOKUP($A4,Tabla1[[#All],[ID]],Tabla1[[#All],[N-NO3]])))</calculatedColumnFormula>
    </tableColumn>
    <tableColumn id="13" xr3:uid="{FDE888BF-80A1-4DA9-9255-9D39AA3F3210}" name="N-org" dataDxfId="2529" dataCellStyle="Porcentaje">
      <calculatedColumnFormula array="1">IF($A4="",0%,(_xlfn.XLOOKUP($A4,Tabla1[[#All],[ID]],Tabla1[[#All],[N-org]])))</calculatedColumnFormula>
    </tableColumn>
    <tableColumn id="14" xr3:uid="{62009CC7-513D-4864-AB57-7F0112393C55}" name="N-ur" dataDxfId="2528" dataCellStyle="Porcentaje">
      <calculatedColumnFormula array="1">IF($A4="",0%,(_xlfn.XLOOKUP($A4,Tabla1[[#All],[ID]],Tabla1[[#All],[N-ur]])))</calculatedColumnFormula>
    </tableColumn>
    <tableColumn id="15" xr3:uid="{107347CC-EAC8-4E94-95BF-C47D1A934D11}" name="P" dataDxfId="2527" dataCellStyle="Porcentaje">
      <calculatedColumnFormula array="1">IF($A4="",0%,(_xlfn.XLOOKUP($A4,Tabla1[[#All],[ID]],Tabla1[[#All],[P]])))</calculatedColumnFormula>
    </tableColumn>
    <tableColumn id="16" xr3:uid="{5C713A45-1146-42EA-8878-8DA7413E2D91}" name="K" dataDxfId="2526" dataCellStyle="Porcentaje">
      <calculatedColumnFormula array="1">IF($A4="",0%,(_xlfn.XLOOKUP($A4,Tabla1[[#All],[ID]],Tabla1[[#All],[K]])))</calculatedColumnFormula>
    </tableColumn>
    <tableColumn id="17" xr3:uid="{495C484E-3040-4467-B6D5-B05C29DEC770}" name="CaO" dataDxfId="2525" dataCellStyle="Porcentaje">
      <calculatedColumnFormula array="1">IF($A4="",0%,(_xlfn.XLOOKUP($A4,Tabla1[[#All],[ID]],Tabla1[[#All],[CaO]])))</calculatedColumnFormula>
    </tableColumn>
    <tableColumn id="18" xr3:uid="{FBA4E476-0933-4C4B-B3E8-C354542C0D2C}" name="MgO" dataDxfId="2524" dataCellStyle="Porcentaje">
      <calculatedColumnFormula array="1">IF($A4="",0%,(_xlfn.XLOOKUP($A4,Tabla1[[#All],[ID]],Tabla1[[#All],[MgO]])))</calculatedColumnFormula>
    </tableColumn>
    <tableColumn id="19" xr3:uid="{F116817E-ED5B-48F1-B6A0-7750B8823B3D}" name="S" dataDxfId="2523" dataCellStyle="Porcentaje">
      <calculatedColumnFormula array="1">IF($A4="",0%,(_xlfn.XLOOKUP($A4,Tabla1[[#All],[ID]],Tabla1[[#All],[S]])))</calculatedColumnFormula>
    </tableColumn>
    <tableColumn id="20" xr3:uid="{70DBBDAD-4DE3-40E4-A942-AB0DDE4D9256}" name="B" dataDxfId="2522" dataCellStyle="Porcentaje">
      <calculatedColumnFormula array="1">IF($A4="",0%,(_xlfn.XLOOKUP($A4,Tabla1[[#All],[ID]],Tabla1[[#All],[B]])))</calculatedColumnFormula>
    </tableColumn>
    <tableColumn id="21" xr3:uid="{5F6F5309-A4E1-4579-AC62-241367F79EE0}" name="Co" dataDxfId="2521" dataCellStyle="Porcentaje">
      <calculatedColumnFormula array="1">IF($A4="",0%,(_xlfn.XLOOKUP($A4,Tabla1[[#All],[ID]],Tabla1[[#All],[Co]])))</calculatedColumnFormula>
    </tableColumn>
    <tableColumn id="22" xr3:uid="{4277E001-24AD-4B12-AADA-8E82099B1C27}" name="Cu" dataDxfId="2520" dataCellStyle="Porcentaje">
      <calculatedColumnFormula array="1">IF($A4="",0%,(_xlfn.XLOOKUP($A4,Tabla1[[#All],[ID]],Tabla1[[#All],[Cu]])))</calculatedColumnFormula>
    </tableColumn>
    <tableColumn id="23" xr3:uid="{2BF73438-12C1-4C9F-8919-A2B6149FF92B}" name="Fe" dataDxfId="2519" dataCellStyle="Porcentaje">
      <calculatedColumnFormula array="1">IF($A4="",0%,(_xlfn.XLOOKUP($A4,Tabla1[[#All],[ID]],Tabla1[[#All],[Fe]])))</calculatedColumnFormula>
    </tableColumn>
    <tableColumn id="24" xr3:uid="{764AD670-F23E-45F4-8201-92E14C59E3B7}" name="Mn" dataDxfId="2518" dataCellStyle="Porcentaje">
      <calculatedColumnFormula array="1">IF($A4="",0%,(_xlfn.XLOOKUP($A4,Tabla1[[#All],[ID]],Tabla1[[#All],[Mn]])))</calculatedColumnFormula>
    </tableColumn>
    <tableColumn id="25" xr3:uid="{13B32BF1-B6F8-49B7-B5E9-2F4F8D857D2D}" name="Mo" dataDxfId="2517" dataCellStyle="Porcentaje">
      <calculatedColumnFormula array="1">IF($A4="",0%,(_xlfn.XLOOKUP($A4,Tabla1[[#All],[ID]],Tabla1[[#All],[Mo]])))</calculatedColumnFormula>
    </tableColumn>
    <tableColumn id="26" xr3:uid="{C19F73E0-E770-4995-A7A9-F74267A95ABB}" name="SiO2" dataDxfId="2516" dataCellStyle="Porcentaje">
      <calculatedColumnFormula array="1">IF($A4="",0%,(_xlfn.XLOOKUP($A4,Tabla1[[#All],[ID]],Tabla1[[#All],[SiO2]])))</calculatedColumnFormula>
    </tableColumn>
    <tableColumn id="27" xr3:uid="{03BABCFA-B696-4A70-AEA7-B6C043D0A41C}" name="Zn" dataDxfId="2515" dataCellStyle="Porcentaje">
      <calculatedColumnFormula array="1">IF($A4="",0%,(_xlfn.XLOOKUP($A4,Tabla1[[#All],[ID]],Tabla1[[#All],[Zn]])))</calculatedColumnFormula>
    </tableColumn>
    <tableColumn id="28" xr3:uid="{A837A5A2-1B2D-4D0A-A1D1-030C3074B01E}" name="Na" dataDxfId="251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D7556B7-92D3-4FEA-B00A-597A23E2692B}" name="Tabla233" displayName="Tabla233" ref="A3:W21" totalsRowShown="0" headerRowDxfId="2485" dataDxfId="2483" headerRowBorderDxfId="2484" tableBorderDxfId="2482" totalsRowBorderDxfId="2481" dataCellStyle="Porcentaje">
  <autoFilter ref="A3:W21" xr:uid="{62A12C63-74E9-484A-BEC8-31A82248B89B}"/>
  <tableColumns count="23">
    <tableColumn id="4" xr3:uid="{CC595246-ED43-4CD3-9A96-0F449B7FC20C}" name="MATERIA PRIMA" dataDxfId="2480"/>
    <tableColumn id="29" xr3:uid="{D7D19A06-0A0D-4A80-A000-B15EEC725A27}" name="CANTIDAD" dataDxfId="2479"/>
    <tableColumn id="5" xr3:uid="{74E7EA54-C6CE-4051-BA55-083C0F0CD544}" name="Q" dataDxfId="2478"/>
    <tableColumn id="9" xr3:uid="{E4D0B501-3199-459F-9173-48C0DE1D21C6}" name="C" dataDxfId="2477" dataCellStyle="Porcentaje">
      <calculatedColumnFormula array="1">IF($A4="",0%,_xlfn.XLOOKUP($A4,Tabla1[[#All],[ID]],Tabla1[[#All],[C]]))</calculatedColumnFormula>
    </tableColumn>
    <tableColumn id="10" xr3:uid="{C86A9BB5-C3A3-4242-88CC-C873B618792E}" name="N" dataDxfId="2476" dataCellStyle="Porcentaje">
      <calculatedColumnFormula array="1">IF($A4="",0%,_xlfn.XLOOKUP($A4,Tabla1[[#All],[ID]],Tabla1[[#All],[N]]))</calculatedColumnFormula>
    </tableColumn>
    <tableColumn id="11" xr3:uid="{7D645BBB-7746-4B38-BC9A-3CEE16C6305B}" name="N-NH4" dataDxfId="2475" dataCellStyle="Porcentaje">
      <calculatedColumnFormula array="1">IF($A4="",0%,(_xlfn.XLOOKUP($A4,Tabla1[[#All],[ID]],Tabla1[[#All],[N-NH4]])))</calculatedColumnFormula>
    </tableColumn>
    <tableColumn id="12" xr3:uid="{40ADB1E9-6F16-4A66-89BB-2C4EFF403EEB}" name="N-NO3" dataDxfId="2474" dataCellStyle="Porcentaje">
      <calculatedColumnFormula array="1">IF($A4="",0%,(_xlfn.XLOOKUP($A4,Tabla1[[#All],[ID]],Tabla1[[#All],[N-NO3]])))</calculatedColumnFormula>
    </tableColumn>
    <tableColumn id="13" xr3:uid="{57E84DA3-9B43-43AD-B7E6-AAF234D85F4D}" name="N-org" dataDxfId="2473" dataCellStyle="Porcentaje">
      <calculatedColumnFormula array="1">IF($A4="",0%,(_xlfn.XLOOKUP($A4,Tabla1[[#All],[ID]],Tabla1[[#All],[N-org]])))</calculatedColumnFormula>
    </tableColumn>
    <tableColumn id="14" xr3:uid="{A3E53B1F-9C33-4D7C-9B2F-E9526470C29F}" name="N-ur" dataDxfId="2472" dataCellStyle="Porcentaje">
      <calculatedColumnFormula array="1">IF($A4="",0%,(_xlfn.XLOOKUP($A4,Tabla1[[#All],[ID]],Tabla1[[#All],[N-ur]])))</calculatedColumnFormula>
    </tableColumn>
    <tableColumn id="15" xr3:uid="{784844BE-1112-434D-89C1-58E3886905D2}" name="P" dataDxfId="2471" dataCellStyle="Porcentaje">
      <calculatedColumnFormula array="1">IF($A4="",0%,(_xlfn.XLOOKUP($A4,Tabla1[[#All],[ID]],Tabla1[[#All],[P]])))</calculatedColumnFormula>
    </tableColumn>
    <tableColumn id="16" xr3:uid="{EA4B1332-DEB5-4605-9B26-3F89F3F57446}" name="K" dataDxfId="2470" dataCellStyle="Porcentaje">
      <calculatedColumnFormula array="1">IF($A4="",0%,(_xlfn.XLOOKUP($A4,Tabla1[[#All],[ID]],Tabla1[[#All],[K]])))</calculatedColumnFormula>
    </tableColumn>
    <tableColumn id="17" xr3:uid="{8D360B4D-A916-4C10-8C42-97C3BEE5D544}" name="CaO" dataDxfId="2469" dataCellStyle="Porcentaje">
      <calculatedColumnFormula array="1">IF($A4="",0%,(_xlfn.XLOOKUP($A4,Tabla1[[#All],[ID]],Tabla1[[#All],[CaO]])))</calculatedColumnFormula>
    </tableColumn>
    <tableColumn id="18" xr3:uid="{10EECB9C-E924-45FF-BA00-0DF963062AF1}" name="MgO" dataDxfId="2468" dataCellStyle="Porcentaje">
      <calculatedColumnFormula array="1">IF($A4="",0%,(_xlfn.XLOOKUP($A4,Tabla1[[#All],[ID]],Tabla1[[#All],[MgO]])))</calculatedColumnFormula>
    </tableColumn>
    <tableColumn id="19" xr3:uid="{96831DA4-BE3C-4801-AF3F-AFEBE6C99146}" name="S" dataDxfId="2467" dataCellStyle="Porcentaje">
      <calculatedColumnFormula array="1">IF($A4="",0%,(_xlfn.XLOOKUP($A4,Tabla1[[#All],[ID]],Tabla1[[#All],[S]])))</calculatedColumnFormula>
    </tableColumn>
    <tableColumn id="20" xr3:uid="{CB7401EF-BAB3-4313-9463-2A750964D95B}" name="B" dataDxfId="2466" dataCellStyle="Porcentaje">
      <calculatedColumnFormula array="1">IF($A4="",0%,(_xlfn.XLOOKUP($A4,Tabla1[[#All],[ID]],Tabla1[[#All],[B]])))</calculatedColumnFormula>
    </tableColumn>
    <tableColumn id="21" xr3:uid="{BD11F3B9-E224-4142-9FBF-C1EF647A6BA7}" name="Co" dataDxfId="2465" dataCellStyle="Porcentaje">
      <calculatedColumnFormula array="1">IF($A4="",0%,(_xlfn.XLOOKUP($A4,Tabla1[[#All],[ID]],Tabla1[[#All],[Co]])))</calculatedColumnFormula>
    </tableColumn>
    <tableColumn id="22" xr3:uid="{744F7E01-64D4-4B9A-BF2B-932AF4688784}" name="Cu" dataDxfId="2464" dataCellStyle="Porcentaje">
      <calculatedColumnFormula array="1">IF($A4="",0%,(_xlfn.XLOOKUP($A4,Tabla1[[#All],[ID]],Tabla1[[#All],[Cu]])))</calculatedColumnFormula>
    </tableColumn>
    <tableColumn id="23" xr3:uid="{1F02C80C-024E-4D00-A554-20FB27A97F5E}" name="Fe" dataDxfId="2463" dataCellStyle="Porcentaje">
      <calculatedColumnFormula array="1">IF($A4="",0%,(_xlfn.XLOOKUP($A4,Tabla1[[#All],[ID]],Tabla1[[#All],[Fe]])))</calculatedColumnFormula>
    </tableColumn>
    <tableColumn id="24" xr3:uid="{34B81ACF-A433-4001-AD65-A7913254CC45}" name="Mn" dataDxfId="2462" dataCellStyle="Porcentaje">
      <calculatedColumnFormula array="1">IF($A4="",0%,(_xlfn.XLOOKUP($A4,Tabla1[[#All],[ID]],Tabla1[[#All],[Mn]])))</calculatedColumnFormula>
    </tableColumn>
    <tableColumn id="25" xr3:uid="{D43A4B68-989C-4A74-BCF0-5A16F0419092}" name="Mo" dataDxfId="2461" dataCellStyle="Porcentaje">
      <calculatedColumnFormula array="1">IF($A4="",0%,(_xlfn.XLOOKUP($A4,Tabla1[[#All],[ID]],Tabla1[[#All],[Mo]])))</calculatedColumnFormula>
    </tableColumn>
    <tableColumn id="26" xr3:uid="{73C52622-BC08-49A5-8635-3F463B966F66}" name="SiO2" dataDxfId="2460" dataCellStyle="Porcentaje">
      <calculatedColumnFormula array="1">IF($A4="",0%,(_xlfn.XLOOKUP($A4,Tabla1[[#All],[ID]],Tabla1[[#All],[SiO2]])))</calculatedColumnFormula>
    </tableColumn>
    <tableColumn id="27" xr3:uid="{658CC1FE-3281-4802-B1AF-2F75CA5316F2}" name="Zn" dataDxfId="2459" dataCellStyle="Porcentaje">
      <calculatedColumnFormula array="1">IF($A4="",0%,(_xlfn.XLOOKUP($A4,Tabla1[[#All],[ID]],Tabla1[[#All],[Zn]])))</calculatedColumnFormula>
    </tableColumn>
    <tableColumn id="28" xr3:uid="{1B12BF15-F15D-4703-AA19-E42D2708617E}" name="Na" dataDxfId="245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816476CD-0463-400E-8F5A-9B45371F9BB2}" name="Tabla234" displayName="Tabla234" ref="A3:W21" totalsRowShown="0" headerRowDxfId="2429" dataDxfId="2427" headerRowBorderDxfId="2428" tableBorderDxfId="2426" totalsRowBorderDxfId="2425" dataCellStyle="Porcentaje">
  <autoFilter ref="A3:W21" xr:uid="{62A12C63-74E9-484A-BEC8-31A82248B89B}"/>
  <tableColumns count="23">
    <tableColumn id="4" xr3:uid="{89FE360B-2C31-414D-A8AC-16BB7768DC7A}" name="MATERIA PRIMA" dataDxfId="2424"/>
    <tableColumn id="29" xr3:uid="{6A0641C4-3DC2-40FF-B188-3BBF706E0FC7}" name="CANTIDAD" dataDxfId="2423"/>
    <tableColumn id="5" xr3:uid="{67425CA5-D216-413F-966A-08CB658F3FDE}" name="Q" dataDxfId="2422"/>
    <tableColumn id="9" xr3:uid="{56D9E041-6849-45C0-9827-3C2B503EA305}" name="C" dataDxfId="2421" dataCellStyle="Porcentaje">
      <calculatedColumnFormula array="1">IF($A4="",0%,_xlfn.XLOOKUP($A4,Tabla1[[#All],[ID]],Tabla1[[#All],[C]]))</calculatedColumnFormula>
    </tableColumn>
    <tableColumn id="10" xr3:uid="{B10CFFF2-3203-400C-91DD-A85DF41D72BA}" name="N" dataDxfId="2420" dataCellStyle="Porcentaje">
      <calculatedColumnFormula array="1">IF($A4="",0%,_xlfn.XLOOKUP($A4,Tabla1[[#All],[ID]],Tabla1[[#All],[N]]))</calculatedColumnFormula>
    </tableColumn>
    <tableColumn id="11" xr3:uid="{A0EE512D-3662-4D6C-9247-2DD17D0F9FCC}" name="N-NH4" dataDxfId="2419" dataCellStyle="Porcentaje">
      <calculatedColumnFormula array="1">IF($A4="",0%,(_xlfn.XLOOKUP($A4,Tabla1[[#All],[ID]],Tabla1[[#All],[N-NH4]])))</calculatedColumnFormula>
    </tableColumn>
    <tableColumn id="12" xr3:uid="{E1E48AB1-6B02-4B9A-AD7F-4584B2FBACD5}" name="N-NO3" dataDxfId="2418" dataCellStyle="Porcentaje">
      <calculatedColumnFormula array="1">IF($A4="",0%,(_xlfn.XLOOKUP($A4,Tabla1[[#All],[ID]],Tabla1[[#All],[N-NO3]])))</calculatedColumnFormula>
    </tableColumn>
    <tableColumn id="13" xr3:uid="{31EB233F-2F92-4688-89E5-98227B457450}" name="N-org" dataDxfId="2417" dataCellStyle="Porcentaje">
      <calculatedColumnFormula array="1">IF($A4="",0%,(_xlfn.XLOOKUP($A4,Tabla1[[#All],[ID]],Tabla1[[#All],[N-org]])))</calculatedColumnFormula>
    </tableColumn>
    <tableColumn id="14" xr3:uid="{CF4216D6-8DD0-462B-9F25-395B288BE545}" name="N-ur" dataDxfId="2416" dataCellStyle="Porcentaje">
      <calculatedColumnFormula array="1">IF($A4="",0%,(_xlfn.XLOOKUP($A4,Tabla1[[#All],[ID]],Tabla1[[#All],[N-ur]])))</calculatedColumnFormula>
    </tableColumn>
    <tableColumn id="15" xr3:uid="{806C1CC3-7308-4C2E-BA7B-BBB0C438442D}" name="P" dataDxfId="2415" dataCellStyle="Porcentaje">
      <calculatedColumnFormula array="1">IF($A4="",0%,(_xlfn.XLOOKUP($A4,Tabla1[[#All],[ID]],Tabla1[[#All],[P]])))</calculatedColumnFormula>
    </tableColumn>
    <tableColumn id="16" xr3:uid="{3FB7D849-7F30-43DD-B5D4-45FDA148DA7C}" name="K" dataDxfId="2414" dataCellStyle="Porcentaje">
      <calculatedColumnFormula array="1">IF($A4="",0%,(_xlfn.XLOOKUP($A4,Tabla1[[#All],[ID]],Tabla1[[#All],[K]])))</calculatedColumnFormula>
    </tableColumn>
    <tableColumn id="17" xr3:uid="{4B8D3D29-2F5A-458C-A74A-39FE649B0DD4}" name="CaO" dataDxfId="2413" dataCellStyle="Porcentaje">
      <calculatedColumnFormula array="1">IF($A4="",0%,(_xlfn.XLOOKUP($A4,Tabla1[[#All],[ID]],Tabla1[[#All],[CaO]])))</calculatedColumnFormula>
    </tableColumn>
    <tableColumn id="18" xr3:uid="{BAE471BD-A8E4-42B8-B5F5-AE09C1C2F0BA}" name="MgO" dataDxfId="2412" dataCellStyle="Porcentaje">
      <calculatedColumnFormula array="1">IF($A4="",0%,(_xlfn.XLOOKUP($A4,Tabla1[[#All],[ID]],Tabla1[[#All],[MgO]])))</calculatedColumnFormula>
    </tableColumn>
    <tableColumn id="19" xr3:uid="{4F4F2E55-34B1-465D-AA12-5D55C940EDBD}" name="S" dataDxfId="2411" dataCellStyle="Porcentaje">
      <calculatedColumnFormula array="1">IF($A4="",0%,(_xlfn.XLOOKUP($A4,Tabla1[[#All],[ID]],Tabla1[[#All],[S]])))</calculatedColumnFormula>
    </tableColumn>
    <tableColumn id="20" xr3:uid="{4F8210BB-B136-4394-AC1B-C51937E08D4C}" name="B" dataDxfId="2410" dataCellStyle="Porcentaje">
      <calculatedColumnFormula array="1">IF($A4="",0%,(_xlfn.XLOOKUP($A4,Tabla1[[#All],[ID]],Tabla1[[#All],[B]])))</calculatedColumnFormula>
    </tableColumn>
    <tableColumn id="21" xr3:uid="{07DC866B-88B4-491E-99D6-43C1FE7215DE}" name="Co" dataDxfId="2409" dataCellStyle="Porcentaje">
      <calculatedColumnFormula array="1">IF($A4="",0%,(_xlfn.XLOOKUP($A4,Tabla1[[#All],[ID]],Tabla1[[#All],[Co]])))</calculatedColumnFormula>
    </tableColumn>
    <tableColumn id="22" xr3:uid="{EADE4612-A3D5-4427-B155-F843F3226867}" name="Cu" dataDxfId="2408" dataCellStyle="Porcentaje">
      <calculatedColumnFormula array="1">IF($A4="",0%,(_xlfn.XLOOKUP($A4,Tabla1[[#All],[ID]],Tabla1[[#All],[Cu]])))</calculatedColumnFormula>
    </tableColumn>
    <tableColumn id="23" xr3:uid="{FC42D3A9-4710-48AA-8750-18F88A15E8DB}" name="Fe" dataDxfId="2407" dataCellStyle="Porcentaje">
      <calculatedColumnFormula array="1">IF($A4="",0%,(_xlfn.XLOOKUP($A4,Tabla1[[#All],[ID]],Tabla1[[#All],[Fe]])))</calculatedColumnFormula>
    </tableColumn>
    <tableColumn id="24" xr3:uid="{7975F3AF-C567-4C84-BB9B-5C538059829F}" name="Mn" dataDxfId="2406" dataCellStyle="Porcentaje">
      <calculatedColumnFormula array="1">IF($A4="",0%,(_xlfn.XLOOKUP($A4,Tabla1[[#All],[ID]],Tabla1[[#All],[Mn]])))</calculatedColumnFormula>
    </tableColumn>
    <tableColumn id="25" xr3:uid="{18BAA55F-D032-43F8-9288-E5943818EEFA}" name="Mo" dataDxfId="2405" dataCellStyle="Porcentaje">
      <calculatedColumnFormula array="1">IF($A4="",0%,(_xlfn.XLOOKUP($A4,Tabla1[[#All],[ID]],Tabla1[[#All],[Mo]])))</calculatedColumnFormula>
    </tableColumn>
    <tableColumn id="26" xr3:uid="{521C92E3-A6B9-4A5D-B44A-DFF14025EFEB}" name="SiO2" dataDxfId="2404" dataCellStyle="Porcentaje">
      <calculatedColumnFormula array="1">IF($A4="",0%,(_xlfn.XLOOKUP($A4,Tabla1[[#All],[ID]],Tabla1[[#All],[SiO2]])))</calculatedColumnFormula>
    </tableColumn>
    <tableColumn id="27" xr3:uid="{84BFB5AA-9F7B-49BD-88F8-4BFB75E4EF7C}" name="Zn" dataDxfId="2403" dataCellStyle="Porcentaje">
      <calculatedColumnFormula array="1">IF($A4="",0%,(_xlfn.XLOOKUP($A4,Tabla1[[#All],[ID]],Tabla1[[#All],[Zn]])))</calculatedColumnFormula>
    </tableColumn>
    <tableColumn id="28" xr3:uid="{8F497FFF-9973-4F64-878E-E92C2513A8E2}" name="Na" dataDxfId="240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579B1AE-8A3B-480F-B4AC-244B24E2393B}" name="Tabla235" displayName="Tabla235" ref="A3:W21" totalsRowShown="0" headerRowDxfId="2367" dataDxfId="2365" headerRowBorderDxfId="2366" tableBorderDxfId="2364" totalsRowBorderDxfId="2363" dataCellStyle="Porcentaje">
  <autoFilter ref="A3:W21" xr:uid="{62A12C63-74E9-484A-BEC8-31A82248B89B}"/>
  <tableColumns count="23">
    <tableColumn id="4" xr3:uid="{F23BF46F-4AD8-45DB-8C13-E207CB2D5F4F}" name="MATERIA PRIMA" dataDxfId="2362"/>
    <tableColumn id="29" xr3:uid="{04CCE1AF-1DE8-4E14-B8C8-505C8B51A623}" name="CANTIDAD" dataDxfId="2361"/>
    <tableColumn id="5" xr3:uid="{5522902B-9F28-4731-BCB4-90E78C0F5EC3}" name="Q" dataDxfId="2360">
      <calculatedColumnFormula>IF(Tabla235[[#This Row],[CANTIDAD]]="",0%,Tabla235[[#This Row],[CANTIDAD]]/10)</calculatedColumnFormula>
    </tableColumn>
    <tableColumn id="9" xr3:uid="{C1714F32-66D5-4190-BBF0-628BB9C937BE}" name="C" dataDxfId="2359" dataCellStyle="Porcentaje">
      <calculatedColumnFormula array="1">IF($A4="",0%,_xlfn.XLOOKUP($A4,Tabla1[[#All],[ID]],Tabla1[[#All],[C]]))</calculatedColumnFormula>
    </tableColumn>
    <tableColumn id="10" xr3:uid="{8D9B1509-CD61-4D63-9416-4E9D7BFC8938}" name="N" dataDxfId="2358" dataCellStyle="Porcentaje">
      <calculatedColumnFormula array="1">IF($A4="",0%,_xlfn.XLOOKUP($A4,Tabla1[[#All],[ID]],Tabla1[[#All],[N]]))</calculatedColumnFormula>
    </tableColumn>
    <tableColumn id="11" xr3:uid="{C1E8D2A3-16AE-457A-9321-49308C93A4B3}" name="N-NH4" dataDxfId="2357" dataCellStyle="Porcentaje">
      <calculatedColumnFormula array="1">IF($A4="",0%,(_xlfn.XLOOKUP($A4,Tabla1[[#All],[ID]],Tabla1[[#All],[N-NH4]])))</calculatedColumnFormula>
    </tableColumn>
    <tableColumn id="12" xr3:uid="{D1D27806-ABF3-4476-B493-38E7768E4A83}" name="N-NO3" dataDxfId="2356" dataCellStyle="Porcentaje">
      <calculatedColumnFormula array="1">IF($A4="",0%,(_xlfn.XLOOKUP($A4,Tabla1[[#All],[ID]],Tabla1[[#All],[N-NO3]])))</calculatedColumnFormula>
    </tableColumn>
    <tableColumn id="13" xr3:uid="{90A513AE-5D07-460F-A55B-FD55F59E0FCA}" name="N-org" dataDxfId="2355" dataCellStyle="Porcentaje">
      <calculatedColumnFormula array="1">IF($A4="",0%,(_xlfn.XLOOKUP($A4,Tabla1[[#All],[ID]],Tabla1[[#All],[N-org]])))</calculatedColumnFormula>
    </tableColumn>
    <tableColumn id="14" xr3:uid="{DE77BC37-CEAD-4200-A9CD-080C1589EC66}" name="N-ur" dataDxfId="2354" dataCellStyle="Porcentaje">
      <calculatedColumnFormula array="1">IF($A4="",0%,(_xlfn.XLOOKUP($A4,Tabla1[[#All],[ID]],Tabla1[[#All],[N-ur]])))</calculatedColumnFormula>
    </tableColumn>
    <tableColumn id="15" xr3:uid="{C39F177C-2021-447D-A302-98F3704790A4}" name="P" dataDxfId="2353" dataCellStyle="Porcentaje">
      <calculatedColumnFormula array="1">IF($A4="",0%,(_xlfn.XLOOKUP($A4,Tabla1[[#All],[ID]],Tabla1[[#All],[P]])))</calculatedColumnFormula>
    </tableColumn>
    <tableColumn id="16" xr3:uid="{E2943690-94A4-4FD4-A759-C8A792136AA0}" name="K" dataDxfId="2352" dataCellStyle="Porcentaje">
      <calculatedColumnFormula array="1">IF($A4="",0%,(_xlfn.XLOOKUP($A4,Tabla1[[#All],[ID]],Tabla1[[#All],[K]])))</calculatedColumnFormula>
    </tableColumn>
    <tableColumn id="17" xr3:uid="{604C6976-4904-4C08-9CF3-803436B220E8}" name="CaO" dataDxfId="2351" dataCellStyle="Porcentaje">
      <calculatedColumnFormula array="1">IF($A4="",0%,(_xlfn.XLOOKUP($A4,Tabla1[[#All],[ID]],Tabla1[[#All],[CaO]])))</calculatedColumnFormula>
    </tableColumn>
    <tableColumn id="18" xr3:uid="{5114BA91-B966-454A-AB2C-5AE4ADF3890E}" name="MgO" dataDxfId="2350" dataCellStyle="Porcentaje">
      <calculatedColumnFormula array="1">IF($A4="",0%,(_xlfn.XLOOKUP($A4,Tabla1[[#All],[ID]],Tabla1[[#All],[MgO]])))</calculatedColumnFormula>
    </tableColumn>
    <tableColumn id="19" xr3:uid="{007FD04A-4F03-418B-8261-299DA3539C0F}" name="S" dataDxfId="2349" dataCellStyle="Porcentaje">
      <calculatedColumnFormula array="1">IF($A4="",0%,(_xlfn.XLOOKUP($A4,Tabla1[[#All],[ID]],Tabla1[[#All],[S]])))</calculatedColumnFormula>
    </tableColumn>
    <tableColumn id="20" xr3:uid="{C78DF9B2-B29A-4E73-86C2-DAA6C07D42FE}" name="B" dataDxfId="2348" dataCellStyle="Porcentaje">
      <calculatedColumnFormula array="1">IF($A4="",0%,(_xlfn.XLOOKUP($A4,Tabla1[[#All],[ID]],Tabla1[[#All],[B]])))</calculatedColumnFormula>
    </tableColumn>
    <tableColumn id="21" xr3:uid="{5A8B56C4-021C-433B-9AF4-31F0B5F268C4}" name="Co" dataDxfId="2347" dataCellStyle="Porcentaje">
      <calculatedColumnFormula array="1">IF($A4="",0%,(_xlfn.XLOOKUP($A4,Tabla1[[#All],[ID]],Tabla1[[#All],[Co]])))</calculatedColumnFormula>
    </tableColumn>
    <tableColumn id="22" xr3:uid="{001047B5-9704-4F7C-BAB4-EDBE6DFCDCD2}" name="Cu" dataDxfId="2346" dataCellStyle="Porcentaje">
      <calculatedColumnFormula array="1">IF($A4="",0%,(_xlfn.XLOOKUP($A4,Tabla1[[#All],[ID]],Tabla1[[#All],[Cu]])))</calculatedColumnFormula>
    </tableColumn>
    <tableColumn id="23" xr3:uid="{60A31191-B13D-459A-965B-021E00C0E6FC}" name="Fe" dataDxfId="2345" dataCellStyle="Porcentaje">
      <calculatedColumnFormula array="1">IF($A4="",0%,(_xlfn.XLOOKUP($A4,Tabla1[[#All],[ID]],Tabla1[[#All],[Fe]])))</calculatedColumnFormula>
    </tableColumn>
    <tableColumn id="24" xr3:uid="{338DA7AA-905C-4227-A08B-B287E2DAF7D1}" name="Mn" dataDxfId="2344" dataCellStyle="Porcentaje">
      <calculatedColumnFormula array="1">IF($A4="",0%,(_xlfn.XLOOKUP($A4,Tabla1[[#All],[ID]],Tabla1[[#All],[Mn]])))</calculatedColumnFormula>
    </tableColumn>
    <tableColumn id="25" xr3:uid="{7B563E0B-EDD1-487B-9366-62E51C2B1515}" name="Mo" dataDxfId="2343" dataCellStyle="Porcentaje">
      <calculatedColumnFormula array="1">IF($A4="",0%,(_xlfn.XLOOKUP($A4,Tabla1[[#All],[ID]],Tabla1[[#All],[Mo]])))</calculatedColumnFormula>
    </tableColumn>
    <tableColumn id="26" xr3:uid="{8042E89C-A5BE-4C66-BB11-A8DEBE30C188}" name="SiO2" dataDxfId="2342" dataCellStyle="Porcentaje">
      <calculatedColumnFormula array="1">IF($A4="",0%,(_xlfn.XLOOKUP($A4,Tabla1[[#All],[ID]],Tabla1[[#All],[SiO2]])))</calculatedColumnFormula>
    </tableColumn>
    <tableColumn id="27" xr3:uid="{0E22AE5E-A0FD-4B8B-A86E-CC0913D55DAD}" name="Zn" dataDxfId="2341" dataCellStyle="Porcentaje">
      <calculatedColumnFormula array="1">IF($A4="",0%,(_xlfn.XLOOKUP($A4,Tabla1[[#All],[ID]],Tabla1[[#All],[Zn]])))</calculatedColumnFormula>
    </tableColumn>
    <tableColumn id="28" xr3:uid="{24D3A8AF-50FC-45B9-A7B0-890EC8E63958}" name="Na" dataDxfId="234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32157F95-EA63-4EC5-8CC1-02C9086E5808}" name="Tabla236" displayName="Tabla236" ref="A3:W21" totalsRowShown="0" headerRowDxfId="2307" dataDxfId="2305" headerRowBorderDxfId="2306" tableBorderDxfId="2304" totalsRowBorderDxfId="2303" dataCellStyle="Porcentaje">
  <autoFilter ref="A3:W21" xr:uid="{62A12C63-74E9-484A-BEC8-31A82248B89B}"/>
  <tableColumns count="23">
    <tableColumn id="4" xr3:uid="{BE32454E-8AA6-4843-9167-32519E6DB173}" name="MATERIA PRIMA" dataDxfId="2302"/>
    <tableColumn id="29" xr3:uid="{30490C9D-D2CF-4F4A-AAD3-12754FAAB7EC}" name="CANTIDAD" dataDxfId="2301"/>
    <tableColumn id="5" xr3:uid="{88412B53-F116-453F-99FF-2A9E62D07FB9}" name="Q" dataDxfId="2300">
      <calculatedColumnFormula>IF(Tabla236[[#This Row],[CANTIDAD]]="",0%,Tabla236[[#This Row],[CANTIDAD]]/10)</calculatedColumnFormula>
    </tableColumn>
    <tableColumn id="9" xr3:uid="{37A76CD0-8EB8-4BBB-927A-F2C64118934D}" name="C" dataDxfId="2299" dataCellStyle="Porcentaje">
      <calculatedColumnFormula array="1">IF($A4="",0%,_xlfn.XLOOKUP($A4,Tabla1[[#All],[ID]],Tabla1[[#All],[C]]))</calculatedColumnFormula>
    </tableColumn>
    <tableColumn id="10" xr3:uid="{F0F1DE72-F229-446F-90DC-A474131888E9}" name="N" dataDxfId="2298" dataCellStyle="Porcentaje">
      <calculatedColumnFormula array="1">IF($A4="",0%,_xlfn.XLOOKUP($A4,Tabla1[[#All],[ID]],Tabla1[[#All],[N]]))</calculatedColumnFormula>
    </tableColumn>
    <tableColumn id="11" xr3:uid="{28540F1E-B022-4D16-B320-A88483BF0942}" name="N-NH4" dataDxfId="2297" dataCellStyle="Porcentaje">
      <calculatedColumnFormula array="1">IF($A4="",0%,(_xlfn.XLOOKUP($A4,Tabla1[[#All],[ID]],Tabla1[[#All],[N-NH4]])))</calculatedColumnFormula>
    </tableColumn>
    <tableColumn id="12" xr3:uid="{572A120E-DB2F-48AF-928C-16D87E8186E7}" name="N-NO3" dataDxfId="2296" dataCellStyle="Porcentaje">
      <calculatedColumnFormula array="1">IF($A4="",0%,(_xlfn.XLOOKUP($A4,Tabla1[[#All],[ID]],Tabla1[[#All],[N-NO3]])))</calculatedColumnFormula>
    </tableColumn>
    <tableColumn id="13" xr3:uid="{D8B4DFD6-D2CF-4F96-8722-2B116F2EE86C}" name="N-org" dataDxfId="2295" dataCellStyle="Porcentaje">
      <calculatedColumnFormula array="1">IF($A4="",0%,(_xlfn.XLOOKUP($A4,Tabla1[[#All],[ID]],Tabla1[[#All],[N-org]])))</calculatedColumnFormula>
    </tableColumn>
    <tableColumn id="14" xr3:uid="{B9FEAD79-FEFC-4E51-824E-95EA7FA06546}" name="N-ur" dataDxfId="2294" dataCellStyle="Porcentaje">
      <calculatedColumnFormula array="1">IF($A4="",0%,(_xlfn.XLOOKUP($A4,Tabla1[[#All],[ID]],Tabla1[[#All],[N-ur]])))</calculatedColumnFormula>
    </tableColumn>
    <tableColumn id="15" xr3:uid="{9AEB2943-B52D-462B-9C39-EDDEB9FF3C79}" name="P" dataDxfId="2293" dataCellStyle="Porcentaje">
      <calculatedColumnFormula array="1">IF($A4="",0%,(_xlfn.XLOOKUP($A4,Tabla1[[#All],[ID]],Tabla1[[#All],[P]])))</calculatedColumnFormula>
    </tableColumn>
    <tableColumn id="16" xr3:uid="{C828FF0E-4E1D-4217-8936-93C2711FC722}" name="K" dataDxfId="2292" dataCellStyle="Porcentaje">
      <calculatedColumnFormula array="1">IF($A4="",0%,(_xlfn.XLOOKUP($A4,Tabla1[[#All],[ID]],Tabla1[[#All],[K]])))</calculatedColumnFormula>
    </tableColumn>
    <tableColumn id="17" xr3:uid="{794C326A-A65B-419A-B561-02BA66A9B13F}" name="CaO" dataDxfId="2291" dataCellStyle="Porcentaje">
      <calculatedColumnFormula array="1">IF($A4="",0%,(_xlfn.XLOOKUP($A4,Tabla1[[#All],[ID]],Tabla1[[#All],[CaO]])))</calculatedColumnFormula>
    </tableColumn>
    <tableColumn id="18" xr3:uid="{7FD10549-5956-4887-8E2E-61F00E2966F4}" name="MgO" dataDxfId="2290" dataCellStyle="Porcentaje">
      <calculatedColumnFormula array="1">IF($A4="",0%,(_xlfn.XLOOKUP($A4,Tabla1[[#All],[ID]],Tabla1[[#All],[MgO]])))</calculatedColumnFormula>
    </tableColumn>
    <tableColumn id="19" xr3:uid="{F62C5398-3A5B-4D15-B13A-257646CC3825}" name="S" dataDxfId="2289" dataCellStyle="Porcentaje">
      <calculatedColumnFormula array="1">IF($A4="",0%,(_xlfn.XLOOKUP($A4,Tabla1[[#All],[ID]],Tabla1[[#All],[S]])))</calculatedColumnFormula>
    </tableColumn>
    <tableColumn id="20" xr3:uid="{C220A59A-5F14-457F-A136-7CF47DCE8D3A}" name="B" dataDxfId="2288" dataCellStyle="Porcentaje">
      <calculatedColumnFormula array="1">IF($A4="",0%,(_xlfn.XLOOKUP($A4,Tabla1[[#All],[ID]],Tabla1[[#All],[B]])))</calculatedColumnFormula>
    </tableColumn>
    <tableColumn id="21" xr3:uid="{C3F08C2A-341B-4B56-AA3B-DCA04A092A7B}" name="Co" dataDxfId="2287" dataCellStyle="Porcentaje">
      <calculatedColumnFormula array="1">IF($A4="",0%,(_xlfn.XLOOKUP($A4,Tabla1[[#All],[ID]],Tabla1[[#All],[Co]])))</calculatedColumnFormula>
    </tableColumn>
    <tableColumn id="22" xr3:uid="{1779DDE3-6DBC-4DBD-B599-DC93AF41C46B}" name="Cu" dataDxfId="2286" dataCellStyle="Porcentaje">
      <calculatedColumnFormula array="1">IF($A4="",0%,(_xlfn.XLOOKUP($A4,Tabla1[[#All],[ID]],Tabla1[[#All],[Cu]])))</calculatedColumnFormula>
    </tableColumn>
    <tableColumn id="23" xr3:uid="{3F0DBEF4-0E74-424B-8E89-2E0A90E6BBBE}" name="Fe" dataDxfId="2285" dataCellStyle="Porcentaje">
      <calculatedColumnFormula array="1">IF($A4="",0%,(_xlfn.XLOOKUP($A4,Tabla1[[#All],[ID]],Tabla1[[#All],[Fe]])))</calculatedColumnFormula>
    </tableColumn>
    <tableColumn id="24" xr3:uid="{58E258EE-997A-493D-BF5F-1A59DC4BF0D5}" name="Mn" dataDxfId="2284" dataCellStyle="Porcentaje">
      <calculatedColumnFormula array="1">IF($A4="",0%,(_xlfn.XLOOKUP($A4,Tabla1[[#All],[ID]],Tabla1[[#All],[Mn]])))</calculatedColumnFormula>
    </tableColumn>
    <tableColumn id="25" xr3:uid="{13CA52BC-BB42-47DD-9249-98CFD5EE9165}" name="Mo" dataDxfId="2283" dataCellStyle="Porcentaje">
      <calculatedColumnFormula array="1">IF($A4="",0%,(_xlfn.XLOOKUP($A4,Tabla1[[#All],[ID]],Tabla1[[#All],[Mo]])))</calculatedColumnFormula>
    </tableColumn>
    <tableColumn id="26" xr3:uid="{D9AEA073-E578-458B-A50B-D899FCA283A5}" name="SiO2" dataDxfId="2282" dataCellStyle="Porcentaje">
      <calculatedColumnFormula array="1">IF($A4="",0%,(_xlfn.XLOOKUP($A4,Tabla1[[#All],[ID]],Tabla1[[#All],[SiO2]])))</calculatedColumnFormula>
    </tableColumn>
    <tableColumn id="27" xr3:uid="{416E0903-65D0-4C9E-AFE9-2EA10BD89E2C}" name="Zn" dataDxfId="2281" dataCellStyle="Porcentaje">
      <calculatedColumnFormula array="1">IF($A4="",0%,(_xlfn.XLOOKUP($A4,Tabla1[[#All],[ID]],Tabla1[[#All],[Zn]])))</calculatedColumnFormula>
    </tableColumn>
    <tableColumn id="28" xr3:uid="{BFB9B71D-65E2-4069-B9ED-8107E1F782DC}" name="Na" dataDxfId="22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66BE1F9-ACD3-4304-8684-6A24C4CEB187}" name="Tabla237" displayName="Tabla237" ref="A3:W21" totalsRowShown="0" headerRowDxfId="2247" dataDxfId="2245" headerRowBorderDxfId="2246" tableBorderDxfId="2244" totalsRowBorderDxfId="2243" dataCellStyle="Porcentaje">
  <autoFilter ref="A3:W21" xr:uid="{62A12C63-74E9-484A-BEC8-31A82248B89B}"/>
  <tableColumns count="23">
    <tableColumn id="4" xr3:uid="{C09F6FB7-7CD8-43E9-B765-851AC3F8BD99}" name="MATERIA PRIMA" dataDxfId="2242"/>
    <tableColumn id="29" xr3:uid="{C71DF642-CF40-44DC-A1AB-1C5FDCA5593D}" name="CANTIDAD" dataDxfId="2241"/>
    <tableColumn id="5" xr3:uid="{E2B57661-11BA-44CF-8702-86CFCD824C3C}" name="Q" dataDxfId="2240">
      <calculatedColumnFormula>IF(Tabla237[[#This Row],[CANTIDAD]]="",0%,Tabla237[[#This Row],[CANTIDAD]]/10)</calculatedColumnFormula>
    </tableColumn>
    <tableColumn id="9" xr3:uid="{75FBE7B5-AE6F-438F-A3CB-7E3CA1CB4C6C}" name="C" dataDxfId="2239" dataCellStyle="Porcentaje">
      <calculatedColumnFormula array="1">IF($A4="",0%,_xlfn.XLOOKUP($A4,Tabla1[[#All],[ID]],Tabla1[[#All],[C]]))</calculatedColumnFormula>
    </tableColumn>
    <tableColumn id="10" xr3:uid="{3A7880A1-2EAE-4C68-83F9-15D5E276FE72}" name="N" dataDxfId="2238" dataCellStyle="Porcentaje">
      <calculatedColumnFormula array="1">IF($A4="",0%,_xlfn.XLOOKUP($A4,Tabla1[[#All],[ID]],Tabla1[[#All],[N]]))</calculatedColumnFormula>
    </tableColumn>
    <tableColumn id="11" xr3:uid="{32F2EC91-BFF7-47E3-AF2F-2345C4CBDF65}" name="N-NH4" dataDxfId="2237" dataCellStyle="Porcentaje">
      <calculatedColumnFormula array="1">IF($A4="",0%,(_xlfn.XLOOKUP($A4,Tabla1[[#All],[ID]],Tabla1[[#All],[N-NH4]])))</calculatedColumnFormula>
    </tableColumn>
    <tableColumn id="12" xr3:uid="{A6F8EF87-93D8-4FED-A204-B12423BB6A1E}" name="N-NO3" dataDxfId="2236" dataCellStyle="Porcentaje">
      <calculatedColumnFormula array="1">IF($A4="",0%,(_xlfn.XLOOKUP($A4,Tabla1[[#All],[ID]],Tabla1[[#All],[N-NO3]])))</calculatedColumnFormula>
    </tableColumn>
    <tableColumn id="13" xr3:uid="{420AAC98-E667-4207-B05B-5313F3970477}" name="N-org" dataDxfId="2235" dataCellStyle="Porcentaje">
      <calculatedColumnFormula array="1">IF($A4="",0%,(_xlfn.XLOOKUP($A4,Tabla1[[#All],[ID]],Tabla1[[#All],[N-org]])))</calculatedColumnFormula>
    </tableColumn>
    <tableColumn id="14" xr3:uid="{367A2103-44C0-4438-886D-51AC96A55B16}" name="N-ur" dataDxfId="2234" dataCellStyle="Porcentaje">
      <calculatedColumnFormula array="1">IF($A4="",0%,(_xlfn.XLOOKUP($A4,Tabla1[[#All],[ID]],Tabla1[[#All],[N-ur]])))</calculatedColumnFormula>
    </tableColumn>
    <tableColumn id="15" xr3:uid="{A6A1C4EF-3F82-43A2-8D12-D9AC88274F02}" name="P" dataDxfId="2233" dataCellStyle="Porcentaje">
      <calculatedColumnFormula array="1">IF($A4="",0%,(_xlfn.XLOOKUP($A4,Tabla1[[#All],[ID]],Tabla1[[#All],[P]])))</calculatedColumnFormula>
    </tableColumn>
    <tableColumn id="16" xr3:uid="{375455EA-3973-42DB-A899-30FFBF848CF3}" name="K" dataDxfId="2232" dataCellStyle="Porcentaje">
      <calculatedColumnFormula array="1">IF($A4="",0%,(_xlfn.XLOOKUP($A4,Tabla1[[#All],[ID]],Tabla1[[#All],[K]])))</calculatedColumnFormula>
    </tableColumn>
    <tableColumn id="17" xr3:uid="{D50DD668-DBAB-49AF-BD8F-21E9D6707970}" name="CaO" dataDxfId="2231" dataCellStyle="Porcentaje">
      <calculatedColumnFormula array="1">IF($A4="",0%,(_xlfn.XLOOKUP($A4,Tabla1[[#All],[ID]],Tabla1[[#All],[CaO]])))</calculatedColumnFormula>
    </tableColumn>
    <tableColumn id="18" xr3:uid="{6BBE24F0-6DAA-46BF-975B-64814653BB6E}" name="MgO" dataDxfId="2230" dataCellStyle="Porcentaje">
      <calculatedColumnFormula array="1">IF($A4="",0%,(_xlfn.XLOOKUP($A4,Tabla1[[#All],[ID]],Tabla1[[#All],[MgO]])))</calculatedColumnFormula>
    </tableColumn>
    <tableColumn id="19" xr3:uid="{773CE4F8-4305-4FA1-B955-5C772FF5EB12}" name="S" dataDxfId="2229" dataCellStyle="Porcentaje">
      <calculatedColumnFormula array="1">IF($A4="",0%,(_xlfn.XLOOKUP($A4,Tabla1[[#All],[ID]],Tabla1[[#All],[S]])))</calculatedColumnFormula>
    </tableColumn>
    <tableColumn id="20" xr3:uid="{96BFBCC9-25FC-41B9-A29C-C89CB09FCAAC}" name="B" dataDxfId="2228" dataCellStyle="Porcentaje">
      <calculatedColumnFormula array="1">IF($A4="",0%,(_xlfn.XLOOKUP($A4,Tabla1[[#All],[ID]],Tabla1[[#All],[B]])))</calculatedColumnFormula>
    </tableColumn>
    <tableColumn id="21" xr3:uid="{7A778C76-9E14-4B76-97C5-A2C38170F9AB}" name="Co" dataDxfId="2227" dataCellStyle="Porcentaje">
      <calculatedColumnFormula array="1">IF($A4="",0%,(_xlfn.XLOOKUP($A4,Tabla1[[#All],[ID]],Tabla1[[#All],[Co]])))</calculatedColumnFormula>
    </tableColumn>
    <tableColumn id="22" xr3:uid="{55DABF74-5F1B-48EA-B105-BE502CF5EA4C}" name="Cu" dataDxfId="2226" dataCellStyle="Porcentaje">
      <calculatedColumnFormula array="1">IF($A4="",0%,(_xlfn.XLOOKUP($A4,Tabla1[[#All],[ID]],Tabla1[[#All],[Cu]])))</calculatedColumnFormula>
    </tableColumn>
    <tableColumn id="23" xr3:uid="{ACA1E232-506D-448E-A885-574FF07D5B5B}" name="Fe" dataDxfId="2225" dataCellStyle="Porcentaje">
      <calculatedColumnFormula array="1">IF($A4="",0%,(_xlfn.XLOOKUP($A4,Tabla1[[#All],[ID]],Tabla1[[#All],[Fe]])))</calculatedColumnFormula>
    </tableColumn>
    <tableColumn id="24" xr3:uid="{7FDC2666-ED48-4756-BBC6-ACB8C81BB9A2}" name="Mn" dataDxfId="2224" dataCellStyle="Porcentaje">
      <calculatedColumnFormula array="1">IF($A4="",0%,(_xlfn.XLOOKUP($A4,Tabla1[[#All],[ID]],Tabla1[[#All],[Mn]])))</calculatedColumnFormula>
    </tableColumn>
    <tableColumn id="25" xr3:uid="{D9B42BAB-A8EE-4C79-A86A-671E837423E7}" name="Mo" dataDxfId="2223" dataCellStyle="Porcentaje">
      <calculatedColumnFormula array="1">IF($A4="",0%,(_xlfn.XLOOKUP($A4,Tabla1[[#All],[ID]],Tabla1[[#All],[Mo]])))</calculatedColumnFormula>
    </tableColumn>
    <tableColumn id="26" xr3:uid="{771261FC-C0D2-4EDA-ABDF-C47DCB95D4B1}" name="SiO2" dataDxfId="2222" dataCellStyle="Porcentaje">
      <calculatedColumnFormula array="1">IF($A4="",0%,(_xlfn.XLOOKUP($A4,Tabla1[[#All],[ID]],Tabla1[[#All],[SiO2]])))</calculatedColumnFormula>
    </tableColumn>
    <tableColumn id="27" xr3:uid="{0894DB4D-E4E3-4778-AB34-0A10D508BD54}" name="Zn" dataDxfId="2221" dataCellStyle="Porcentaje">
      <calculatedColumnFormula array="1">IF($A4="",0%,(_xlfn.XLOOKUP($A4,Tabla1[[#All],[ID]],Tabla1[[#All],[Zn]])))</calculatedColumnFormula>
    </tableColumn>
    <tableColumn id="28" xr3:uid="{8FD3B722-F3DB-47A1-B594-ADC278234C6C}" name="Na" dataDxfId="222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B6AF5F5-AAFE-43B9-A49A-4C4F1D091FB2}" name="Tabla238" displayName="Tabla238" ref="A3:W21" totalsRowShown="0" headerRowDxfId="2187" dataDxfId="2185" headerRowBorderDxfId="2186" tableBorderDxfId="2184" totalsRowBorderDxfId="2183" dataCellStyle="Porcentaje">
  <autoFilter ref="A3:W21" xr:uid="{62A12C63-74E9-484A-BEC8-31A82248B89B}"/>
  <tableColumns count="23">
    <tableColumn id="4" xr3:uid="{47E42163-428A-4AFF-8F44-B0C244203AE1}" name="MATERIA PRIMA" dataDxfId="2182"/>
    <tableColumn id="29" xr3:uid="{8B626C59-2601-4247-A9C6-4DC190F810C8}" name="CANTIDAD" dataDxfId="2181"/>
    <tableColumn id="5" xr3:uid="{0EF606A7-F9A6-44AE-97CF-4EB48B325EE2}" name="Q" dataDxfId="2180">
      <calculatedColumnFormula>IF(Tabla238[[#This Row],[CANTIDAD]]="",0%,Tabla238[[#This Row],[CANTIDAD]]/10)</calculatedColumnFormula>
    </tableColumn>
    <tableColumn id="9" xr3:uid="{CD3A2C12-4835-4029-823D-3A289BB205F9}" name="C" dataDxfId="2179" dataCellStyle="Porcentaje">
      <calculatedColumnFormula array="1">IF($A4="",0%,_xlfn.XLOOKUP($A4,Tabla1[[#All],[ID]],Tabla1[[#All],[C]]))</calculatedColumnFormula>
    </tableColumn>
    <tableColumn id="10" xr3:uid="{64C1B3E2-205D-4406-B612-9EC8B30815B2}" name="N" dataDxfId="2178" dataCellStyle="Porcentaje">
      <calculatedColumnFormula array="1">IF($A4="",0%,_xlfn.XLOOKUP($A4,Tabla1[[#All],[ID]],Tabla1[[#All],[N]]))</calculatedColumnFormula>
    </tableColumn>
    <tableColumn id="11" xr3:uid="{47AD4704-8895-4D0A-B7D5-DCB94A04C32B}" name="N-NH4" dataDxfId="2177" dataCellStyle="Porcentaje">
      <calculatedColumnFormula array="1">IF($A4="",0%,(_xlfn.XLOOKUP($A4,Tabla1[[#All],[ID]],Tabla1[[#All],[N-NH4]])))</calculatedColumnFormula>
    </tableColumn>
    <tableColumn id="12" xr3:uid="{CA67FE17-0AE8-44B5-9AFF-0931720A8C48}" name="N-NO3" dataDxfId="2176" dataCellStyle="Porcentaje">
      <calculatedColumnFormula array="1">IF($A4="",0%,(_xlfn.XLOOKUP($A4,Tabla1[[#All],[ID]],Tabla1[[#All],[N-NO3]])))</calculatedColumnFormula>
    </tableColumn>
    <tableColumn id="13" xr3:uid="{74171459-3B4D-4E79-9C86-93F04A375922}" name="N-org" dataDxfId="2175" dataCellStyle="Porcentaje">
      <calculatedColumnFormula array="1">IF($A4="",0%,(_xlfn.XLOOKUP($A4,Tabla1[[#All],[ID]],Tabla1[[#All],[N-org]])))</calculatedColumnFormula>
    </tableColumn>
    <tableColumn id="14" xr3:uid="{0EA1E82E-1661-4ABC-AB0D-DB4BFEDEB07D}" name="N-ur" dataDxfId="2174" dataCellStyle="Porcentaje">
      <calculatedColumnFormula array="1">IF($A4="",0%,(_xlfn.XLOOKUP($A4,Tabla1[[#All],[ID]],Tabla1[[#All],[N-ur]])))</calculatedColumnFormula>
    </tableColumn>
    <tableColumn id="15" xr3:uid="{75456520-CB70-44A1-84CF-24C2A561666A}" name="P" dataDxfId="2173" dataCellStyle="Porcentaje">
      <calculatedColumnFormula array="1">IF($A4="",0%,(_xlfn.XLOOKUP($A4,Tabla1[[#All],[ID]],Tabla1[[#All],[P]])))</calculatedColumnFormula>
    </tableColumn>
    <tableColumn id="16" xr3:uid="{F8FC0113-E748-4063-8B8D-E8BF377440B1}" name="K" dataDxfId="2172" dataCellStyle="Porcentaje">
      <calculatedColumnFormula array="1">IF($A4="",0%,(_xlfn.XLOOKUP($A4,Tabla1[[#All],[ID]],Tabla1[[#All],[K]])))</calculatedColumnFormula>
    </tableColumn>
    <tableColumn id="17" xr3:uid="{7F4ABCFF-DEA2-4A5C-BBC6-AA2122AEAF4A}" name="CaO" dataDxfId="2171" dataCellStyle="Porcentaje">
      <calculatedColumnFormula array="1">IF($A4="",0%,(_xlfn.XLOOKUP($A4,Tabla1[[#All],[ID]],Tabla1[[#All],[CaO]])))</calculatedColumnFormula>
    </tableColumn>
    <tableColumn id="18" xr3:uid="{A9297AD0-CD22-41D0-B1D6-87EB64FDFD2B}" name="MgO" dataDxfId="2170" dataCellStyle="Porcentaje">
      <calculatedColumnFormula array="1">IF($A4="",0%,(_xlfn.XLOOKUP($A4,Tabla1[[#All],[ID]],Tabla1[[#All],[MgO]])))</calculatedColumnFormula>
    </tableColumn>
    <tableColumn id="19" xr3:uid="{376DA6DD-DC15-4A6B-A3B0-CF9E0BFE7ED6}" name="S" dataDxfId="2169" dataCellStyle="Porcentaje">
      <calculatedColumnFormula array="1">IF($A4="",0%,(_xlfn.XLOOKUP($A4,Tabla1[[#All],[ID]],Tabla1[[#All],[S]])))</calculatedColumnFormula>
    </tableColumn>
    <tableColumn id="20" xr3:uid="{B0E3A4B8-1998-47F1-ACB4-B87866E1D001}" name="B" dataDxfId="2168" dataCellStyle="Porcentaje">
      <calculatedColumnFormula array="1">IF($A4="",0%,(_xlfn.XLOOKUP($A4,Tabla1[[#All],[ID]],Tabla1[[#All],[B]])))</calculatedColumnFormula>
    </tableColumn>
    <tableColumn id="21" xr3:uid="{19E45538-7A86-448D-83DD-FD07CC942E9B}" name="Co" dataDxfId="2167" dataCellStyle="Porcentaje">
      <calculatedColumnFormula array="1">IF($A4="",0%,(_xlfn.XLOOKUP($A4,Tabla1[[#All],[ID]],Tabla1[[#All],[Co]])))</calculatedColumnFormula>
    </tableColumn>
    <tableColumn id="22" xr3:uid="{27516849-592E-4D5C-B4DE-44C60B8FD003}" name="Cu" dataDxfId="2166" dataCellStyle="Porcentaje">
      <calculatedColumnFormula array="1">IF($A4="",0%,(_xlfn.XLOOKUP($A4,Tabla1[[#All],[ID]],Tabla1[[#All],[Cu]])))</calculatedColumnFormula>
    </tableColumn>
    <tableColumn id="23" xr3:uid="{2DCC22F5-5D4E-45C8-8BBA-102C1BC1DC07}" name="Fe" dataDxfId="2165" dataCellStyle="Porcentaje">
      <calculatedColumnFormula array="1">IF($A4="",0%,(_xlfn.XLOOKUP($A4,Tabla1[[#All],[ID]],Tabla1[[#All],[Fe]])))</calculatedColumnFormula>
    </tableColumn>
    <tableColumn id="24" xr3:uid="{78D92E28-84B6-4289-B4FF-A70D39BF2651}" name="Mn" dataDxfId="2164" dataCellStyle="Porcentaje">
      <calculatedColumnFormula array="1">IF($A4="",0%,(_xlfn.XLOOKUP($A4,Tabla1[[#All],[ID]],Tabla1[[#All],[Mn]])))</calculatedColumnFormula>
    </tableColumn>
    <tableColumn id="25" xr3:uid="{089AD496-1360-4341-8796-C519EEDD960A}" name="Mo" dataDxfId="2163" dataCellStyle="Porcentaje">
      <calculatedColumnFormula array="1">IF($A4="",0%,(_xlfn.XLOOKUP($A4,Tabla1[[#All],[ID]],Tabla1[[#All],[Mo]])))</calculatedColumnFormula>
    </tableColumn>
    <tableColumn id="26" xr3:uid="{9CF27D2C-34F9-4B12-9BD0-9BFAD0BA484A}" name="SiO2" dataDxfId="2162" dataCellStyle="Porcentaje">
      <calculatedColumnFormula array="1">IF($A4="",0%,(_xlfn.XLOOKUP($A4,Tabla1[[#All],[ID]],Tabla1[[#All],[SiO2]])))</calculatedColumnFormula>
    </tableColumn>
    <tableColumn id="27" xr3:uid="{62CF3A7B-4247-4A3D-B04A-1C9A19750B7F}" name="Zn" dataDxfId="2161" dataCellStyle="Porcentaje">
      <calculatedColumnFormula array="1">IF($A4="",0%,(_xlfn.XLOOKUP($A4,Tabla1[[#All],[ID]],Tabla1[[#All],[Zn]])))</calculatedColumnFormula>
    </tableColumn>
    <tableColumn id="28" xr3:uid="{F9D9DCEC-7958-4501-B329-34924B4E3437}" name="Na" dataDxfId="216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F04F5DE-100D-4ED5-B327-BC4B524A6036}" name="Tabla239" displayName="Tabla239" ref="A3:W21" totalsRowShown="0" headerRowDxfId="2129" dataDxfId="2127" headerRowBorderDxfId="2128" tableBorderDxfId="2126" totalsRowBorderDxfId="2125" dataCellStyle="Porcentaje">
  <autoFilter ref="A3:W21" xr:uid="{62A12C63-74E9-484A-BEC8-31A82248B89B}"/>
  <tableColumns count="23">
    <tableColumn id="4" xr3:uid="{914084F3-3DF2-492C-92EE-7AD0A0E72A74}" name="MATERIA PRIMA" dataDxfId="2124"/>
    <tableColumn id="29" xr3:uid="{E5DAD7C4-1D19-40C0-A90A-4D8F1F6110A0}" name="CANTIDAD" dataDxfId="2123"/>
    <tableColumn id="5" xr3:uid="{BDC8EF9D-56BE-4550-883E-131EEB5B66A1}" name="Q" dataDxfId="2122">
      <calculatedColumnFormula>IF(Tabla239[[#This Row],[CANTIDAD]]="",0%,Tabla239[[#This Row],[CANTIDAD]]/10)</calculatedColumnFormula>
    </tableColumn>
    <tableColumn id="9" xr3:uid="{37A6FF78-9CF6-4FFF-B83A-2251A2BD29A0}" name="C" dataDxfId="2121" dataCellStyle="Porcentaje">
      <calculatedColumnFormula array="1">IF($A4="",0%,_xlfn.XLOOKUP($A4,Tabla1[[#All],[ID]],Tabla1[[#All],[C]]))</calculatedColumnFormula>
    </tableColumn>
    <tableColumn id="10" xr3:uid="{AFC5ECBC-5B7F-453A-8927-65982E7FAAA9}" name="N" dataDxfId="2120" dataCellStyle="Porcentaje">
      <calculatedColumnFormula array="1">IF($A4="",0%,_xlfn.XLOOKUP($A4,Tabla1[[#All],[ID]],Tabla1[[#All],[N]]))</calculatedColumnFormula>
    </tableColumn>
    <tableColumn id="11" xr3:uid="{89078386-BE74-4D8C-A67B-1AF0A7616F3E}" name="N-NH4" dataDxfId="2119" dataCellStyle="Porcentaje">
      <calculatedColumnFormula array="1">IF($A4="",0%,(_xlfn.XLOOKUP($A4,Tabla1[[#All],[ID]],Tabla1[[#All],[N-NH4]])))</calculatedColumnFormula>
    </tableColumn>
    <tableColumn id="12" xr3:uid="{91C65F6D-196E-45D7-9365-96424368DAD5}" name="N-NO3" dataDxfId="2118" dataCellStyle="Porcentaje">
      <calculatedColumnFormula array="1">IF($A4="",0%,(_xlfn.XLOOKUP($A4,Tabla1[[#All],[ID]],Tabla1[[#All],[N-NO3]])))</calculatedColumnFormula>
    </tableColumn>
    <tableColumn id="13" xr3:uid="{15BE37DF-6CDD-45B6-A014-B3C0AFA98F2D}" name="N-org" dataDxfId="2117" dataCellStyle="Porcentaje">
      <calculatedColumnFormula array="1">IF($A4="",0%,(_xlfn.XLOOKUP($A4,Tabla1[[#All],[ID]],Tabla1[[#All],[N-org]])))</calculatedColumnFormula>
    </tableColumn>
    <tableColumn id="14" xr3:uid="{9423D874-1888-4369-88F2-F0DFAD0E202A}" name="N-ur" dataDxfId="2116" dataCellStyle="Porcentaje">
      <calculatedColumnFormula array="1">IF($A4="",0%,(_xlfn.XLOOKUP($A4,Tabla1[[#All],[ID]],Tabla1[[#All],[N-ur]])))</calculatedColumnFormula>
    </tableColumn>
    <tableColumn id="15" xr3:uid="{DEF73DD1-F579-4104-84C6-E6CC5A1FFADE}" name="P" dataDxfId="2115" dataCellStyle="Porcentaje">
      <calculatedColumnFormula array="1">IF($A4="",0%,(_xlfn.XLOOKUP($A4,Tabla1[[#All],[ID]],Tabla1[[#All],[P]])))</calculatedColumnFormula>
    </tableColumn>
    <tableColumn id="16" xr3:uid="{6A328EF9-5EF4-4A59-8132-A53218174939}" name="K" dataDxfId="2114" dataCellStyle="Porcentaje">
      <calculatedColumnFormula array="1">IF($A4="",0%,(_xlfn.XLOOKUP($A4,Tabla1[[#All],[ID]],Tabla1[[#All],[K]])))</calculatedColumnFormula>
    </tableColumn>
    <tableColumn id="17" xr3:uid="{96AA8646-F05D-445E-AFB5-CD1535D94CCE}" name="CaO" dataDxfId="2113" dataCellStyle="Porcentaje">
      <calculatedColumnFormula array="1">IF($A4="",0%,(_xlfn.XLOOKUP($A4,Tabla1[[#All],[ID]],Tabla1[[#All],[CaO]])))</calculatedColumnFormula>
    </tableColumn>
    <tableColumn id="18" xr3:uid="{B64BFCDF-D137-4D68-B16C-39D450F6C937}" name="MgO" dataDxfId="2112" dataCellStyle="Porcentaje">
      <calculatedColumnFormula array="1">IF($A4="",0%,(_xlfn.XLOOKUP($A4,Tabla1[[#All],[ID]],Tabla1[[#All],[MgO]])))</calculatedColumnFormula>
    </tableColumn>
    <tableColumn id="19" xr3:uid="{0B3D0C92-A414-4C4C-97E5-83D978EE7890}" name="S" dataDxfId="2111" dataCellStyle="Porcentaje">
      <calculatedColumnFormula array="1">IF($A4="",0%,(_xlfn.XLOOKUP($A4,Tabla1[[#All],[ID]],Tabla1[[#All],[S]])))</calculatedColumnFormula>
    </tableColumn>
    <tableColumn id="20" xr3:uid="{C76C8E1E-146E-42C3-8DCA-DE9B8D5ACF27}" name="B" dataDxfId="2110" dataCellStyle="Porcentaje">
      <calculatedColumnFormula array="1">IF($A4="",0%,(_xlfn.XLOOKUP($A4,Tabla1[[#All],[ID]],Tabla1[[#All],[B]])))</calculatedColumnFormula>
    </tableColumn>
    <tableColumn id="21" xr3:uid="{6DD871A1-DA91-4983-A115-C913938EE1F5}" name="Co" dataDxfId="2109" dataCellStyle="Porcentaje">
      <calculatedColumnFormula array="1">IF($A4="",0%,(_xlfn.XLOOKUP($A4,Tabla1[[#All],[ID]],Tabla1[[#All],[Co]])))</calculatedColumnFormula>
    </tableColumn>
    <tableColumn id="22" xr3:uid="{94BC6F92-8615-4C3D-8DA5-E8D3EA99E28F}" name="Cu" dataDxfId="2108" dataCellStyle="Porcentaje">
      <calculatedColumnFormula array="1">IF($A4="",0%,(_xlfn.XLOOKUP($A4,Tabla1[[#All],[ID]],Tabla1[[#All],[Cu]])))</calculatedColumnFormula>
    </tableColumn>
    <tableColumn id="23" xr3:uid="{B733450F-FC81-4FBC-B1FC-6361D9A419E5}" name="Fe" dataDxfId="2107" dataCellStyle="Porcentaje">
      <calculatedColumnFormula array="1">IF($A4="",0%,(_xlfn.XLOOKUP($A4,Tabla1[[#All],[ID]],Tabla1[[#All],[Fe]])))</calculatedColumnFormula>
    </tableColumn>
    <tableColumn id="24" xr3:uid="{ACE4EF60-B96A-4882-8C02-14FFF72C6560}" name="Mn" dataDxfId="2106" dataCellStyle="Porcentaje">
      <calculatedColumnFormula array="1">IF($A4="",0%,(_xlfn.XLOOKUP($A4,Tabla1[[#All],[ID]],Tabla1[[#All],[Mn]])))</calculatedColumnFormula>
    </tableColumn>
    <tableColumn id="25" xr3:uid="{59DC9CFE-365F-4A76-9628-62D5143EEE08}" name="Mo" dataDxfId="2105" dataCellStyle="Porcentaje">
      <calculatedColumnFormula array="1">IF($A4="",0%,(_xlfn.XLOOKUP($A4,Tabla1[[#All],[ID]],Tabla1[[#All],[Mo]])))</calculatedColumnFormula>
    </tableColumn>
    <tableColumn id="26" xr3:uid="{6A1158F4-5FE8-4E5B-B629-D52BB9EFE9B8}" name="SiO2" dataDxfId="2104" dataCellStyle="Porcentaje">
      <calculatedColumnFormula array="1">IF($A4="",0%,(_xlfn.XLOOKUP($A4,Tabla1[[#All],[ID]],Tabla1[[#All],[SiO2]])))</calculatedColumnFormula>
    </tableColumn>
    <tableColumn id="27" xr3:uid="{36418173-BCC2-4397-B91B-1023C22E4563}" name="Zn" dataDxfId="2103" dataCellStyle="Porcentaje">
      <calculatedColumnFormula array="1">IF($A4="",0%,(_xlfn.XLOOKUP($A4,Tabla1[[#All],[ID]],Tabla1[[#All],[Zn]])))</calculatedColumnFormula>
    </tableColumn>
    <tableColumn id="28" xr3:uid="{2BE9E98A-927D-49A6-B5FD-C06144927AB3}" name="Na" dataDxfId="210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38B2C752-3F45-4D52-8BC8-77C5CA24E9AC}" name="Tabla240" displayName="Tabla240" ref="A3:W21" totalsRowShown="0" headerRowDxfId="2069" dataDxfId="2067" headerRowBorderDxfId="2068" tableBorderDxfId="2066" totalsRowBorderDxfId="2065" dataCellStyle="Porcentaje">
  <autoFilter ref="A3:W21" xr:uid="{62A12C63-74E9-484A-BEC8-31A82248B89B}"/>
  <tableColumns count="23">
    <tableColumn id="4" xr3:uid="{DCB302B1-1759-44D8-9065-864073D94664}" name="MATERIA PRIMA" dataDxfId="2064"/>
    <tableColumn id="29" xr3:uid="{674A1203-2C50-452E-8601-F2E322D13225}" name="CANTIDAD" dataDxfId="2063"/>
    <tableColumn id="5" xr3:uid="{B6D047BD-79BA-4AB7-90BA-487F321611C0}" name="Q" dataDxfId="2062">
      <calculatedColumnFormula>IF(Tabla240[[#This Row],[CANTIDAD]]="",0%,Tabla240[[#This Row],[CANTIDAD]]/10)</calculatedColumnFormula>
    </tableColumn>
    <tableColumn id="9" xr3:uid="{4B450695-3543-455E-98A7-D423DD8CB16D}" name="C" dataDxfId="2061" dataCellStyle="Porcentaje">
      <calculatedColumnFormula array="1">IF($A4="",0%,_xlfn.XLOOKUP($A4,Tabla1[[#All],[ID]],Tabla1[[#All],[C]]))</calculatedColumnFormula>
    </tableColumn>
    <tableColumn id="10" xr3:uid="{61490F46-E772-471D-B39B-11ECAFF40C45}" name="N" dataDxfId="2060" dataCellStyle="Porcentaje">
      <calculatedColumnFormula array="1">IF($A4="",0%,_xlfn.XLOOKUP($A4,Tabla1[[#All],[ID]],Tabla1[[#All],[N]]))</calculatedColumnFormula>
    </tableColumn>
    <tableColumn id="11" xr3:uid="{2E951DF8-A59B-444A-933E-6225DC7B2ABA}" name="N-NH4" dataDxfId="2059" dataCellStyle="Porcentaje">
      <calculatedColumnFormula array="1">IF($A4="",0%,(_xlfn.XLOOKUP($A4,Tabla1[[#All],[ID]],Tabla1[[#All],[N-NH4]])))</calculatedColumnFormula>
    </tableColumn>
    <tableColumn id="12" xr3:uid="{24362B07-6587-44B5-9A20-DFE33884FEC5}" name="N-NO3" dataDxfId="2058" dataCellStyle="Porcentaje">
      <calculatedColumnFormula array="1">IF($A4="",0%,(_xlfn.XLOOKUP($A4,Tabla1[[#All],[ID]],Tabla1[[#All],[N-NO3]])))</calculatedColumnFormula>
    </tableColumn>
    <tableColumn id="13" xr3:uid="{2D6DE5CC-C9F4-4796-BF88-BE5A5BAB4EF1}" name="N-org" dataDxfId="2057" dataCellStyle="Porcentaje">
      <calculatedColumnFormula array="1">IF($A4="",0%,(_xlfn.XLOOKUP($A4,Tabla1[[#All],[ID]],Tabla1[[#All],[N-org]])))</calculatedColumnFormula>
    </tableColumn>
    <tableColumn id="14" xr3:uid="{7FA52A90-B1D4-42F3-945C-BC4CB927B1BE}" name="N-ur" dataDxfId="2056" dataCellStyle="Porcentaje">
      <calculatedColumnFormula array="1">IF($A4="",0%,(_xlfn.XLOOKUP($A4,Tabla1[[#All],[ID]],Tabla1[[#All],[N-ur]])))</calculatedColumnFormula>
    </tableColumn>
    <tableColumn id="15" xr3:uid="{884C7705-B506-4EC7-83CD-4ADEE8420E3C}" name="P" dataDxfId="2055" dataCellStyle="Porcentaje">
      <calculatedColumnFormula array="1">IF($A4="",0%,(_xlfn.XLOOKUP($A4,Tabla1[[#All],[ID]],Tabla1[[#All],[P]])))</calculatedColumnFormula>
    </tableColumn>
    <tableColumn id="16" xr3:uid="{C1715889-5FC7-400A-A2DF-F6AB6D3E4148}" name="K" dataDxfId="2054" dataCellStyle="Porcentaje">
      <calculatedColumnFormula array="1">IF($A4="",0%,(_xlfn.XLOOKUP($A4,Tabla1[[#All],[ID]],Tabla1[[#All],[K]])))</calculatedColumnFormula>
    </tableColumn>
    <tableColumn id="17" xr3:uid="{C5C8DEB0-D2D0-496C-A367-D6887812629A}" name="CaO" dataDxfId="2053" dataCellStyle="Porcentaje">
      <calculatedColumnFormula array="1">IF($A4="",0%,(_xlfn.XLOOKUP($A4,Tabla1[[#All],[ID]],Tabla1[[#All],[CaO]])))</calculatedColumnFormula>
    </tableColumn>
    <tableColumn id="18" xr3:uid="{9E72DB54-F2B8-4B75-B46E-49C7A0AB0BF2}" name="MgO" dataDxfId="2052" dataCellStyle="Porcentaje">
      <calculatedColumnFormula array="1">IF($A4="",0%,(_xlfn.XLOOKUP($A4,Tabla1[[#All],[ID]],Tabla1[[#All],[MgO]])))</calculatedColumnFormula>
    </tableColumn>
    <tableColumn id="19" xr3:uid="{4C08A3B5-C65A-4044-AC79-F2375B7ADA94}" name="S" dataDxfId="2051" dataCellStyle="Porcentaje">
      <calculatedColumnFormula array="1">IF($A4="",0%,(_xlfn.XLOOKUP($A4,Tabla1[[#All],[ID]],Tabla1[[#All],[S]])))</calculatedColumnFormula>
    </tableColumn>
    <tableColumn id="20" xr3:uid="{F60FE5C6-6976-4553-BD9E-95717BEE9B18}" name="B" dataDxfId="2050" dataCellStyle="Porcentaje">
      <calculatedColumnFormula array="1">IF($A4="",0%,(_xlfn.XLOOKUP($A4,Tabla1[[#All],[ID]],Tabla1[[#All],[B]])))</calculatedColumnFormula>
    </tableColumn>
    <tableColumn id="21" xr3:uid="{5E5B3258-FF04-48B3-86C3-25B6ABD5C26F}" name="Co" dataDxfId="2049" dataCellStyle="Porcentaje">
      <calculatedColumnFormula array="1">IF($A4="",0%,(_xlfn.XLOOKUP($A4,Tabla1[[#All],[ID]],Tabla1[[#All],[Co]])))</calculatedColumnFormula>
    </tableColumn>
    <tableColumn id="22" xr3:uid="{28FB74A3-739C-418D-BCB0-4D8FCBB9CA62}" name="Cu" dataDxfId="2048" dataCellStyle="Porcentaje">
      <calculatedColumnFormula array="1">IF($A4="",0%,(_xlfn.XLOOKUP($A4,Tabla1[[#All],[ID]],Tabla1[[#All],[Cu]])))</calculatedColumnFormula>
    </tableColumn>
    <tableColumn id="23" xr3:uid="{52138A2F-2522-406E-B452-058EEF28A3DD}" name="Fe" dataDxfId="2047" dataCellStyle="Porcentaje">
      <calculatedColumnFormula array="1">IF($A4="",0%,(_xlfn.XLOOKUP($A4,Tabla1[[#All],[ID]],Tabla1[[#All],[Fe]])))</calculatedColumnFormula>
    </tableColumn>
    <tableColumn id="24" xr3:uid="{80053F51-67E8-42FA-A10E-DA60BB530357}" name="Mn" dataDxfId="2046" dataCellStyle="Porcentaje">
      <calculatedColumnFormula array="1">IF($A4="",0%,(_xlfn.XLOOKUP($A4,Tabla1[[#All],[ID]],Tabla1[[#All],[Mn]])))</calculatedColumnFormula>
    </tableColumn>
    <tableColumn id="25" xr3:uid="{27611F9C-F4C4-4CC8-B8C4-0C2DA9AFBA6C}" name="Mo" dataDxfId="2045" dataCellStyle="Porcentaje">
      <calculatedColumnFormula array="1">IF($A4="",0%,(_xlfn.XLOOKUP($A4,Tabla1[[#All],[ID]],Tabla1[[#All],[Mo]])))</calculatedColumnFormula>
    </tableColumn>
    <tableColumn id="26" xr3:uid="{C1ADFA39-581F-4F93-81E2-6BBF8E735BF8}" name="SiO2" dataDxfId="2044" dataCellStyle="Porcentaje">
      <calculatedColumnFormula array="1">IF($A4="",0%,(_xlfn.XLOOKUP($A4,Tabla1[[#All],[ID]],Tabla1[[#All],[SiO2]])))</calculatedColumnFormula>
    </tableColumn>
    <tableColumn id="27" xr3:uid="{869D94E9-689D-4BEB-B521-8B32D84951D0}" name="Zn" dataDxfId="2043" dataCellStyle="Porcentaje">
      <calculatedColumnFormula array="1">IF($A4="",0%,(_xlfn.XLOOKUP($A4,Tabla1[[#All],[ID]],Tabla1[[#All],[Zn]])))</calculatedColumnFormula>
    </tableColumn>
    <tableColumn id="28" xr3:uid="{C44395A6-370C-439B-A34F-558049321EAC}" name="Na" dataDxfId="204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CD846A5-0B49-43DB-82B3-1F2A7DE269BE}" name="Tabla241" displayName="Tabla241" ref="A3:W21" totalsRowShown="0" headerRowDxfId="2009" dataDxfId="2007" headerRowBorderDxfId="2008" tableBorderDxfId="2006" totalsRowBorderDxfId="2005" dataCellStyle="Porcentaje">
  <autoFilter ref="A3:W21" xr:uid="{62A12C63-74E9-484A-BEC8-31A82248B89B}"/>
  <tableColumns count="23">
    <tableColumn id="4" xr3:uid="{24195A24-6EC4-4BAA-AA26-0F026DAC4CC5}" name="MATERIA PRIMA" dataDxfId="2004"/>
    <tableColumn id="29" xr3:uid="{EA3BE792-5A32-40D3-A75C-DF1292C7A43B}" name="CANTIDAD" dataDxfId="2003"/>
    <tableColumn id="5" xr3:uid="{CA1B6D35-891D-449D-B6F8-B19A1C2409FF}" name="Q" dataDxfId="2002">
      <calculatedColumnFormula>IF(Tabla241[[#This Row],[CANTIDAD]]="",0%,Tabla241[[#This Row],[CANTIDAD]]/10)</calculatedColumnFormula>
    </tableColumn>
    <tableColumn id="9" xr3:uid="{5AE1F042-EF26-49AF-947F-B2A0F4E6F78C}" name="C" dataDxfId="2001" dataCellStyle="Porcentaje">
      <calculatedColumnFormula array="1">IF($A4="",0%,_xlfn.XLOOKUP($A4,Tabla1[[#All],[ID]],Tabla1[[#All],[C]]))</calculatedColumnFormula>
    </tableColumn>
    <tableColumn id="10" xr3:uid="{B386E866-DE2A-4D5E-950B-C8D2359C0769}" name="N" dataDxfId="2000" dataCellStyle="Porcentaje">
      <calculatedColumnFormula array="1">IF($A4="",0%,_xlfn.XLOOKUP($A4,Tabla1[[#All],[ID]],Tabla1[[#All],[N]]))</calculatedColumnFormula>
    </tableColumn>
    <tableColumn id="11" xr3:uid="{F13491C3-B1AA-4FCF-9EBC-143306EF0139}" name="N-NH4" dataDxfId="1999" dataCellStyle="Porcentaje">
      <calculatedColumnFormula array="1">IF($A4="",0%,(_xlfn.XLOOKUP($A4,Tabla1[[#All],[ID]],Tabla1[[#All],[N-NH4]])))</calculatedColumnFormula>
    </tableColumn>
    <tableColumn id="12" xr3:uid="{5E76CB14-776D-4777-B895-4145C9F3C6DC}" name="N-NO3" dataDxfId="1998" dataCellStyle="Porcentaje">
      <calculatedColumnFormula array="1">IF($A4="",0%,(_xlfn.XLOOKUP($A4,Tabla1[[#All],[ID]],Tabla1[[#All],[N-NO3]])))</calculatedColumnFormula>
    </tableColumn>
    <tableColumn id="13" xr3:uid="{35B56209-AEAC-4E47-A3B7-E9CBCEB79230}" name="N-org" dataDxfId="1997" dataCellStyle="Porcentaje">
      <calculatedColumnFormula array="1">IF($A4="",0%,(_xlfn.XLOOKUP($A4,Tabla1[[#All],[ID]],Tabla1[[#All],[N-org]])))</calculatedColumnFormula>
    </tableColumn>
    <tableColumn id="14" xr3:uid="{2E20C4AE-23F8-4A59-8F8C-5C24316A4526}" name="N-ur" dataDxfId="1996" dataCellStyle="Porcentaje">
      <calculatedColumnFormula array="1">IF($A4="",0%,(_xlfn.XLOOKUP($A4,Tabla1[[#All],[ID]],Tabla1[[#All],[N-ur]])))</calculatedColumnFormula>
    </tableColumn>
    <tableColumn id="15" xr3:uid="{5B51EFD6-5D0B-4228-A296-78A7FA5DD7B8}" name="P" dataDxfId="1995" dataCellStyle="Porcentaje">
      <calculatedColumnFormula array="1">IF($A4="",0%,(_xlfn.XLOOKUP($A4,Tabla1[[#All],[ID]],Tabla1[[#All],[P]])))</calculatedColumnFormula>
    </tableColumn>
    <tableColumn id="16" xr3:uid="{1BAAEE7C-FB67-46AC-8D2B-059195460D1E}" name="K" dataDxfId="1994" dataCellStyle="Porcentaje">
      <calculatedColumnFormula array="1">IF($A4="",0%,(_xlfn.XLOOKUP($A4,Tabla1[[#All],[ID]],Tabla1[[#All],[K]])))</calculatedColumnFormula>
    </tableColumn>
    <tableColumn id="17" xr3:uid="{53B36F25-E900-4545-B9D7-403749CA940D}" name="CaO" dataDxfId="1993" dataCellStyle="Porcentaje">
      <calculatedColumnFormula array="1">IF($A4="",0%,(_xlfn.XLOOKUP($A4,Tabla1[[#All],[ID]],Tabla1[[#All],[CaO]])))</calculatedColumnFormula>
    </tableColumn>
    <tableColumn id="18" xr3:uid="{AF2C600E-0766-4782-A860-28842B2A0DC9}" name="MgO" dataDxfId="1992" dataCellStyle="Porcentaje">
      <calculatedColumnFormula array="1">IF($A4="",0%,(_xlfn.XLOOKUP($A4,Tabla1[[#All],[ID]],Tabla1[[#All],[MgO]])))</calculatedColumnFormula>
    </tableColumn>
    <tableColumn id="19" xr3:uid="{3D433B1A-39A1-4E58-876B-728DF09446EA}" name="S" dataDxfId="1991" dataCellStyle="Porcentaje">
      <calculatedColumnFormula array="1">IF($A4="",0%,(_xlfn.XLOOKUP($A4,Tabla1[[#All],[ID]],Tabla1[[#All],[S]])))</calculatedColumnFormula>
    </tableColumn>
    <tableColumn id="20" xr3:uid="{3DCBFAAC-1FCB-45F9-9D8F-EDD3E7E0BF54}" name="B" dataDxfId="1990" dataCellStyle="Porcentaje">
      <calculatedColumnFormula array="1">IF($A4="",0%,(_xlfn.XLOOKUP($A4,Tabla1[[#All],[ID]],Tabla1[[#All],[B]])))</calculatedColumnFormula>
    </tableColumn>
    <tableColumn id="21" xr3:uid="{0160C048-4817-475F-9B95-3EBE714DD010}" name="Co" dataDxfId="1989" dataCellStyle="Porcentaje">
      <calculatedColumnFormula array="1">IF($A4="",0%,(_xlfn.XLOOKUP($A4,Tabla1[[#All],[ID]],Tabla1[[#All],[Co]])))</calculatedColumnFormula>
    </tableColumn>
    <tableColumn id="22" xr3:uid="{2508B38C-BCC7-4475-907B-EE4A589DB062}" name="Cu" dataDxfId="1988" dataCellStyle="Porcentaje">
      <calculatedColumnFormula array="1">IF($A4="",0%,(_xlfn.XLOOKUP($A4,Tabla1[[#All],[ID]],Tabla1[[#All],[Cu]])))</calculatedColumnFormula>
    </tableColumn>
    <tableColumn id="23" xr3:uid="{0EB253DA-ECC7-4193-B09C-4AF3F3D193DD}" name="Fe" dataDxfId="1987" dataCellStyle="Porcentaje">
      <calculatedColumnFormula array="1">IF($A4="",0%,(_xlfn.XLOOKUP($A4,Tabla1[[#All],[ID]],Tabla1[[#All],[Fe]])))</calculatedColumnFormula>
    </tableColumn>
    <tableColumn id="24" xr3:uid="{E353BA02-78F8-4416-89F5-C32015BFA4BE}" name="Mn" dataDxfId="1986" dataCellStyle="Porcentaje">
      <calculatedColumnFormula array="1">IF($A4="",0%,(_xlfn.XLOOKUP($A4,Tabla1[[#All],[ID]],Tabla1[[#All],[Mn]])))</calculatedColumnFormula>
    </tableColumn>
    <tableColumn id="25" xr3:uid="{80C9E4A5-04DF-423D-96AC-0609C576B315}" name="Mo" dataDxfId="1985" dataCellStyle="Porcentaje">
      <calculatedColumnFormula array="1">IF($A4="",0%,(_xlfn.XLOOKUP($A4,Tabla1[[#All],[ID]],Tabla1[[#All],[Mo]])))</calculatedColumnFormula>
    </tableColumn>
    <tableColumn id="26" xr3:uid="{FDF43A95-2300-450B-A46F-E88EB0A04B80}" name="SiO2" dataDxfId="1984" dataCellStyle="Porcentaje">
      <calculatedColumnFormula array="1">IF($A4="",0%,(_xlfn.XLOOKUP($A4,Tabla1[[#All],[ID]],Tabla1[[#All],[SiO2]])))</calculatedColumnFormula>
    </tableColumn>
    <tableColumn id="27" xr3:uid="{691FBE39-B61E-4A20-8882-B9F5D77C03E9}" name="Zn" dataDxfId="1983" dataCellStyle="Porcentaje">
      <calculatedColumnFormula array="1">IF($A4="",0%,(_xlfn.XLOOKUP($A4,Tabla1[[#All],[ID]],Tabla1[[#All],[Zn]])))</calculatedColumnFormula>
    </tableColumn>
    <tableColumn id="28" xr3:uid="{681D0C4B-324F-45D4-A97B-A50A66718359}" name="Na" dataDxfId="198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5147F8D-EEEA-441F-8BEF-7FE3B5C46882}" name="Tabla242" displayName="Tabla242" ref="A3:W21" totalsRowShown="0" headerRowDxfId="1955" dataDxfId="1953" headerRowBorderDxfId="1954" tableBorderDxfId="1952" totalsRowBorderDxfId="1951" dataCellStyle="Porcentaje">
  <autoFilter ref="A3:W21" xr:uid="{62A12C63-74E9-484A-BEC8-31A82248B89B}"/>
  <tableColumns count="23">
    <tableColumn id="4" xr3:uid="{FD6E4475-4D62-4D4B-80B1-3C3AB94CFA0F}" name="MATERIA PRIMA" dataDxfId="1950"/>
    <tableColumn id="29" xr3:uid="{C83A8B1D-2355-46FB-A4A8-FD2EF002E15A}" name="CANTIDAD" dataDxfId="1949"/>
    <tableColumn id="5" xr3:uid="{38076B4F-20CB-4F0C-916F-AB0A8231A23C}" name="Q" dataDxfId="1948">
      <calculatedColumnFormula>IF(Tabla242[[#This Row],[CANTIDAD]]="",0%,Tabla242[[#This Row],[CANTIDAD]]/10)</calculatedColumnFormula>
    </tableColumn>
    <tableColumn id="9" xr3:uid="{14297634-ADD6-47F4-A29D-C8202E785393}" name="C" dataDxfId="1947" dataCellStyle="Porcentaje">
      <calculatedColumnFormula array="1">IF($A4="",0%,_xlfn.XLOOKUP($A4,Tabla1[[#All],[ID]],Tabla1[[#All],[C]]))</calculatedColumnFormula>
    </tableColumn>
    <tableColumn id="10" xr3:uid="{498517F3-3C52-47B9-BCDC-E0560E4D356F}" name="N" dataDxfId="1946" dataCellStyle="Porcentaje">
      <calculatedColumnFormula array="1">IF($A4="",0%,_xlfn.XLOOKUP($A4,Tabla1[[#All],[ID]],Tabla1[[#All],[N]]))</calculatedColumnFormula>
    </tableColumn>
    <tableColumn id="11" xr3:uid="{952863F8-9A73-4D29-8D8F-7B57DE597A14}" name="N-NH4" dataDxfId="1945" dataCellStyle="Porcentaje">
      <calculatedColumnFormula array="1">IF($A4="",0%,(_xlfn.XLOOKUP($A4,Tabla1[[#All],[ID]],Tabla1[[#All],[N-NH4]])))</calculatedColumnFormula>
    </tableColumn>
    <tableColumn id="12" xr3:uid="{EDA34717-AEE2-4787-A1CD-4E5DEEF159E9}" name="N-NO3" dataDxfId="1944" dataCellStyle="Porcentaje">
      <calculatedColumnFormula array="1">IF($A4="",0%,(_xlfn.XLOOKUP($A4,Tabla1[[#All],[ID]],Tabla1[[#All],[N-NO3]])))</calculatedColumnFormula>
    </tableColumn>
    <tableColumn id="13" xr3:uid="{57B32F19-EFC0-4BF6-96E6-923207A4C091}" name="N-org" dataDxfId="1943" dataCellStyle="Porcentaje">
      <calculatedColumnFormula array="1">IF($A4="",0%,(_xlfn.XLOOKUP($A4,Tabla1[[#All],[ID]],Tabla1[[#All],[N-org]])))</calculatedColumnFormula>
    </tableColumn>
    <tableColumn id="14" xr3:uid="{7621BCFA-AB08-4922-A386-339064301B13}" name="N-ur" dataDxfId="1942" dataCellStyle="Porcentaje">
      <calculatedColumnFormula array="1">IF($A4="",0%,(_xlfn.XLOOKUP($A4,Tabla1[[#All],[ID]],Tabla1[[#All],[N-ur]])))</calculatedColumnFormula>
    </tableColumn>
    <tableColumn id="15" xr3:uid="{45854F36-CCE0-476F-8CDC-F3EDDEB13642}" name="P" dataDxfId="1941" dataCellStyle="Porcentaje">
      <calculatedColumnFormula array="1">IF($A4="",0%,(_xlfn.XLOOKUP($A4,Tabla1[[#All],[ID]],Tabla1[[#All],[P]])))</calculatedColumnFormula>
    </tableColumn>
    <tableColumn id="16" xr3:uid="{B6722FD9-9564-43FF-B057-7F8C733BDBC3}" name="K" dataDxfId="1940" dataCellStyle="Porcentaje">
      <calculatedColumnFormula array="1">IF($A4="",0%,(_xlfn.XLOOKUP($A4,Tabla1[[#All],[ID]],Tabla1[[#All],[K]])))</calculatedColumnFormula>
    </tableColumn>
    <tableColumn id="17" xr3:uid="{156EF726-9DBE-4F27-B954-50141450CC45}" name="CaO" dataDxfId="1939" dataCellStyle="Porcentaje">
      <calculatedColumnFormula array="1">IF($A4="",0%,(_xlfn.XLOOKUP($A4,Tabla1[[#All],[ID]],Tabla1[[#All],[CaO]])))</calculatedColumnFormula>
    </tableColumn>
    <tableColumn id="18" xr3:uid="{CA8BD3DA-2442-4F6A-8002-D8F6C86BCA4F}" name="MgO" dataDxfId="1938" dataCellStyle="Porcentaje">
      <calculatedColumnFormula array="1">IF($A4="",0%,(_xlfn.XLOOKUP($A4,Tabla1[[#All],[ID]],Tabla1[[#All],[MgO]])))</calculatedColumnFormula>
    </tableColumn>
    <tableColumn id="19" xr3:uid="{B02033F6-F877-40D3-ADC9-A5F6C51FD9B9}" name="S" dataDxfId="1937" dataCellStyle="Porcentaje">
      <calculatedColumnFormula array="1">IF($A4="",0%,(_xlfn.XLOOKUP($A4,Tabla1[[#All],[ID]],Tabla1[[#All],[S]])))</calculatedColumnFormula>
    </tableColumn>
    <tableColumn id="20" xr3:uid="{AF2555A7-E5C3-442E-BC9F-6AFFB1C6C20E}" name="B" dataDxfId="1936" dataCellStyle="Porcentaje">
      <calculatedColumnFormula array="1">IF($A4="",0%,(_xlfn.XLOOKUP($A4,Tabla1[[#All],[ID]],Tabla1[[#All],[B]])))</calculatedColumnFormula>
    </tableColumn>
    <tableColumn id="21" xr3:uid="{3DAC8707-A07C-4A04-8966-A57D2CECC77D}" name="Co" dataDxfId="1935" dataCellStyle="Porcentaje">
      <calculatedColumnFormula array="1">IF($A4="",0%,(_xlfn.XLOOKUP($A4,Tabla1[[#All],[ID]],Tabla1[[#All],[Co]])))</calculatedColumnFormula>
    </tableColumn>
    <tableColumn id="22" xr3:uid="{A92FBF02-6E91-43F6-8413-FEDB76E909F4}" name="Cu" dataDxfId="1934" dataCellStyle="Porcentaje">
      <calculatedColumnFormula array="1">IF($A4="",0%,(_xlfn.XLOOKUP($A4,Tabla1[[#All],[ID]],Tabla1[[#All],[Cu]])))</calculatedColumnFormula>
    </tableColumn>
    <tableColumn id="23" xr3:uid="{5B6118AD-743D-4E8D-835D-8DD6E2E622C8}" name="Fe" dataDxfId="1933" dataCellStyle="Porcentaje">
      <calculatedColumnFormula array="1">IF($A4="",0%,(_xlfn.XLOOKUP($A4,Tabla1[[#All],[ID]],Tabla1[[#All],[Fe]])))</calculatedColumnFormula>
    </tableColumn>
    <tableColumn id="24" xr3:uid="{DF97256A-ADB9-4503-94CA-408DFCBBEE2D}" name="Mn" dataDxfId="1932" dataCellStyle="Porcentaje">
      <calculatedColumnFormula array="1">IF($A4="",0%,(_xlfn.XLOOKUP($A4,Tabla1[[#All],[ID]],Tabla1[[#All],[Mn]])))</calculatedColumnFormula>
    </tableColumn>
    <tableColumn id="25" xr3:uid="{BF7967A6-4135-4623-BFFB-15BDDFC90F77}" name="Mo" dataDxfId="1931" dataCellStyle="Porcentaje">
      <calculatedColumnFormula array="1">IF($A4="",0%,(_xlfn.XLOOKUP($A4,Tabla1[[#All],[ID]],Tabla1[[#All],[Mo]])))</calculatedColumnFormula>
    </tableColumn>
    <tableColumn id="26" xr3:uid="{6E6225A5-339E-48A6-8C93-EBAF7DCA8879}" name="SiO2" dataDxfId="1930" dataCellStyle="Porcentaje">
      <calculatedColumnFormula array="1">IF($A4="",0%,(_xlfn.XLOOKUP($A4,Tabla1[[#All],[ID]],Tabla1[[#All],[SiO2]])))</calculatedColumnFormula>
    </tableColumn>
    <tableColumn id="27" xr3:uid="{41C2BDBF-071D-46FC-B95D-04E83D30B758}" name="Zn" dataDxfId="1929" dataCellStyle="Porcentaje">
      <calculatedColumnFormula array="1">IF($A4="",0%,(_xlfn.XLOOKUP($A4,Tabla1[[#All],[ID]],Tabla1[[#All],[Zn]])))</calculatedColumnFormula>
    </tableColumn>
    <tableColumn id="28" xr3:uid="{5B18488D-9509-4921-BA45-C85002BA2E82}" name="Na" dataDxfId="192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1E7DFAD-C7B5-4D66-BD19-473C0B51A2DD}" name="Tabla243" displayName="Tabla243" ref="A3:W21" totalsRowShown="0" headerRowDxfId="1901" dataDxfId="1899" headerRowBorderDxfId="1900" tableBorderDxfId="1898" totalsRowBorderDxfId="1897" dataCellStyle="Porcentaje">
  <autoFilter ref="A3:W21" xr:uid="{62A12C63-74E9-484A-BEC8-31A82248B89B}"/>
  <tableColumns count="23">
    <tableColumn id="4" xr3:uid="{72FE21C1-B60A-43C3-B566-C40F08CB00CD}" name="MATERIA PRIMA" dataDxfId="1896"/>
    <tableColumn id="29" xr3:uid="{A0E9A89A-5FFA-469A-A4E3-CB15C07FABA6}" name="CANTIDAD" dataDxfId="1895"/>
    <tableColumn id="5" xr3:uid="{78273E69-3075-4D0E-984F-27ABEF24A643}" name="Q" dataDxfId="1894">
      <calculatedColumnFormula>IF(Tabla243[[#This Row],[CANTIDAD]]="",0%,Tabla243[[#This Row],[CANTIDAD]]/10)</calculatedColumnFormula>
    </tableColumn>
    <tableColumn id="9" xr3:uid="{094095B8-A86A-4381-A95B-0CB3AEE32046}" name="C" dataDxfId="1893" dataCellStyle="Porcentaje">
      <calculatedColumnFormula array="1">IF($A4="",0%,_xlfn.XLOOKUP($A4,Tabla1[[#All],[ID]],Tabla1[[#All],[C]]))</calculatedColumnFormula>
    </tableColumn>
    <tableColumn id="10" xr3:uid="{254DC14C-6103-4822-96E3-D0CACCB76B51}" name="N" dataDxfId="1892" dataCellStyle="Porcentaje">
      <calculatedColumnFormula array="1">IF($A4="",0%,_xlfn.XLOOKUP($A4,Tabla1[[#All],[ID]],Tabla1[[#All],[N]]))</calculatedColumnFormula>
    </tableColumn>
    <tableColumn id="11" xr3:uid="{3B66F7A3-B4AC-46B3-B435-C608A23D0B96}" name="N-NH4" dataDxfId="1891" dataCellStyle="Porcentaje">
      <calculatedColumnFormula array="1">IF($A4="",0%,(_xlfn.XLOOKUP($A4,Tabla1[[#All],[ID]],Tabla1[[#All],[N-NH4]])))</calculatedColumnFormula>
    </tableColumn>
    <tableColumn id="12" xr3:uid="{3EF2B689-E3B2-4FC8-BBCB-4382CFCE0133}" name="N-NO3" dataDxfId="1890" dataCellStyle="Porcentaje">
      <calculatedColumnFormula array="1">IF($A4="",0%,(_xlfn.XLOOKUP($A4,Tabla1[[#All],[ID]],Tabla1[[#All],[N-NO3]])))</calculatedColumnFormula>
    </tableColumn>
    <tableColumn id="13" xr3:uid="{D253CA6A-FCD4-496E-9A7A-882A7E2966C2}" name="N-org" dataDxfId="1889" dataCellStyle="Porcentaje">
      <calculatedColumnFormula array="1">IF($A4="",0%,(_xlfn.XLOOKUP($A4,Tabla1[[#All],[ID]],Tabla1[[#All],[N-org]])))</calculatedColumnFormula>
    </tableColumn>
    <tableColumn id="14" xr3:uid="{FDFDE692-4375-41D2-93EA-237734802246}" name="N-ur" dataDxfId="1888" dataCellStyle="Porcentaje">
      <calculatedColumnFormula array="1">IF($A4="",0%,(_xlfn.XLOOKUP($A4,Tabla1[[#All],[ID]],Tabla1[[#All],[N-ur]])))</calculatedColumnFormula>
    </tableColumn>
    <tableColumn id="15" xr3:uid="{34017A4B-0384-4C1D-8AFD-2C1F2021158D}" name="P" dataDxfId="1887" dataCellStyle="Porcentaje">
      <calculatedColumnFormula array="1">IF($A4="",0%,(_xlfn.XLOOKUP($A4,Tabla1[[#All],[ID]],Tabla1[[#All],[P]])))</calculatedColumnFormula>
    </tableColumn>
    <tableColumn id="16" xr3:uid="{F0CE0387-8473-41CB-BEF0-F1C7344E8DB1}" name="K" dataDxfId="1886" dataCellStyle="Porcentaje">
      <calculatedColumnFormula array="1">IF($A4="",0%,(_xlfn.XLOOKUP($A4,Tabla1[[#All],[ID]],Tabla1[[#All],[K]])))</calculatedColumnFormula>
    </tableColumn>
    <tableColumn id="17" xr3:uid="{D79DD762-7CCD-4465-B1BE-0B3D955BA95F}" name="CaO" dataDxfId="1885" dataCellStyle="Porcentaje">
      <calculatedColumnFormula array="1">IF($A4="",0%,(_xlfn.XLOOKUP($A4,Tabla1[[#All],[ID]],Tabla1[[#All],[CaO]])))</calculatedColumnFormula>
    </tableColumn>
    <tableColumn id="18" xr3:uid="{1BE5D6C8-2C03-4EAC-B32F-69B1153662F0}" name="MgO" dataDxfId="1884" dataCellStyle="Porcentaje">
      <calculatedColumnFormula array="1">IF($A4="",0%,(_xlfn.XLOOKUP($A4,Tabla1[[#All],[ID]],Tabla1[[#All],[MgO]])))</calculatedColumnFormula>
    </tableColumn>
    <tableColumn id="19" xr3:uid="{BD26C30D-CDA8-40E6-BC04-3D5557F8CBC1}" name="S" dataDxfId="1883" dataCellStyle="Porcentaje">
      <calculatedColumnFormula array="1">IF($A4="",0%,(_xlfn.XLOOKUP($A4,Tabla1[[#All],[ID]],Tabla1[[#All],[S]])))</calculatedColumnFormula>
    </tableColumn>
    <tableColumn id="20" xr3:uid="{55E2B696-BD59-4928-B6E5-CC848016C87F}" name="B" dataDxfId="1882" dataCellStyle="Porcentaje">
      <calculatedColumnFormula array="1">IF($A4="",0%,(_xlfn.XLOOKUP($A4,Tabla1[[#All],[ID]],Tabla1[[#All],[B]])))</calculatedColumnFormula>
    </tableColumn>
    <tableColumn id="21" xr3:uid="{25423D6A-E549-4A32-8CF6-B422CD0104E3}" name="Co" dataDxfId="1881" dataCellStyle="Porcentaje">
      <calculatedColumnFormula array="1">IF($A4="",0%,(_xlfn.XLOOKUP($A4,Tabla1[[#All],[ID]],Tabla1[[#All],[Co]])))</calculatedColumnFormula>
    </tableColumn>
    <tableColumn id="22" xr3:uid="{F9016C43-B8F6-48B8-B655-75325D2DA757}" name="Cu" dataDxfId="1880" dataCellStyle="Porcentaje">
      <calculatedColumnFormula array="1">IF($A4="",0%,(_xlfn.XLOOKUP($A4,Tabla1[[#All],[ID]],Tabla1[[#All],[Cu]])))</calculatedColumnFormula>
    </tableColumn>
    <tableColumn id="23" xr3:uid="{55C861E6-761D-45D2-A62A-3EF8AE257383}" name="Fe" dataDxfId="1879" dataCellStyle="Porcentaje">
      <calculatedColumnFormula array="1">IF($A4="",0%,(_xlfn.XLOOKUP($A4,Tabla1[[#All],[ID]],Tabla1[[#All],[Fe]])))</calculatedColumnFormula>
    </tableColumn>
    <tableColumn id="24" xr3:uid="{C0FB6FB1-42A2-4BE2-84A3-8B92CA53751F}" name="Mn" dataDxfId="1878" dataCellStyle="Porcentaje">
      <calculatedColumnFormula array="1">IF($A4="",0%,(_xlfn.XLOOKUP($A4,Tabla1[[#All],[ID]],Tabla1[[#All],[Mn]])))</calculatedColumnFormula>
    </tableColumn>
    <tableColumn id="25" xr3:uid="{CFAE5756-B4F3-4B4B-9E64-F38163C8642B}" name="Mo" dataDxfId="1877" dataCellStyle="Porcentaje">
      <calculatedColumnFormula array="1">IF($A4="",0%,(_xlfn.XLOOKUP($A4,Tabla1[[#All],[ID]],Tabla1[[#All],[Mo]])))</calculatedColumnFormula>
    </tableColumn>
    <tableColumn id="26" xr3:uid="{8D033128-7814-408B-9D5C-D96F9408EB15}" name="SiO2" dataDxfId="1876" dataCellStyle="Porcentaje">
      <calculatedColumnFormula array="1">IF($A4="",0%,(_xlfn.XLOOKUP($A4,Tabla1[[#All],[ID]],Tabla1[[#All],[SiO2]])))</calculatedColumnFormula>
    </tableColumn>
    <tableColumn id="27" xr3:uid="{38D0D69F-E7EF-4437-9282-FA38364936B6}" name="Zn" dataDxfId="1875" dataCellStyle="Porcentaje">
      <calculatedColumnFormula array="1">IF($A4="",0%,(_xlfn.XLOOKUP($A4,Tabla1[[#All],[ID]],Tabla1[[#All],[Zn]])))</calculatedColumnFormula>
    </tableColumn>
    <tableColumn id="28" xr3:uid="{22D39A9D-817D-4CF9-A62B-B65FDC8786D6}" name="Na" dataDxfId="187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2B0DC865-CA1E-4E29-8F9D-8BC71C6B23B2}" name="Tabla244" displayName="Tabla244" ref="A3:W21" totalsRowShown="0" headerRowDxfId="1845" dataDxfId="1843" headerRowBorderDxfId="1844" tableBorderDxfId="1842" totalsRowBorderDxfId="1841" dataCellStyle="Porcentaje">
  <autoFilter ref="A3:W21" xr:uid="{62A12C63-74E9-484A-BEC8-31A82248B89B}"/>
  <tableColumns count="23">
    <tableColumn id="4" xr3:uid="{3F0E780A-025F-47DA-A84A-2D55091BE40C}" name="MATERIA PRIMA" dataDxfId="1840"/>
    <tableColumn id="29" xr3:uid="{F0EF07E5-DFD6-47AF-B680-778C730DDC9F}" name="CANTIDAD" dataDxfId="1839"/>
    <tableColumn id="5" xr3:uid="{6EC46156-8651-46F0-B75B-4AC518FE4E01}" name="Q" dataDxfId="1838">
      <calculatedColumnFormula>IF(Tabla244[[#This Row],[CANTIDAD]]="",0%,Tabla244[[#This Row],[CANTIDAD]]/10)</calculatedColumnFormula>
    </tableColumn>
    <tableColumn id="9" xr3:uid="{B03F26ED-718B-4EDA-A877-7CC55562EAE6}" name="C" dataDxfId="1837" dataCellStyle="Porcentaje">
      <calculatedColumnFormula array="1">IF($A4="",0%,_xlfn.XLOOKUP($A4,Tabla1[[#All],[ID]],Tabla1[[#All],[C]]))</calculatedColumnFormula>
    </tableColumn>
    <tableColumn id="10" xr3:uid="{61DA063F-8315-4A4E-99AD-E66322A76DD6}" name="N" dataDxfId="1836" dataCellStyle="Porcentaje">
      <calculatedColumnFormula array="1">IF($A4="",0%,_xlfn.XLOOKUP($A4,Tabla1[[#All],[ID]],Tabla1[[#All],[N]]))</calculatedColumnFormula>
    </tableColumn>
    <tableColumn id="11" xr3:uid="{A27FBCBD-FF34-4128-A42E-40EFBF685E92}" name="N-NH4" dataDxfId="1835" dataCellStyle="Porcentaje">
      <calculatedColumnFormula array="1">IF($A4="",0%,(_xlfn.XLOOKUP($A4,Tabla1[[#All],[ID]],Tabla1[[#All],[N-NH4]])))</calculatedColumnFormula>
    </tableColumn>
    <tableColumn id="12" xr3:uid="{F0924EE7-537B-40A2-804F-F771B4F3D91E}" name="N-NO3" dataDxfId="1834" dataCellStyle="Porcentaje">
      <calculatedColumnFormula array="1">IF($A4="",0%,(_xlfn.XLOOKUP($A4,Tabla1[[#All],[ID]],Tabla1[[#All],[N-NO3]])))</calculatedColumnFormula>
    </tableColumn>
    <tableColumn id="13" xr3:uid="{0E046640-8F57-4AEA-9A6A-7A6C9435D69C}" name="N-org" dataDxfId="1833" dataCellStyle="Porcentaje">
      <calculatedColumnFormula array="1">IF($A4="",0%,(_xlfn.XLOOKUP($A4,Tabla1[[#All],[ID]],Tabla1[[#All],[N-org]])))</calculatedColumnFormula>
    </tableColumn>
    <tableColumn id="14" xr3:uid="{032184D5-039A-4E9B-A835-C3446EBB02AF}" name="N-ur" dataDxfId="1832" dataCellStyle="Porcentaje">
      <calculatedColumnFormula array="1">IF($A4="",0%,(_xlfn.XLOOKUP($A4,Tabla1[[#All],[ID]],Tabla1[[#All],[N-ur]])))</calculatedColumnFormula>
    </tableColumn>
    <tableColumn id="15" xr3:uid="{04D4A535-CD8E-4E96-B7BA-D44F538055BC}" name="P" dataDxfId="1831" dataCellStyle="Porcentaje">
      <calculatedColumnFormula array="1">IF($A4="",0%,(_xlfn.XLOOKUP($A4,Tabla1[[#All],[ID]],Tabla1[[#All],[P]])))</calculatedColumnFormula>
    </tableColumn>
    <tableColumn id="16" xr3:uid="{087EDB99-1D3D-44E4-9ACD-F2198EEE1BFE}" name="K" dataDxfId="1830" dataCellStyle="Porcentaje">
      <calculatedColumnFormula array="1">IF($A4="",0%,(_xlfn.XLOOKUP($A4,Tabla1[[#All],[ID]],Tabla1[[#All],[K]])))</calculatedColumnFormula>
    </tableColumn>
    <tableColumn id="17" xr3:uid="{A9D68D2F-B1C1-43F3-A2D0-57F7F74F87A9}" name="CaO" dataDxfId="1829" dataCellStyle="Porcentaje">
      <calculatedColumnFormula array="1">IF($A4="",0%,(_xlfn.XLOOKUP($A4,Tabla1[[#All],[ID]],Tabla1[[#All],[CaO]])))</calculatedColumnFormula>
    </tableColumn>
    <tableColumn id="18" xr3:uid="{42F6186A-87B7-4F74-B07F-C5CE0AE37AB5}" name="MgO" dataDxfId="1828" dataCellStyle="Porcentaje">
      <calculatedColumnFormula array="1">IF($A4="",0%,(_xlfn.XLOOKUP($A4,Tabla1[[#All],[ID]],Tabla1[[#All],[MgO]])))</calculatedColumnFormula>
    </tableColumn>
    <tableColumn id="19" xr3:uid="{AE70B25E-8755-4655-85B7-D31AC3EA02C5}" name="S" dataDxfId="1827" dataCellStyle="Porcentaje">
      <calculatedColumnFormula array="1">IF($A4="",0%,(_xlfn.XLOOKUP($A4,Tabla1[[#All],[ID]],Tabla1[[#All],[S]])))</calculatedColumnFormula>
    </tableColumn>
    <tableColumn id="20" xr3:uid="{37B2AEA9-722A-4F01-BB38-0EB8FA9F3130}" name="B" dataDxfId="1826" dataCellStyle="Porcentaje">
      <calculatedColumnFormula array="1">IF($A4="",0%,(_xlfn.XLOOKUP($A4,Tabla1[[#All],[ID]],Tabla1[[#All],[B]])))</calculatedColumnFormula>
    </tableColumn>
    <tableColumn id="21" xr3:uid="{4BDBA809-2966-4760-8A1D-F4894F9E3AF3}" name="Co" dataDxfId="1825" dataCellStyle="Porcentaje">
      <calculatedColumnFormula array="1">IF($A4="",0%,(_xlfn.XLOOKUP($A4,Tabla1[[#All],[ID]],Tabla1[[#All],[Co]])))</calculatedColumnFormula>
    </tableColumn>
    <tableColumn id="22" xr3:uid="{9471F276-6033-414B-9591-69D369EF6F2D}" name="Cu" dataDxfId="1824" dataCellStyle="Porcentaje">
      <calculatedColumnFormula array="1">IF($A4="",0%,(_xlfn.XLOOKUP($A4,Tabla1[[#All],[ID]],Tabla1[[#All],[Cu]])))</calculatedColumnFormula>
    </tableColumn>
    <tableColumn id="23" xr3:uid="{AA8C4D3B-4CC9-4B50-9AFF-DD0E4A409751}" name="Fe" dataDxfId="1823" dataCellStyle="Porcentaje">
      <calculatedColumnFormula array="1">IF($A4="",0%,(_xlfn.XLOOKUP($A4,Tabla1[[#All],[ID]],Tabla1[[#All],[Fe]])))</calculatedColumnFormula>
    </tableColumn>
    <tableColumn id="24" xr3:uid="{A93357F1-BA8A-42D2-BA9A-6255DD0A1897}" name="Mn" dataDxfId="1822" dataCellStyle="Porcentaje">
      <calculatedColumnFormula array="1">IF($A4="",0%,(_xlfn.XLOOKUP($A4,Tabla1[[#All],[ID]],Tabla1[[#All],[Mn]])))</calculatedColumnFormula>
    </tableColumn>
    <tableColumn id="25" xr3:uid="{6F0B503D-5F8E-4CAF-B5BC-799C1AB04C51}" name="Mo" dataDxfId="1821" dataCellStyle="Porcentaje">
      <calculatedColumnFormula array="1">IF($A4="",0%,(_xlfn.XLOOKUP($A4,Tabla1[[#All],[ID]],Tabla1[[#All],[Mo]])))</calculatedColumnFormula>
    </tableColumn>
    <tableColumn id="26" xr3:uid="{6CC07808-FE69-4AB1-A806-7A0F7AF021F5}" name="SiO2" dataDxfId="1820" dataCellStyle="Porcentaje">
      <calculatedColumnFormula array="1">IF($A4="",0%,(_xlfn.XLOOKUP($A4,Tabla1[[#All],[ID]],Tabla1[[#All],[SiO2]])))</calculatedColumnFormula>
    </tableColumn>
    <tableColumn id="27" xr3:uid="{87F9C484-4505-4C32-B00C-DC7882500AF1}" name="Zn" dataDxfId="1819" dataCellStyle="Porcentaje">
      <calculatedColumnFormula array="1">IF($A4="",0%,(_xlfn.XLOOKUP($A4,Tabla1[[#All],[ID]],Tabla1[[#All],[Zn]])))</calculatedColumnFormula>
    </tableColumn>
    <tableColumn id="28" xr3:uid="{CDBDA190-80CB-4FD8-8CCF-F61CE4BD95CF}" name="Na" dataDxfId="181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F9DF064-5037-46C4-B815-FAA5F98A3B4D}" name="Tabla245" displayName="Tabla245" ref="A3:W21" totalsRowShown="0" headerRowDxfId="1791" dataDxfId="1789" headerRowBorderDxfId="1790" tableBorderDxfId="1788" totalsRowBorderDxfId="1787" dataCellStyle="Porcentaje">
  <autoFilter ref="A3:W21" xr:uid="{62A12C63-74E9-484A-BEC8-31A82248B89B}"/>
  <tableColumns count="23">
    <tableColumn id="4" xr3:uid="{E9371350-DCFC-4FD8-B141-EBC40ACB65CB}" name="MATERIA PRIMA" dataDxfId="1786"/>
    <tableColumn id="29" xr3:uid="{8BEC9240-1285-4BF2-BAFA-7DD8492B30EA}" name="CANTIDAD" dataDxfId="1785"/>
    <tableColumn id="5" xr3:uid="{CC4262BD-3F10-4EE6-9646-A84AA581F930}" name="Q" dataDxfId="1784">
      <calculatedColumnFormula>IF(Tabla245[[#This Row],[CANTIDAD]]="",0%,Tabla245[[#This Row],[CANTIDAD]]/10)</calculatedColumnFormula>
    </tableColumn>
    <tableColumn id="9" xr3:uid="{7567C38F-555D-4921-8DD2-4B1AC8138A50}" name="C" dataDxfId="1783" dataCellStyle="Porcentaje">
      <calculatedColumnFormula array="1">IF($A4="",0%,_xlfn.XLOOKUP($A4,Tabla1[[#All],[ID]],Tabla1[[#All],[C]]))</calculatedColumnFormula>
    </tableColumn>
    <tableColumn id="10" xr3:uid="{3FB41F9B-6B96-4CDA-A9FF-DEEB1A050904}" name="N" dataDxfId="1782" dataCellStyle="Porcentaje">
      <calculatedColumnFormula array="1">IF($A4="",0%,_xlfn.XLOOKUP($A4,Tabla1[[#All],[ID]],Tabla1[[#All],[N]]))</calculatedColumnFormula>
    </tableColumn>
    <tableColumn id="11" xr3:uid="{A97E77B4-2556-4B85-9DC1-D961DD6CB3A9}" name="N-NH4" dataDxfId="1781" dataCellStyle="Porcentaje">
      <calculatedColumnFormula array="1">IF($A4="",0%,(_xlfn.XLOOKUP($A4,Tabla1[[#All],[ID]],Tabla1[[#All],[N-NH4]])))</calculatedColumnFormula>
    </tableColumn>
    <tableColumn id="12" xr3:uid="{BB6CA12A-1455-45AB-857D-38EEFDC4CBBA}" name="N-NO3" dataDxfId="1780" dataCellStyle="Porcentaje">
      <calculatedColumnFormula array="1">IF($A4="",0%,(_xlfn.XLOOKUP($A4,Tabla1[[#All],[ID]],Tabla1[[#All],[N-NO3]])))</calculatedColumnFormula>
    </tableColumn>
    <tableColumn id="13" xr3:uid="{72763847-7A9C-41E8-B240-C2C66D5B3DA7}" name="N-org" dataDxfId="1779" dataCellStyle="Porcentaje">
      <calculatedColumnFormula array="1">IF($A4="",0%,(_xlfn.XLOOKUP($A4,Tabla1[[#All],[ID]],Tabla1[[#All],[N-org]])))</calculatedColumnFormula>
    </tableColumn>
    <tableColumn id="14" xr3:uid="{58BBD55B-CAA3-42A2-B85F-6C3C533C6475}" name="N-ur" dataDxfId="1778" dataCellStyle="Porcentaje">
      <calculatedColumnFormula array="1">IF($A4="",0%,(_xlfn.XLOOKUP($A4,Tabla1[[#All],[ID]],Tabla1[[#All],[N-ur]])))</calculatedColumnFormula>
    </tableColumn>
    <tableColumn id="15" xr3:uid="{CB3F3599-5E58-4DA4-8A70-E3D76A6F0284}" name="P" dataDxfId="1777" dataCellStyle="Porcentaje">
      <calculatedColumnFormula array="1">IF($A4="",0%,(_xlfn.XLOOKUP($A4,Tabla1[[#All],[ID]],Tabla1[[#All],[P]])))</calculatedColumnFormula>
    </tableColumn>
    <tableColumn id="16" xr3:uid="{3C5290E8-FAB2-4960-BEB6-629A85CD5634}" name="K" dataDxfId="1776" dataCellStyle="Porcentaje">
      <calculatedColumnFormula array="1">IF($A4="",0%,(_xlfn.XLOOKUP($A4,Tabla1[[#All],[ID]],Tabla1[[#All],[K]])))</calculatedColumnFormula>
    </tableColumn>
    <tableColumn id="17" xr3:uid="{505AAFA6-DEAC-4A1C-858A-CF72226D0FE7}" name="CaO" dataDxfId="1775" dataCellStyle="Porcentaje">
      <calculatedColumnFormula array="1">IF($A4="",0%,(_xlfn.XLOOKUP($A4,Tabla1[[#All],[ID]],Tabla1[[#All],[CaO]])))</calculatedColumnFormula>
    </tableColumn>
    <tableColumn id="18" xr3:uid="{D5B8FEFA-251C-456D-95BB-A4DEBBADFA8F}" name="MgO" dataDxfId="1774" dataCellStyle="Porcentaje">
      <calculatedColumnFormula array="1">IF($A4="",0%,(_xlfn.XLOOKUP($A4,Tabla1[[#All],[ID]],Tabla1[[#All],[MgO]])))</calculatedColumnFormula>
    </tableColumn>
    <tableColumn id="19" xr3:uid="{FC8CC747-B2B8-4BEF-A4C0-B4FD00FC155E}" name="S" dataDxfId="1773" dataCellStyle="Porcentaje">
      <calculatedColumnFormula array="1">IF($A4="",0%,(_xlfn.XLOOKUP($A4,Tabla1[[#All],[ID]],Tabla1[[#All],[S]])))</calculatedColumnFormula>
    </tableColumn>
    <tableColumn id="20" xr3:uid="{448BC8F9-27CC-43B1-A812-53934DDDA790}" name="B" dataDxfId="1772" dataCellStyle="Porcentaje">
      <calculatedColumnFormula array="1">IF($A4="",0%,(_xlfn.XLOOKUP($A4,Tabla1[[#All],[ID]],Tabla1[[#All],[B]])))</calculatedColumnFormula>
    </tableColumn>
    <tableColumn id="21" xr3:uid="{8F7DFB19-95AC-4109-8812-BD4E0284A9CB}" name="Co" dataDxfId="1771" dataCellStyle="Porcentaje">
      <calculatedColumnFormula array="1">IF($A4="",0%,(_xlfn.XLOOKUP($A4,Tabla1[[#All],[ID]],Tabla1[[#All],[Co]])))</calculatedColumnFormula>
    </tableColumn>
    <tableColumn id="22" xr3:uid="{2713EF1B-E1C3-4A8A-AE7F-7BA1631DDA9D}" name="Cu" dataDxfId="1770" dataCellStyle="Porcentaje">
      <calculatedColumnFormula array="1">IF($A4="",0%,(_xlfn.XLOOKUP($A4,Tabla1[[#All],[ID]],Tabla1[[#All],[Cu]])))</calculatedColumnFormula>
    </tableColumn>
    <tableColumn id="23" xr3:uid="{F18946FB-14CF-4D71-93E2-5D96A023E5D4}" name="Fe" dataDxfId="1769" dataCellStyle="Porcentaje">
      <calculatedColumnFormula array="1">IF($A4="",0%,(_xlfn.XLOOKUP($A4,Tabla1[[#All],[ID]],Tabla1[[#All],[Fe]])))</calculatedColumnFormula>
    </tableColumn>
    <tableColumn id="24" xr3:uid="{25282E77-4ECF-43D2-9C49-664117AD2812}" name="Mn" dataDxfId="1768" dataCellStyle="Porcentaje">
      <calculatedColumnFormula array="1">IF($A4="",0%,(_xlfn.XLOOKUP($A4,Tabla1[[#All],[ID]],Tabla1[[#All],[Mn]])))</calculatedColumnFormula>
    </tableColumn>
    <tableColumn id="25" xr3:uid="{E0170961-531C-4477-B252-4C7BF6A60BA7}" name="Mo" dataDxfId="1767" dataCellStyle="Porcentaje">
      <calculatedColumnFormula array="1">IF($A4="",0%,(_xlfn.XLOOKUP($A4,Tabla1[[#All],[ID]],Tabla1[[#All],[Mo]])))</calculatedColumnFormula>
    </tableColumn>
    <tableColumn id="26" xr3:uid="{6580B891-7E8B-4D9A-B094-832C8DE3C779}" name="SiO2" dataDxfId="1766" dataCellStyle="Porcentaje">
      <calculatedColumnFormula array="1">IF($A4="",0%,(_xlfn.XLOOKUP($A4,Tabla1[[#All],[ID]],Tabla1[[#All],[SiO2]])))</calculatedColumnFormula>
    </tableColumn>
    <tableColumn id="27" xr3:uid="{9BB13E11-B52C-409D-8181-364B7DC28487}" name="Zn" dataDxfId="1765" dataCellStyle="Porcentaje">
      <calculatedColumnFormula array="1">IF($A4="",0%,(_xlfn.XLOOKUP($A4,Tabla1[[#All],[ID]],Tabla1[[#All],[Zn]])))</calculatedColumnFormula>
    </tableColumn>
    <tableColumn id="28" xr3:uid="{67D6CA2C-D697-4BDD-8626-71567462D56D}" name="Na" dataDxfId="176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2DEB228-C116-415D-ACAB-ED92C8AFB987}" name="Tabla246" displayName="Tabla246" ref="A3:W21" totalsRowShown="0" headerRowDxfId="1733" dataDxfId="1731" headerRowBorderDxfId="1732" tableBorderDxfId="1730" totalsRowBorderDxfId="1729" dataCellStyle="Porcentaje">
  <autoFilter ref="A3:W21" xr:uid="{62A12C63-74E9-484A-BEC8-31A82248B89B}"/>
  <tableColumns count="23">
    <tableColumn id="4" xr3:uid="{4FB68DF9-C2FF-4945-AEFC-0E9E53671B09}" name="MATERIA PRIMA" dataDxfId="1728"/>
    <tableColumn id="29" xr3:uid="{6B3F2233-A911-4EA7-8160-7D1140A800F7}" name="CANTIDAD" dataDxfId="1727"/>
    <tableColumn id="5" xr3:uid="{8796CD8D-4CAF-4DFA-8AF4-6BBB34A6203A}" name="Q" dataDxfId="1726">
      <calculatedColumnFormula>IF(Tabla246[[#This Row],[CANTIDAD]]="",0%,Tabla246[[#This Row],[CANTIDAD]]/10)</calculatedColumnFormula>
    </tableColumn>
    <tableColumn id="9" xr3:uid="{AF0E1E70-6B07-4F69-AA7C-2164A2C7ABD8}" name="C" dataDxfId="1725" dataCellStyle="Porcentaje">
      <calculatedColumnFormula array="1">IF($A4="",0%,_xlfn.XLOOKUP($A4,Tabla1[[#All],[ID]],Tabla1[[#All],[C]]))</calculatedColumnFormula>
    </tableColumn>
    <tableColumn id="10" xr3:uid="{18EE7A45-BAE8-42B5-A5CC-B18A2F358EA4}" name="N" dataDxfId="1724" dataCellStyle="Porcentaje">
      <calculatedColumnFormula array="1">IF($A4="",0%,_xlfn.XLOOKUP($A4,Tabla1[[#All],[ID]],Tabla1[[#All],[N]]))</calculatedColumnFormula>
    </tableColumn>
    <tableColumn id="11" xr3:uid="{A86E88BD-2FB9-41AB-8B4E-77F0B1962693}" name="N-NH4" dataDxfId="1723" dataCellStyle="Porcentaje">
      <calculatedColumnFormula array="1">IF($A4="",0%,(_xlfn.XLOOKUP($A4,Tabla1[[#All],[ID]],Tabla1[[#All],[N-NH4]])))</calculatedColumnFormula>
    </tableColumn>
    <tableColumn id="12" xr3:uid="{C6B91E78-A83E-48A3-9A6B-8A79BCE5A8A8}" name="N-NO3" dataDxfId="1722" dataCellStyle="Porcentaje">
      <calculatedColumnFormula array="1">IF($A4="",0%,(_xlfn.XLOOKUP($A4,Tabla1[[#All],[ID]],Tabla1[[#All],[N-NO3]])))</calculatedColumnFormula>
    </tableColumn>
    <tableColumn id="13" xr3:uid="{8C73B373-7E53-4B28-B364-BF5A10C6FADC}" name="N-org" dataDxfId="1721" dataCellStyle="Porcentaje">
      <calculatedColumnFormula array="1">IF($A4="",0%,(_xlfn.XLOOKUP($A4,Tabla1[[#All],[ID]],Tabla1[[#All],[N-org]])))</calculatedColumnFormula>
    </tableColumn>
    <tableColumn id="14" xr3:uid="{82FE33EE-85ED-4E18-B7D5-EE3B9055BBC2}" name="N-ur" dataDxfId="1720" dataCellStyle="Porcentaje">
      <calculatedColumnFormula array="1">IF($A4="",0%,(_xlfn.XLOOKUP($A4,Tabla1[[#All],[ID]],Tabla1[[#All],[N-ur]])))</calculatedColumnFormula>
    </tableColumn>
    <tableColumn id="15" xr3:uid="{7EF78280-1BF0-403C-96B8-9176178A93B8}" name="P" dataDxfId="1719" dataCellStyle="Porcentaje">
      <calculatedColumnFormula array="1">IF($A4="",0%,(_xlfn.XLOOKUP($A4,Tabla1[[#All],[ID]],Tabla1[[#All],[P]])))</calculatedColumnFormula>
    </tableColumn>
    <tableColumn id="16" xr3:uid="{BB6DFEB9-A0F9-4A1F-B00D-7A2571F1AEE2}" name="K" dataDxfId="1718" dataCellStyle="Porcentaje">
      <calculatedColumnFormula array="1">IF($A4="",0%,(_xlfn.XLOOKUP($A4,Tabla1[[#All],[ID]],Tabla1[[#All],[K]])))</calculatedColumnFormula>
    </tableColumn>
    <tableColumn id="17" xr3:uid="{4EF9C582-0D99-42A8-A531-BB58097750AB}" name="CaO" dataDxfId="1717" dataCellStyle="Porcentaje">
      <calculatedColumnFormula array="1">IF($A4="",0%,(_xlfn.XLOOKUP($A4,Tabla1[[#All],[ID]],Tabla1[[#All],[CaO]])))</calculatedColumnFormula>
    </tableColumn>
    <tableColumn id="18" xr3:uid="{EA82CFB7-A8C4-4D15-A88E-B7BB534891AF}" name="MgO" dataDxfId="1716" dataCellStyle="Porcentaje">
      <calculatedColumnFormula array="1">IF($A4="",0%,(_xlfn.XLOOKUP($A4,Tabla1[[#All],[ID]],Tabla1[[#All],[MgO]])))</calculatedColumnFormula>
    </tableColumn>
    <tableColumn id="19" xr3:uid="{6F404423-A5C9-4435-BE34-1448047C4EAA}" name="S" dataDxfId="1715" dataCellStyle="Porcentaje">
      <calculatedColumnFormula array="1">IF($A4="",0%,(_xlfn.XLOOKUP($A4,Tabla1[[#All],[ID]],Tabla1[[#All],[S]])))</calculatedColumnFormula>
    </tableColumn>
    <tableColumn id="20" xr3:uid="{FCDD9C8A-530A-464A-A284-ECEF8183DB33}" name="B" dataDxfId="1714" dataCellStyle="Porcentaje">
      <calculatedColumnFormula array="1">IF($A4="",0%,(_xlfn.XLOOKUP($A4,Tabla1[[#All],[ID]],Tabla1[[#All],[B]])))</calculatedColumnFormula>
    </tableColumn>
    <tableColumn id="21" xr3:uid="{A579EC6E-196C-428C-A606-8815281D4ED6}" name="Co" dataDxfId="1713" dataCellStyle="Porcentaje">
      <calculatedColumnFormula array="1">IF($A4="",0%,(_xlfn.XLOOKUP($A4,Tabla1[[#All],[ID]],Tabla1[[#All],[Co]])))</calculatedColumnFormula>
    </tableColumn>
    <tableColumn id="22" xr3:uid="{73A4A44B-3276-4DF1-90D1-447E0824CAA2}" name="Cu" dataDxfId="1712" dataCellStyle="Porcentaje">
      <calculatedColumnFormula array="1">IF($A4="",0%,(_xlfn.XLOOKUP($A4,Tabla1[[#All],[ID]],Tabla1[[#All],[Cu]])))</calculatedColumnFormula>
    </tableColumn>
    <tableColumn id="23" xr3:uid="{0F0D7D1E-B856-49DD-AFC1-1C3890B5B2A6}" name="Fe" dataDxfId="1711" dataCellStyle="Porcentaje">
      <calculatedColumnFormula array="1">IF($A4="",0%,(_xlfn.XLOOKUP($A4,Tabla1[[#All],[ID]],Tabla1[[#All],[Fe]])))</calculatedColumnFormula>
    </tableColumn>
    <tableColumn id="24" xr3:uid="{6A3A094D-F9A0-4627-923D-074C8EF0AB0E}" name="Mn" dataDxfId="1710" dataCellStyle="Porcentaje">
      <calculatedColumnFormula array="1">IF($A4="",0%,(_xlfn.XLOOKUP($A4,Tabla1[[#All],[ID]],Tabla1[[#All],[Mn]])))</calculatedColumnFormula>
    </tableColumn>
    <tableColumn id="25" xr3:uid="{693BD45A-16DE-4888-AF9F-5C688D1EF7C5}" name="Mo" dataDxfId="1709" dataCellStyle="Porcentaje">
      <calculatedColumnFormula array="1">IF($A4="",0%,(_xlfn.XLOOKUP($A4,Tabla1[[#All],[ID]],Tabla1[[#All],[Mo]])))</calculatedColumnFormula>
    </tableColumn>
    <tableColumn id="26" xr3:uid="{237E88D8-2E2F-4C7A-9605-B1002CB2E5CD}" name="SiO2" dataDxfId="1708" dataCellStyle="Porcentaje">
      <calculatedColumnFormula array="1">IF($A4="",0%,(_xlfn.XLOOKUP($A4,Tabla1[[#All],[ID]],Tabla1[[#All],[SiO2]])))</calculatedColumnFormula>
    </tableColumn>
    <tableColumn id="27" xr3:uid="{E80ACFC9-C8F1-4581-BD27-5BAEF77A07C8}" name="Zn" dataDxfId="1707" dataCellStyle="Porcentaje">
      <calculatedColumnFormula array="1">IF($A4="",0%,(_xlfn.XLOOKUP($A4,Tabla1[[#All],[ID]],Tabla1[[#All],[Zn]])))</calculatedColumnFormula>
    </tableColumn>
    <tableColumn id="28" xr3:uid="{0A679DE2-73EA-4A6E-A422-E41DE02E5BC6}" name="Na" dataDxfId="170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2845946-1ACD-4C34-9FEE-2E0C99E2FB2F}" name="Tabla247" displayName="Tabla247" ref="A3:W21" totalsRowShown="0" headerRowDxfId="1675" dataDxfId="1673" headerRowBorderDxfId="1674" tableBorderDxfId="1672" totalsRowBorderDxfId="1671" dataCellStyle="Porcentaje">
  <autoFilter ref="A3:W21" xr:uid="{62A12C63-74E9-484A-BEC8-31A82248B89B}"/>
  <tableColumns count="23">
    <tableColumn id="4" xr3:uid="{0A9A43AE-FED5-459A-A663-6166F1296CEC}" name="MATERIA PRIMA" dataDxfId="1670"/>
    <tableColumn id="29" xr3:uid="{B33C165B-27D5-4330-AA6D-F6B6A528B423}" name="CANTIDAD" dataDxfId="1669"/>
    <tableColumn id="5" xr3:uid="{CA5C494F-3294-4BCB-A7FF-2DACECD97980}" name="Q" dataDxfId="1668">
      <calculatedColumnFormula>IF(Tabla247[[#This Row],[CANTIDAD]]="",0%,Tabla247[[#This Row],[CANTIDAD]]/10)</calculatedColumnFormula>
    </tableColumn>
    <tableColumn id="9" xr3:uid="{C39BFB10-AB75-4B2C-87F7-65AA0431C547}" name="C" dataDxfId="1667" dataCellStyle="Porcentaje">
      <calculatedColumnFormula array="1">IF($A4="",0%,_xlfn.XLOOKUP($A4,Tabla1[[#All],[ID]],Tabla1[[#All],[C]]))</calculatedColumnFormula>
    </tableColumn>
    <tableColumn id="10" xr3:uid="{BABAFAFB-E6AB-4841-B13D-4454F9F3D890}" name="N" dataDxfId="1666" dataCellStyle="Porcentaje">
      <calculatedColumnFormula array="1">IF($A4="",0%,_xlfn.XLOOKUP($A4,Tabla1[[#All],[ID]],Tabla1[[#All],[N]]))</calculatedColumnFormula>
    </tableColumn>
    <tableColumn id="11" xr3:uid="{55E1DD92-7D38-495B-879F-D106975399CF}" name="N-NH4" dataDxfId="1665" dataCellStyle="Porcentaje">
      <calculatedColumnFormula array="1">IF($A4="",0%,(_xlfn.XLOOKUP($A4,Tabla1[[#All],[ID]],Tabla1[[#All],[N-NH4]])))</calculatedColumnFormula>
    </tableColumn>
    <tableColumn id="12" xr3:uid="{2A72F984-941D-4269-B461-F02EEDFA4FD9}" name="N-NO3" dataDxfId="1664" dataCellStyle="Porcentaje">
      <calculatedColumnFormula array="1">IF($A4="",0%,(_xlfn.XLOOKUP($A4,Tabla1[[#All],[ID]],Tabla1[[#All],[N-NO3]])))</calculatedColumnFormula>
    </tableColumn>
    <tableColumn id="13" xr3:uid="{EFC11BD4-AB14-4CC9-8E17-2B36DD9747D2}" name="N-org" dataDxfId="1663" dataCellStyle="Porcentaje">
      <calculatedColumnFormula array="1">IF($A4="",0%,(_xlfn.XLOOKUP($A4,Tabla1[[#All],[ID]],Tabla1[[#All],[N-org]])))</calculatedColumnFormula>
    </tableColumn>
    <tableColumn id="14" xr3:uid="{9593EEC5-3487-45CC-9990-D234BDE827D0}" name="N-ur" dataDxfId="1662" dataCellStyle="Porcentaje">
      <calculatedColumnFormula array="1">IF($A4="",0%,(_xlfn.XLOOKUP($A4,Tabla1[[#All],[ID]],Tabla1[[#All],[N-ur]])))</calculatedColumnFormula>
    </tableColumn>
    <tableColumn id="15" xr3:uid="{2B6C8478-3B70-4ED8-9E85-9B1212737C20}" name="P" dataDxfId="1661" dataCellStyle="Porcentaje">
      <calculatedColumnFormula array="1">IF($A4="",0%,(_xlfn.XLOOKUP($A4,Tabla1[[#All],[ID]],Tabla1[[#All],[P]])))</calculatedColumnFormula>
    </tableColumn>
    <tableColumn id="16" xr3:uid="{A07C762C-BE19-4A6D-A922-E28FDD3A9B69}" name="K" dataDxfId="1660" dataCellStyle="Porcentaje">
      <calculatedColumnFormula array="1">IF($A4="",0%,(_xlfn.XLOOKUP($A4,Tabla1[[#All],[ID]],Tabla1[[#All],[K]])))</calculatedColumnFormula>
    </tableColumn>
    <tableColumn id="17" xr3:uid="{259B7141-70CF-466F-8691-039594E9EBCB}" name="CaO" dataDxfId="1659" dataCellStyle="Porcentaje">
      <calculatedColumnFormula array="1">IF($A4="",0%,(_xlfn.XLOOKUP($A4,Tabla1[[#All],[ID]],Tabla1[[#All],[CaO]])))</calculatedColumnFormula>
    </tableColumn>
    <tableColumn id="18" xr3:uid="{70CDC9D7-78C2-477A-9CB2-B47764138F65}" name="MgO" dataDxfId="1658" dataCellStyle="Porcentaje">
      <calculatedColumnFormula array="1">IF($A4="",0%,(_xlfn.XLOOKUP($A4,Tabla1[[#All],[ID]],Tabla1[[#All],[MgO]])))</calculatedColumnFormula>
    </tableColumn>
    <tableColumn id="19" xr3:uid="{8B2A0CAE-D89D-4DF7-8A6A-BB6DECA44EDD}" name="S" dataDxfId="1657" dataCellStyle="Porcentaje">
      <calculatedColumnFormula array="1">IF($A4="",0%,(_xlfn.XLOOKUP($A4,Tabla1[[#All],[ID]],Tabla1[[#All],[S]])))</calculatedColumnFormula>
    </tableColumn>
    <tableColumn id="20" xr3:uid="{3B143931-E3F1-4FB1-B0BA-FF99CB142B35}" name="B" dataDxfId="1656" dataCellStyle="Porcentaje">
      <calculatedColumnFormula array="1">IF($A4="",0%,(_xlfn.XLOOKUP($A4,Tabla1[[#All],[ID]],Tabla1[[#All],[B]])))</calculatedColumnFormula>
    </tableColumn>
    <tableColumn id="21" xr3:uid="{C17569D5-B796-485A-930B-A89C59FA4838}" name="Co" dataDxfId="1655" dataCellStyle="Porcentaje">
      <calculatedColumnFormula array="1">IF($A4="",0%,(_xlfn.XLOOKUP($A4,Tabla1[[#All],[ID]],Tabla1[[#All],[Co]])))</calculatedColumnFormula>
    </tableColumn>
    <tableColumn id="22" xr3:uid="{EE6CF82C-8B42-4E8B-86F5-F215715820BC}" name="Cu" dataDxfId="1654" dataCellStyle="Porcentaje">
      <calculatedColumnFormula array="1">IF($A4="",0%,(_xlfn.XLOOKUP($A4,Tabla1[[#All],[ID]],Tabla1[[#All],[Cu]])))</calculatedColumnFormula>
    </tableColumn>
    <tableColumn id="23" xr3:uid="{8F6BC07C-E4E2-49AE-9FA2-C2C4254E0D97}" name="Fe" dataDxfId="1653" dataCellStyle="Porcentaje">
      <calculatedColumnFormula array="1">IF($A4="",0%,(_xlfn.XLOOKUP($A4,Tabla1[[#All],[ID]],Tabla1[[#All],[Fe]])))</calculatedColumnFormula>
    </tableColumn>
    <tableColumn id="24" xr3:uid="{5BE0F297-944D-4519-B381-69722E8AF1E8}" name="Mn" dataDxfId="1652" dataCellStyle="Porcentaje">
      <calculatedColumnFormula array="1">IF($A4="",0%,(_xlfn.XLOOKUP($A4,Tabla1[[#All],[ID]],Tabla1[[#All],[Mn]])))</calculatedColumnFormula>
    </tableColumn>
    <tableColumn id="25" xr3:uid="{51DA3987-1B04-4AD2-BD7B-C3DE76318607}" name="Mo" dataDxfId="1651" dataCellStyle="Porcentaje">
      <calculatedColumnFormula array="1">IF($A4="",0%,(_xlfn.XLOOKUP($A4,Tabla1[[#All],[ID]],Tabla1[[#All],[Mo]])))</calculatedColumnFormula>
    </tableColumn>
    <tableColumn id="26" xr3:uid="{FB855AF1-236B-4A71-95B5-3A7DCAB5719D}" name="SiO2" dataDxfId="1650" dataCellStyle="Porcentaje">
      <calculatedColumnFormula array="1">IF($A4="",0%,(_xlfn.XLOOKUP($A4,Tabla1[[#All],[ID]],Tabla1[[#All],[SiO2]])))</calculatedColumnFormula>
    </tableColumn>
    <tableColumn id="27" xr3:uid="{38C6135E-918A-4244-8B7A-97CAEC0AC53C}" name="Zn" dataDxfId="1649" dataCellStyle="Porcentaje">
      <calculatedColumnFormula array="1">IF($A4="",0%,(_xlfn.XLOOKUP($A4,Tabla1[[#All],[ID]],Tabla1[[#All],[Zn]])))</calculatedColumnFormula>
    </tableColumn>
    <tableColumn id="28" xr3:uid="{3F014083-985D-481C-9479-F26F47C7D437}" name="Na" dataDxfId="164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BA3A51C0-8E5B-47D6-94B6-F27DDDCDDB56}" name="Tabla248" displayName="Tabla248" ref="A3:W21" totalsRowShown="0" headerRowDxfId="1619" dataDxfId="1617" headerRowBorderDxfId="1618" tableBorderDxfId="1616" totalsRowBorderDxfId="1615" dataCellStyle="Porcentaje">
  <autoFilter ref="A3:W21" xr:uid="{62A12C63-74E9-484A-BEC8-31A82248B89B}"/>
  <tableColumns count="23">
    <tableColumn id="4" xr3:uid="{807B0C45-477D-4BED-9C07-BD068543B532}" name="MATERIA PRIMA" dataDxfId="1614"/>
    <tableColumn id="29" xr3:uid="{EC485869-0884-4527-987C-BEA7B5A3D5CC}" name="CANTIDAD" dataDxfId="1613"/>
    <tableColumn id="5" xr3:uid="{31AB546E-7180-4153-BEDF-F1E722B433AC}" name="Q" dataDxfId="1612">
      <calculatedColumnFormula>IF(Tabla248[[#This Row],[CANTIDAD]]="",0%,Tabla248[[#This Row],[CANTIDAD]]/10)</calculatedColumnFormula>
    </tableColumn>
    <tableColumn id="9" xr3:uid="{237DD4E1-3E80-4005-B048-A7F58288B751}" name="C" dataDxfId="1611" dataCellStyle="Porcentaje">
      <calculatedColumnFormula array="1">IF($A4="",0%,_xlfn.XLOOKUP($A4,Tabla1[[#All],[ID]],Tabla1[[#All],[C]]))</calculatedColumnFormula>
    </tableColumn>
    <tableColumn id="10" xr3:uid="{81E4B175-874B-41CF-9E10-E95A657F3A6B}" name="N" dataDxfId="1610" dataCellStyle="Porcentaje">
      <calculatedColumnFormula array="1">IF($A4="",0%,_xlfn.XLOOKUP($A4,Tabla1[[#All],[ID]],Tabla1[[#All],[N]]))</calculatedColumnFormula>
    </tableColumn>
    <tableColumn id="11" xr3:uid="{0F1397A3-401E-41B3-8ADC-86202737F830}" name="N-NH4" dataDxfId="1609" dataCellStyle="Porcentaje">
      <calculatedColumnFormula array="1">IF($A4="",0%,(_xlfn.XLOOKUP($A4,Tabla1[[#All],[ID]],Tabla1[[#All],[N-NH4]])))</calculatedColumnFormula>
    </tableColumn>
    <tableColumn id="12" xr3:uid="{6F3815AC-D095-4C6D-A629-907A61012515}" name="N-NO3" dataDxfId="1608" dataCellStyle="Porcentaje">
      <calculatedColumnFormula array="1">IF($A4="",0%,(_xlfn.XLOOKUP($A4,Tabla1[[#All],[ID]],Tabla1[[#All],[N-NO3]])))</calculatedColumnFormula>
    </tableColumn>
    <tableColumn id="13" xr3:uid="{6E5BF83B-9D61-4E79-A96B-2300289EE914}" name="N-org" dataDxfId="1607" dataCellStyle="Porcentaje">
      <calculatedColumnFormula array="1">IF($A4="",0%,(_xlfn.XLOOKUP($A4,Tabla1[[#All],[ID]],Tabla1[[#All],[N-org]])))</calculatedColumnFormula>
    </tableColumn>
    <tableColumn id="14" xr3:uid="{0C173F08-2838-4325-83F1-3AEB3942B9E4}" name="N-ur" dataDxfId="1606" dataCellStyle="Porcentaje">
      <calculatedColumnFormula array="1">IF($A4="",0%,(_xlfn.XLOOKUP($A4,Tabla1[[#All],[ID]],Tabla1[[#All],[N-ur]])))</calculatedColumnFormula>
    </tableColumn>
    <tableColumn id="15" xr3:uid="{4B8386C3-D3F4-4493-9DDE-AB28C6228779}" name="P" dataDxfId="1605" dataCellStyle="Porcentaje">
      <calculatedColumnFormula array="1">IF($A4="",0%,(_xlfn.XLOOKUP($A4,Tabla1[[#All],[ID]],Tabla1[[#All],[P]])))</calculatedColumnFormula>
    </tableColumn>
    <tableColumn id="16" xr3:uid="{7D83581F-B3F2-46C5-BB98-3597E8FA23B1}" name="K" dataDxfId="1604" dataCellStyle="Porcentaje">
      <calculatedColumnFormula array="1">IF($A4="",0%,(_xlfn.XLOOKUP($A4,Tabla1[[#All],[ID]],Tabla1[[#All],[K]])))</calculatedColumnFormula>
    </tableColumn>
    <tableColumn id="17" xr3:uid="{BEC80C40-8A0B-4E53-85E1-83BD9F107DF2}" name="CaO" dataDxfId="1603" dataCellStyle="Porcentaje">
      <calculatedColumnFormula array="1">IF($A4="",0%,(_xlfn.XLOOKUP($A4,Tabla1[[#All],[ID]],Tabla1[[#All],[CaO]])))</calculatedColumnFormula>
    </tableColumn>
    <tableColumn id="18" xr3:uid="{055C535A-4DB7-4AFD-B6E7-8F928BADBBE7}" name="MgO" dataDxfId="1602" dataCellStyle="Porcentaje">
      <calculatedColumnFormula array="1">IF($A4="",0%,(_xlfn.XLOOKUP($A4,Tabla1[[#All],[ID]],Tabla1[[#All],[MgO]])))</calculatedColumnFormula>
    </tableColumn>
    <tableColumn id="19" xr3:uid="{32BDD1C2-1214-4801-8CE2-28027B5285AF}" name="S" dataDxfId="1601" dataCellStyle="Porcentaje">
      <calculatedColumnFormula array="1">IF($A4="",0%,(_xlfn.XLOOKUP($A4,Tabla1[[#All],[ID]],Tabla1[[#All],[S]])))</calculatedColumnFormula>
    </tableColumn>
    <tableColumn id="20" xr3:uid="{35019B78-F75A-47B1-BDCE-DB4DEB0546C7}" name="B" dataDxfId="1600" dataCellStyle="Porcentaje">
      <calculatedColumnFormula array="1">IF($A4="",0%,(_xlfn.XLOOKUP($A4,Tabla1[[#All],[ID]],Tabla1[[#All],[B]])))</calculatedColumnFormula>
    </tableColumn>
    <tableColumn id="21" xr3:uid="{E21958F1-13B0-4BA7-BE99-3B1E3C6A2191}" name="Co" dataDxfId="1599" dataCellStyle="Porcentaje">
      <calculatedColumnFormula array="1">IF($A4="",0%,(_xlfn.XLOOKUP($A4,Tabla1[[#All],[ID]],Tabla1[[#All],[Co]])))</calculatedColumnFormula>
    </tableColumn>
    <tableColumn id="22" xr3:uid="{4B28D08F-1FCB-41DD-8C4F-7292CF91D2EB}" name="Cu" dataDxfId="1598" dataCellStyle="Porcentaje">
      <calculatedColumnFormula array="1">IF($A4="",0%,(_xlfn.XLOOKUP($A4,Tabla1[[#All],[ID]],Tabla1[[#All],[Cu]])))</calculatedColumnFormula>
    </tableColumn>
    <tableColumn id="23" xr3:uid="{740A2DB1-971A-46FC-901A-05F0CF12F220}" name="Fe" dataDxfId="1597" dataCellStyle="Porcentaje">
      <calculatedColumnFormula array="1">IF($A4="",0%,(_xlfn.XLOOKUP($A4,Tabla1[[#All],[ID]],Tabla1[[#All],[Fe]])))</calculatedColumnFormula>
    </tableColumn>
    <tableColumn id="24" xr3:uid="{7F5620AD-7690-428C-B959-4D47AE704EC4}" name="Mn" dataDxfId="1596" dataCellStyle="Porcentaje">
      <calculatedColumnFormula array="1">IF($A4="",0%,(_xlfn.XLOOKUP($A4,Tabla1[[#All],[ID]],Tabla1[[#All],[Mn]])))</calculatedColumnFormula>
    </tableColumn>
    <tableColumn id="25" xr3:uid="{7F3E77CD-E710-4314-86E2-E6560844C868}" name="Mo" dataDxfId="1595" dataCellStyle="Porcentaje">
      <calculatedColumnFormula array="1">IF($A4="",0%,(_xlfn.XLOOKUP($A4,Tabla1[[#All],[ID]],Tabla1[[#All],[Mo]])))</calculatedColumnFormula>
    </tableColumn>
    <tableColumn id="26" xr3:uid="{9B890403-8A90-4715-B14D-D8DD2874D78C}" name="SiO2" dataDxfId="1594" dataCellStyle="Porcentaje">
      <calculatedColumnFormula array="1">IF($A4="",0%,(_xlfn.XLOOKUP($A4,Tabla1[[#All],[ID]],Tabla1[[#All],[SiO2]])))</calculatedColumnFormula>
    </tableColumn>
    <tableColumn id="27" xr3:uid="{DA49B88C-681E-4EC7-8B32-435859A83C63}" name="Zn" dataDxfId="1593" dataCellStyle="Porcentaje">
      <calculatedColumnFormula array="1">IF($A4="",0%,(_xlfn.XLOOKUP($A4,Tabla1[[#All],[ID]],Tabla1[[#All],[Zn]])))</calculatedColumnFormula>
    </tableColumn>
    <tableColumn id="28" xr3:uid="{732D2AA6-F9AF-4777-806F-22CA24F80287}" name="Na" dataDxfId="159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DA75E777-2A81-4033-B506-0B0F1D6F9AE0}" name="Tabla249" displayName="Tabla249" ref="A3:W21" totalsRowShown="0" headerRowDxfId="1563" dataDxfId="1561" headerRowBorderDxfId="1562" tableBorderDxfId="1560" totalsRowBorderDxfId="1559" dataCellStyle="Porcentaje">
  <autoFilter ref="A3:W21" xr:uid="{62A12C63-74E9-484A-BEC8-31A82248B89B}"/>
  <tableColumns count="23">
    <tableColumn id="4" xr3:uid="{88D85BC8-2093-4EEE-9DCE-19546C8B9C00}" name="MATERIA PRIMA" dataDxfId="1558"/>
    <tableColumn id="29" xr3:uid="{6AA5A712-24FC-49A8-821A-C5DD5D49B878}" name="CANTIDAD" dataDxfId="1557"/>
    <tableColumn id="5" xr3:uid="{F906E006-BA50-40E7-96F6-707D561E3854}" name="Q" dataDxfId="1556">
      <calculatedColumnFormula>IF(Tabla249[[#This Row],[CANTIDAD]]="",0%,Tabla249[[#This Row],[CANTIDAD]]/10)</calculatedColumnFormula>
    </tableColumn>
    <tableColumn id="9" xr3:uid="{BB8ADEBF-1C1E-4E94-AF87-E8BF279A8098}" name="C" dataDxfId="1555" dataCellStyle="Porcentaje">
      <calculatedColumnFormula array="1">IF($A4="",0%,_xlfn.XLOOKUP($A4,Tabla1[[#All],[ID]],Tabla1[[#All],[C]]))</calculatedColumnFormula>
    </tableColumn>
    <tableColumn id="10" xr3:uid="{D1273EFF-72A1-42A2-AE96-3FD51A79C92B}" name="N" dataDxfId="1554" dataCellStyle="Porcentaje">
      <calculatedColumnFormula array="1">IF($A4="",0%,_xlfn.XLOOKUP($A4,Tabla1[[#All],[ID]],Tabla1[[#All],[N]]))</calculatedColumnFormula>
    </tableColumn>
    <tableColumn id="11" xr3:uid="{E532FD0E-0666-4D12-9068-5A5FA55931CB}" name="N-NH4" dataDxfId="1553" dataCellStyle="Porcentaje">
      <calculatedColumnFormula array="1">IF($A4="",0%,(_xlfn.XLOOKUP($A4,Tabla1[[#All],[ID]],Tabla1[[#All],[N-NH4]])))</calculatedColumnFormula>
    </tableColumn>
    <tableColumn id="12" xr3:uid="{A287A0A5-43AA-402C-BEB3-5276B7E34A03}" name="N-NO3" dataDxfId="1552" dataCellStyle="Porcentaje">
      <calculatedColumnFormula array="1">IF($A4="",0%,(_xlfn.XLOOKUP($A4,Tabla1[[#All],[ID]],Tabla1[[#All],[N-NO3]])))</calculatedColumnFormula>
    </tableColumn>
    <tableColumn id="13" xr3:uid="{98040C9B-CA0F-4F4A-837A-A5B80054E5B4}" name="N-org" dataDxfId="1551" dataCellStyle="Porcentaje">
      <calculatedColumnFormula array="1">IF($A4="",0%,(_xlfn.XLOOKUP($A4,Tabla1[[#All],[ID]],Tabla1[[#All],[N-org]])))</calculatedColumnFormula>
    </tableColumn>
    <tableColumn id="14" xr3:uid="{E6D0F2F8-5951-494D-81F8-40EBD6E01528}" name="N-ur" dataDxfId="1550" dataCellStyle="Porcentaje">
      <calculatedColumnFormula array="1">IF($A4="",0%,(_xlfn.XLOOKUP($A4,Tabla1[[#All],[ID]],Tabla1[[#All],[N-ur]])))</calculatedColumnFormula>
    </tableColumn>
    <tableColumn id="15" xr3:uid="{6DF8908E-4045-484D-8928-480F8BB879C5}" name="P" dataDxfId="1549" dataCellStyle="Porcentaje">
      <calculatedColumnFormula array="1">IF($A4="",0%,(_xlfn.XLOOKUP($A4,Tabla1[[#All],[ID]],Tabla1[[#All],[P]])))</calculatedColumnFormula>
    </tableColumn>
    <tableColumn id="16" xr3:uid="{1D563F5A-D099-47E3-A5F3-265A20E5089C}" name="K" dataDxfId="1548" dataCellStyle="Porcentaje">
      <calculatedColumnFormula array="1">IF($A4="",0%,(_xlfn.XLOOKUP($A4,Tabla1[[#All],[ID]],Tabla1[[#All],[K]])))</calculatedColumnFormula>
    </tableColumn>
    <tableColumn id="17" xr3:uid="{F1421FAD-2E79-4CFD-A79A-64BD74EF92B5}" name="CaO" dataDxfId="1547" dataCellStyle="Porcentaje">
      <calculatedColumnFormula array="1">IF($A4="",0%,(_xlfn.XLOOKUP($A4,Tabla1[[#All],[ID]],Tabla1[[#All],[CaO]])))</calculatedColumnFormula>
    </tableColumn>
    <tableColumn id="18" xr3:uid="{750614FB-85BB-4D09-AE6F-760C6F5B07C5}" name="MgO" dataDxfId="1546" dataCellStyle="Porcentaje">
      <calculatedColumnFormula array="1">IF($A4="",0%,(_xlfn.XLOOKUP($A4,Tabla1[[#All],[ID]],Tabla1[[#All],[MgO]])))</calculatedColumnFormula>
    </tableColumn>
    <tableColumn id="19" xr3:uid="{63808323-F591-48DC-AE12-F3E319401D13}" name="S" dataDxfId="1545" dataCellStyle="Porcentaje">
      <calculatedColumnFormula array="1">IF($A4="",0%,(_xlfn.XLOOKUP($A4,Tabla1[[#All],[ID]],Tabla1[[#All],[S]])))</calculatedColumnFormula>
    </tableColumn>
    <tableColumn id="20" xr3:uid="{E63B4697-E839-4686-B52C-3249DBB68A32}" name="B" dataDxfId="1544" dataCellStyle="Porcentaje">
      <calculatedColumnFormula array="1">IF($A4="",0%,(_xlfn.XLOOKUP($A4,Tabla1[[#All],[ID]],Tabla1[[#All],[B]])))</calculatedColumnFormula>
    </tableColumn>
    <tableColumn id="21" xr3:uid="{3EA1ADE4-FB2D-4B33-B1EF-EE78BCDCBFBC}" name="Co" dataDxfId="1543" dataCellStyle="Porcentaje">
      <calculatedColumnFormula array="1">IF($A4="",0%,(_xlfn.XLOOKUP($A4,Tabla1[[#All],[ID]],Tabla1[[#All],[Co]])))</calculatedColumnFormula>
    </tableColumn>
    <tableColumn id="22" xr3:uid="{FCEEF3A8-CC56-44F1-A6AD-C89326591ED9}" name="Cu" dataDxfId="1542" dataCellStyle="Porcentaje">
      <calculatedColumnFormula array="1">IF($A4="",0%,(_xlfn.XLOOKUP($A4,Tabla1[[#All],[ID]],Tabla1[[#All],[Cu]])))</calculatedColumnFormula>
    </tableColumn>
    <tableColumn id="23" xr3:uid="{E50A6928-63B6-47A7-96B1-FB9B64A9966F}" name="Fe" dataDxfId="1541" dataCellStyle="Porcentaje">
      <calculatedColumnFormula array="1">IF($A4="",0%,(_xlfn.XLOOKUP($A4,Tabla1[[#All],[ID]],Tabla1[[#All],[Fe]])))</calculatedColumnFormula>
    </tableColumn>
    <tableColumn id="24" xr3:uid="{78E00825-CF87-4AF4-8DEE-2579FAC99BE2}" name="Mn" dataDxfId="1540" dataCellStyle="Porcentaje">
      <calculatedColumnFormula array="1">IF($A4="",0%,(_xlfn.XLOOKUP($A4,Tabla1[[#All],[ID]],Tabla1[[#All],[Mn]])))</calculatedColumnFormula>
    </tableColumn>
    <tableColumn id="25" xr3:uid="{ABAAEBC1-AE68-494C-B1E6-CC8667B59600}" name="Mo" dataDxfId="1539" dataCellStyle="Porcentaje">
      <calculatedColumnFormula array="1">IF($A4="",0%,(_xlfn.XLOOKUP($A4,Tabla1[[#All],[ID]],Tabla1[[#All],[Mo]])))</calculatedColumnFormula>
    </tableColumn>
    <tableColumn id="26" xr3:uid="{DD0CF5E5-78F4-4C91-B411-4D4697918D3B}" name="SiO2" dataDxfId="1538" dataCellStyle="Porcentaje">
      <calculatedColumnFormula array="1">IF($A4="",0%,(_xlfn.XLOOKUP($A4,Tabla1[[#All],[ID]],Tabla1[[#All],[SiO2]])))</calculatedColumnFormula>
    </tableColumn>
    <tableColumn id="27" xr3:uid="{B31FE706-52CD-4FAF-BBE1-A720BB5937C8}" name="Zn" dataDxfId="1537" dataCellStyle="Porcentaje">
      <calculatedColumnFormula array="1">IF($A4="",0%,(_xlfn.XLOOKUP($A4,Tabla1[[#All],[ID]],Tabla1[[#All],[Zn]])))</calculatedColumnFormula>
    </tableColumn>
    <tableColumn id="28" xr3:uid="{32A2207C-95DE-4682-9E4F-81C046133AFF}" name="Na" dataDxfId="153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D424A48C-EB8E-4F26-BDCF-A8DD916A78B6}" name="Tabla250" displayName="Tabla250" ref="A3:W21" totalsRowShown="0" headerRowDxfId="1507" dataDxfId="1505" headerRowBorderDxfId="1506" tableBorderDxfId="1504" totalsRowBorderDxfId="1503" dataCellStyle="Porcentaje">
  <autoFilter ref="A3:W21" xr:uid="{62A12C63-74E9-484A-BEC8-31A82248B89B}"/>
  <tableColumns count="23">
    <tableColumn id="4" xr3:uid="{E48DA3DD-13CE-4D02-97C0-EA8CDEE67689}" name="MATERIA PRIMA" dataDxfId="1502"/>
    <tableColumn id="29" xr3:uid="{E2FA15A8-2153-4837-AB1E-DD4781B230D4}" name="CANTIDAD" dataDxfId="1501"/>
    <tableColumn id="5" xr3:uid="{A9FDA9FC-5C77-4409-A309-F404730DDB20}" name="Q" dataDxfId="1500">
      <calculatedColumnFormula>IF(Tabla250[[#This Row],[CANTIDAD]]="",0%,Tabla250[[#This Row],[CANTIDAD]]/10)</calculatedColumnFormula>
    </tableColumn>
    <tableColumn id="9" xr3:uid="{01ECA539-A5D4-405C-AADB-CA8172135785}" name="C" dataDxfId="1499" dataCellStyle="Porcentaje">
      <calculatedColumnFormula array="1">IF($A4="",0%,_xlfn.XLOOKUP($A4,Tabla1[[#All],[ID]],Tabla1[[#All],[C]]))</calculatedColumnFormula>
    </tableColumn>
    <tableColumn id="10" xr3:uid="{BAB61EBD-372D-49A6-B9F3-46312F1E743A}" name="N" dataDxfId="1498" dataCellStyle="Porcentaje">
      <calculatedColumnFormula array="1">IF($A4="",0%,_xlfn.XLOOKUP($A4,Tabla1[[#All],[ID]],Tabla1[[#All],[N]]))</calculatedColumnFormula>
    </tableColumn>
    <tableColumn id="11" xr3:uid="{4559FCAB-0BA6-4EBD-A998-CF6902FB013D}" name="N-NH4" dataDxfId="1497" dataCellStyle="Porcentaje">
      <calculatedColumnFormula array="1">IF($A4="",0%,(_xlfn.XLOOKUP($A4,Tabla1[[#All],[ID]],Tabla1[[#All],[N-NH4]])))</calculatedColumnFormula>
    </tableColumn>
    <tableColumn id="12" xr3:uid="{283FAA5C-4D86-4382-8AC5-DAEC1206D700}" name="N-NO3" dataDxfId="1496" dataCellStyle="Porcentaje">
      <calculatedColumnFormula array="1">IF($A4="",0%,(_xlfn.XLOOKUP($A4,Tabla1[[#All],[ID]],Tabla1[[#All],[N-NO3]])))</calculatedColumnFormula>
    </tableColumn>
    <tableColumn id="13" xr3:uid="{72A7A5C7-12FD-4105-869D-C5C21A80CB7B}" name="N-org" dataDxfId="1495" dataCellStyle="Porcentaje">
      <calculatedColumnFormula array="1">IF($A4="",0%,(_xlfn.XLOOKUP($A4,Tabla1[[#All],[ID]],Tabla1[[#All],[N-org]])))</calculatedColumnFormula>
    </tableColumn>
    <tableColumn id="14" xr3:uid="{4780D0B4-ACAE-46BA-9A58-5E1C124A784E}" name="N-ur" dataDxfId="1494" dataCellStyle="Porcentaje">
      <calculatedColumnFormula array="1">IF($A4="",0%,(_xlfn.XLOOKUP($A4,Tabla1[[#All],[ID]],Tabla1[[#All],[N-ur]])))</calculatedColumnFormula>
    </tableColumn>
    <tableColumn id="15" xr3:uid="{C584762B-440D-429E-8F8C-B362CCE9D39D}" name="P" dataDxfId="1493" dataCellStyle="Porcentaje">
      <calculatedColumnFormula array="1">IF($A4="",0%,(_xlfn.XLOOKUP($A4,Tabla1[[#All],[ID]],Tabla1[[#All],[P]])))</calculatedColumnFormula>
    </tableColumn>
    <tableColumn id="16" xr3:uid="{6DCB9B37-09ED-4A97-8206-FC41E5B4CE21}" name="K" dataDxfId="1492" dataCellStyle="Porcentaje">
      <calculatedColumnFormula array="1">IF($A4="",0%,(_xlfn.XLOOKUP($A4,Tabla1[[#All],[ID]],Tabla1[[#All],[K]])))</calculatedColumnFormula>
    </tableColumn>
    <tableColumn id="17" xr3:uid="{71DFDE1D-E717-4B94-AD98-A7BDD284DC60}" name="CaO" dataDxfId="1491" dataCellStyle="Porcentaje">
      <calculatedColumnFormula array="1">IF($A4="",0%,(_xlfn.XLOOKUP($A4,Tabla1[[#All],[ID]],Tabla1[[#All],[CaO]])))</calculatedColumnFormula>
    </tableColumn>
    <tableColumn id="18" xr3:uid="{74634483-8D9E-4ED0-B892-9EAE31D2B068}" name="MgO" dataDxfId="1490" dataCellStyle="Porcentaje">
      <calculatedColumnFormula array="1">IF($A4="",0%,(_xlfn.XLOOKUP($A4,Tabla1[[#All],[ID]],Tabla1[[#All],[MgO]])))</calculatedColumnFormula>
    </tableColumn>
    <tableColumn id="19" xr3:uid="{B35F8FCE-5EF6-41FE-BA7D-777CC2922CC4}" name="S" dataDxfId="1489" dataCellStyle="Porcentaje">
      <calculatedColumnFormula array="1">IF($A4="",0%,(_xlfn.XLOOKUP($A4,Tabla1[[#All],[ID]],Tabla1[[#All],[S]])))</calculatedColumnFormula>
    </tableColumn>
    <tableColumn id="20" xr3:uid="{1250A1E8-34C8-4E4B-AF3B-E35C8EF9B2E4}" name="B" dataDxfId="1488" dataCellStyle="Porcentaje">
      <calculatedColumnFormula array="1">IF($A4="",0%,(_xlfn.XLOOKUP($A4,Tabla1[[#All],[ID]],Tabla1[[#All],[B]])))</calculatedColumnFormula>
    </tableColumn>
    <tableColumn id="21" xr3:uid="{57BE14CD-7CDB-4ECA-8A3D-DBC54C7BEAA4}" name="Co" dataDxfId="1487" dataCellStyle="Porcentaje">
      <calculatedColumnFormula array="1">IF($A4="",0%,(_xlfn.XLOOKUP($A4,Tabla1[[#All],[ID]],Tabla1[[#All],[Co]])))</calculatedColumnFormula>
    </tableColumn>
    <tableColumn id="22" xr3:uid="{A59AACBC-15D4-4906-8CF3-977381272A9F}" name="Cu" dataDxfId="1486" dataCellStyle="Porcentaje">
      <calculatedColumnFormula array="1">IF($A4="",0%,(_xlfn.XLOOKUP($A4,Tabla1[[#All],[ID]],Tabla1[[#All],[Cu]])))</calculatedColumnFormula>
    </tableColumn>
    <tableColumn id="23" xr3:uid="{0D0DF494-9C7D-420A-BB00-7689A9F2F8D5}" name="Fe" dataDxfId="1485" dataCellStyle="Porcentaje">
      <calculatedColumnFormula array="1">IF($A4="",0%,(_xlfn.XLOOKUP($A4,Tabla1[[#All],[ID]],Tabla1[[#All],[Fe]])))</calculatedColumnFormula>
    </tableColumn>
    <tableColumn id="24" xr3:uid="{D34D6D77-5EC0-43D9-8E3B-022BB87D3F25}" name="Mn" dataDxfId="1484" dataCellStyle="Porcentaje">
      <calculatedColumnFormula array="1">IF($A4="",0%,(_xlfn.XLOOKUP($A4,Tabla1[[#All],[ID]],Tabla1[[#All],[Mn]])))</calculatedColumnFormula>
    </tableColumn>
    <tableColumn id="25" xr3:uid="{78037CA9-3FB5-495E-9184-02B9838B02DD}" name="Mo" dataDxfId="1483" dataCellStyle="Porcentaje">
      <calculatedColumnFormula array="1">IF($A4="",0%,(_xlfn.XLOOKUP($A4,Tabla1[[#All],[ID]],Tabla1[[#All],[Mo]])))</calculatedColumnFormula>
    </tableColumn>
    <tableColumn id="26" xr3:uid="{439343A3-D384-4F01-8177-6CE3A3DA62CB}" name="SiO2" dataDxfId="1482" dataCellStyle="Porcentaje">
      <calculatedColumnFormula array="1">IF($A4="",0%,(_xlfn.XLOOKUP($A4,Tabla1[[#All],[ID]],Tabla1[[#All],[SiO2]])))</calculatedColumnFormula>
    </tableColumn>
    <tableColumn id="27" xr3:uid="{C24ED978-F955-41A0-A5C1-814C99CC54A3}" name="Zn" dataDxfId="1481" dataCellStyle="Porcentaje">
      <calculatedColumnFormula array="1">IF($A4="",0%,(_xlfn.XLOOKUP($A4,Tabla1[[#All],[ID]],Tabla1[[#All],[Zn]])))</calculatedColumnFormula>
    </tableColumn>
    <tableColumn id="28" xr3:uid="{FD849C94-B866-4BE1-8FC8-603431DF45CA}" name="Na" dataDxfId="14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D5C7862C-22A7-45E1-B1F0-DF75DDAA5522}" name="Tabla251" displayName="Tabla251" ref="A3:W21" totalsRowShown="0" headerRowDxfId="1455" dataDxfId="1453" headerRowBorderDxfId="1454" tableBorderDxfId="1452" totalsRowBorderDxfId="1451" dataCellStyle="Porcentaje">
  <autoFilter ref="A3:W21" xr:uid="{62A12C63-74E9-484A-BEC8-31A82248B89B}"/>
  <tableColumns count="23">
    <tableColumn id="4" xr3:uid="{773AFB4E-4228-4A92-9250-C22ABDF42A95}" name="MATERIA PRIMA" dataDxfId="1450"/>
    <tableColumn id="29" xr3:uid="{F9C5779D-C8BB-4834-9B1B-583D46E317D9}" name="CANTIDAD" dataDxfId="1449"/>
    <tableColumn id="5" xr3:uid="{A1F8780E-9BD6-4276-A8D0-8A556F20D7D5}" name="Q" dataDxfId="1448">
      <calculatedColumnFormula>IF(Tabla251[[#This Row],[CANTIDAD]]="",0%,Tabla251[[#This Row],[CANTIDAD]]/10)</calculatedColumnFormula>
    </tableColumn>
    <tableColumn id="9" xr3:uid="{26DD76C8-8FE9-400F-9544-97A7D127E28C}" name="C" dataDxfId="1447" dataCellStyle="Porcentaje">
      <calculatedColumnFormula array="1">IF($A4="",0%,_xlfn.XLOOKUP($A4,Tabla1[[#All],[ID]],Tabla1[[#All],[C]]))</calculatedColumnFormula>
    </tableColumn>
    <tableColumn id="10" xr3:uid="{EB510123-5B20-4E94-88A9-66B19DA38755}" name="N" dataDxfId="1446" dataCellStyle="Porcentaje">
      <calculatedColumnFormula array="1">IF($A4="",0%,_xlfn.XLOOKUP($A4,Tabla1[[#All],[ID]],Tabla1[[#All],[N]]))</calculatedColumnFormula>
    </tableColumn>
    <tableColumn id="11" xr3:uid="{8D47DEE9-44BB-4B88-9D62-AD15387E709A}" name="N-NH4" dataDxfId="1445" dataCellStyle="Porcentaje">
      <calculatedColumnFormula array="1">IF($A4="",0%,(_xlfn.XLOOKUP($A4,Tabla1[[#All],[ID]],Tabla1[[#All],[N-NH4]])))</calculatedColumnFormula>
    </tableColumn>
    <tableColumn id="12" xr3:uid="{25D13E07-C008-4FC6-8CCB-AD1F7D3A3FC0}" name="N-NO3" dataDxfId="1444" dataCellStyle="Porcentaje">
      <calculatedColumnFormula array="1">IF($A4="",0%,(_xlfn.XLOOKUP($A4,Tabla1[[#All],[ID]],Tabla1[[#All],[N-NO3]])))</calculatedColumnFormula>
    </tableColumn>
    <tableColumn id="13" xr3:uid="{C4927D72-9E0A-4515-8687-767840F30544}" name="N-org" dataDxfId="1443" dataCellStyle="Porcentaje">
      <calculatedColumnFormula array="1">IF($A4="",0%,(_xlfn.XLOOKUP($A4,Tabla1[[#All],[ID]],Tabla1[[#All],[N-org]])))</calculatedColumnFormula>
    </tableColumn>
    <tableColumn id="14" xr3:uid="{7A402E3D-DDC3-439B-BDCA-05EC02CBFD9B}" name="N-ur" dataDxfId="1442" dataCellStyle="Porcentaje">
      <calculatedColumnFormula array="1">IF($A4="",0%,(_xlfn.XLOOKUP($A4,Tabla1[[#All],[ID]],Tabla1[[#All],[N-ur]])))</calculatedColumnFormula>
    </tableColumn>
    <tableColumn id="15" xr3:uid="{E8A40BF1-CFF0-46AF-8A43-34450941015B}" name="P" dataDxfId="1441" dataCellStyle="Porcentaje">
      <calculatedColumnFormula array="1">IF($A4="",0%,(_xlfn.XLOOKUP($A4,Tabla1[[#All],[ID]],Tabla1[[#All],[P]])))</calculatedColumnFormula>
    </tableColumn>
    <tableColumn id="16" xr3:uid="{47300203-7698-4349-A32F-8D3275AE280E}" name="K" dataDxfId="1440" dataCellStyle="Porcentaje">
      <calculatedColumnFormula array="1">IF($A4="",0%,(_xlfn.XLOOKUP($A4,Tabla1[[#All],[ID]],Tabla1[[#All],[K]])))</calculatedColumnFormula>
    </tableColumn>
    <tableColumn id="17" xr3:uid="{0A7E75F2-B817-4705-8F79-10AEDC1AAAF9}" name="CaO" dataDxfId="1439" dataCellStyle="Porcentaje">
      <calculatedColumnFormula array="1">IF($A4="",0%,(_xlfn.XLOOKUP($A4,Tabla1[[#All],[ID]],Tabla1[[#All],[CaO]])))</calculatedColumnFormula>
    </tableColumn>
    <tableColumn id="18" xr3:uid="{C3C261E5-4D37-4D54-A89D-477192D35F1A}" name="MgO" dataDxfId="1438" dataCellStyle="Porcentaje">
      <calculatedColumnFormula array="1">IF($A4="",0%,(_xlfn.XLOOKUP($A4,Tabla1[[#All],[ID]],Tabla1[[#All],[MgO]])))</calculatedColumnFormula>
    </tableColumn>
    <tableColumn id="19" xr3:uid="{BE4550B5-D549-41E5-B941-8565F871C422}" name="S" dataDxfId="1437" dataCellStyle="Porcentaje">
      <calculatedColumnFormula array="1">IF($A4="",0%,(_xlfn.XLOOKUP($A4,Tabla1[[#All],[ID]],Tabla1[[#All],[S]])))</calculatedColumnFormula>
    </tableColumn>
    <tableColumn id="20" xr3:uid="{D2618D49-E08B-477D-9AB6-4E829C43876B}" name="B" dataDxfId="1436" dataCellStyle="Porcentaje">
      <calculatedColumnFormula array="1">IF($A4="",0%,(_xlfn.XLOOKUP($A4,Tabla1[[#All],[ID]],Tabla1[[#All],[B]])))</calculatedColumnFormula>
    </tableColumn>
    <tableColumn id="21" xr3:uid="{2037CFAF-5F33-4029-9661-3A173FD77CF5}" name="Co" dataDxfId="1435" dataCellStyle="Porcentaje">
      <calculatedColumnFormula array="1">IF($A4="",0%,(_xlfn.XLOOKUP($A4,Tabla1[[#All],[ID]],Tabla1[[#All],[Co]])))</calculatedColumnFormula>
    </tableColumn>
    <tableColumn id="22" xr3:uid="{38CA6787-BB58-40C9-AFA5-B435EB056CBC}" name="Cu" dataDxfId="1434" dataCellStyle="Porcentaje">
      <calculatedColumnFormula array="1">IF($A4="",0%,(_xlfn.XLOOKUP($A4,Tabla1[[#All],[ID]],Tabla1[[#All],[Cu]])))</calculatedColumnFormula>
    </tableColumn>
    <tableColumn id="23" xr3:uid="{8E9BFDA0-B9DF-4069-AD8B-B8B03B49E60E}" name="Fe" dataDxfId="1433" dataCellStyle="Porcentaje">
      <calculatedColumnFormula array="1">IF($A4="",0%,(_xlfn.XLOOKUP($A4,Tabla1[[#All],[ID]],Tabla1[[#All],[Fe]])))</calculatedColumnFormula>
    </tableColumn>
    <tableColumn id="24" xr3:uid="{82E3EA9F-11E4-4DA1-A99B-16DB8184DF6D}" name="Mn" dataDxfId="1432" dataCellStyle="Porcentaje">
      <calculatedColumnFormula array="1">IF($A4="",0%,(_xlfn.XLOOKUP($A4,Tabla1[[#All],[ID]],Tabla1[[#All],[Mn]])))</calculatedColumnFormula>
    </tableColumn>
    <tableColumn id="25" xr3:uid="{8C43C4A6-2199-4B9F-B8F0-96C351BE9D14}" name="Mo" dataDxfId="1431" dataCellStyle="Porcentaje">
      <calculatedColumnFormula array="1">IF($A4="",0%,(_xlfn.XLOOKUP($A4,Tabla1[[#All],[ID]],Tabla1[[#All],[Mo]])))</calculatedColumnFormula>
    </tableColumn>
    <tableColumn id="26" xr3:uid="{BB8E527F-8484-4EFC-9DE9-A4C1F727375C}" name="SiO2" dataDxfId="1430" dataCellStyle="Porcentaje">
      <calculatedColumnFormula array="1">IF($A4="",0%,(_xlfn.XLOOKUP($A4,Tabla1[[#All],[ID]],Tabla1[[#All],[SiO2]])))</calculatedColumnFormula>
    </tableColumn>
    <tableColumn id="27" xr3:uid="{0574C697-FD76-4B79-B90A-493BEEEE4969}" name="Zn" dataDxfId="1429" dataCellStyle="Porcentaje">
      <calculatedColumnFormula array="1">IF($A4="",0%,(_xlfn.XLOOKUP($A4,Tabla1[[#All],[ID]],Tabla1[[#All],[Zn]])))</calculatedColumnFormula>
    </tableColumn>
    <tableColumn id="28" xr3:uid="{4B488930-8C51-4AFD-A977-0C2D0AC7B49D}" name="Na" dataDxfId="142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FBD953F1-EC13-44D3-B4B4-53E78C1183CC}" name="Tabla252" displayName="Tabla252" ref="A3:W21" totalsRowShown="0" headerRowDxfId="1403" dataDxfId="1401" headerRowBorderDxfId="1402" tableBorderDxfId="1400" totalsRowBorderDxfId="1399" dataCellStyle="Porcentaje">
  <autoFilter ref="A3:W21" xr:uid="{62A12C63-74E9-484A-BEC8-31A82248B89B}"/>
  <tableColumns count="23">
    <tableColumn id="4" xr3:uid="{65D932E1-2572-427F-9884-A34CFB6618B0}" name="MATERIA PRIMA" dataDxfId="1398"/>
    <tableColumn id="29" xr3:uid="{9BAF9D19-E077-403F-8F88-B7C77EE11C0C}" name="CANTIDAD" dataDxfId="1397"/>
    <tableColumn id="5" xr3:uid="{D1ED4BD0-8C9B-44CC-AB69-9C70FC05267A}" name="Q" dataDxfId="1396">
      <calculatedColumnFormula>IF(Tabla252[[#This Row],[CANTIDAD]]="",0%,Tabla252[[#This Row],[CANTIDAD]]/10)</calculatedColumnFormula>
    </tableColumn>
    <tableColumn id="9" xr3:uid="{3AA69CF3-FA52-481F-A106-ACD26EB3F943}" name="C" dataDxfId="1395" dataCellStyle="Porcentaje">
      <calculatedColumnFormula array="1">IF($A4="",0%,_xlfn.XLOOKUP($A4,Tabla1[[#All],[ID]],Tabla1[[#All],[C]]))</calculatedColumnFormula>
    </tableColumn>
    <tableColumn id="10" xr3:uid="{2EF50FE2-F2A3-442A-BC43-3548F08F591B}" name="N" dataDxfId="1394" dataCellStyle="Porcentaje">
      <calculatedColumnFormula array="1">IF($A4="",0%,_xlfn.XLOOKUP($A4,Tabla1[[#All],[ID]],Tabla1[[#All],[N]]))</calculatedColumnFormula>
    </tableColumn>
    <tableColumn id="11" xr3:uid="{F854BC3B-F72F-4A6E-9604-22F64AC1ED60}" name="N-NH4" dataDxfId="1393" dataCellStyle="Porcentaje">
      <calculatedColumnFormula array="1">IF($A4="",0%,(_xlfn.XLOOKUP($A4,Tabla1[[#All],[ID]],Tabla1[[#All],[N-NH4]])))</calculatedColumnFormula>
    </tableColumn>
    <tableColumn id="12" xr3:uid="{1002025D-F3F5-461B-AFD1-30984534F154}" name="N-NO3" dataDxfId="1392" dataCellStyle="Porcentaje">
      <calculatedColumnFormula array="1">IF($A4="",0%,(_xlfn.XLOOKUP($A4,Tabla1[[#All],[ID]],Tabla1[[#All],[N-NO3]])))</calculatedColumnFormula>
    </tableColumn>
    <tableColumn id="13" xr3:uid="{5342A422-3D0A-42FC-8A4E-5A98E3094A1D}" name="N-org" dataDxfId="1391" dataCellStyle="Porcentaje">
      <calculatedColumnFormula array="1">IF($A4="",0%,(_xlfn.XLOOKUP($A4,Tabla1[[#All],[ID]],Tabla1[[#All],[N-org]])))</calculatedColumnFormula>
    </tableColumn>
    <tableColumn id="14" xr3:uid="{F9A6C441-EE0A-46CD-BED8-5E6C28B8D93A}" name="N-ur" dataDxfId="1390" dataCellStyle="Porcentaje">
      <calculatedColumnFormula array="1">IF($A4="",0%,(_xlfn.XLOOKUP($A4,Tabla1[[#All],[ID]],Tabla1[[#All],[N-ur]])))</calculatedColumnFormula>
    </tableColumn>
    <tableColumn id="15" xr3:uid="{7E3B39B0-7F03-426F-B9B4-663A11C49304}" name="P" dataDxfId="1389" dataCellStyle="Porcentaje">
      <calculatedColumnFormula array="1">IF($A4="",0%,(_xlfn.XLOOKUP($A4,Tabla1[[#All],[ID]],Tabla1[[#All],[P]])))</calculatedColumnFormula>
    </tableColumn>
    <tableColumn id="16" xr3:uid="{D3AE9452-8564-4567-B188-C371F0049771}" name="K" dataDxfId="1388" dataCellStyle="Porcentaje">
      <calculatedColumnFormula array="1">IF($A4="",0%,(_xlfn.XLOOKUP($A4,Tabla1[[#All],[ID]],Tabla1[[#All],[K]])))</calculatedColumnFormula>
    </tableColumn>
    <tableColumn id="17" xr3:uid="{8D9D3D4D-9CE3-41DD-9984-CF616B795BCD}" name="CaO" dataDxfId="1387" dataCellStyle="Porcentaje">
      <calculatedColumnFormula array="1">IF($A4="",0%,(_xlfn.XLOOKUP($A4,Tabla1[[#All],[ID]],Tabla1[[#All],[CaO]])))</calculatedColumnFormula>
    </tableColumn>
    <tableColumn id="18" xr3:uid="{EBB9E805-E534-4CBE-B319-8187990AF26F}" name="MgO" dataDxfId="1386" dataCellStyle="Porcentaje">
      <calculatedColumnFormula array="1">IF($A4="",0%,(_xlfn.XLOOKUP($A4,Tabla1[[#All],[ID]],Tabla1[[#All],[MgO]])))</calculatedColumnFormula>
    </tableColumn>
    <tableColumn id="19" xr3:uid="{3121886B-E765-405D-999C-80B52555D344}" name="S" dataDxfId="1385" dataCellStyle="Porcentaje">
      <calculatedColumnFormula array="1">IF($A4="",0%,(_xlfn.XLOOKUP($A4,Tabla1[[#All],[ID]],Tabla1[[#All],[S]])))</calculatedColumnFormula>
    </tableColumn>
    <tableColumn id="20" xr3:uid="{8ED0E35F-83C6-417D-9EBE-A21AE5A61DC6}" name="B" dataDxfId="1384" dataCellStyle="Porcentaje">
      <calculatedColumnFormula array="1">IF($A4="",0%,(_xlfn.XLOOKUP($A4,Tabla1[[#All],[ID]],Tabla1[[#All],[B]])))</calculatedColumnFormula>
    </tableColumn>
    <tableColumn id="21" xr3:uid="{E9F3574B-F41D-4EC9-A092-8D08BA685DDE}" name="Co" dataDxfId="1383" dataCellStyle="Porcentaje">
      <calculatedColumnFormula array="1">IF($A4="",0%,(_xlfn.XLOOKUP($A4,Tabla1[[#All],[ID]],Tabla1[[#All],[Co]])))</calculatedColumnFormula>
    </tableColumn>
    <tableColumn id="22" xr3:uid="{F0E42AEC-DA91-48B6-8198-3D2C6BC62B36}" name="Cu" dataDxfId="1382" dataCellStyle="Porcentaje">
      <calculatedColumnFormula array="1">IF($A4="",0%,(_xlfn.XLOOKUP($A4,Tabla1[[#All],[ID]],Tabla1[[#All],[Cu]])))</calculatedColumnFormula>
    </tableColumn>
    <tableColumn id="23" xr3:uid="{56EC0D56-9645-4153-9286-A9EB92941B93}" name="Fe" dataDxfId="1381" dataCellStyle="Porcentaje">
      <calculatedColumnFormula array="1">IF($A4="",0%,(_xlfn.XLOOKUP($A4,Tabla1[[#All],[ID]],Tabla1[[#All],[Fe]])))</calculatedColumnFormula>
    </tableColumn>
    <tableColumn id="24" xr3:uid="{0F7660D6-44E7-42C6-AA7A-54F9B77E168F}" name="Mn" dataDxfId="1380" dataCellStyle="Porcentaje">
      <calculatedColumnFormula array="1">IF($A4="",0%,(_xlfn.XLOOKUP($A4,Tabla1[[#All],[ID]],Tabla1[[#All],[Mn]])))</calculatedColumnFormula>
    </tableColumn>
    <tableColumn id="25" xr3:uid="{F134213C-2454-4249-B740-7E803D2F1649}" name="Mo" dataDxfId="1379" dataCellStyle="Porcentaje">
      <calculatedColumnFormula array="1">IF($A4="",0%,(_xlfn.XLOOKUP($A4,Tabla1[[#All],[ID]],Tabla1[[#All],[Mo]])))</calculatedColumnFormula>
    </tableColumn>
    <tableColumn id="26" xr3:uid="{1BEA1D2A-B6CC-4940-83CB-FFF519C52688}" name="SiO2" dataDxfId="1378" dataCellStyle="Porcentaje">
      <calculatedColumnFormula array="1">IF($A4="",0%,(_xlfn.XLOOKUP($A4,Tabla1[[#All],[ID]],Tabla1[[#All],[SiO2]])))</calculatedColumnFormula>
    </tableColumn>
    <tableColumn id="27" xr3:uid="{8E47A656-EB3E-4CB8-B2C2-035530D23474}" name="Zn" dataDxfId="1377" dataCellStyle="Porcentaje">
      <calculatedColumnFormula array="1">IF($A4="",0%,(_xlfn.XLOOKUP($A4,Tabla1[[#All],[ID]],Tabla1[[#All],[Zn]])))</calculatedColumnFormula>
    </tableColumn>
    <tableColumn id="28" xr3:uid="{3B344A3C-80BA-412C-8ADD-B9C19DA01ED4}" name="Na" dataDxfId="137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CEB92EF-B9F5-4D2C-889D-9D9EAC2216E5}" name="Tabla253" displayName="Tabla253" ref="A3:W21" totalsRowShown="0" headerRowDxfId="1351" dataDxfId="1349" headerRowBorderDxfId="1350" tableBorderDxfId="1348" totalsRowBorderDxfId="1347" dataCellStyle="Porcentaje">
  <autoFilter ref="A3:W21" xr:uid="{62A12C63-74E9-484A-BEC8-31A82248B89B}"/>
  <tableColumns count="23">
    <tableColumn id="4" xr3:uid="{A382945A-2F6B-45AA-B8E0-4FEC218E63FF}" name="MATERIA PRIMA" dataDxfId="1346"/>
    <tableColumn id="29" xr3:uid="{A97D04AA-38D6-44A3-98A5-ECC9C2FA1F3F}" name="CANTIDAD" dataDxfId="1345"/>
    <tableColumn id="5" xr3:uid="{545BFA9C-3349-4B8C-892F-2641A71082C8}" name="Q" dataDxfId="1344">
      <calculatedColumnFormula>IF(Tabla253[[#This Row],[CANTIDAD]]="",0%,Tabla253[[#This Row],[CANTIDAD]]/10)</calculatedColumnFormula>
    </tableColumn>
    <tableColumn id="9" xr3:uid="{63EAFFF6-8412-4348-9E50-8180FB858D0A}" name="C" dataDxfId="1343" dataCellStyle="Porcentaje">
      <calculatedColumnFormula array="1">IF($A4="",0%,_xlfn.XLOOKUP($A4,Tabla1[[#All],[ID]],Tabla1[[#All],[C]]))</calculatedColumnFormula>
    </tableColumn>
    <tableColumn id="10" xr3:uid="{CB23F901-2609-4FAC-B2E9-52192B1766DE}" name="N" dataDxfId="1342" dataCellStyle="Porcentaje">
      <calculatedColumnFormula array="1">IF($A4="",0%,_xlfn.XLOOKUP($A4,Tabla1[[#All],[ID]],Tabla1[[#All],[N]]))</calculatedColumnFormula>
    </tableColumn>
    <tableColumn id="11" xr3:uid="{A506BACE-2306-4E44-9164-94A8E4C7F8C3}" name="N-NH4" dataDxfId="1341" dataCellStyle="Porcentaje">
      <calculatedColumnFormula array="1">IF($A4="",0%,(_xlfn.XLOOKUP($A4,Tabla1[[#All],[ID]],Tabla1[[#All],[N-NH4]])))</calculatedColumnFormula>
    </tableColumn>
    <tableColumn id="12" xr3:uid="{A7D0BA76-4394-402A-97AA-73082B17B89B}" name="N-NO3" dataDxfId="1340" dataCellStyle="Porcentaje">
      <calculatedColumnFormula array="1">IF($A4="",0%,(_xlfn.XLOOKUP($A4,Tabla1[[#All],[ID]],Tabla1[[#All],[N-NO3]])))</calculatedColumnFormula>
    </tableColumn>
    <tableColumn id="13" xr3:uid="{1E3054FF-1E06-4CCD-B06D-147379F9C7BB}" name="N-org" dataDxfId="1339" dataCellStyle="Porcentaje">
      <calculatedColumnFormula array="1">IF($A4="",0%,(_xlfn.XLOOKUP($A4,Tabla1[[#All],[ID]],Tabla1[[#All],[N-org]])))</calculatedColumnFormula>
    </tableColumn>
    <tableColumn id="14" xr3:uid="{D618A153-5CF4-4317-85A4-37340F494A33}" name="N-ur" dataDxfId="1338" dataCellStyle="Porcentaje">
      <calculatedColumnFormula array="1">IF($A4="",0%,(_xlfn.XLOOKUP($A4,Tabla1[[#All],[ID]],Tabla1[[#All],[N-ur]])))</calculatedColumnFormula>
    </tableColumn>
    <tableColumn id="15" xr3:uid="{216737EC-A7ED-4B25-BF4A-9FD2AC1D00D3}" name="P" dataDxfId="1337" dataCellStyle="Porcentaje">
      <calculatedColumnFormula array="1">IF($A4="",0%,(_xlfn.XLOOKUP($A4,Tabla1[[#All],[ID]],Tabla1[[#All],[P]])))</calculatedColumnFormula>
    </tableColumn>
    <tableColumn id="16" xr3:uid="{52E75B99-F1F3-400F-AC1A-28711A905D1D}" name="K" dataDxfId="1336" dataCellStyle="Porcentaje">
      <calculatedColumnFormula array="1">IF($A4="",0%,(_xlfn.XLOOKUP($A4,Tabla1[[#All],[ID]],Tabla1[[#All],[K]])))</calculatedColumnFormula>
    </tableColumn>
    <tableColumn id="17" xr3:uid="{0D2CC530-4886-4020-8773-BA7F8DE58E8C}" name="CaO" dataDxfId="1335" dataCellStyle="Porcentaje">
      <calculatedColumnFormula array="1">IF($A4="",0%,(_xlfn.XLOOKUP($A4,Tabla1[[#All],[ID]],Tabla1[[#All],[CaO]])))</calculatedColumnFormula>
    </tableColumn>
    <tableColumn id="18" xr3:uid="{B6B2225D-079A-4073-B5F0-65F8850F4236}" name="MgO" dataDxfId="1334" dataCellStyle="Porcentaje">
      <calculatedColumnFormula array="1">IF($A4="",0%,(_xlfn.XLOOKUP($A4,Tabla1[[#All],[ID]],Tabla1[[#All],[MgO]])))</calculatedColumnFormula>
    </tableColumn>
    <tableColumn id="19" xr3:uid="{57AF6306-206A-43A5-8166-A68C7D6BD401}" name="S" dataDxfId="1333" dataCellStyle="Porcentaje">
      <calculatedColumnFormula array="1">IF($A4="",0%,(_xlfn.XLOOKUP($A4,Tabla1[[#All],[ID]],Tabla1[[#All],[S]])))</calculatedColumnFormula>
    </tableColumn>
    <tableColumn id="20" xr3:uid="{E1080849-42B4-4203-AA71-F4C41E09BF88}" name="B" dataDxfId="1332" dataCellStyle="Porcentaje">
      <calculatedColumnFormula array="1">IF($A4="",0%,(_xlfn.XLOOKUP($A4,Tabla1[[#All],[ID]],Tabla1[[#All],[B]])))</calculatedColumnFormula>
    </tableColumn>
    <tableColumn id="21" xr3:uid="{590216FA-C297-43AA-97B9-7FD4D4A60245}" name="Co" dataDxfId="1331" dataCellStyle="Porcentaje">
      <calculatedColumnFormula array="1">IF($A4="",0%,(_xlfn.XLOOKUP($A4,Tabla1[[#All],[ID]],Tabla1[[#All],[Co]])))</calculatedColumnFormula>
    </tableColumn>
    <tableColumn id="22" xr3:uid="{E544E0FB-8608-4D6A-B4C5-C0FAC1E1D039}" name="Cu" dataDxfId="1330" dataCellStyle="Porcentaje">
      <calculatedColumnFormula array="1">IF($A4="",0%,(_xlfn.XLOOKUP($A4,Tabla1[[#All],[ID]],Tabla1[[#All],[Cu]])))</calculatedColumnFormula>
    </tableColumn>
    <tableColumn id="23" xr3:uid="{E897F445-9AC8-45A1-97CE-BB852D326426}" name="Fe" dataDxfId="1329" dataCellStyle="Porcentaje">
      <calculatedColumnFormula array="1">IF($A4="",0%,(_xlfn.XLOOKUP($A4,Tabla1[[#All],[ID]],Tabla1[[#All],[Fe]])))</calculatedColumnFormula>
    </tableColumn>
    <tableColumn id="24" xr3:uid="{091F4B35-805D-4B58-BB9E-DFBF8DDDBC96}" name="Mn" dataDxfId="1328" dataCellStyle="Porcentaje">
      <calculatedColumnFormula array="1">IF($A4="",0%,(_xlfn.XLOOKUP($A4,Tabla1[[#All],[ID]],Tabla1[[#All],[Mn]])))</calculatedColumnFormula>
    </tableColumn>
    <tableColumn id="25" xr3:uid="{B722FCCB-04F7-416D-8F92-1465BCCD1D32}" name="Mo" dataDxfId="1327" dataCellStyle="Porcentaje">
      <calculatedColumnFormula array="1">IF($A4="",0%,(_xlfn.XLOOKUP($A4,Tabla1[[#All],[ID]],Tabla1[[#All],[Mo]])))</calculatedColumnFormula>
    </tableColumn>
    <tableColumn id="26" xr3:uid="{E0A38A47-F377-4E91-973F-46815A5CDD26}" name="SiO2" dataDxfId="1326" dataCellStyle="Porcentaje">
      <calculatedColumnFormula array="1">IF($A4="",0%,(_xlfn.XLOOKUP($A4,Tabla1[[#All],[ID]],Tabla1[[#All],[SiO2]])))</calculatedColumnFormula>
    </tableColumn>
    <tableColumn id="27" xr3:uid="{0C112EE9-1D9B-4A96-87C3-6C27306DBB99}" name="Zn" dataDxfId="1325" dataCellStyle="Porcentaje">
      <calculatedColumnFormula array="1">IF($A4="",0%,(_xlfn.XLOOKUP($A4,Tabla1[[#All],[ID]],Tabla1[[#All],[Zn]])))</calculatedColumnFormula>
    </tableColumn>
    <tableColumn id="28" xr3:uid="{DD23FA69-3917-490F-9B87-82144DA78EAB}" name="Na" dataDxfId="132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ABFE4B2A-E80F-4B00-883E-401CB796D7E1}" name="Tabla254" displayName="Tabla254" ref="A3:W21" totalsRowShown="0" headerRowDxfId="1295" dataDxfId="1293" headerRowBorderDxfId="1294" tableBorderDxfId="1292" totalsRowBorderDxfId="1291" dataCellStyle="Porcentaje">
  <autoFilter ref="A3:W21" xr:uid="{62A12C63-74E9-484A-BEC8-31A82248B89B}"/>
  <tableColumns count="23">
    <tableColumn id="4" xr3:uid="{48AC6D3F-D177-41ED-90B9-A9B02626937A}" name="MATERIA PRIMA" dataDxfId="1290"/>
    <tableColumn id="29" xr3:uid="{55902713-F8A2-450B-B251-8E732FB330DB}" name="CANTIDAD" dataDxfId="1289"/>
    <tableColumn id="5" xr3:uid="{8DAEA43D-C2CB-407C-B514-25474AE839CF}" name="Q" dataDxfId="1288">
      <calculatedColumnFormula>IF(Tabla254[[#This Row],[CANTIDAD]]="",0%,Tabla254[[#This Row],[CANTIDAD]]/10)</calculatedColumnFormula>
    </tableColumn>
    <tableColumn id="9" xr3:uid="{06BA1071-6A99-4CB7-B137-1BAF8344616C}" name="C" dataDxfId="1287" dataCellStyle="Porcentaje">
      <calculatedColumnFormula array="1">IF($A4="",0%,_xlfn.XLOOKUP($A4,Tabla1[[#All],[ID]],Tabla1[[#All],[C]]))</calculatedColumnFormula>
    </tableColumn>
    <tableColumn id="10" xr3:uid="{72300870-0854-409B-9F6F-64662C7987DA}" name="N" dataDxfId="1286" dataCellStyle="Porcentaje">
      <calculatedColumnFormula array="1">IF($A4="",0%,_xlfn.XLOOKUP($A4,Tabla1[[#All],[ID]],Tabla1[[#All],[N]]))</calculatedColumnFormula>
    </tableColumn>
    <tableColumn id="11" xr3:uid="{6010493A-6A77-4BAC-B775-493CC128262E}" name="N-NH4" dataDxfId="1285" dataCellStyle="Porcentaje">
      <calculatedColumnFormula array="1">IF($A4="",0%,(_xlfn.XLOOKUP($A4,Tabla1[[#All],[ID]],Tabla1[[#All],[N-NH4]])))</calculatedColumnFormula>
    </tableColumn>
    <tableColumn id="12" xr3:uid="{3A6B2F87-693C-421F-97C5-234954C7D026}" name="N-NO3" dataDxfId="1284" dataCellStyle="Porcentaje">
      <calculatedColumnFormula array="1">IF($A4="",0%,(_xlfn.XLOOKUP($A4,Tabla1[[#All],[ID]],Tabla1[[#All],[N-NO3]])))</calculatedColumnFormula>
    </tableColumn>
    <tableColumn id="13" xr3:uid="{499EC70C-8ED3-4929-AC68-6EF19D450A30}" name="N-org" dataDxfId="1283" dataCellStyle="Porcentaje">
      <calculatedColumnFormula array="1">IF($A4="",0%,(_xlfn.XLOOKUP($A4,Tabla1[[#All],[ID]],Tabla1[[#All],[N-org]])))</calculatedColumnFormula>
    </tableColumn>
    <tableColumn id="14" xr3:uid="{7A5C57DD-2DB1-47CC-910A-87E7966A43BA}" name="N-ur" dataDxfId="1282" dataCellStyle="Porcentaje">
      <calculatedColumnFormula array="1">IF($A4="",0%,(_xlfn.XLOOKUP($A4,Tabla1[[#All],[ID]],Tabla1[[#All],[N-ur]])))</calculatedColumnFormula>
    </tableColumn>
    <tableColumn id="15" xr3:uid="{0FAF8378-BFCB-477C-9ADC-43F7E0D081FC}" name="P" dataDxfId="1281" dataCellStyle="Porcentaje">
      <calculatedColumnFormula array="1">IF($A4="",0%,(_xlfn.XLOOKUP($A4,Tabla1[[#All],[ID]],Tabla1[[#All],[P]])))</calculatedColumnFormula>
    </tableColumn>
    <tableColumn id="16" xr3:uid="{6A94F9A4-1AA8-48EB-9611-0C50CC3FC560}" name="K" dataDxfId="1280" dataCellStyle="Porcentaje">
      <calculatedColumnFormula array="1">IF($A4="",0%,(_xlfn.XLOOKUP($A4,Tabla1[[#All],[ID]],Tabla1[[#All],[K]])))</calculatedColumnFormula>
    </tableColumn>
    <tableColumn id="17" xr3:uid="{C4ECDC6A-F979-4D0B-AD8D-219A3372C91A}" name="CaO" dataDxfId="1279" dataCellStyle="Porcentaje">
      <calculatedColumnFormula array="1">IF($A4="",0%,(_xlfn.XLOOKUP($A4,Tabla1[[#All],[ID]],Tabla1[[#All],[CaO]])))</calculatedColumnFormula>
    </tableColumn>
    <tableColumn id="18" xr3:uid="{F01ADCB6-B64D-45FB-9779-3F95B80591C0}" name="MgO" dataDxfId="1278" dataCellStyle="Porcentaje">
      <calculatedColumnFormula array="1">IF($A4="",0%,(_xlfn.XLOOKUP($A4,Tabla1[[#All],[ID]],Tabla1[[#All],[MgO]])))</calculatedColumnFormula>
    </tableColumn>
    <tableColumn id="19" xr3:uid="{B57FD272-2438-4D07-AACB-C1BAA9044EF2}" name="S" dataDxfId="1277" dataCellStyle="Porcentaje">
      <calculatedColumnFormula array="1">IF($A4="",0%,(_xlfn.XLOOKUP($A4,Tabla1[[#All],[ID]],Tabla1[[#All],[S]])))</calculatedColumnFormula>
    </tableColumn>
    <tableColumn id="20" xr3:uid="{2D10DC8B-536E-4BD7-AFA8-287F8373034B}" name="B" dataDxfId="1276" dataCellStyle="Porcentaje">
      <calculatedColumnFormula array="1">IF($A4="",0%,(_xlfn.XLOOKUP($A4,Tabla1[[#All],[ID]],Tabla1[[#All],[B]])))</calculatedColumnFormula>
    </tableColumn>
    <tableColumn id="21" xr3:uid="{9BDAAEE0-2CBD-4902-87EF-0F449EBAC32E}" name="Co" dataDxfId="1275" dataCellStyle="Porcentaje">
      <calculatedColumnFormula array="1">IF($A4="",0%,(_xlfn.XLOOKUP($A4,Tabla1[[#All],[ID]],Tabla1[[#All],[Co]])))</calculatedColumnFormula>
    </tableColumn>
    <tableColumn id="22" xr3:uid="{D4992348-5D59-4038-AF12-BB3E3BFADB5F}" name="Cu" dataDxfId="1274" dataCellStyle="Porcentaje">
      <calculatedColumnFormula array="1">IF($A4="",0%,(_xlfn.XLOOKUP($A4,Tabla1[[#All],[ID]],Tabla1[[#All],[Cu]])))</calculatedColumnFormula>
    </tableColumn>
    <tableColumn id="23" xr3:uid="{7C7EA8B9-F60F-4028-BE00-FC12439DF7D7}" name="Fe" dataDxfId="1273" dataCellStyle="Porcentaje">
      <calculatedColumnFormula array="1">IF($A4="",0%,(_xlfn.XLOOKUP($A4,Tabla1[[#All],[ID]],Tabla1[[#All],[Fe]])))</calculatedColumnFormula>
    </tableColumn>
    <tableColumn id="24" xr3:uid="{1103557F-F1CB-4F0C-B547-92772683C565}" name="Mn" dataDxfId="1272" dataCellStyle="Porcentaje">
      <calculatedColumnFormula array="1">IF($A4="",0%,(_xlfn.XLOOKUP($A4,Tabla1[[#All],[ID]],Tabla1[[#All],[Mn]])))</calculatedColumnFormula>
    </tableColumn>
    <tableColumn id="25" xr3:uid="{6C818CE5-5DF4-48DB-A8CA-FFC747D3B0C2}" name="Mo" dataDxfId="1271" dataCellStyle="Porcentaje">
      <calculatedColumnFormula array="1">IF($A4="",0%,(_xlfn.XLOOKUP($A4,Tabla1[[#All],[ID]],Tabla1[[#All],[Mo]])))</calculatedColumnFormula>
    </tableColumn>
    <tableColumn id="26" xr3:uid="{5E674D3A-1EFC-4C39-8CED-88AE666054D3}" name="SiO2" dataDxfId="1270" dataCellStyle="Porcentaje">
      <calculatedColumnFormula array="1">IF($A4="",0%,(_xlfn.XLOOKUP($A4,Tabla1[[#All],[ID]],Tabla1[[#All],[SiO2]])))</calculatedColumnFormula>
    </tableColumn>
    <tableColumn id="27" xr3:uid="{F6CF68A7-B2DC-40AF-A944-08EBB2C908B8}" name="Zn" dataDxfId="1269" dataCellStyle="Porcentaje">
      <calculatedColumnFormula array="1">IF($A4="",0%,(_xlfn.XLOOKUP($A4,Tabla1[[#All],[ID]],Tabla1[[#All],[Zn]])))</calculatedColumnFormula>
    </tableColumn>
    <tableColumn id="28" xr3:uid="{2F235C03-9A5E-4753-BF51-88C47166A56E}" name="Na" dataDxfId="126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D3DCBF3-8969-4598-B89D-4EA7C2EAB8C6}" name="Tabla255" displayName="Tabla255" ref="A3:W21" totalsRowShown="0" headerRowDxfId="1239" dataDxfId="1237" headerRowBorderDxfId="1238" tableBorderDxfId="1236" totalsRowBorderDxfId="1235" dataCellStyle="Porcentaje">
  <autoFilter ref="A3:W21" xr:uid="{62A12C63-74E9-484A-BEC8-31A82248B89B}"/>
  <tableColumns count="23">
    <tableColumn id="4" xr3:uid="{5EB3C97A-FD60-4EEC-85CD-DFCF5386E2B7}" name="MATERIA PRIMA" dataDxfId="1234"/>
    <tableColumn id="29" xr3:uid="{B1126EFB-94E1-49B8-A291-D47F9B0F683B}" name="CANTIDAD" dataDxfId="1233"/>
    <tableColumn id="5" xr3:uid="{5CD28F34-33E9-40C8-9EB4-399E55CD957F}" name="Q" dataDxfId="1232">
      <calculatedColumnFormula>IF(Tabla255[[#This Row],[CANTIDAD]]="",0%,Tabla255[[#This Row],[CANTIDAD]]/10)</calculatedColumnFormula>
    </tableColumn>
    <tableColumn id="9" xr3:uid="{48D59EC0-E526-4ACF-8FAD-4DCD5D67F6FF}" name="C" dataDxfId="1231" dataCellStyle="Porcentaje">
      <calculatedColumnFormula array="1">IF($A4="",0%,_xlfn.XLOOKUP($A4,Tabla1[[#All],[ID]],Tabla1[[#All],[C]]))</calculatedColumnFormula>
    </tableColumn>
    <tableColumn id="10" xr3:uid="{45AF21B6-3151-42BC-8445-D1EB24E0274B}" name="N" dataDxfId="1230" dataCellStyle="Porcentaje">
      <calculatedColumnFormula array="1">IF($A4="",0%,_xlfn.XLOOKUP($A4,Tabla1[[#All],[ID]],Tabla1[[#All],[N]]))</calculatedColumnFormula>
    </tableColumn>
    <tableColumn id="11" xr3:uid="{3CA7B82C-65C4-426A-B26F-A77D8B76B591}" name="N-NH4" dataDxfId="1229" dataCellStyle="Porcentaje">
      <calculatedColumnFormula array="1">IF($A4="",0%,(_xlfn.XLOOKUP($A4,Tabla1[[#All],[ID]],Tabla1[[#All],[N-NH4]])))</calculatedColumnFormula>
    </tableColumn>
    <tableColumn id="12" xr3:uid="{5B626F65-CC9F-46B7-99D6-BF63EF85F664}" name="N-NO3" dataDxfId="1228" dataCellStyle="Porcentaje">
      <calculatedColumnFormula array="1">IF($A4="",0%,(_xlfn.XLOOKUP($A4,Tabla1[[#All],[ID]],Tabla1[[#All],[N-NO3]])))</calculatedColumnFormula>
    </tableColumn>
    <tableColumn id="13" xr3:uid="{343C2D7B-EBDF-401E-8E8F-27D468E21F2F}" name="N-org" dataDxfId="1227" dataCellStyle="Porcentaje">
      <calculatedColumnFormula array="1">IF($A4="",0%,(_xlfn.XLOOKUP($A4,Tabla1[[#All],[ID]],Tabla1[[#All],[N-org]])))</calculatedColumnFormula>
    </tableColumn>
    <tableColumn id="14" xr3:uid="{B8250823-AB08-4CD0-BFD4-ADEF2AF0AAF0}" name="N-ur" dataDxfId="1226" dataCellStyle="Porcentaje">
      <calculatedColumnFormula array="1">IF($A4="",0%,(_xlfn.XLOOKUP($A4,Tabla1[[#All],[ID]],Tabla1[[#All],[N-ur]])))</calculatedColumnFormula>
    </tableColumn>
    <tableColumn id="15" xr3:uid="{EEEEE055-4CC6-4F8F-B888-9E36DD706CA7}" name="P" dataDxfId="1225" dataCellStyle="Porcentaje">
      <calculatedColumnFormula array="1">IF($A4="",0%,(_xlfn.XLOOKUP($A4,Tabla1[[#All],[ID]],Tabla1[[#All],[P]])))</calculatedColumnFormula>
    </tableColumn>
    <tableColumn id="16" xr3:uid="{28962E5C-7454-4184-9516-F2D7D8F4A64D}" name="K" dataDxfId="1224" dataCellStyle="Porcentaje">
      <calculatedColumnFormula array="1">IF($A4="",0%,(_xlfn.XLOOKUP($A4,Tabla1[[#All],[ID]],Tabla1[[#All],[K]])))</calculatedColumnFormula>
    </tableColumn>
    <tableColumn id="17" xr3:uid="{BBBF589F-4F3B-4598-82C2-52C428F5939D}" name="CaO" dataDxfId="1223" dataCellStyle="Porcentaje">
      <calculatedColumnFormula array="1">IF($A4="",0%,(_xlfn.XLOOKUP($A4,Tabla1[[#All],[ID]],Tabla1[[#All],[CaO]])))</calculatedColumnFormula>
    </tableColumn>
    <tableColumn id="18" xr3:uid="{0A76649D-68D5-4033-838A-686050EADBA7}" name="MgO" dataDxfId="1222" dataCellStyle="Porcentaje">
      <calculatedColumnFormula array="1">IF($A4="",0%,(_xlfn.XLOOKUP($A4,Tabla1[[#All],[ID]],Tabla1[[#All],[MgO]])))</calculatedColumnFormula>
    </tableColumn>
    <tableColumn id="19" xr3:uid="{968067E9-21AC-420C-BF7F-95360E8D4F3C}" name="S" dataDxfId="1221" dataCellStyle="Porcentaje">
      <calculatedColumnFormula array="1">IF($A4="",0%,(_xlfn.XLOOKUP($A4,Tabla1[[#All],[ID]],Tabla1[[#All],[S]])))</calculatedColumnFormula>
    </tableColumn>
    <tableColumn id="20" xr3:uid="{0CFBC3B3-5ED9-4C89-B934-8D7EA8A1337C}" name="B" dataDxfId="1220" dataCellStyle="Porcentaje">
      <calculatedColumnFormula array="1">IF($A4="",0%,(_xlfn.XLOOKUP($A4,Tabla1[[#All],[ID]],Tabla1[[#All],[B]])))</calculatedColumnFormula>
    </tableColumn>
    <tableColumn id="21" xr3:uid="{AE8828FB-C815-480C-875D-AEAE7F6B2116}" name="Co" dataDxfId="1219" dataCellStyle="Porcentaje">
      <calculatedColumnFormula array="1">IF($A4="",0%,(_xlfn.XLOOKUP($A4,Tabla1[[#All],[ID]],Tabla1[[#All],[Co]])))</calculatedColumnFormula>
    </tableColumn>
    <tableColumn id="22" xr3:uid="{FEB6EF37-2699-406D-BD1D-59B82E111E39}" name="Cu" dataDxfId="1218" dataCellStyle="Porcentaje">
      <calculatedColumnFormula array="1">IF($A4="",0%,(_xlfn.XLOOKUP($A4,Tabla1[[#All],[ID]],Tabla1[[#All],[Cu]])))</calculatedColumnFormula>
    </tableColumn>
    <tableColumn id="23" xr3:uid="{F8C97799-19D0-416A-8D5C-295BC602BDC2}" name="Fe" dataDxfId="1217" dataCellStyle="Porcentaje">
      <calculatedColumnFormula array="1">IF($A4="",0%,(_xlfn.XLOOKUP($A4,Tabla1[[#All],[ID]],Tabla1[[#All],[Fe]])))</calculatedColumnFormula>
    </tableColumn>
    <tableColumn id="24" xr3:uid="{05ABEC1B-9015-40A4-A472-E20022121854}" name="Mn" dataDxfId="1216" dataCellStyle="Porcentaje">
      <calculatedColumnFormula array="1">IF($A4="",0%,(_xlfn.XLOOKUP($A4,Tabla1[[#All],[ID]],Tabla1[[#All],[Mn]])))</calculatedColumnFormula>
    </tableColumn>
    <tableColumn id="25" xr3:uid="{866D445F-A340-4E0B-B3A9-A24E57B2ED96}" name="Mo" dataDxfId="1215" dataCellStyle="Porcentaje">
      <calculatedColumnFormula array="1">IF($A4="",0%,(_xlfn.XLOOKUP($A4,Tabla1[[#All],[ID]],Tabla1[[#All],[Mo]])))</calculatedColumnFormula>
    </tableColumn>
    <tableColumn id="26" xr3:uid="{93A98956-2822-4D6B-BDA7-228DE4B697DC}" name="SiO2" dataDxfId="1214" dataCellStyle="Porcentaje">
      <calculatedColumnFormula array="1">IF($A4="",0%,(_xlfn.XLOOKUP($A4,Tabla1[[#All],[ID]],Tabla1[[#All],[SiO2]])))</calculatedColumnFormula>
    </tableColumn>
    <tableColumn id="27" xr3:uid="{D604E71D-7DE0-4236-BBE1-F00BC48E4493}" name="Zn" dataDxfId="1213" dataCellStyle="Porcentaje">
      <calculatedColumnFormula array="1">IF($A4="",0%,(_xlfn.XLOOKUP($A4,Tabla1[[#All],[ID]],Tabla1[[#All],[Zn]])))</calculatedColumnFormula>
    </tableColumn>
    <tableColumn id="28" xr3:uid="{3C00B7EA-766C-46A5-920E-EE7D9CD12851}" name="Na" dataDxfId="121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9E675D02-3814-4EA9-9082-F365C7770110}" name="Tabla256" displayName="Tabla256" ref="A3:W21" totalsRowShown="0" headerRowDxfId="1183" dataDxfId="1181" headerRowBorderDxfId="1182" tableBorderDxfId="1180" totalsRowBorderDxfId="1179" dataCellStyle="Porcentaje">
  <autoFilter ref="A3:W21" xr:uid="{62A12C63-74E9-484A-BEC8-31A82248B89B}"/>
  <tableColumns count="23">
    <tableColumn id="4" xr3:uid="{234AACA9-3C9E-437D-8395-34CEF1CF8A85}" name="MATERIA PRIMA" dataDxfId="1178"/>
    <tableColumn id="29" xr3:uid="{58115599-2937-4A74-A229-B96CC9A27098}" name="CANTIDAD" dataDxfId="1177"/>
    <tableColumn id="5" xr3:uid="{F28DCD7C-C489-48E2-81EC-34F953A6FA53}" name="Q" dataDxfId="1176">
      <calculatedColumnFormula>IF(Tabla256[[#This Row],[CANTIDAD]]="",0%,Tabla256[[#This Row],[CANTIDAD]]/10)</calculatedColumnFormula>
    </tableColumn>
    <tableColumn id="9" xr3:uid="{C996D438-1BF2-41E3-B5F5-3562024066B8}" name="C" dataDxfId="1175" dataCellStyle="Porcentaje">
      <calculatedColumnFormula array="1">IF($A4="",0%,_xlfn.XLOOKUP($A4,Tabla1[[#All],[ID]],Tabla1[[#All],[C]]))</calculatedColumnFormula>
    </tableColumn>
    <tableColumn id="10" xr3:uid="{9C300752-8FC6-4E99-9479-DD59EDD79E0A}" name="N" dataDxfId="1174" dataCellStyle="Porcentaje">
      <calculatedColumnFormula array="1">IF($A4="",0%,_xlfn.XLOOKUP($A4,Tabla1[[#All],[ID]],Tabla1[[#All],[N]]))</calculatedColumnFormula>
    </tableColumn>
    <tableColumn id="11" xr3:uid="{8EF0FD15-5D42-45A5-A8CB-FECFB7C595E1}" name="N-NH4" dataDxfId="1173" dataCellStyle="Porcentaje">
      <calculatedColumnFormula array="1">IF($A4="",0%,(_xlfn.XLOOKUP($A4,Tabla1[[#All],[ID]],Tabla1[[#All],[N-NH4]])))</calculatedColumnFormula>
    </tableColumn>
    <tableColumn id="12" xr3:uid="{532E9E78-0F07-4229-B780-4EF6F6E80B97}" name="N-NO3" dataDxfId="1172" dataCellStyle="Porcentaje">
      <calculatedColumnFormula array="1">IF($A4="",0%,(_xlfn.XLOOKUP($A4,Tabla1[[#All],[ID]],Tabla1[[#All],[N-NO3]])))</calculatedColumnFormula>
    </tableColumn>
    <tableColumn id="13" xr3:uid="{BE99BAE1-A0E4-4129-94D0-8723789152C1}" name="N-org" dataDxfId="1171" dataCellStyle="Porcentaje">
      <calculatedColumnFormula array="1">IF($A4="",0%,(_xlfn.XLOOKUP($A4,Tabla1[[#All],[ID]],Tabla1[[#All],[N-org]])))</calculatedColumnFormula>
    </tableColumn>
    <tableColumn id="14" xr3:uid="{F16A3930-93E8-4726-9DFD-3C9E5831F04C}" name="N-ur" dataDxfId="1170" dataCellStyle="Porcentaje">
      <calculatedColumnFormula array="1">IF($A4="",0%,(_xlfn.XLOOKUP($A4,Tabla1[[#All],[ID]],Tabla1[[#All],[N-ur]])))</calculatedColumnFormula>
    </tableColumn>
    <tableColumn id="15" xr3:uid="{E9DCF6CD-6EAD-4285-9F93-1191C6DD62F3}" name="P" dataDxfId="1169" dataCellStyle="Porcentaje">
      <calculatedColumnFormula array="1">IF($A4="",0%,(_xlfn.XLOOKUP($A4,Tabla1[[#All],[ID]],Tabla1[[#All],[P]])))</calculatedColumnFormula>
    </tableColumn>
    <tableColumn id="16" xr3:uid="{CA9D1BEA-0DC9-420B-9D21-6EF492C51CF0}" name="K" dataDxfId="1168" dataCellStyle="Porcentaje">
      <calculatedColumnFormula array="1">IF($A4="",0%,(_xlfn.XLOOKUP($A4,Tabla1[[#All],[ID]],Tabla1[[#All],[K]])))</calculatedColumnFormula>
    </tableColumn>
    <tableColumn id="17" xr3:uid="{6EC459DF-647E-4D4B-9454-9F4DE0986BFC}" name="CaO" dataDxfId="1167" dataCellStyle="Porcentaje">
      <calculatedColumnFormula array="1">IF($A4="",0%,(_xlfn.XLOOKUP($A4,Tabla1[[#All],[ID]],Tabla1[[#All],[CaO]])))</calculatedColumnFormula>
    </tableColumn>
    <tableColumn id="18" xr3:uid="{53B05C9B-2D3C-4771-A2D7-956ECCD7AACE}" name="MgO" dataDxfId="1166" dataCellStyle="Porcentaje">
      <calculatedColumnFormula array="1">IF($A4="",0%,(_xlfn.XLOOKUP($A4,Tabla1[[#All],[ID]],Tabla1[[#All],[MgO]])))</calculatedColumnFormula>
    </tableColumn>
    <tableColumn id="19" xr3:uid="{D47EC7AF-2B67-475E-88D8-8C8584A547F0}" name="S" dataDxfId="1165" dataCellStyle="Porcentaje">
      <calculatedColumnFormula array="1">IF($A4="",0%,(_xlfn.XLOOKUP($A4,Tabla1[[#All],[ID]],Tabla1[[#All],[S]])))</calculatedColumnFormula>
    </tableColumn>
    <tableColumn id="20" xr3:uid="{C61A22E6-94F9-4DA5-90DD-8DED0BEC0246}" name="B" dataDxfId="1164" dataCellStyle="Porcentaje">
      <calculatedColumnFormula array="1">IF($A4="",0%,(_xlfn.XLOOKUP($A4,Tabla1[[#All],[ID]],Tabla1[[#All],[B]])))</calculatedColumnFormula>
    </tableColumn>
    <tableColumn id="21" xr3:uid="{F95FF0FB-3F1A-42D6-A60F-57812CD68C4B}" name="Co" dataDxfId="1163" dataCellStyle="Porcentaje">
      <calculatedColumnFormula array="1">IF($A4="",0%,(_xlfn.XLOOKUP($A4,Tabla1[[#All],[ID]],Tabla1[[#All],[Co]])))</calculatedColumnFormula>
    </tableColumn>
    <tableColumn id="22" xr3:uid="{42A7B951-DC65-485B-86C8-3AF8D25F0E7F}" name="Cu" dataDxfId="1162" dataCellStyle="Porcentaje">
      <calculatedColumnFormula array="1">IF($A4="",0%,(_xlfn.XLOOKUP($A4,Tabla1[[#All],[ID]],Tabla1[[#All],[Cu]])))</calculatedColumnFormula>
    </tableColumn>
    <tableColumn id="23" xr3:uid="{D4EAE318-20D2-4D41-8A1C-02D9C9EB4A2E}" name="Fe" dataDxfId="1161" dataCellStyle="Porcentaje">
      <calculatedColumnFormula array="1">IF($A4="",0%,(_xlfn.XLOOKUP($A4,Tabla1[[#All],[ID]],Tabla1[[#All],[Fe]])))</calculatedColumnFormula>
    </tableColumn>
    <tableColumn id="24" xr3:uid="{FA747073-EDC1-4884-B562-C61CD8808CC7}" name="Mn" dataDxfId="1160" dataCellStyle="Porcentaje">
      <calculatedColumnFormula array="1">IF($A4="",0%,(_xlfn.XLOOKUP($A4,Tabla1[[#All],[ID]],Tabla1[[#All],[Mn]])))</calculatedColumnFormula>
    </tableColumn>
    <tableColumn id="25" xr3:uid="{BF5E47E2-E6C7-4E84-9E50-CA2E39C7E20D}" name="Mo" dataDxfId="1159" dataCellStyle="Porcentaje">
      <calculatedColumnFormula array="1">IF($A4="",0%,(_xlfn.XLOOKUP($A4,Tabla1[[#All],[ID]],Tabla1[[#All],[Mo]])))</calculatedColumnFormula>
    </tableColumn>
    <tableColumn id="26" xr3:uid="{3922E67C-DEA3-4D02-8897-ADF93BAAE5A4}" name="SiO2" dataDxfId="1158" dataCellStyle="Porcentaje">
      <calculatedColumnFormula array="1">IF($A4="",0%,(_xlfn.XLOOKUP($A4,Tabla1[[#All],[ID]],Tabla1[[#All],[SiO2]])))</calculatedColumnFormula>
    </tableColumn>
    <tableColumn id="27" xr3:uid="{1DC22FBD-F821-460A-A653-A75C3AD29D04}" name="Zn" dataDxfId="1157" dataCellStyle="Porcentaje">
      <calculatedColumnFormula array="1">IF($A4="",0%,(_xlfn.XLOOKUP($A4,Tabla1[[#All],[ID]],Tabla1[[#All],[Zn]])))</calculatedColumnFormula>
    </tableColumn>
    <tableColumn id="28" xr3:uid="{1073C319-162D-45EE-89DC-1DD9A35604CB}" name="Na" dataDxfId="115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A6AF9F6-08E1-489B-B24B-ED1BCF26EAD6}" name="Tabla257" displayName="Tabla257" ref="A3:W21" totalsRowShown="0" headerRowDxfId="1127" dataDxfId="1125" headerRowBorderDxfId="1126" tableBorderDxfId="1124" totalsRowBorderDxfId="1123" dataCellStyle="Porcentaje">
  <autoFilter ref="A3:W21" xr:uid="{62A12C63-74E9-484A-BEC8-31A82248B89B}"/>
  <tableColumns count="23">
    <tableColumn id="4" xr3:uid="{8D573A51-1B41-42D7-A7FD-D62440EB1DF8}" name="MATERIA PRIMA" dataDxfId="1122"/>
    <tableColumn id="29" xr3:uid="{DB604C43-E301-485E-94B2-C613B7064DCC}" name="CANTIDAD" dataDxfId="1121"/>
    <tableColumn id="5" xr3:uid="{3DA4AF1B-2D2F-42C7-B286-1FA2D1DD8ED1}" name="Q" dataDxfId="1120">
      <calculatedColumnFormula>IF(Tabla257[[#This Row],[CANTIDAD]]="",0%,Tabla257[[#This Row],[CANTIDAD]]/10)</calculatedColumnFormula>
    </tableColumn>
    <tableColumn id="9" xr3:uid="{787D0970-BBA7-4899-A3EC-2966F60C263B}" name="C" dataDxfId="1119" dataCellStyle="Porcentaje">
      <calculatedColumnFormula array="1">IF($A4="",0%,_xlfn.XLOOKUP($A4,Tabla1[[#All],[ID]],Tabla1[[#All],[C]]))</calculatedColumnFormula>
    </tableColumn>
    <tableColumn id="10" xr3:uid="{08BE3181-0051-4ED4-B00E-66D84914D42F}" name="N" dataDxfId="1118" dataCellStyle="Porcentaje">
      <calculatedColumnFormula array="1">IF($A4="",0%,_xlfn.XLOOKUP($A4,Tabla1[[#All],[ID]],Tabla1[[#All],[N]]))</calculatedColumnFormula>
    </tableColumn>
    <tableColumn id="11" xr3:uid="{48EB4B93-9B93-48DB-9FE5-3F40179EFC52}" name="N-NH4" dataDxfId="1117" dataCellStyle="Porcentaje">
      <calculatedColumnFormula array="1">IF($A4="",0%,(_xlfn.XLOOKUP($A4,Tabla1[[#All],[ID]],Tabla1[[#All],[N-NH4]])))</calculatedColumnFormula>
    </tableColumn>
    <tableColumn id="12" xr3:uid="{F3906506-18FC-4C78-A06E-3BE455A1613E}" name="N-NO3" dataDxfId="1116" dataCellStyle="Porcentaje">
      <calculatedColumnFormula array="1">IF($A4="",0%,(_xlfn.XLOOKUP($A4,Tabla1[[#All],[ID]],Tabla1[[#All],[N-NO3]])))</calculatedColumnFormula>
    </tableColumn>
    <tableColumn id="13" xr3:uid="{5595030D-83E9-4B77-88DB-2831C80E4F71}" name="N-org" dataDxfId="1115" dataCellStyle="Porcentaje">
      <calculatedColumnFormula array="1">IF($A4="",0%,(_xlfn.XLOOKUP($A4,Tabla1[[#All],[ID]],Tabla1[[#All],[N-org]])))</calculatedColumnFormula>
    </tableColumn>
    <tableColumn id="14" xr3:uid="{EA7939B3-391B-485F-B926-FD5ABC6393D9}" name="N-ur" dataDxfId="1114" dataCellStyle="Porcentaje">
      <calculatedColumnFormula array="1">IF($A4="",0%,(_xlfn.XLOOKUP($A4,Tabla1[[#All],[ID]],Tabla1[[#All],[N-ur]])))</calculatedColumnFormula>
    </tableColumn>
    <tableColumn id="15" xr3:uid="{C0BF3A3F-3E69-40D7-88CB-12C97396A7B8}" name="P" dataDxfId="1113" dataCellStyle="Porcentaje">
      <calculatedColumnFormula array="1">IF($A4="",0%,(_xlfn.XLOOKUP($A4,Tabla1[[#All],[ID]],Tabla1[[#All],[P]])))</calculatedColumnFormula>
    </tableColumn>
    <tableColumn id="16" xr3:uid="{FC2A4F7E-9B85-4EAB-84C4-812623788243}" name="K" dataDxfId="1112" dataCellStyle="Porcentaje">
      <calculatedColumnFormula array="1">IF($A4="",0%,(_xlfn.XLOOKUP($A4,Tabla1[[#All],[ID]],Tabla1[[#All],[K]])))</calculatedColumnFormula>
    </tableColumn>
    <tableColumn id="17" xr3:uid="{F06C5A5D-EDD8-4DBD-A930-433B72EA0BA2}" name="CaO" dataDxfId="1111" dataCellStyle="Porcentaje">
      <calculatedColumnFormula array="1">IF($A4="",0%,(_xlfn.XLOOKUP($A4,Tabla1[[#All],[ID]],Tabla1[[#All],[CaO]])))</calculatedColumnFormula>
    </tableColumn>
    <tableColumn id="18" xr3:uid="{2EA7D10E-4406-401C-868F-2D6B3F1F9EE3}" name="MgO" dataDxfId="1110" dataCellStyle="Porcentaje">
      <calculatedColumnFormula array="1">IF($A4="",0%,(_xlfn.XLOOKUP($A4,Tabla1[[#All],[ID]],Tabla1[[#All],[MgO]])))</calculatedColumnFormula>
    </tableColumn>
    <tableColumn id="19" xr3:uid="{A6BF1B9B-E2BC-4B98-856F-D5228D62D2E4}" name="S" dataDxfId="1109" dataCellStyle="Porcentaje">
      <calculatedColumnFormula array="1">IF($A4="",0%,(_xlfn.XLOOKUP($A4,Tabla1[[#All],[ID]],Tabla1[[#All],[S]])))</calculatedColumnFormula>
    </tableColumn>
    <tableColumn id="20" xr3:uid="{173D06F0-A26B-4A81-BD1D-7C3C2B2F0A46}" name="B" dataDxfId="1108" dataCellStyle="Porcentaje">
      <calculatedColumnFormula array="1">IF($A4="",0%,(_xlfn.XLOOKUP($A4,Tabla1[[#All],[ID]],Tabla1[[#All],[B]])))</calculatedColumnFormula>
    </tableColumn>
    <tableColumn id="21" xr3:uid="{E33BFC90-1B3D-4793-9C16-D0EC0C2E431E}" name="Co" dataDxfId="1107" dataCellStyle="Porcentaje">
      <calculatedColumnFormula array="1">IF($A4="",0%,(_xlfn.XLOOKUP($A4,Tabla1[[#All],[ID]],Tabla1[[#All],[Co]])))</calculatedColumnFormula>
    </tableColumn>
    <tableColumn id="22" xr3:uid="{8813DFE1-443E-429A-973D-3C3BC9D9A7EB}" name="Cu" dataDxfId="1106" dataCellStyle="Porcentaje">
      <calculatedColumnFormula array="1">IF($A4="",0%,(_xlfn.XLOOKUP($A4,Tabla1[[#All],[ID]],Tabla1[[#All],[Cu]])))</calculatedColumnFormula>
    </tableColumn>
    <tableColumn id="23" xr3:uid="{3ED8E67C-4383-4DAA-A18A-3BD1D3570CC2}" name="Fe" dataDxfId="1105" dataCellStyle="Porcentaje">
      <calculatedColumnFormula array="1">IF($A4="",0%,(_xlfn.XLOOKUP($A4,Tabla1[[#All],[ID]],Tabla1[[#All],[Fe]])))</calculatedColumnFormula>
    </tableColumn>
    <tableColumn id="24" xr3:uid="{45B8F44B-C9FC-4E06-B285-B9DA52431CA0}" name="Mn" dataDxfId="1104" dataCellStyle="Porcentaje">
      <calculatedColumnFormula array="1">IF($A4="",0%,(_xlfn.XLOOKUP($A4,Tabla1[[#All],[ID]],Tabla1[[#All],[Mn]])))</calculatedColumnFormula>
    </tableColumn>
    <tableColumn id="25" xr3:uid="{72B87C39-CD6F-439F-AC1E-8A080939BAE7}" name="Mo" dataDxfId="1103" dataCellStyle="Porcentaje">
      <calculatedColumnFormula array="1">IF($A4="",0%,(_xlfn.XLOOKUP($A4,Tabla1[[#All],[ID]],Tabla1[[#All],[Mo]])))</calculatedColumnFormula>
    </tableColumn>
    <tableColumn id="26" xr3:uid="{84572B66-DB94-440F-8EF6-62A4441AE988}" name="SiO2" dataDxfId="1102" dataCellStyle="Porcentaje">
      <calculatedColumnFormula array="1">IF($A4="",0%,(_xlfn.XLOOKUP($A4,Tabla1[[#All],[ID]],Tabla1[[#All],[SiO2]])))</calculatedColumnFormula>
    </tableColumn>
    <tableColumn id="27" xr3:uid="{49CF51DA-09E6-41F4-A6E4-8E337CBFAB55}" name="Zn" dataDxfId="1101" dataCellStyle="Porcentaje">
      <calculatedColumnFormula array="1">IF($A4="",0%,(_xlfn.XLOOKUP($A4,Tabla1[[#All],[ID]],Tabla1[[#All],[Zn]])))</calculatedColumnFormula>
    </tableColumn>
    <tableColumn id="28" xr3:uid="{EF151903-C916-420A-B589-5FA670569610}" name="Na" dataDxfId="110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4FC878B-7705-47EA-AFDA-D1DC311178B3}" name="Tabla258" displayName="Tabla258" ref="A3:W21" totalsRowShown="0" headerRowDxfId="1067" dataDxfId="1065" headerRowBorderDxfId="1066" tableBorderDxfId="1064" totalsRowBorderDxfId="1063" dataCellStyle="Porcentaje">
  <autoFilter ref="A3:W21" xr:uid="{62A12C63-74E9-484A-BEC8-31A82248B89B}"/>
  <tableColumns count="23">
    <tableColumn id="4" xr3:uid="{6018DC68-91C2-473A-99AD-7345BA2F9F7D}" name="MATERIA PRIMA" dataDxfId="1062"/>
    <tableColumn id="29" xr3:uid="{69F696C4-AAA4-4282-8BB1-0BDF0A8D7DA1}" name="CANTIDAD" dataDxfId="1061"/>
    <tableColumn id="5" xr3:uid="{6E08BB8E-8AE9-48DD-809A-6AD48AD0E39E}" name="Q" dataDxfId="1060">
      <calculatedColumnFormula>IF(Tabla258[[#This Row],[CANTIDAD]]="",0%,Tabla258[[#This Row],[CANTIDAD]]/10)</calculatedColumnFormula>
    </tableColumn>
    <tableColumn id="9" xr3:uid="{C948E794-0D26-471B-BF09-CECFBE56BC32}" name="C" dataDxfId="1059" dataCellStyle="Porcentaje">
      <calculatedColumnFormula array="1">IF($A4="",0%,_xlfn.XLOOKUP($A4,Tabla1[[#All],[ID]],Tabla1[[#All],[C]]))</calculatedColumnFormula>
    </tableColumn>
    <tableColumn id="10" xr3:uid="{BDA66C5B-4C34-4D77-B89B-4AEF73661C47}" name="N" dataDxfId="1058" dataCellStyle="Porcentaje">
      <calculatedColumnFormula array="1">IF($A4="",0%,_xlfn.XLOOKUP($A4,Tabla1[[#All],[ID]],Tabla1[[#All],[N]]))</calculatedColumnFormula>
    </tableColumn>
    <tableColumn id="11" xr3:uid="{88AF4CFF-648F-435C-A26F-97E9E9A2C360}" name="N-NH4" dataDxfId="1057" dataCellStyle="Porcentaje">
      <calculatedColumnFormula array="1">IF($A4="",0%,(_xlfn.XLOOKUP($A4,Tabla1[[#All],[ID]],Tabla1[[#All],[N-NH4]])))</calculatedColumnFormula>
    </tableColumn>
    <tableColumn id="12" xr3:uid="{017063FD-5EB6-4686-BFE9-64A00E4D0D71}" name="N-NO3" dataDxfId="1056" dataCellStyle="Porcentaje">
      <calculatedColumnFormula array="1">IF($A4="",0%,(_xlfn.XLOOKUP($A4,Tabla1[[#All],[ID]],Tabla1[[#All],[N-NO3]])))</calculatedColumnFormula>
    </tableColumn>
    <tableColumn id="13" xr3:uid="{A13E4D06-12D0-48DD-B63C-51BDD0ADB0C8}" name="N-org" dataDxfId="1055" dataCellStyle="Porcentaje">
      <calculatedColumnFormula array="1">IF($A4="",0%,(_xlfn.XLOOKUP($A4,Tabla1[[#All],[ID]],Tabla1[[#All],[N-org]])))</calculatedColumnFormula>
    </tableColumn>
    <tableColumn id="14" xr3:uid="{5EF8D525-5BEA-4ABF-B938-E13768DC65A0}" name="N-ur" dataDxfId="1054" dataCellStyle="Porcentaje">
      <calculatedColumnFormula array="1">IF($A4="",0%,(_xlfn.XLOOKUP($A4,Tabla1[[#All],[ID]],Tabla1[[#All],[N-ur]])))</calculatedColumnFormula>
    </tableColumn>
    <tableColumn id="15" xr3:uid="{CB41D258-EE55-4E6A-A40E-16CF4D6DA24F}" name="P" dataDxfId="1053" dataCellStyle="Porcentaje">
      <calculatedColumnFormula array="1">IF($A4="",0%,(_xlfn.XLOOKUP($A4,Tabla1[[#All],[ID]],Tabla1[[#All],[P]])))</calculatedColumnFormula>
    </tableColumn>
    <tableColumn id="16" xr3:uid="{F0B47359-61A4-4746-9665-A930670B39D1}" name="K" dataDxfId="1052" dataCellStyle="Porcentaje">
      <calculatedColumnFormula array="1">IF($A4="",0%,(_xlfn.XLOOKUP($A4,Tabla1[[#All],[ID]],Tabla1[[#All],[K]])))</calculatedColumnFormula>
    </tableColumn>
    <tableColumn id="17" xr3:uid="{4F334D9B-19B2-41B2-B8D6-37DAA56173F3}" name="CaO" dataDxfId="1051" dataCellStyle="Porcentaje">
      <calculatedColumnFormula array="1">IF($A4="",0%,(_xlfn.XLOOKUP($A4,Tabla1[[#All],[ID]],Tabla1[[#All],[CaO]])))</calculatedColumnFormula>
    </tableColumn>
    <tableColumn id="18" xr3:uid="{5DD37A40-10B0-4CB2-9431-9DFB9FBB1CFF}" name="MgO" dataDxfId="1050" dataCellStyle="Porcentaje">
      <calculatedColumnFormula array="1">IF($A4="",0%,(_xlfn.XLOOKUP($A4,Tabla1[[#All],[ID]],Tabla1[[#All],[MgO]])))</calculatedColumnFormula>
    </tableColumn>
    <tableColumn id="19" xr3:uid="{582B520E-F803-448A-9449-E008D31A9360}" name="S" dataDxfId="1049" dataCellStyle="Porcentaje">
      <calculatedColumnFormula array="1">IF($A4="",0%,(_xlfn.XLOOKUP($A4,Tabla1[[#All],[ID]],Tabla1[[#All],[S]])))</calculatedColumnFormula>
    </tableColumn>
    <tableColumn id="20" xr3:uid="{F5B9B8C7-2C7C-47E3-9AFD-34D9F6302003}" name="B" dataDxfId="1048" dataCellStyle="Porcentaje">
      <calculatedColumnFormula array="1">IF($A4="",0%,(_xlfn.XLOOKUP($A4,Tabla1[[#All],[ID]],Tabla1[[#All],[B]])))</calculatedColumnFormula>
    </tableColumn>
    <tableColumn id="21" xr3:uid="{B73E89B4-1DD1-48A1-A1D7-872D635A728D}" name="Co" dataDxfId="1047" dataCellStyle="Porcentaje">
      <calculatedColumnFormula array="1">IF($A4="",0%,(_xlfn.XLOOKUP($A4,Tabla1[[#All],[ID]],Tabla1[[#All],[Co]])))</calculatedColumnFormula>
    </tableColumn>
    <tableColumn id="22" xr3:uid="{2FAF7A22-5E9B-4E2A-8E8A-281190066697}" name="Cu" dataDxfId="1046" dataCellStyle="Porcentaje">
      <calculatedColumnFormula array="1">IF($A4="",0%,(_xlfn.XLOOKUP($A4,Tabla1[[#All],[ID]],Tabla1[[#All],[Cu]])))</calculatedColumnFormula>
    </tableColumn>
    <tableColumn id="23" xr3:uid="{1E16934D-9569-4BFD-8874-2032580A714F}" name="Fe" dataDxfId="1045" dataCellStyle="Porcentaje">
      <calculatedColumnFormula array="1">IF($A4="",0%,(_xlfn.XLOOKUP($A4,Tabla1[[#All],[ID]],Tabla1[[#All],[Fe]])))</calculatedColumnFormula>
    </tableColumn>
    <tableColumn id="24" xr3:uid="{017AFB09-E818-455A-86ED-89BCC0770EE2}" name="Mn" dataDxfId="1044" dataCellStyle="Porcentaje">
      <calculatedColumnFormula array="1">IF($A4="",0%,(_xlfn.XLOOKUP($A4,Tabla1[[#All],[ID]],Tabla1[[#All],[Mn]])))</calculatedColumnFormula>
    </tableColumn>
    <tableColumn id="25" xr3:uid="{0F3FD25C-3642-42E5-B4EC-E73CE8B77070}" name="Mo" dataDxfId="1043" dataCellStyle="Porcentaje">
      <calculatedColumnFormula array="1">IF($A4="",0%,(_xlfn.XLOOKUP($A4,Tabla1[[#All],[ID]],Tabla1[[#All],[Mo]])))</calculatedColumnFormula>
    </tableColumn>
    <tableColumn id="26" xr3:uid="{83B0D9BC-758E-4642-99DF-60602357E6DF}" name="SiO2" dataDxfId="1042" dataCellStyle="Porcentaje">
      <calculatedColumnFormula array="1">IF($A4="",0%,(_xlfn.XLOOKUP($A4,Tabla1[[#All],[ID]],Tabla1[[#All],[SiO2]])))</calculatedColumnFormula>
    </tableColumn>
    <tableColumn id="27" xr3:uid="{088AA4EA-FBE9-4228-831B-514657599B53}" name="Zn" dataDxfId="1041" dataCellStyle="Porcentaje">
      <calculatedColumnFormula array="1">IF($A4="",0%,(_xlfn.XLOOKUP($A4,Tabla1[[#All],[ID]],Tabla1[[#All],[Zn]])))</calculatedColumnFormula>
    </tableColumn>
    <tableColumn id="28" xr3:uid="{46079AA4-6077-4087-80B3-27B9F187E325}" name="Na" dataDxfId="104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0FEFD63-48FC-412D-B2C5-4B17F1C8DD70}" name="Tabla259" displayName="Tabla259" ref="A3:W21" totalsRowShown="0" headerRowDxfId="1007" dataDxfId="1005" headerRowBorderDxfId="1006" tableBorderDxfId="1004" totalsRowBorderDxfId="1003" dataCellStyle="Porcentaje">
  <autoFilter ref="A3:W21" xr:uid="{62A12C63-74E9-484A-BEC8-31A82248B89B}"/>
  <tableColumns count="23">
    <tableColumn id="4" xr3:uid="{569F80DC-D7B9-4FAC-8608-E41DF1199ADF}" name="MATERIA PRIMA" dataDxfId="1002"/>
    <tableColumn id="29" xr3:uid="{347C7811-DE3B-4F15-BC87-43FF8E8ED883}" name="CANTIDAD" dataDxfId="1001"/>
    <tableColumn id="5" xr3:uid="{E91B24CE-0178-4E72-ACD2-6E3E909C5975}" name="Q" dataDxfId="1000">
      <calculatedColumnFormula>IF(Tabla259[[#This Row],[CANTIDAD]]="",0%,Tabla259[[#This Row],[CANTIDAD]]/10)</calculatedColumnFormula>
    </tableColumn>
    <tableColumn id="9" xr3:uid="{B8F471B9-72F3-4A75-85B7-5F865B12F502}" name="C" dataDxfId="999" dataCellStyle="Porcentaje">
      <calculatedColumnFormula array="1">IF($A4="",0%,_xlfn.XLOOKUP($A4,Tabla1[[#All],[ID]],Tabla1[[#All],[C]]))</calculatedColumnFormula>
    </tableColumn>
    <tableColumn id="10" xr3:uid="{BF0D8266-46D2-4E33-B219-B3CC5BD1D256}" name="N" dataDxfId="998" dataCellStyle="Porcentaje">
      <calculatedColumnFormula array="1">IF($A4="",0%,_xlfn.XLOOKUP($A4,Tabla1[[#All],[ID]],Tabla1[[#All],[N]]))</calculatedColumnFormula>
    </tableColumn>
    <tableColumn id="11" xr3:uid="{9E538153-4111-4FCE-BC25-258E57CD390E}" name="N-NH4" dataDxfId="997" dataCellStyle="Porcentaje">
      <calculatedColumnFormula array="1">IF($A4="",0%,(_xlfn.XLOOKUP($A4,Tabla1[[#All],[ID]],Tabla1[[#All],[N-NH4]])))</calculatedColumnFormula>
    </tableColumn>
    <tableColumn id="12" xr3:uid="{C2D7FF0D-6ACB-4AA7-A207-05D885DD21D2}" name="N-NO3" dataDxfId="996" dataCellStyle="Porcentaje">
      <calculatedColumnFormula array="1">IF($A4="",0%,(_xlfn.XLOOKUP($A4,Tabla1[[#All],[ID]],Tabla1[[#All],[N-NO3]])))</calculatedColumnFormula>
    </tableColumn>
    <tableColumn id="13" xr3:uid="{2124AC57-916E-47CE-A01B-EE553D0D48D1}" name="N-org" dataDxfId="995" dataCellStyle="Porcentaje">
      <calculatedColumnFormula array="1">IF($A4="",0%,(_xlfn.XLOOKUP($A4,Tabla1[[#All],[ID]],Tabla1[[#All],[N-org]])))</calculatedColumnFormula>
    </tableColumn>
    <tableColumn id="14" xr3:uid="{88F0A86B-0EFE-4D0E-8221-978989855781}" name="N-ur" dataDxfId="994" dataCellStyle="Porcentaje">
      <calculatedColumnFormula array="1">IF($A4="",0%,(_xlfn.XLOOKUP($A4,Tabla1[[#All],[ID]],Tabla1[[#All],[N-ur]])))</calculatedColumnFormula>
    </tableColumn>
    <tableColumn id="15" xr3:uid="{8D6B2992-BF96-4A2C-A38E-1BBD678D81BB}" name="P" dataDxfId="993" dataCellStyle="Porcentaje">
      <calculatedColumnFormula array="1">IF($A4="",0%,(_xlfn.XLOOKUP($A4,Tabla1[[#All],[ID]],Tabla1[[#All],[P]])))</calculatedColumnFormula>
    </tableColumn>
    <tableColumn id="16" xr3:uid="{604FC9BD-97C4-44C2-84C5-1861878D7DC5}" name="K" dataDxfId="992" dataCellStyle="Porcentaje">
      <calculatedColumnFormula array="1">IF($A4="",0%,(_xlfn.XLOOKUP($A4,Tabla1[[#All],[ID]],Tabla1[[#All],[K]])))</calculatedColumnFormula>
    </tableColumn>
    <tableColumn id="17" xr3:uid="{DE3E1B91-CC5B-4AF9-8DC3-034F582B1884}" name="CaO" dataDxfId="991" dataCellStyle="Porcentaje">
      <calculatedColumnFormula array="1">IF($A4="",0%,(_xlfn.XLOOKUP($A4,Tabla1[[#All],[ID]],Tabla1[[#All],[CaO]])))</calculatedColumnFormula>
    </tableColumn>
    <tableColumn id="18" xr3:uid="{FBF46980-A2F5-47A5-B2D3-BEA075856045}" name="MgO" dataDxfId="990" dataCellStyle="Porcentaje">
      <calculatedColumnFormula array="1">IF($A4="",0%,(_xlfn.XLOOKUP($A4,Tabla1[[#All],[ID]],Tabla1[[#All],[MgO]])))</calculatedColumnFormula>
    </tableColumn>
    <tableColumn id="19" xr3:uid="{02E720DF-32B6-493F-A11C-5842D87D043D}" name="S" dataDxfId="989" dataCellStyle="Porcentaje">
      <calculatedColumnFormula array="1">IF($A4="",0%,(_xlfn.XLOOKUP($A4,Tabla1[[#All],[ID]],Tabla1[[#All],[S]])))</calculatedColumnFormula>
    </tableColumn>
    <tableColumn id="20" xr3:uid="{BE3E0081-C197-4D88-AA51-9360411A085F}" name="B" dataDxfId="988" dataCellStyle="Porcentaje">
      <calculatedColumnFormula array="1">IF($A4="",0%,(_xlfn.XLOOKUP($A4,Tabla1[[#All],[ID]],Tabla1[[#All],[B]])))</calculatedColumnFormula>
    </tableColumn>
    <tableColumn id="21" xr3:uid="{9C5A2D68-F419-4D88-AAEB-68729ACEEC9C}" name="Co" dataDxfId="987" dataCellStyle="Porcentaje">
      <calculatedColumnFormula array="1">IF($A4="",0%,(_xlfn.XLOOKUP($A4,Tabla1[[#All],[ID]],Tabla1[[#All],[Co]])))</calculatedColumnFormula>
    </tableColumn>
    <tableColumn id="22" xr3:uid="{9AF00071-D8FB-4246-A48D-D51B4419AFAA}" name="Cu" dataDxfId="986" dataCellStyle="Porcentaje">
      <calculatedColumnFormula array="1">IF($A4="",0%,(_xlfn.XLOOKUP($A4,Tabla1[[#All],[ID]],Tabla1[[#All],[Cu]])))</calculatedColumnFormula>
    </tableColumn>
    <tableColumn id="23" xr3:uid="{BC901C70-0108-44B9-82F0-FC5285C879DA}" name="Fe" dataDxfId="985" dataCellStyle="Porcentaje">
      <calculatedColumnFormula array="1">IF($A4="",0%,(_xlfn.XLOOKUP($A4,Tabla1[[#All],[ID]],Tabla1[[#All],[Fe]])))</calculatedColumnFormula>
    </tableColumn>
    <tableColumn id="24" xr3:uid="{AD25FFDD-2D48-4983-9041-B556BB14A5A5}" name="Mn" dataDxfId="984" dataCellStyle="Porcentaje">
      <calculatedColumnFormula array="1">IF($A4="",0%,(_xlfn.XLOOKUP($A4,Tabla1[[#All],[ID]],Tabla1[[#All],[Mn]])))</calculatedColumnFormula>
    </tableColumn>
    <tableColumn id="25" xr3:uid="{8A1F6D52-E812-4CEB-A677-D13BE3E9FC39}" name="Mo" dataDxfId="983" dataCellStyle="Porcentaje">
      <calculatedColumnFormula array="1">IF($A4="",0%,(_xlfn.XLOOKUP($A4,Tabla1[[#All],[ID]],Tabla1[[#All],[Mo]])))</calculatedColumnFormula>
    </tableColumn>
    <tableColumn id="26" xr3:uid="{7928FB4D-A6B4-47C2-BFEB-07852FE9B1FA}" name="SiO2" dataDxfId="982" dataCellStyle="Porcentaje">
      <calculatedColumnFormula array="1">IF($A4="",0%,(_xlfn.XLOOKUP($A4,Tabla1[[#All],[ID]],Tabla1[[#All],[SiO2]])))</calculatedColumnFormula>
    </tableColumn>
    <tableColumn id="27" xr3:uid="{D296D82F-2919-4585-A38B-1B56EC6C023B}" name="Zn" dataDxfId="981" dataCellStyle="Porcentaje">
      <calculatedColumnFormula array="1">IF($A4="",0%,(_xlfn.XLOOKUP($A4,Tabla1[[#All],[ID]],Tabla1[[#All],[Zn]])))</calculatedColumnFormula>
    </tableColumn>
    <tableColumn id="28" xr3:uid="{9B00B0DF-83C9-4DD3-81D1-83DF8FB39E4A}" name="Na" dataDxfId="98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38E1970C-A897-47F3-9D9D-3DD1270675B5}" name="Tabla260" displayName="Tabla260" ref="A3:W21" totalsRowShown="0" headerRowDxfId="947" dataDxfId="945" headerRowBorderDxfId="946" tableBorderDxfId="944" totalsRowBorderDxfId="943" dataCellStyle="Porcentaje">
  <autoFilter ref="A3:W21" xr:uid="{62A12C63-74E9-484A-BEC8-31A82248B89B}"/>
  <tableColumns count="23">
    <tableColumn id="4" xr3:uid="{FBC3FAB2-6967-4A10-A805-27D35824B083}" name="MATERIA PRIMA" dataDxfId="942"/>
    <tableColumn id="29" xr3:uid="{BCD59D40-8B83-4036-83E3-09A0C3E6E0A3}" name="CANTIDAD" dataDxfId="941"/>
    <tableColumn id="5" xr3:uid="{FF04A76E-B2AE-4D4A-AD43-7B4E00D5C1AF}" name="Q" dataDxfId="940">
      <calculatedColumnFormula>IF(Tabla260[[#This Row],[CANTIDAD]]="",0%,Tabla260[[#This Row],[CANTIDAD]]/10)</calculatedColumnFormula>
    </tableColumn>
    <tableColumn id="9" xr3:uid="{F911C6E0-6ACB-4685-8CEC-3642F7012B3E}" name="C" dataDxfId="939" dataCellStyle="Porcentaje">
      <calculatedColumnFormula array="1">IF($A4="",0%,_xlfn.XLOOKUP($A4,Tabla1[[#All],[ID]],Tabla1[[#All],[C]]))</calculatedColumnFormula>
    </tableColumn>
    <tableColumn id="10" xr3:uid="{F5D46C0B-E46D-4AE1-904A-DE0BBF681DE7}" name="N" dataDxfId="938" dataCellStyle="Porcentaje">
      <calculatedColumnFormula array="1">IF($A4="",0%,_xlfn.XLOOKUP($A4,Tabla1[[#All],[ID]],Tabla1[[#All],[N]]))</calculatedColumnFormula>
    </tableColumn>
    <tableColumn id="11" xr3:uid="{A75EA650-114A-464F-A007-228925A26321}" name="N-NH4" dataDxfId="937" dataCellStyle="Porcentaje">
      <calculatedColumnFormula array="1">IF($A4="",0%,(_xlfn.XLOOKUP($A4,Tabla1[[#All],[ID]],Tabla1[[#All],[N-NH4]])))</calculatedColumnFormula>
    </tableColumn>
    <tableColumn id="12" xr3:uid="{E1932ACE-9D1E-402C-BDEB-A9C210299248}" name="N-NO3" dataDxfId="936" dataCellStyle="Porcentaje">
      <calculatedColumnFormula array="1">IF($A4="",0%,(_xlfn.XLOOKUP($A4,Tabla1[[#All],[ID]],Tabla1[[#All],[N-NO3]])))</calculatedColumnFormula>
    </tableColumn>
    <tableColumn id="13" xr3:uid="{AE79FC79-09C3-42B3-BC2B-0A2CDB262AE7}" name="N-org" dataDxfId="935" dataCellStyle="Porcentaje">
      <calculatedColumnFormula array="1">IF($A4="",0%,(_xlfn.XLOOKUP($A4,Tabla1[[#All],[ID]],Tabla1[[#All],[N-org]])))</calculatedColumnFormula>
    </tableColumn>
    <tableColumn id="14" xr3:uid="{A6C1E47A-2814-47E9-8831-ECAC73BFCCC4}" name="N-ur" dataDxfId="934" dataCellStyle="Porcentaje">
      <calculatedColumnFormula array="1">IF($A4="",0%,(_xlfn.XLOOKUP($A4,Tabla1[[#All],[ID]],Tabla1[[#All],[N-ur]])))</calculatedColumnFormula>
    </tableColumn>
    <tableColumn id="15" xr3:uid="{0ACCDD47-4496-4423-AD3E-4AD72414CCB4}" name="P" dataDxfId="933" dataCellStyle="Porcentaje">
      <calculatedColumnFormula array="1">IF($A4="",0%,(_xlfn.XLOOKUP($A4,Tabla1[[#All],[ID]],Tabla1[[#All],[P]])))</calculatedColumnFormula>
    </tableColumn>
    <tableColumn id="16" xr3:uid="{8172CB71-04CF-418C-9A88-18302A25450A}" name="K" dataDxfId="932" dataCellStyle="Porcentaje">
      <calculatedColumnFormula array="1">IF($A4="",0%,(_xlfn.XLOOKUP($A4,Tabla1[[#All],[ID]],Tabla1[[#All],[K]])))</calculatedColumnFormula>
    </tableColumn>
    <tableColumn id="17" xr3:uid="{AF69BE09-4195-48B6-BC8B-AB4A1B584B5A}" name="CaO" dataDxfId="931" dataCellStyle="Porcentaje">
      <calculatedColumnFormula array="1">IF($A4="",0%,(_xlfn.XLOOKUP($A4,Tabla1[[#All],[ID]],Tabla1[[#All],[CaO]])))</calculatedColumnFormula>
    </tableColumn>
    <tableColumn id="18" xr3:uid="{44721495-F68E-4511-B17F-47440069FC57}" name="MgO" dataDxfId="930" dataCellStyle="Porcentaje">
      <calculatedColumnFormula array="1">IF($A4="",0%,(_xlfn.XLOOKUP($A4,Tabla1[[#All],[ID]],Tabla1[[#All],[MgO]])))</calculatedColumnFormula>
    </tableColumn>
    <tableColumn id="19" xr3:uid="{E5CE8D82-591F-4B61-8820-1959089D5193}" name="S" dataDxfId="929" dataCellStyle="Porcentaje">
      <calculatedColumnFormula array="1">IF($A4="",0%,(_xlfn.XLOOKUP($A4,Tabla1[[#All],[ID]],Tabla1[[#All],[S]])))</calculatedColumnFormula>
    </tableColumn>
    <tableColumn id="20" xr3:uid="{2DA37D1F-A587-45C7-AFBF-A13D261C28AB}" name="B" dataDxfId="928" dataCellStyle="Porcentaje">
      <calculatedColumnFormula array="1">IF($A4="",0%,(_xlfn.XLOOKUP($A4,Tabla1[[#All],[ID]],Tabla1[[#All],[B]])))</calculatedColumnFormula>
    </tableColumn>
    <tableColumn id="21" xr3:uid="{5CE5E257-6431-4B13-81C9-5FC55E4FB87A}" name="Co" dataDxfId="927" dataCellStyle="Porcentaje">
      <calculatedColumnFormula array="1">IF($A4="",0%,(_xlfn.XLOOKUP($A4,Tabla1[[#All],[ID]],Tabla1[[#All],[Co]])))</calculatedColumnFormula>
    </tableColumn>
    <tableColumn id="22" xr3:uid="{E88F7B38-B27C-4059-9349-5744B40088AE}" name="Cu" dataDxfId="926" dataCellStyle="Porcentaje">
      <calculatedColumnFormula array="1">IF($A4="",0%,(_xlfn.XLOOKUP($A4,Tabla1[[#All],[ID]],Tabla1[[#All],[Cu]])))</calculatedColumnFormula>
    </tableColumn>
    <tableColumn id="23" xr3:uid="{F07AEFB3-6452-41DA-AD04-20CA5E5E3671}" name="Fe" dataDxfId="925" dataCellStyle="Porcentaje">
      <calculatedColumnFormula array="1">IF($A4="",0%,(_xlfn.XLOOKUP($A4,Tabla1[[#All],[ID]],Tabla1[[#All],[Fe]])))</calculatedColumnFormula>
    </tableColumn>
    <tableColumn id="24" xr3:uid="{BCBBFA56-7054-4AFA-B200-3AFC95D7A08E}" name="Mn" dataDxfId="924" dataCellStyle="Porcentaje">
      <calculatedColumnFormula array="1">IF($A4="",0%,(_xlfn.XLOOKUP($A4,Tabla1[[#All],[ID]],Tabla1[[#All],[Mn]])))</calculatedColumnFormula>
    </tableColumn>
    <tableColumn id="25" xr3:uid="{330F857D-F84C-4E4E-BBBF-269D14854E4A}" name="Mo" dataDxfId="923" dataCellStyle="Porcentaje">
      <calculatedColumnFormula array="1">IF($A4="",0%,(_xlfn.XLOOKUP($A4,Tabla1[[#All],[ID]],Tabla1[[#All],[Mo]])))</calculatedColumnFormula>
    </tableColumn>
    <tableColumn id="26" xr3:uid="{AF0EFA81-401F-4CC1-AE3D-E9D88F3D2AA7}" name="SiO2" dataDxfId="922" dataCellStyle="Porcentaje">
      <calculatedColumnFormula array="1">IF($A4="",0%,(_xlfn.XLOOKUP($A4,Tabla1[[#All],[ID]],Tabla1[[#All],[SiO2]])))</calculatedColumnFormula>
    </tableColumn>
    <tableColumn id="27" xr3:uid="{09509ADA-E42B-4931-8D79-26886FC59A75}" name="Zn" dataDxfId="921" dataCellStyle="Porcentaje">
      <calculatedColumnFormula array="1">IF($A4="",0%,(_xlfn.XLOOKUP($A4,Tabla1[[#All],[ID]],Tabla1[[#All],[Zn]])))</calculatedColumnFormula>
    </tableColumn>
    <tableColumn id="28" xr3:uid="{9EE30820-218D-49A8-A047-9ABFA5D075CD}" name="Na" dataDxfId="92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9FF322F7-9E20-4234-B586-C8C2D78A8D69}" name="Tabla261" displayName="Tabla261" ref="A3:W21" totalsRowShown="0" headerRowDxfId="893" dataDxfId="891" headerRowBorderDxfId="892" tableBorderDxfId="890" totalsRowBorderDxfId="889" dataCellStyle="Porcentaje">
  <autoFilter ref="A3:W21" xr:uid="{62A12C63-74E9-484A-BEC8-31A82248B89B}"/>
  <tableColumns count="23">
    <tableColumn id="4" xr3:uid="{C301C449-B90F-45EB-8822-0CED19B0EAA7}" name="MATERIA PRIMA" dataDxfId="888"/>
    <tableColumn id="29" xr3:uid="{99DDCFAF-9F59-4EA6-B109-C6D9A0714FC1}" name="CANTIDAD" dataDxfId="887"/>
    <tableColumn id="5" xr3:uid="{6255D936-B71C-4AE2-B309-B3F6D542F299}" name="Q" dataDxfId="886">
      <calculatedColumnFormula>IF(Tabla261[[#This Row],[CANTIDAD]]="",0%,Tabla261[[#This Row],[CANTIDAD]]/10)</calculatedColumnFormula>
    </tableColumn>
    <tableColumn id="9" xr3:uid="{5042B0F2-0D9B-422C-95A2-1834E6170D28}" name="C" dataDxfId="885" dataCellStyle="Porcentaje">
      <calculatedColumnFormula array="1">IF($A4="",0%,_xlfn.XLOOKUP($A4,Tabla1[[#All],[ID]],Tabla1[[#All],[C]]))</calculatedColumnFormula>
    </tableColumn>
    <tableColumn id="10" xr3:uid="{F3E80E7C-AB75-46D2-9759-8E48751B96CB}" name="N" dataDxfId="884" dataCellStyle="Porcentaje">
      <calculatedColumnFormula array="1">IF($A4="",0%,_xlfn.XLOOKUP($A4,Tabla1[[#All],[ID]],Tabla1[[#All],[N]]))</calculatedColumnFormula>
    </tableColumn>
    <tableColumn id="11" xr3:uid="{28C46D3C-D7D9-465D-A81B-46C6E324FAF6}" name="N-NH4" dataDxfId="883" dataCellStyle="Porcentaje">
      <calculatedColumnFormula array="1">IF($A4="",0%,(_xlfn.XLOOKUP($A4,Tabla1[[#All],[ID]],Tabla1[[#All],[N-NH4]])))</calculatedColumnFormula>
    </tableColumn>
    <tableColumn id="12" xr3:uid="{9B673396-546B-4A43-9641-D4B4D7AAA85E}" name="N-NO3" dataDxfId="882" dataCellStyle="Porcentaje">
      <calculatedColumnFormula array="1">IF($A4="",0%,(_xlfn.XLOOKUP($A4,Tabla1[[#All],[ID]],Tabla1[[#All],[N-NO3]])))</calculatedColumnFormula>
    </tableColumn>
    <tableColumn id="13" xr3:uid="{1F6CE367-2E8C-4BA6-AB8A-74F3874F7552}" name="N-org" dataDxfId="881" dataCellStyle="Porcentaje">
      <calculatedColumnFormula array="1">IF($A4="",0%,(_xlfn.XLOOKUP($A4,Tabla1[[#All],[ID]],Tabla1[[#All],[N-org]])))</calculatedColumnFormula>
    </tableColumn>
    <tableColumn id="14" xr3:uid="{031E429B-D29D-4CA0-98DC-5D1842354DCA}" name="N-ur" dataDxfId="880" dataCellStyle="Porcentaje">
      <calculatedColumnFormula array="1">IF($A4="",0%,(_xlfn.XLOOKUP($A4,Tabla1[[#All],[ID]],Tabla1[[#All],[N-ur]])))</calculatedColumnFormula>
    </tableColumn>
    <tableColumn id="15" xr3:uid="{2B610338-1CD4-4146-A376-339C0131E7EA}" name="P" dataDxfId="879" dataCellStyle="Porcentaje">
      <calculatedColumnFormula array="1">IF($A4="",0%,(_xlfn.XLOOKUP($A4,Tabla1[[#All],[ID]],Tabla1[[#All],[P]])))</calculatedColumnFormula>
    </tableColumn>
    <tableColumn id="16" xr3:uid="{F7A1AD03-75BA-46C3-93C8-D21D037058AF}" name="K" dataDxfId="878" dataCellStyle="Porcentaje">
      <calculatedColumnFormula array="1">IF($A4="",0%,(_xlfn.XLOOKUP($A4,Tabla1[[#All],[ID]],Tabla1[[#All],[K]])))</calculatedColumnFormula>
    </tableColumn>
    <tableColumn id="17" xr3:uid="{CC626721-A629-4E70-AAB0-8D2EB24A9613}" name="CaO" dataDxfId="877" dataCellStyle="Porcentaje">
      <calculatedColumnFormula array="1">IF($A4="",0%,(_xlfn.XLOOKUP($A4,Tabla1[[#All],[ID]],Tabla1[[#All],[CaO]])))</calculatedColumnFormula>
    </tableColumn>
    <tableColumn id="18" xr3:uid="{AA2D6873-5FE6-4444-8BEC-4DD9057DF94D}" name="MgO" dataDxfId="876" dataCellStyle="Porcentaje">
      <calculatedColumnFormula array="1">IF($A4="",0%,(_xlfn.XLOOKUP($A4,Tabla1[[#All],[ID]],Tabla1[[#All],[MgO]])))</calculatedColumnFormula>
    </tableColumn>
    <tableColumn id="19" xr3:uid="{EAE6478C-0BAA-43E8-8F04-032F4ADCE86C}" name="S" dataDxfId="875" dataCellStyle="Porcentaje">
      <calculatedColumnFormula array="1">IF($A4="",0%,(_xlfn.XLOOKUP($A4,Tabla1[[#All],[ID]],Tabla1[[#All],[S]])))</calculatedColumnFormula>
    </tableColumn>
    <tableColumn id="20" xr3:uid="{7D517673-3BFF-451B-B787-FC09F7862CDA}" name="B" dataDxfId="874" dataCellStyle="Porcentaje">
      <calculatedColumnFormula array="1">IF($A4="",0%,(_xlfn.XLOOKUP($A4,Tabla1[[#All],[ID]],Tabla1[[#All],[B]])))</calculatedColumnFormula>
    </tableColumn>
    <tableColumn id="21" xr3:uid="{4C8FFB8B-E335-49CA-B7D2-3F665C788B54}" name="Co" dataDxfId="873" dataCellStyle="Porcentaje">
      <calculatedColumnFormula array="1">IF($A4="",0%,(_xlfn.XLOOKUP($A4,Tabla1[[#All],[ID]],Tabla1[[#All],[Co]])))</calculatedColumnFormula>
    </tableColumn>
    <tableColumn id="22" xr3:uid="{17FBFB4D-1274-45B7-B858-730021BFE2F4}" name="Cu" dataDxfId="872" dataCellStyle="Porcentaje">
      <calculatedColumnFormula array="1">IF($A4="",0%,(_xlfn.XLOOKUP($A4,Tabla1[[#All],[ID]],Tabla1[[#All],[Cu]])))</calculatedColumnFormula>
    </tableColumn>
    <tableColumn id="23" xr3:uid="{D2AC3CC8-4945-440C-8137-E3FFFA5B1601}" name="Fe" dataDxfId="871" dataCellStyle="Porcentaje">
      <calculatedColumnFormula array="1">IF($A4="",0%,(_xlfn.XLOOKUP($A4,Tabla1[[#All],[ID]],Tabla1[[#All],[Fe]])))</calculatedColumnFormula>
    </tableColumn>
    <tableColumn id="24" xr3:uid="{902B79C2-C664-4C93-91D1-646F1B6D324A}" name="Mn" dataDxfId="870" dataCellStyle="Porcentaje">
      <calculatedColumnFormula array="1">IF($A4="",0%,(_xlfn.XLOOKUP($A4,Tabla1[[#All],[ID]],Tabla1[[#All],[Mn]])))</calculatedColumnFormula>
    </tableColumn>
    <tableColumn id="25" xr3:uid="{F318510F-3CDC-45C4-91D7-2CBD4F5CDF85}" name="Mo" dataDxfId="869" dataCellStyle="Porcentaje">
      <calculatedColumnFormula array="1">IF($A4="",0%,(_xlfn.XLOOKUP($A4,Tabla1[[#All],[ID]],Tabla1[[#All],[Mo]])))</calculatedColumnFormula>
    </tableColumn>
    <tableColumn id="26" xr3:uid="{794CDA1E-C774-4130-9C33-66FF924C3852}" name="SiO2" dataDxfId="868" dataCellStyle="Porcentaje">
      <calculatedColumnFormula array="1">IF($A4="",0%,(_xlfn.XLOOKUP($A4,Tabla1[[#All],[ID]],Tabla1[[#All],[SiO2]])))</calculatedColumnFormula>
    </tableColumn>
    <tableColumn id="27" xr3:uid="{EEDF6FA5-4929-4F1C-A3D4-5B8752D134E6}" name="Zn" dataDxfId="867" dataCellStyle="Porcentaje">
      <calculatedColumnFormula array="1">IF($A4="",0%,(_xlfn.XLOOKUP($A4,Tabla1[[#All],[ID]],Tabla1[[#All],[Zn]])))</calculatedColumnFormula>
    </tableColumn>
    <tableColumn id="28" xr3:uid="{55D08B87-5060-44EE-BCCA-0DEFD7233CC8}" name="Na" dataDxfId="866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4E7D1FD-5D63-4A12-8149-F8264B4E1640}" name="Tabla262" displayName="Tabla262" ref="A3:W21" totalsRowShown="0" headerRowDxfId="837" dataDxfId="835" headerRowBorderDxfId="836" tableBorderDxfId="834" totalsRowBorderDxfId="833" dataCellStyle="Porcentaje">
  <autoFilter ref="A3:W21" xr:uid="{62A12C63-74E9-484A-BEC8-31A82248B89B}"/>
  <tableColumns count="23">
    <tableColumn id="4" xr3:uid="{A694061F-71F1-4846-A734-D1348D09A35C}" name="MATERIA PRIMA" dataDxfId="832"/>
    <tableColumn id="29" xr3:uid="{922E4FBF-C1BC-4662-8F37-3E26F92795D9}" name="CANTIDAD" dataDxfId="831"/>
    <tableColumn id="5" xr3:uid="{9AB18864-DF84-409F-9F75-7E7DAE63D517}" name="Q" dataDxfId="830">
      <calculatedColumnFormula>IF(Tabla262[[#This Row],[CANTIDAD]]="",0%,Tabla262[[#This Row],[CANTIDAD]]/10)</calculatedColumnFormula>
    </tableColumn>
    <tableColumn id="9" xr3:uid="{F001700E-5154-4532-B02E-155AF14BD829}" name="C" dataDxfId="829" dataCellStyle="Porcentaje">
      <calculatedColumnFormula array="1">IF($A4="",0%,_xlfn.XLOOKUP($A4,Tabla1[[#All],[ID]],Tabla1[[#All],[C]]))</calculatedColumnFormula>
    </tableColumn>
    <tableColumn id="10" xr3:uid="{2ED15DE3-6732-428E-BB20-EEC2AE831D91}" name="N" dataDxfId="828" dataCellStyle="Porcentaje">
      <calculatedColumnFormula array="1">IF($A4="",0%,_xlfn.XLOOKUP($A4,Tabla1[[#All],[ID]],Tabla1[[#All],[N]]))</calculatedColumnFormula>
    </tableColumn>
    <tableColumn id="11" xr3:uid="{1512D1F5-6AC4-483B-ADFE-C4355499DD94}" name="N-NH4" dataDxfId="827" dataCellStyle="Porcentaje">
      <calculatedColumnFormula array="1">IF($A4="",0%,(_xlfn.XLOOKUP($A4,Tabla1[[#All],[ID]],Tabla1[[#All],[N-NH4]])))</calculatedColumnFormula>
    </tableColumn>
    <tableColumn id="12" xr3:uid="{8F3E5978-A69A-44AC-9CCF-2F8FB1C35CF9}" name="N-NO3" dataDxfId="826" dataCellStyle="Porcentaje">
      <calculatedColumnFormula array="1">IF($A4="",0%,(_xlfn.XLOOKUP($A4,Tabla1[[#All],[ID]],Tabla1[[#All],[N-NO3]])))</calculatedColumnFormula>
    </tableColumn>
    <tableColumn id="13" xr3:uid="{F205EAA6-F781-46C5-B53D-FE737FB533DF}" name="N-org" dataDxfId="825" dataCellStyle="Porcentaje">
      <calculatedColumnFormula array="1">IF($A4="",0%,(_xlfn.XLOOKUP($A4,Tabla1[[#All],[ID]],Tabla1[[#All],[N-org]])))</calculatedColumnFormula>
    </tableColumn>
    <tableColumn id="14" xr3:uid="{AC43628F-C942-4E17-A774-C910CD63F934}" name="N-ur" dataDxfId="824" dataCellStyle="Porcentaje">
      <calculatedColumnFormula array="1">IF($A4="",0%,(_xlfn.XLOOKUP($A4,Tabla1[[#All],[ID]],Tabla1[[#All],[N-ur]])))</calculatedColumnFormula>
    </tableColumn>
    <tableColumn id="15" xr3:uid="{3AAD9F07-F680-4F79-9B54-583AA6453FE2}" name="P" dataDxfId="823" dataCellStyle="Porcentaje">
      <calculatedColumnFormula array="1">IF($A4="",0%,(_xlfn.XLOOKUP($A4,Tabla1[[#All],[ID]],Tabla1[[#All],[P]])))</calculatedColumnFormula>
    </tableColumn>
    <tableColumn id="16" xr3:uid="{F964E423-7D26-49D1-B672-E5E662A50730}" name="K" dataDxfId="822" dataCellStyle="Porcentaje">
      <calculatedColumnFormula array="1">IF($A4="",0%,(_xlfn.XLOOKUP($A4,Tabla1[[#All],[ID]],Tabla1[[#All],[K]])))</calculatedColumnFormula>
    </tableColumn>
    <tableColumn id="17" xr3:uid="{2161234E-141C-4F19-9424-42FA675589D3}" name="CaO" dataDxfId="821" dataCellStyle="Porcentaje">
      <calculatedColumnFormula array="1">IF($A4="",0%,(_xlfn.XLOOKUP($A4,Tabla1[[#All],[ID]],Tabla1[[#All],[CaO]])))</calculatedColumnFormula>
    </tableColumn>
    <tableColumn id="18" xr3:uid="{AFFF22E3-9190-42D6-9AA0-32203964B50E}" name="MgO" dataDxfId="820" dataCellStyle="Porcentaje">
      <calculatedColumnFormula array="1">IF($A4="",0%,(_xlfn.XLOOKUP($A4,Tabla1[[#All],[ID]],Tabla1[[#All],[MgO]])))</calculatedColumnFormula>
    </tableColumn>
    <tableColumn id="19" xr3:uid="{A01D5BBD-380F-4522-B4AD-AD8180B95165}" name="S" dataDxfId="819" dataCellStyle="Porcentaje">
      <calculatedColumnFormula array="1">IF($A4="",0%,(_xlfn.XLOOKUP($A4,Tabla1[[#All],[ID]],Tabla1[[#All],[S]])))</calculatedColumnFormula>
    </tableColumn>
    <tableColumn id="20" xr3:uid="{DCEA9B34-2C32-474B-BAD3-CE955B5A4EFB}" name="B" dataDxfId="818" dataCellStyle="Porcentaje">
      <calculatedColumnFormula array="1">IF($A4="",0%,(_xlfn.XLOOKUP($A4,Tabla1[[#All],[ID]],Tabla1[[#All],[B]])))</calculatedColumnFormula>
    </tableColumn>
    <tableColumn id="21" xr3:uid="{B0581776-324B-411A-845A-F3C10DD0ABFC}" name="Co" dataDxfId="817" dataCellStyle="Porcentaje">
      <calculatedColumnFormula array="1">IF($A4="",0%,(_xlfn.XLOOKUP($A4,Tabla1[[#All],[ID]],Tabla1[[#All],[Co]])))</calculatedColumnFormula>
    </tableColumn>
    <tableColumn id="22" xr3:uid="{E345B633-ED27-4B03-A536-47CD36F569C3}" name="Cu" dataDxfId="816" dataCellStyle="Porcentaje">
      <calculatedColumnFormula array="1">IF($A4="",0%,(_xlfn.XLOOKUP($A4,Tabla1[[#All],[ID]],Tabla1[[#All],[Cu]])))</calculatedColumnFormula>
    </tableColumn>
    <tableColumn id="23" xr3:uid="{63C8D52D-6457-48BA-95A7-0A6E00B12EB5}" name="Fe" dataDxfId="815" dataCellStyle="Porcentaje">
      <calculatedColumnFormula array="1">IF($A4="",0%,(_xlfn.XLOOKUP($A4,Tabla1[[#All],[ID]],Tabla1[[#All],[Fe]])))</calculatedColumnFormula>
    </tableColumn>
    <tableColumn id="24" xr3:uid="{0235B929-99FF-40BD-BFBC-A136FEE920AA}" name="Mn" dataDxfId="814" dataCellStyle="Porcentaje">
      <calculatedColumnFormula array="1">IF($A4="",0%,(_xlfn.XLOOKUP($A4,Tabla1[[#All],[ID]],Tabla1[[#All],[Mn]])))</calculatedColumnFormula>
    </tableColumn>
    <tableColumn id="25" xr3:uid="{9C7A4012-2D60-4002-BFE7-D5F0A9EC8B65}" name="Mo" dataDxfId="813" dataCellStyle="Porcentaje">
      <calculatedColumnFormula array="1">IF($A4="",0%,(_xlfn.XLOOKUP($A4,Tabla1[[#All],[ID]],Tabla1[[#All],[Mo]])))</calculatedColumnFormula>
    </tableColumn>
    <tableColumn id="26" xr3:uid="{B599AF2A-1EC6-493A-86B9-E748B15E15D5}" name="SiO2" dataDxfId="812" dataCellStyle="Porcentaje">
      <calculatedColumnFormula array="1">IF($A4="",0%,(_xlfn.XLOOKUP($A4,Tabla1[[#All],[ID]],Tabla1[[#All],[SiO2]])))</calculatedColumnFormula>
    </tableColumn>
    <tableColumn id="27" xr3:uid="{5DE917AE-82D8-4974-B7FB-6FFEF0D24BEA}" name="Zn" dataDxfId="811" dataCellStyle="Porcentaje">
      <calculatedColumnFormula array="1">IF($A4="",0%,(_xlfn.XLOOKUP($A4,Tabla1[[#All],[ID]],Tabla1[[#All],[Zn]])))</calculatedColumnFormula>
    </tableColumn>
    <tableColumn id="28" xr3:uid="{E7D429C0-1BB9-4D99-A575-82F252046A6B}" name="Na" dataDxfId="81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68FA2C31-D9F9-4781-B00E-19110EC14644}" name="Tabla263" displayName="Tabla263" ref="A3:W21" totalsRowShown="0" headerRowDxfId="781" dataDxfId="779" headerRowBorderDxfId="780" tableBorderDxfId="778" totalsRowBorderDxfId="777" dataCellStyle="Porcentaje">
  <autoFilter ref="A3:W21" xr:uid="{62A12C63-74E9-484A-BEC8-31A82248B89B}"/>
  <tableColumns count="23">
    <tableColumn id="4" xr3:uid="{33E55A5D-4965-44ED-A279-42D67F626B09}" name="MATERIA PRIMA" dataDxfId="776"/>
    <tableColumn id="29" xr3:uid="{D751DED0-FD32-4777-8874-882B5D9E40AF}" name="CANTIDAD" dataDxfId="775"/>
    <tableColumn id="5" xr3:uid="{E5B7D971-037C-43A0-8E40-9C67393F7786}" name="Q" dataDxfId="774">
      <calculatedColumnFormula>IF(Tabla263[[#This Row],[CANTIDAD]]="",0%,Tabla263[[#This Row],[CANTIDAD]]/10)</calculatedColumnFormula>
    </tableColumn>
    <tableColumn id="9" xr3:uid="{670A0F5B-871C-4220-AFC5-56619D95AC3D}" name="C" dataDxfId="773" dataCellStyle="Porcentaje">
      <calculatedColumnFormula array="1">IF($A4="",0%,_xlfn.XLOOKUP($A4,Tabla1[[#All],[ID]],Tabla1[[#All],[C]]))</calculatedColumnFormula>
    </tableColumn>
    <tableColumn id="10" xr3:uid="{3EA0D6E9-0CD8-4BC6-8BE5-3FEBF69DD070}" name="N" dataDxfId="772" dataCellStyle="Porcentaje">
      <calculatedColumnFormula array="1">IF($A4="",0%,_xlfn.XLOOKUP($A4,Tabla1[[#All],[ID]],Tabla1[[#All],[N]]))</calculatedColumnFormula>
    </tableColumn>
    <tableColumn id="11" xr3:uid="{D0628B94-B30D-415B-994E-4039F648B3F0}" name="N-NH4" dataDxfId="771" dataCellStyle="Porcentaje">
      <calculatedColumnFormula array="1">IF($A4="",0%,(_xlfn.XLOOKUP($A4,Tabla1[[#All],[ID]],Tabla1[[#All],[N-NH4]])))</calculatedColumnFormula>
    </tableColumn>
    <tableColumn id="12" xr3:uid="{AC740B41-A6AD-4707-8573-1265F07D62DE}" name="N-NO3" dataDxfId="770" dataCellStyle="Porcentaje">
      <calculatedColumnFormula array="1">IF($A4="",0%,(_xlfn.XLOOKUP($A4,Tabla1[[#All],[ID]],Tabla1[[#All],[N-NO3]])))</calculatedColumnFormula>
    </tableColumn>
    <tableColumn id="13" xr3:uid="{DD6ABB0B-3354-4418-AF42-533DC8D0281C}" name="N-org" dataDxfId="769" dataCellStyle="Porcentaje">
      <calculatedColumnFormula array="1">IF($A4="",0%,(_xlfn.XLOOKUP($A4,Tabla1[[#All],[ID]],Tabla1[[#All],[N-org]])))</calculatedColumnFormula>
    </tableColumn>
    <tableColumn id="14" xr3:uid="{CD7DAD5A-6970-4D8B-946D-06BA3777D220}" name="N-ur" dataDxfId="768" dataCellStyle="Porcentaje">
      <calculatedColumnFormula array="1">IF($A4="",0%,(_xlfn.XLOOKUP($A4,Tabla1[[#All],[ID]],Tabla1[[#All],[N-ur]])))</calculatedColumnFormula>
    </tableColumn>
    <tableColumn id="15" xr3:uid="{302E8D17-3550-48DB-B860-AC5107698395}" name="P" dataDxfId="767" dataCellStyle="Porcentaje">
      <calculatedColumnFormula array="1">IF($A4="",0%,(_xlfn.XLOOKUP($A4,Tabla1[[#All],[ID]],Tabla1[[#All],[P]])))</calculatedColumnFormula>
    </tableColumn>
    <tableColumn id="16" xr3:uid="{1A295FD9-9FAD-443D-961D-CFABE81EA51A}" name="K" dataDxfId="766" dataCellStyle="Porcentaje">
      <calculatedColumnFormula array="1">IF($A4="",0%,(_xlfn.XLOOKUP($A4,Tabla1[[#All],[ID]],Tabla1[[#All],[K]])))</calculatedColumnFormula>
    </tableColumn>
    <tableColumn id="17" xr3:uid="{D95DE060-62D7-4BB6-9E98-9970E2EB0B03}" name="CaO" dataDxfId="765" dataCellStyle="Porcentaje">
      <calculatedColumnFormula array="1">IF($A4="",0%,(_xlfn.XLOOKUP($A4,Tabla1[[#All],[ID]],Tabla1[[#All],[CaO]])))</calculatedColumnFormula>
    </tableColumn>
    <tableColumn id="18" xr3:uid="{EDF52B44-AB9E-4315-BC9E-373AC708BDEA}" name="MgO" dataDxfId="764" dataCellStyle="Porcentaje">
      <calculatedColumnFormula array="1">IF($A4="",0%,(_xlfn.XLOOKUP($A4,Tabla1[[#All],[ID]],Tabla1[[#All],[MgO]])))</calculatedColumnFormula>
    </tableColumn>
    <tableColumn id="19" xr3:uid="{5929A97F-2517-46CF-B97A-D41E895C5394}" name="S" dataDxfId="763" dataCellStyle="Porcentaje">
      <calculatedColumnFormula array="1">IF($A4="",0%,(_xlfn.XLOOKUP($A4,Tabla1[[#All],[ID]],Tabla1[[#All],[S]])))</calculatedColumnFormula>
    </tableColumn>
    <tableColumn id="20" xr3:uid="{4C3E2E67-C1C3-4BE1-8AB8-15520B120B81}" name="B" dataDxfId="762" dataCellStyle="Porcentaje">
      <calculatedColumnFormula array="1">IF($A4="",0%,(_xlfn.XLOOKUP($A4,Tabla1[[#All],[ID]],Tabla1[[#All],[B]])))</calculatedColumnFormula>
    </tableColumn>
    <tableColumn id="21" xr3:uid="{A82B2F38-57AA-47CA-85E4-A45A6CCBDB1D}" name="Co" dataDxfId="761" dataCellStyle="Porcentaje">
      <calculatedColumnFormula array="1">IF($A4="",0%,(_xlfn.XLOOKUP($A4,Tabla1[[#All],[ID]],Tabla1[[#All],[Co]])))</calculatedColumnFormula>
    </tableColumn>
    <tableColumn id="22" xr3:uid="{118D23B9-85D6-4CD9-8336-D646DE84E14D}" name="Cu" dataDxfId="760" dataCellStyle="Porcentaje">
      <calculatedColumnFormula array="1">IF($A4="",0%,(_xlfn.XLOOKUP($A4,Tabla1[[#All],[ID]],Tabla1[[#All],[Cu]])))</calculatedColumnFormula>
    </tableColumn>
    <tableColumn id="23" xr3:uid="{5B9D98D9-E170-4C55-BCB2-C6DF6636178F}" name="Fe" dataDxfId="759" dataCellStyle="Porcentaje">
      <calculatedColumnFormula array="1">IF($A4="",0%,(_xlfn.XLOOKUP($A4,Tabla1[[#All],[ID]],Tabla1[[#All],[Fe]])))</calculatedColumnFormula>
    </tableColumn>
    <tableColumn id="24" xr3:uid="{CB1CBAAC-50CC-4A73-BDDE-644F390A4E4F}" name="Mn" dataDxfId="758" dataCellStyle="Porcentaje">
      <calculatedColumnFormula array="1">IF($A4="",0%,(_xlfn.XLOOKUP($A4,Tabla1[[#All],[ID]],Tabla1[[#All],[Mn]])))</calculatedColumnFormula>
    </tableColumn>
    <tableColumn id="25" xr3:uid="{35583072-2259-47E4-9142-689D4BB75EEB}" name="Mo" dataDxfId="757" dataCellStyle="Porcentaje">
      <calculatedColumnFormula array="1">IF($A4="",0%,(_xlfn.XLOOKUP($A4,Tabla1[[#All],[ID]],Tabla1[[#All],[Mo]])))</calculatedColumnFormula>
    </tableColumn>
    <tableColumn id="26" xr3:uid="{C93E063B-D397-453D-BD13-BB8AC55A2F1E}" name="SiO2" dataDxfId="756" dataCellStyle="Porcentaje">
      <calculatedColumnFormula array="1">IF($A4="",0%,(_xlfn.XLOOKUP($A4,Tabla1[[#All],[ID]],Tabla1[[#All],[SiO2]])))</calculatedColumnFormula>
    </tableColumn>
    <tableColumn id="27" xr3:uid="{D21CCD25-D77C-4CF9-974F-2E8F5A50A089}" name="Zn" dataDxfId="755" dataCellStyle="Porcentaje">
      <calculatedColumnFormula array="1">IF($A4="",0%,(_xlfn.XLOOKUP($A4,Tabla1[[#All],[ID]],Tabla1[[#All],[Zn]])))</calculatedColumnFormula>
    </tableColumn>
    <tableColumn id="28" xr3:uid="{45B70A0B-B342-427F-A282-1F7AED9CDD39}" name="Na" dataDxfId="75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E30B475B-809F-4139-90F0-B1A1101DDAA5}" name="Tabla264" displayName="Tabla264" ref="A3:W21" totalsRowShown="0" headerRowDxfId="729" dataDxfId="727" headerRowBorderDxfId="728" tableBorderDxfId="726" totalsRowBorderDxfId="725" dataCellStyle="Porcentaje">
  <autoFilter ref="A3:W21" xr:uid="{62A12C63-74E9-484A-BEC8-31A82248B89B}"/>
  <tableColumns count="23">
    <tableColumn id="4" xr3:uid="{39FFB2AB-42EE-4A5C-AAA0-4BECC663B7DA}" name="MATERIA PRIMA" dataDxfId="724"/>
    <tableColumn id="29" xr3:uid="{D895AF8D-32FB-4213-9B2F-F0D317A67CA3}" name="CANTIDAD" dataDxfId="723"/>
    <tableColumn id="5" xr3:uid="{E3F310DB-1787-465C-8E56-06821DF75CB9}" name="Q" dataDxfId="722">
      <calculatedColumnFormula>IF(Tabla264[[#This Row],[CANTIDAD]]="",0%,Tabla264[[#This Row],[CANTIDAD]]/10)</calculatedColumnFormula>
    </tableColumn>
    <tableColumn id="9" xr3:uid="{8675AF7D-5C37-4848-AD96-5466B8DC35FD}" name="C" dataDxfId="721" dataCellStyle="Porcentaje">
      <calculatedColumnFormula array="1">IF($A4="",0%,_xlfn.XLOOKUP($A4,Tabla1[[#All],[ID]],Tabla1[[#All],[C]]))</calculatedColumnFormula>
    </tableColumn>
    <tableColumn id="10" xr3:uid="{FEA1FA4E-2483-4D05-AF6E-F1E720F1CE4B}" name="N" dataDxfId="720" dataCellStyle="Porcentaje">
      <calculatedColumnFormula array="1">IF($A4="",0%,_xlfn.XLOOKUP($A4,Tabla1[[#All],[ID]],Tabla1[[#All],[N]]))</calculatedColumnFormula>
    </tableColumn>
    <tableColumn id="11" xr3:uid="{9D6C2B0F-BDA3-4426-AC4C-2B5FDB61640E}" name="N-NH4" dataDxfId="719" dataCellStyle="Porcentaje">
      <calculatedColumnFormula array="1">IF($A4="",0%,(_xlfn.XLOOKUP($A4,Tabla1[[#All],[ID]],Tabla1[[#All],[N-NH4]])))</calculatedColumnFormula>
    </tableColumn>
    <tableColumn id="12" xr3:uid="{7E13CB61-B7A1-45D0-B83B-E056DC39411C}" name="N-NO3" dataDxfId="718" dataCellStyle="Porcentaje">
      <calculatedColumnFormula array="1">IF($A4="",0%,(_xlfn.XLOOKUP($A4,Tabla1[[#All],[ID]],Tabla1[[#All],[N-NO3]])))</calculatedColumnFormula>
    </tableColumn>
    <tableColumn id="13" xr3:uid="{C0CC30A1-A157-48C0-9A73-008FCB17426C}" name="N-org" dataDxfId="717" dataCellStyle="Porcentaje">
      <calculatedColumnFormula array="1">IF($A4="",0%,(_xlfn.XLOOKUP($A4,Tabla1[[#All],[ID]],Tabla1[[#All],[N-org]])))</calculatedColumnFormula>
    </tableColumn>
    <tableColumn id="14" xr3:uid="{6336A14A-5E1B-4930-BE08-D17F704FC3A9}" name="N-ur" dataDxfId="716" dataCellStyle="Porcentaje">
      <calculatedColumnFormula array="1">IF($A4="",0%,(_xlfn.XLOOKUP($A4,Tabla1[[#All],[ID]],Tabla1[[#All],[N-ur]])))</calculatedColumnFormula>
    </tableColumn>
    <tableColumn id="15" xr3:uid="{3F219478-964A-4FA2-AAC1-1C76A17E137E}" name="P" dataDxfId="715" dataCellStyle="Porcentaje">
      <calculatedColumnFormula array="1">IF($A4="",0%,(_xlfn.XLOOKUP($A4,Tabla1[[#All],[ID]],Tabla1[[#All],[P]])))</calculatedColumnFormula>
    </tableColumn>
    <tableColumn id="16" xr3:uid="{604D9515-F0F8-43A3-8775-6A30056DC920}" name="K" dataDxfId="714" dataCellStyle="Porcentaje">
      <calculatedColumnFormula array="1">IF($A4="",0%,(_xlfn.XLOOKUP($A4,Tabla1[[#All],[ID]],Tabla1[[#All],[K]])))</calculatedColumnFormula>
    </tableColumn>
    <tableColumn id="17" xr3:uid="{B9F3D55B-4946-441A-9A09-44CDE268E4A8}" name="CaO" dataDxfId="713" dataCellStyle="Porcentaje">
      <calculatedColumnFormula array="1">IF($A4="",0%,(_xlfn.XLOOKUP($A4,Tabla1[[#All],[ID]],Tabla1[[#All],[CaO]])))</calculatedColumnFormula>
    </tableColumn>
    <tableColumn id="18" xr3:uid="{66A5D90A-A440-419E-BAE2-D53C2291E952}" name="MgO" dataDxfId="712" dataCellStyle="Porcentaje">
      <calculatedColumnFormula array="1">IF($A4="",0%,(_xlfn.XLOOKUP($A4,Tabla1[[#All],[ID]],Tabla1[[#All],[MgO]])))</calculatedColumnFormula>
    </tableColumn>
    <tableColumn id="19" xr3:uid="{C7E27EDD-18D7-4E8C-9E9B-3FFDBC9CC279}" name="S" dataDxfId="711" dataCellStyle="Porcentaje">
      <calculatedColumnFormula array="1">IF($A4="",0%,(_xlfn.XLOOKUP($A4,Tabla1[[#All],[ID]],Tabla1[[#All],[S]])))</calculatedColumnFormula>
    </tableColumn>
    <tableColumn id="20" xr3:uid="{4487ADD8-1C6B-4D5D-9D5D-B7EC79409780}" name="B" dataDxfId="710" dataCellStyle="Porcentaje">
      <calculatedColumnFormula array="1">IF($A4="",0%,(_xlfn.XLOOKUP($A4,Tabla1[[#All],[ID]],Tabla1[[#All],[B]])))</calculatedColumnFormula>
    </tableColumn>
    <tableColumn id="21" xr3:uid="{73DA0621-C9EB-44C7-A996-AD51A44E54C2}" name="Co" dataDxfId="709" dataCellStyle="Porcentaje">
      <calculatedColumnFormula array="1">IF($A4="",0%,(_xlfn.XLOOKUP($A4,Tabla1[[#All],[ID]],Tabla1[[#All],[Co]])))</calculatedColumnFormula>
    </tableColumn>
    <tableColumn id="22" xr3:uid="{88923975-A06F-4D80-A7EF-E725F738E4EB}" name="Cu" dataDxfId="708" dataCellStyle="Porcentaje">
      <calculatedColumnFormula array="1">IF($A4="",0%,(_xlfn.XLOOKUP($A4,Tabla1[[#All],[ID]],Tabla1[[#All],[Cu]])))</calculatedColumnFormula>
    </tableColumn>
    <tableColumn id="23" xr3:uid="{8D1BA4E7-33C6-4C1C-BB24-B13E1DBD5BBF}" name="Fe" dataDxfId="707" dataCellStyle="Porcentaje">
      <calculatedColumnFormula array="1">IF($A4="",0%,(_xlfn.XLOOKUP($A4,Tabla1[[#All],[ID]],Tabla1[[#All],[Fe]])))</calculatedColumnFormula>
    </tableColumn>
    <tableColumn id="24" xr3:uid="{62338B44-922C-48A1-AF9D-1EC0479E9D4C}" name="Mn" dataDxfId="706" dataCellStyle="Porcentaje">
      <calculatedColumnFormula array="1">IF($A4="",0%,(_xlfn.XLOOKUP($A4,Tabla1[[#All],[ID]],Tabla1[[#All],[Mn]])))</calculatedColumnFormula>
    </tableColumn>
    <tableColumn id="25" xr3:uid="{D9BC6320-20B5-48D3-877D-51525F715B93}" name="Mo" dataDxfId="705" dataCellStyle="Porcentaje">
      <calculatedColumnFormula array="1">IF($A4="",0%,(_xlfn.XLOOKUP($A4,Tabla1[[#All],[ID]],Tabla1[[#All],[Mo]])))</calculatedColumnFormula>
    </tableColumn>
    <tableColumn id="26" xr3:uid="{CDCB26B4-9943-420D-B6B9-FDBCCF2494E7}" name="SiO2" dataDxfId="704" dataCellStyle="Porcentaje">
      <calculatedColumnFormula array="1">IF($A4="",0%,(_xlfn.XLOOKUP($A4,Tabla1[[#All],[ID]],Tabla1[[#All],[SiO2]])))</calculatedColumnFormula>
    </tableColumn>
    <tableColumn id="27" xr3:uid="{21DE14A2-5F92-4D21-9D88-1C390DBA61F8}" name="Zn" dataDxfId="703" dataCellStyle="Porcentaje">
      <calculatedColumnFormula array="1">IF($A4="",0%,(_xlfn.XLOOKUP($A4,Tabla1[[#All],[ID]],Tabla1[[#All],[Zn]])))</calculatedColumnFormula>
    </tableColumn>
    <tableColumn id="28" xr3:uid="{E220D422-38AD-448F-A959-095BE2877671}" name="Na" dataDxfId="70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970248B-DC69-4D35-AA5C-D182AFBBF08A}" name="Tabla265" displayName="Tabla265" ref="A3:W21" totalsRowShown="0" headerRowDxfId="677" dataDxfId="675" headerRowBorderDxfId="676" tableBorderDxfId="674" totalsRowBorderDxfId="673" dataCellStyle="Porcentaje">
  <autoFilter ref="A3:W21" xr:uid="{62A12C63-74E9-484A-BEC8-31A82248B89B}"/>
  <tableColumns count="23">
    <tableColumn id="4" xr3:uid="{A465CD2E-8C69-4F1A-A5E8-7A34B6E65766}" name="MATERIA PRIMA" dataDxfId="672"/>
    <tableColumn id="29" xr3:uid="{200893B0-795A-4B90-BCB1-58B999CF5147}" name="CANTIDAD" dataDxfId="671"/>
    <tableColumn id="5" xr3:uid="{025F9420-EAFE-489C-8524-06F9CBBA6316}" name="Q" dataDxfId="670">
      <calculatedColumnFormula>IF(Tabla265[[#This Row],[CANTIDAD]]="",0%,Tabla265[[#This Row],[CANTIDAD]]/10)</calculatedColumnFormula>
    </tableColumn>
    <tableColumn id="9" xr3:uid="{B8A46B30-3FB3-43A3-819D-90E2EDB71305}" name="C" dataDxfId="669" dataCellStyle="Porcentaje">
      <calculatedColumnFormula array="1">IF($A4="",0%,_xlfn.XLOOKUP($A4,Tabla1[[#All],[ID]],Tabla1[[#All],[C]]))</calculatedColumnFormula>
    </tableColumn>
    <tableColumn id="10" xr3:uid="{5195846E-9367-426D-B204-17A478EAF563}" name="N" dataDxfId="668" dataCellStyle="Porcentaje">
      <calculatedColumnFormula array="1">IF($A4="",0%,_xlfn.XLOOKUP($A4,Tabla1[[#All],[ID]],Tabla1[[#All],[N]]))</calculatedColumnFormula>
    </tableColumn>
    <tableColumn id="11" xr3:uid="{A867FE6C-9117-45F6-B27D-61FEF7FB5F97}" name="N-NH4" dataDxfId="667" dataCellStyle="Porcentaje">
      <calculatedColumnFormula array="1">IF($A4="",0%,(_xlfn.XLOOKUP($A4,Tabla1[[#All],[ID]],Tabla1[[#All],[N-NH4]])))</calculatedColumnFormula>
    </tableColumn>
    <tableColumn id="12" xr3:uid="{A7084FCF-1F69-4995-BCCF-1B71D0B60632}" name="N-NO3" dataDxfId="666" dataCellStyle="Porcentaje">
      <calculatedColumnFormula array="1">IF($A4="",0%,(_xlfn.XLOOKUP($A4,Tabla1[[#All],[ID]],Tabla1[[#All],[N-NO3]])))</calculatedColumnFormula>
    </tableColumn>
    <tableColumn id="13" xr3:uid="{4FC7CE4B-9ED1-4FAA-A1C7-5C0175C92D0E}" name="N-org" dataDxfId="665" dataCellStyle="Porcentaje">
      <calculatedColumnFormula array="1">IF($A4="",0%,(_xlfn.XLOOKUP($A4,Tabla1[[#All],[ID]],Tabla1[[#All],[N-org]])))</calculatedColumnFormula>
    </tableColumn>
    <tableColumn id="14" xr3:uid="{622E5D29-4040-4576-97A2-6F0519BC5483}" name="N-ur" dataDxfId="664" dataCellStyle="Porcentaje">
      <calculatedColumnFormula array="1">IF($A4="",0%,(_xlfn.XLOOKUP($A4,Tabla1[[#All],[ID]],Tabla1[[#All],[N-ur]])))</calculatedColumnFormula>
    </tableColumn>
    <tableColumn id="15" xr3:uid="{7EFD0333-0C8C-4714-80B4-2017DD86A00A}" name="P" dataDxfId="663" dataCellStyle="Porcentaje">
      <calculatedColumnFormula array="1">IF($A4="",0%,(_xlfn.XLOOKUP($A4,Tabla1[[#All],[ID]],Tabla1[[#All],[P]])))</calculatedColumnFormula>
    </tableColumn>
    <tableColumn id="16" xr3:uid="{C11AEC9E-D2BD-4C34-8BA9-C52882FE3FC2}" name="K" dataDxfId="662" dataCellStyle="Porcentaje">
      <calculatedColumnFormula array="1">IF($A4="",0%,(_xlfn.XLOOKUP($A4,Tabla1[[#All],[ID]],Tabla1[[#All],[K]])))</calculatedColumnFormula>
    </tableColumn>
    <tableColumn id="17" xr3:uid="{136638A2-BBD9-45E7-8416-74B63FC99ABF}" name="CaO" dataDxfId="661" dataCellStyle="Porcentaje">
      <calculatedColumnFormula array="1">IF($A4="",0%,(_xlfn.XLOOKUP($A4,Tabla1[[#All],[ID]],Tabla1[[#All],[CaO]])))</calculatedColumnFormula>
    </tableColumn>
    <tableColumn id="18" xr3:uid="{74ED1346-BB4F-4105-9E95-DE1E21304AE5}" name="MgO" dataDxfId="660" dataCellStyle="Porcentaje">
      <calculatedColumnFormula array="1">IF($A4="",0%,(_xlfn.XLOOKUP($A4,Tabla1[[#All],[ID]],Tabla1[[#All],[MgO]])))</calculatedColumnFormula>
    </tableColumn>
    <tableColumn id="19" xr3:uid="{F51CF9AC-ABA8-494E-A2C5-4148D8FAD7BA}" name="S" dataDxfId="659" dataCellStyle="Porcentaje">
      <calculatedColumnFormula array="1">IF($A4="",0%,(_xlfn.XLOOKUP($A4,Tabla1[[#All],[ID]],Tabla1[[#All],[S]])))</calculatedColumnFormula>
    </tableColumn>
    <tableColumn id="20" xr3:uid="{E6925594-8E46-4D26-AD22-676989670104}" name="B" dataDxfId="658" dataCellStyle="Porcentaje">
      <calculatedColumnFormula array="1">IF($A4="",0%,(_xlfn.XLOOKUP($A4,Tabla1[[#All],[ID]],Tabla1[[#All],[B]])))</calculatedColumnFormula>
    </tableColumn>
    <tableColumn id="21" xr3:uid="{8D581415-8C22-4D56-84BD-13104945E9F1}" name="Co" dataDxfId="657" dataCellStyle="Porcentaje">
      <calculatedColumnFormula array="1">IF($A4="",0%,(_xlfn.XLOOKUP($A4,Tabla1[[#All],[ID]],Tabla1[[#All],[Co]])))</calculatedColumnFormula>
    </tableColumn>
    <tableColumn id="22" xr3:uid="{5E73EFCF-3589-47C4-B33A-058A869790D2}" name="Cu" dataDxfId="656" dataCellStyle="Porcentaje">
      <calculatedColumnFormula array="1">IF($A4="",0%,(_xlfn.XLOOKUP($A4,Tabla1[[#All],[ID]],Tabla1[[#All],[Cu]])))</calculatedColumnFormula>
    </tableColumn>
    <tableColumn id="23" xr3:uid="{E3219CB3-BEB5-4F73-AAAA-F5A8161AFFB2}" name="Fe" dataDxfId="655" dataCellStyle="Porcentaje">
      <calculatedColumnFormula array="1">IF($A4="",0%,(_xlfn.XLOOKUP($A4,Tabla1[[#All],[ID]],Tabla1[[#All],[Fe]])))</calculatedColumnFormula>
    </tableColumn>
    <tableColumn id="24" xr3:uid="{EFB012B4-7680-4DCA-9C37-CE8C55419671}" name="Mn" dataDxfId="654" dataCellStyle="Porcentaje">
      <calculatedColumnFormula array="1">IF($A4="",0%,(_xlfn.XLOOKUP($A4,Tabla1[[#All],[ID]],Tabla1[[#All],[Mn]])))</calculatedColumnFormula>
    </tableColumn>
    <tableColumn id="25" xr3:uid="{BE5DF7CA-5807-4CE2-BEDB-CB16DCA21528}" name="Mo" dataDxfId="653" dataCellStyle="Porcentaje">
      <calculatedColumnFormula array="1">IF($A4="",0%,(_xlfn.XLOOKUP($A4,Tabla1[[#All],[ID]],Tabla1[[#All],[Mo]])))</calculatedColumnFormula>
    </tableColumn>
    <tableColumn id="26" xr3:uid="{CCA35E86-95A1-46BB-835F-37A085AEC427}" name="SiO2" dataDxfId="652" dataCellStyle="Porcentaje">
      <calculatedColumnFormula array="1">IF($A4="",0%,(_xlfn.XLOOKUP($A4,Tabla1[[#All],[ID]],Tabla1[[#All],[SiO2]])))</calculatedColumnFormula>
    </tableColumn>
    <tableColumn id="27" xr3:uid="{A84E5858-4EC9-4298-9D48-AFD67D9AF710}" name="Zn" dataDxfId="651" dataCellStyle="Porcentaje">
      <calculatedColumnFormula array="1">IF($A4="",0%,(_xlfn.XLOOKUP($A4,Tabla1[[#All],[ID]],Tabla1[[#All],[Zn]])))</calculatedColumnFormula>
    </tableColumn>
    <tableColumn id="28" xr3:uid="{117459DB-F2EB-4EA3-8B63-AE70FD934B4A}" name="Na" dataDxfId="650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98EBDF1A-3B71-4333-BEDB-2341248D0396}" name="Tabla266" displayName="Tabla266" ref="A3:W21" totalsRowShown="0" headerRowDxfId="621" dataDxfId="619" headerRowBorderDxfId="620" tableBorderDxfId="618" totalsRowBorderDxfId="617" dataCellStyle="Porcentaje">
  <autoFilter ref="A3:W21" xr:uid="{62A12C63-74E9-484A-BEC8-31A82248B89B}"/>
  <tableColumns count="23">
    <tableColumn id="4" xr3:uid="{48597077-FF74-4023-A3D0-C0DEF649FCC3}" name="MATERIA PRIMA" dataDxfId="616"/>
    <tableColumn id="29" xr3:uid="{DCDCCD4A-6D71-4B51-96FD-499B0C1BFB23}" name="CANTIDAD" dataDxfId="615"/>
    <tableColumn id="5" xr3:uid="{E3CC5258-A7A4-420F-B8D4-ABEC6F5554E9}" name="Q" dataDxfId="614">
      <calculatedColumnFormula>IF(Tabla266[[#This Row],[CANTIDAD]]="",0%,Tabla266[[#This Row],[CANTIDAD]]/10)</calculatedColumnFormula>
    </tableColumn>
    <tableColumn id="9" xr3:uid="{3ABBDA94-98EA-4842-98E2-98B76F56A639}" name="C" dataDxfId="613" dataCellStyle="Porcentaje">
      <calculatedColumnFormula array="1">IF($A4="",0%,_xlfn.XLOOKUP($A4,Tabla1[[#All],[ID]],Tabla1[[#All],[C]]))</calculatedColumnFormula>
    </tableColumn>
    <tableColumn id="10" xr3:uid="{73DFF175-2B9E-426B-AC44-BECA5235503A}" name="N" dataDxfId="612" dataCellStyle="Porcentaje">
      <calculatedColumnFormula array="1">IF($A4="",0%,_xlfn.XLOOKUP($A4,Tabla1[[#All],[ID]],Tabla1[[#All],[N]]))</calculatedColumnFormula>
    </tableColumn>
    <tableColumn id="11" xr3:uid="{19CD1A3E-8E59-4C18-8759-23C017DABF71}" name="N-NH4" dataDxfId="611" dataCellStyle="Porcentaje">
      <calculatedColumnFormula array="1">IF($A4="",0%,(_xlfn.XLOOKUP($A4,Tabla1[[#All],[ID]],Tabla1[[#All],[N-NH4]])))</calculatedColumnFormula>
    </tableColumn>
    <tableColumn id="12" xr3:uid="{55B8C159-A88F-413C-94B7-1521879E8E1F}" name="N-NO3" dataDxfId="610" dataCellStyle="Porcentaje">
      <calculatedColumnFormula array="1">IF($A4="",0%,(_xlfn.XLOOKUP($A4,Tabla1[[#All],[ID]],Tabla1[[#All],[N-NO3]])))</calculatedColumnFormula>
    </tableColumn>
    <tableColumn id="13" xr3:uid="{C34F51AB-0422-4BB3-836F-9390475866B3}" name="N-org" dataDxfId="609" dataCellStyle="Porcentaje">
      <calculatedColumnFormula array="1">IF($A4="",0%,(_xlfn.XLOOKUP($A4,Tabla1[[#All],[ID]],Tabla1[[#All],[N-org]])))</calculatedColumnFormula>
    </tableColumn>
    <tableColumn id="14" xr3:uid="{C51A5401-F3F3-4C55-B03A-FA6755C4FC12}" name="N-ur" dataDxfId="608" dataCellStyle="Porcentaje">
      <calculatedColumnFormula array="1">IF($A4="",0%,(_xlfn.XLOOKUP($A4,Tabla1[[#All],[ID]],Tabla1[[#All],[N-ur]])))</calculatedColumnFormula>
    </tableColumn>
    <tableColumn id="15" xr3:uid="{A3737F68-BD91-4DCB-A933-F8E46F2BB78D}" name="P" dataDxfId="607" dataCellStyle="Porcentaje">
      <calculatedColumnFormula array="1">IF($A4="",0%,(_xlfn.XLOOKUP($A4,Tabla1[[#All],[ID]],Tabla1[[#All],[P]])))</calculatedColumnFormula>
    </tableColumn>
    <tableColumn id="16" xr3:uid="{538443EA-F17C-4835-89F6-E10616F57D7C}" name="K" dataDxfId="606" dataCellStyle="Porcentaje">
      <calculatedColumnFormula array="1">IF($A4="",0%,(_xlfn.XLOOKUP($A4,Tabla1[[#All],[ID]],Tabla1[[#All],[K]])))</calculatedColumnFormula>
    </tableColumn>
    <tableColumn id="17" xr3:uid="{1CE962BE-CAD4-4EA7-B836-DE287C35026A}" name="CaO" dataDxfId="605" dataCellStyle="Porcentaje">
      <calculatedColumnFormula array="1">IF($A4="",0%,(_xlfn.XLOOKUP($A4,Tabla1[[#All],[ID]],Tabla1[[#All],[CaO]])))</calculatedColumnFormula>
    </tableColumn>
    <tableColumn id="18" xr3:uid="{B85D8A76-89D1-448B-BE32-58895C5053C7}" name="MgO" dataDxfId="604" dataCellStyle="Porcentaje">
      <calculatedColumnFormula array="1">IF($A4="",0%,(_xlfn.XLOOKUP($A4,Tabla1[[#All],[ID]],Tabla1[[#All],[MgO]])))</calculatedColumnFormula>
    </tableColumn>
    <tableColumn id="19" xr3:uid="{DE8E8195-36A4-44B9-BE05-AC534DDFE7CF}" name="S" dataDxfId="603" dataCellStyle="Porcentaje">
      <calculatedColumnFormula array="1">IF($A4="",0%,(_xlfn.XLOOKUP($A4,Tabla1[[#All],[ID]],Tabla1[[#All],[S]])))</calculatedColumnFormula>
    </tableColumn>
    <tableColumn id="20" xr3:uid="{D78CE556-8B3C-47D5-8F8A-C711EF99EC4F}" name="B" dataDxfId="602" dataCellStyle="Porcentaje">
      <calculatedColumnFormula array="1">IF($A4="",0%,(_xlfn.XLOOKUP($A4,Tabla1[[#All],[ID]],Tabla1[[#All],[B]])))</calculatedColumnFormula>
    </tableColumn>
    <tableColumn id="21" xr3:uid="{54E3639C-3256-4175-9F19-606E07B53C4E}" name="Co" dataDxfId="601" dataCellStyle="Porcentaje">
      <calculatedColumnFormula array="1">IF($A4="",0%,(_xlfn.XLOOKUP($A4,Tabla1[[#All],[ID]],Tabla1[[#All],[Co]])))</calculatedColumnFormula>
    </tableColumn>
    <tableColumn id="22" xr3:uid="{791F96D2-C65F-4655-B0EE-601B930E88D5}" name="Cu" dataDxfId="600" dataCellStyle="Porcentaje">
      <calculatedColumnFormula array="1">IF($A4="",0%,(_xlfn.XLOOKUP($A4,Tabla1[[#All],[ID]],Tabla1[[#All],[Cu]])))</calculatedColumnFormula>
    </tableColumn>
    <tableColumn id="23" xr3:uid="{91223280-AC52-47E4-8EAF-84F15297FE10}" name="Fe" dataDxfId="599" dataCellStyle="Porcentaje">
      <calculatedColumnFormula array="1">IF($A4="",0%,(_xlfn.XLOOKUP($A4,Tabla1[[#All],[ID]],Tabla1[[#All],[Fe]])))</calculatedColumnFormula>
    </tableColumn>
    <tableColumn id="24" xr3:uid="{1084F97D-3143-40EF-B389-A0BB6507509D}" name="Mn" dataDxfId="598" dataCellStyle="Porcentaje">
      <calculatedColumnFormula array="1">IF($A4="",0%,(_xlfn.XLOOKUP($A4,Tabla1[[#All],[ID]],Tabla1[[#All],[Mn]])))</calculatedColumnFormula>
    </tableColumn>
    <tableColumn id="25" xr3:uid="{98E97E75-BC82-4E0F-91AD-49043240A3C4}" name="Mo" dataDxfId="597" dataCellStyle="Porcentaje">
      <calculatedColumnFormula array="1">IF($A4="",0%,(_xlfn.XLOOKUP($A4,Tabla1[[#All],[ID]],Tabla1[[#All],[Mo]])))</calculatedColumnFormula>
    </tableColumn>
    <tableColumn id="26" xr3:uid="{328CCEA0-E721-4D6B-BC66-6A4E1EFBC0F6}" name="SiO2" dataDxfId="596" dataCellStyle="Porcentaje">
      <calculatedColumnFormula array="1">IF($A4="",0%,(_xlfn.XLOOKUP($A4,Tabla1[[#All],[ID]],Tabla1[[#All],[SiO2]])))</calculatedColumnFormula>
    </tableColumn>
    <tableColumn id="27" xr3:uid="{90F1093D-A631-49D7-8BFD-8475A94FE37B}" name="Zn" dataDxfId="595" dataCellStyle="Porcentaje">
      <calculatedColumnFormula array="1">IF($A4="",0%,(_xlfn.XLOOKUP($A4,Tabla1[[#All],[ID]],Tabla1[[#All],[Zn]])))</calculatedColumnFormula>
    </tableColumn>
    <tableColumn id="28" xr3:uid="{FF0BB3AD-38AA-4514-9AC7-2B314592C591}" name="Na" dataDxfId="594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760510B5-7A34-4E42-9C12-35492ED94979}" name="Tabla267" displayName="Tabla267" ref="A3:W21" totalsRowShown="0" headerRowDxfId="565" dataDxfId="563" headerRowBorderDxfId="564" tableBorderDxfId="562" totalsRowBorderDxfId="561" dataCellStyle="Porcentaje">
  <autoFilter ref="A3:W21" xr:uid="{62A12C63-74E9-484A-BEC8-31A82248B89B}"/>
  <tableColumns count="23">
    <tableColumn id="4" xr3:uid="{59B47D25-D6D5-487A-8930-2AF4CD688CAF}" name="MATERIA PRIMA" dataDxfId="560"/>
    <tableColumn id="29" xr3:uid="{1FA26015-73B1-4976-B1EA-E266BEBD4926}" name="CANTIDAD" dataDxfId="559"/>
    <tableColumn id="5" xr3:uid="{77AB49E4-44C3-482F-B1B4-F1A95A0038BD}" name="Q" dataDxfId="558">
      <calculatedColumnFormula>IF(Tabla267[[#This Row],[CANTIDAD]]="",0%,Tabla267[[#This Row],[CANTIDAD]]/10)</calculatedColumnFormula>
    </tableColumn>
    <tableColumn id="9" xr3:uid="{F1A5CFD7-0E11-4B5C-8FC3-6FAFE350DEA2}" name="C" dataDxfId="557" dataCellStyle="Porcentaje">
      <calculatedColumnFormula array="1">IF($A4="",0%,_xlfn.XLOOKUP($A4,Tabla1[[#All],[ID]],Tabla1[[#All],[C]]))</calculatedColumnFormula>
    </tableColumn>
    <tableColumn id="10" xr3:uid="{1AFE4744-E4DA-4155-8F28-C55733F87638}" name="N" dataDxfId="556" dataCellStyle="Porcentaje">
      <calculatedColumnFormula array="1">IF($A4="",0%,_xlfn.XLOOKUP($A4,Tabla1[[#All],[ID]],Tabla1[[#All],[N]]))</calculatedColumnFormula>
    </tableColumn>
    <tableColumn id="11" xr3:uid="{22F4169E-9D99-4434-ACF0-353C339B68C6}" name="N-NH4" dataDxfId="555" dataCellStyle="Porcentaje">
      <calculatedColumnFormula array="1">IF($A4="",0%,(_xlfn.XLOOKUP($A4,Tabla1[[#All],[ID]],Tabla1[[#All],[N-NH4]])))</calculatedColumnFormula>
    </tableColumn>
    <tableColumn id="12" xr3:uid="{BB817034-90B2-4AEB-A81B-5D871F140654}" name="N-NO3" dataDxfId="554" dataCellStyle="Porcentaje">
      <calculatedColumnFormula array="1">IF($A4="",0%,(_xlfn.XLOOKUP($A4,Tabla1[[#All],[ID]],Tabla1[[#All],[N-NO3]])))</calculatedColumnFormula>
    </tableColumn>
    <tableColumn id="13" xr3:uid="{90ABEE60-FE70-4C29-8D67-94775BD7A32D}" name="N-org" dataDxfId="553" dataCellStyle="Porcentaje">
      <calculatedColumnFormula array="1">IF($A4="",0%,(_xlfn.XLOOKUP($A4,Tabla1[[#All],[ID]],Tabla1[[#All],[N-org]])))</calculatedColumnFormula>
    </tableColumn>
    <tableColumn id="14" xr3:uid="{8596B703-A1F6-49D6-BBF3-9DDAE97D3D58}" name="N-ur" dataDxfId="552" dataCellStyle="Porcentaje">
      <calculatedColumnFormula array="1">IF($A4="",0%,(_xlfn.XLOOKUP($A4,Tabla1[[#All],[ID]],Tabla1[[#All],[N-ur]])))</calculatedColumnFormula>
    </tableColumn>
    <tableColumn id="15" xr3:uid="{DB86B197-C251-4A64-BE1C-DB270BC849B3}" name="P" dataDxfId="551" dataCellStyle="Porcentaje">
      <calculatedColumnFormula array="1">IF($A4="",0%,(_xlfn.XLOOKUP($A4,Tabla1[[#All],[ID]],Tabla1[[#All],[P]])))</calculatedColumnFormula>
    </tableColumn>
    <tableColumn id="16" xr3:uid="{E0BF3A5B-30AF-4AD8-B5BB-315993D09960}" name="K" dataDxfId="550" dataCellStyle="Porcentaje">
      <calculatedColumnFormula array="1">IF($A4="",0%,(_xlfn.XLOOKUP($A4,Tabla1[[#All],[ID]],Tabla1[[#All],[K]])))</calculatedColumnFormula>
    </tableColumn>
    <tableColumn id="17" xr3:uid="{2F4AD385-89E5-4975-8C3B-F7713664BF15}" name="CaO" dataDxfId="549" dataCellStyle="Porcentaje">
      <calculatedColumnFormula array="1">IF($A4="",0%,(_xlfn.XLOOKUP($A4,Tabla1[[#All],[ID]],Tabla1[[#All],[CaO]])))</calculatedColumnFormula>
    </tableColumn>
    <tableColumn id="18" xr3:uid="{F2748480-7ECB-47A8-8C9D-3F322B05DC5F}" name="MgO" dataDxfId="548" dataCellStyle="Porcentaje">
      <calculatedColumnFormula array="1">IF($A4="",0%,(_xlfn.XLOOKUP($A4,Tabla1[[#All],[ID]],Tabla1[[#All],[MgO]])))</calculatedColumnFormula>
    </tableColumn>
    <tableColumn id="19" xr3:uid="{FD66BECB-838F-42D9-8435-EAB9897CC7CF}" name="S" dataDxfId="547" dataCellStyle="Porcentaje">
      <calculatedColumnFormula array="1">IF($A4="",0%,(_xlfn.XLOOKUP($A4,Tabla1[[#All],[ID]],Tabla1[[#All],[S]])))</calculatedColumnFormula>
    </tableColumn>
    <tableColumn id="20" xr3:uid="{0212006A-90A6-427A-BE00-3B8FD3D48CE5}" name="B" dataDxfId="546" dataCellStyle="Porcentaje">
      <calculatedColumnFormula array="1">IF($A4="",0%,(_xlfn.XLOOKUP($A4,Tabla1[[#All],[ID]],Tabla1[[#All],[B]])))</calculatedColumnFormula>
    </tableColumn>
    <tableColumn id="21" xr3:uid="{EB454E33-42D1-43BC-B17C-B7773FFD6985}" name="Co" dataDxfId="545" dataCellStyle="Porcentaje">
      <calculatedColumnFormula array="1">IF($A4="",0%,(_xlfn.XLOOKUP($A4,Tabla1[[#All],[ID]],Tabla1[[#All],[Co]])))</calculatedColumnFormula>
    </tableColumn>
    <tableColumn id="22" xr3:uid="{11A5B8DD-BE1C-4702-B843-6EE5E921403B}" name="Cu" dataDxfId="544" dataCellStyle="Porcentaje">
      <calculatedColumnFormula array="1">IF($A4="",0%,(_xlfn.XLOOKUP($A4,Tabla1[[#All],[ID]],Tabla1[[#All],[Cu]])))</calculatedColumnFormula>
    </tableColumn>
    <tableColumn id="23" xr3:uid="{D5B0F5AF-177A-4CCF-BD5B-B3F2F00105D7}" name="Fe" dataDxfId="543" dataCellStyle="Porcentaje">
      <calculatedColumnFormula array="1">IF($A4="",0%,(_xlfn.XLOOKUP($A4,Tabla1[[#All],[ID]],Tabla1[[#All],[Fe]])))</calculatedColumnFormula>
    </tableColumn>
    <tableColumn id="24" xr3:uid="{C8DA5887-9788-4F30-9504-B44AE1E30FFB}" name="Mn" dataDxfId="542" dataCellStyle="Porcentaje">
      <calculatedColumnFormula array="1">IF($A4="",0%,(_xlfn.XLOOKUP($A4,Tabla1[[#All],[ID]],Tabla1[[#All],[Mn]])))</calculatedColumnFormula>
    </tableColumn>
    <tableColumn id="25" xr3:uid="{10BCC397-8F4B-4D5C-8F77-1F2F620E8888}" name="Mo" dataDxfId="541" dataCellStyle="Porcentaje">
      <calculatedColumnFormula array="1">IF($A4="",0%,(_xlfn.XLOOKUP($A4,Tabla1[[#All],[ID]],Tabla1[[#All],[Mo]])))</calculatedColumnFormula>
    </tableColumn>
    <tableColumn id="26" xr3:uid="{FAFDF83E-B35E-4D05-B244-C5CA8E7019CE}" name="SiO2" dataDxfId="540" dataCellStyle="Porcentaje">
      <calculatedColumnFormula array="1">IF($A4="",0%,(_xlfn.XLOOKUP($A4,Tabla1[[#All],[ID]],Tabla1[[#All],[SiO2]])))</calculatedColumnFormula>
    </tableColumn>
    <tableColumn id="27" xr3:uid="{9134A37E-CD44-4506-A6A3-8490D3738A33}" name="Zn" dataDxfId="539" dataCellStyle="Porcentaje">
      <calculatedColumnFormula array="1">IF($A4="",0%,(_xlfn.XLOOKUP($A4,Tabla1[[#All],[ID]],Tabla1[[#All],[Zn]])))</calculatedColumnFormula>
    </tableColumn>
    <tableColumn id="28" xr3:uid="{88A4D40D-6548-4D23-B79A-563EF5F1D624}" name="Na" dataDxfId="538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3D1B78D5-BB18-4AC2-876C-683497874484}" name="Tabla268" displayName="Tabla268" ref="A3:W21" totalsRowShown="0" headerRowDxfId="509" dataDxfId="507" headerRowBorderDxfId="508" tableBorderDxfId="506" totalsRowBorderDxfId="505" dataCellStyle="Porcentaje">
  <autoFilter ref="A3:W21" xr:uid="{62A12C63-74E9-484A-BEC8-31A82248B89B}"/>
  <tableColumns count="23">
    <tableColumn id="4" xr3:uid="{3C1A0358-7A5A-4322-B0A2-D3F6F4FB0974}" name="MATERIA PRIMA" dataDxfId="504"/>
    <tableColumn id="29" xr3:uid="{9366DBB0-4D67-44CF-BB94-E42FEE810317}" name="CANTIDAD" dataDxfId="503"/>
    <tableColumn id="5" xr3:uid="{E25AEAB7-0992-4A78-8C65-13745FA36C98}" name="Q" dataDxfId="502">
      <calculatedColumnFormula>IF(Tabla268[[#This Row],[CANTIDAD]]="",0%,Tabla268[[#This Row],[CANTIDAD]]/10)</calculatedColumnFormula>
    </tableColumn>
    <tableColumn id="9" xr3:uid="{F3FB1C08-02ED-429E-8680-AF6DC5BD00E1}" name="C" dataDxfId="501" dataCellStyle="Porcentaje">
      <calculatedColumnFormula array="1">IF($A4="",0%,_xlfn.XLOOKUP($A4,Tabla1[[#All],[ID]],Tabla1[[#All],[C]]))</calculatedColumnFormula>
    </tableColumn>
    <tableColumn id="10" xr3:uid="{179A0675-578C-4BCB-9A52-6A19D3FD6070}" name="N" dataDxfId="500" dataCellStyle="Porcentaje">
      <calculatedColumnFormula array="1">IF($A4="",0%,_xlfn.XLOOKUP($A4,Tabla1[[#All],[ID]],Tabla1[[#All],[N]]))</calculatedColumnFormula>
    </tableColumn>
    <tableColumn id="11" xr3:uid="{34847AB6-B7F1-4439-9E49-CA416F8FE827}" name="N-NH4" dataDxfId="499" dataCellStyle="Porcentaje">
      <calculatedColumnFormula array="1">IF($A4="",0%,(_xlfn.XLOOKUP($A4,Tabla1[[#All],[ID]],Tabla1[[#All],[N-NH4]])))</calculatedColumnFormula>
    </tableColumn>
    <tableColumn id="12" xr3:uid="{549AB1F7-BEB5-44AD-9D93-EC520256BE35}" name="N-NO3" dataDxfId="498" dataCellStyle="Porcentaje">
      <calculatedColumnFormula array="1">IF($A4="",0%,(_xlfn.XLOOKUP($A4,Tabla1[[#All],[ID]],Tabla1[[#All],[N-NO3]])))</calculatedColumnFormula>
    </tableColumn>
    <tableColumn id="13" xr3:uid="{7E1C7FDA-FBDA-47BA-8C33-C8252D3F6FE7}" name="N-org" dataDxfId="497" dataCellStyle="Porcentaje">
      <calculatedColumnFormula array="1">IF($A4="",0%,(_xlfn.XLOOKUP($A4,Tabla1[[#All],[ID]],Tabla1[[#All],[N-org]])))</calculatedColumnFormula>
    </tableColumn>
    <tableColumn id="14" xr3:uid="{8BEC8F2D-7508-44E1-8A79-6DB3EA5EFFBE}" name="N-ur" dataDxfId="496" dataCellStyle="Porcentaje">
      <calculatedColumnFormula array="1">IF($A4="",0%,(_xlfn.XLOOKUP($A4,Tabla1[[#All],[ID]],Tabla1[[#All],[N-ur]])))</calculatedColumnFormula>
    </tableColumn>
    <tableColumn id="15" xr3:uid="{C983C402-59F9-4BFC-B68A-DBAC91D5BEAF}" name="P" dataDxfId="495" dataCellStyle="Porcentaje">
      <calculatedColumnFormula array="1">IF($A4="",0%,(_xlfn.XLOOKUP($A4,Tabla1[[#All],[ID]],Tabla1[[#All],[P]])))</calculatedColumnFormula>
    </tableColumn>
    <tableColumn id="16" xr3:uid="{878E93D8-6C58-436A-BD15-698AD8F459D1}" name="K" dataDxfId="494" dataCellStyle="Porcentaje">
      <calculatedColumnFormula array="1">IF($A4="",0%,(_xlfn.XLOOKUP($A4,Tabla1[[#All],[ID]],Tabla1[[#All],[K]])))</calculatedColumnFormula>
    </tableColumn>
    <tableColumn id="17" xr3:uid="{D1D1E0BA-36D1-4A95-BDD1-E37E603D8024}" name="CaO" dataDxfId="493" dataCellStyle="Porcentaje">
      <calculatedColumnFormula array="1">IF($A4="",0%,(_xlfn.XLOOKUP($A4,Tabla1[[#All],[ID]],Tabla1[[#All],[CaO]])))</calculatedColumnFormula>
    </tableColumn>
    <tableColumn id="18" xr3:uid="{BC0FBBC4-C5E7-4D9E-A4A9-D6AD1CD128D1}" name="MgO" dataDxfId="492" dataCellStyle="Porcentaje">
      <calculatedColumnFormula array="1">IF($A4="",0%,(_xlfn.XLOOKUP($A4,Tabla1[[#All],[ID]],Tabla1[[#All],[MgO]])))</calculatedColumnFormula>
    </tableColumn>
    <tableColumn id="19" xr3:uid="{5ACD472F-411E-46D3-9DD5-198B732068A0}" name="S" dataDxfId="491" dataCellStyle="Porcentaje">
      <calculatedColumnFormula array="1">IF($A4="",0%,(_xlfn.XLOOKUP($A4,Tabla1[[#All],[ID]],Tabla1[[#All],[S]])))</calculatedColumnFormula>
    </tableColumn>
    <tableColumn id="20" xr3:uid="{8D1C243F-CFC3-4F40-B4D5-39BD2410681A}" name="B" dataDxfId="490" dataCellStyle="Porcentaje">
      <calculatedColumnFormula array="1">IF($A4="",0%,(_xlfn.XLOOKUP($A4,Tabla1[[#All],[ID]],Tabla1[[#All],[B]])))</calculatedColumnFormula>
    </tableColumn>
    <tableColumn id="21" xr3:uid="{14498DD1-7F1C-414A-9BC7-B2A868005CE4}" name="Co" dataDxfId="489" dataCellStyle="Porcentaje">
      <calculatedColumnFormula array="1">IF($A4="",0%,(_xlfn.XLOOKUP($A4,Tabla1[[#All],[ID]],Tabla1[[#All],[Co]])))</calculatedColumnFormula>
    </tableColumn>
    <tableColumn id="22" xr3:uid="{FC000A0B-D9E6-42E3-B633-CD53B9CD2476}" name="Cu" dataDxfId="488" dataCellStyle="Porcentaje">
      <calculatedColumnFormula array="1">IF($A4="",0%,(_xlfn.XLOOKUP($A4,Tabla1[[#All],[ID]],Tabla1[[#All],[Cu]])))</calculatedColumnFormula>
    </tableColumn>
    <tableColumn id="23" xr3:uid="{62749939-B187-4727-BA46-EE04A66D7ECA}" name="Fe" dataDxfId="487" dataCellStyle="Porcentaje">
      <calculatedColumnFormula array="1">IF($A4="",0%,(_xlfn.XLOOKUP($A4,Tabla1[[#All],[ID]],Tabla1[[#All],[Fe]])))</calculatedColumnFormula>
    </tableColumn>
    <tableColumn id="24" xr3:uid="{99157B29-8834-4269-8660-D8924A753994}" name="Mn" dataDxfId="486" dataCellStyle="Porcentaje">
      <calculatedColumnFormula array="1">IF($A4="",0%,(_xlfn.XLOOKUP($A4,Tabla1[[#All],[ID]],Tabla1[[#All],[Mn]])))</calculatedColumnFormula>
    </tableColumn>
    <tableColumn id="25" xr3:uid="{A2A15068-4FD1-4BD9-8B2F-817EAFEBFAD9}" name="Mo" dataDxfId="485" dataCellStyle="Porcentaje">
      <calculatedColumnFormula array="1">IF($A4="",0%,(_xlfn.XLOOKUP($A4,Tabla1[[#All],[ID]],Tabla1[[#All],[Mo]])))</calculatedColumnFormula>
    </tableColumn>
    <tableColumn id="26" xr3:uid="{09D4A43D-9632-405E-A36B-1BADD485052A}" name="SiO2" dataDxfId="484" dataCellStyle="Porcentaje">
      <calculatedColumnFormula array="1">IF($A4="",0%,(_xlfn.XLOOKUP($A4,Tabla1[[#All],[ID]],Tabla1[[#All],[SiO2]])))</calculatedColumnFormula>
    </tableColumn>
    <tableColumn id="27" xr3:uid="{02970000-0977-44A8-AF6D-1CA6A42712AD}" name="Zn" dataDxfId="483" dataCellStyle="Porcentaje">
      <calculatedColumnFormula array="1">IF($A4="",0%,(_xlfn.XLOOKUP($A4,Tabla1[[#All],[ID]],Tabla1[[#All],[Zn]])))</calculatedColumnFormula>
    </tableColumn>
    <tableColumn id="28" xr3:uid="{70B88BDD-DCD0-4DD1-A4A4-D4D1008BF0AD}" name="Na" dataDxfId="482" dataCellStyle="Porcentaje">
      <calculatedColumnFormula array="1">IF($A4="",0%,(_xlfn.XLOOKUP($A4,Tabla1[[#All],[ID]],Tabla1[[#All],[Na]])))</calculatedColumnFormula>
    </tableColumn>
  </tableColumns>
  <tableStyleInfo name="TableStyleMedium9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B10339D2-2088-4E1A-ABAD-22E9E3CCA017}" name="Tabla269" displayName="Tabla269" ref="A3:W21" totalsRowShown="0" headerRowDxfId="451" dataDxfId="449" headerRowBorderDxfId="450" tableBorderDxfId="448" totalsRowBorderDxfId="447" dataCellStyle="Porcentaje">
  <autoFilter ref="A3:W21" xr:uid="{62A12C63-74E9-484A-BEC8-31A82248B89B}"/>
  <tableColumns count="23">
    <tableColumn id="4" xr3:uid="{89ECDBA4-03F6-4A7E-BD58-25A096EDB7F8}" name="MATERIA PRIMA" dataDxfId="446"/>
    <tableColumn id="29" xr3:uid="{0EC96B00-E5BC-4141-A872-0D7B4B5485C1}" name="CANTIDAD" dataDxfId="445"/>
    <tableColumn id="5" xr3:uid="{1633946B-4FA4-4B8D-8FD8-7DE1A2485EBB}" name="Q" dataDxfId="444"/>
    <tableColumn id="9" xr3:uid="{733C69E9-B540-4174-B606-E7D55A2E8BDC}" name="C" dataDxfId="443" dataCellStyle="Porcentaje"/>
    <tableColumn id="10" xr3:uid="{AC57DA31-1418-41BA-A468-85DAF90F408E}" name="N" dataDxfId="442" dataCellStyle="Porcentaje"/>
    <tableColumn id="11" xr3:uid="{FB0B55A3-B93D-4493-B3DC-27E50FCB3D82}" name="N-NH4" dataDxfId="441" dataCellStyle="Porcentaje"/>
    <tableColumn id="12" xr3:uid="{D00452DD-21D7-4A87-9641-B09488F03ECF}" name="N-NO3" dataDxfId="440" dataCellStyle="Porcentaje"/>
    <tableColumn id="13" xr3:uid="{1BF65C1B-4984-4E78-BD68-8B18AF7A6494}" name="N-org" dataDxfId="439" dataCellStyle="Porcentaje"/>
    <tableColumn id="14" xr3:uid="{0775AA7D-C264-498F-80F6-23772E406B3A}" name="N-ur" dataDxfId="438" dataCellStyle="Porcentaje"/>
    <tableColumn id="15" xr3:uid="{B3DA9CC7-8270-4B37-ACC9-5538BE1CEE79}" name="P" dataDxfId="437" dataCellStyle="Porcentaje"/>
    <tableColumn id="16" xr3:uid="{EEB86702-58D2-4596-8E7E-1AE8A8829239}" name="K" dataDxfId="436" dataCellStyle="Porcentaje"/>
    <tableColumn id="17" xr3:uid="{50A2ECA9-49D1-4491-83C5-6E28FE3EB880}" name="CaO" dataDxfId="435" dataCellStyle="Porcentaje"/>
    <tableColumn id="18" xr3:uid="{95F0214F-3CDA-4565-B99A-7EF8F3E45B19}" name="MgO" dataDxfId="434" dataCellStyle="Porcentaje"/>
    <tableColumn id="19" xr3:uid="{02DCC36E-C09B-4B9F-81ED-045FEBE14635}" name="S" dataDxfId="433" dataCellStyle="Porcentaje"/>
    <tableColumn id="20" xr3:uid="{38BF1730-288D-4906-AD09-6B044C3CAAFA}" name="B" dataDxfId="432" dataCellStyle="Porcentaje"/>
    <tableColumn id="21" xr3:uid="{1D3457C3-3020-4050-B482-6C8318C0CCCE}" name="Co" dataDxfId="431" dataCellStyle="Porcentaje"/>
    <tableColumn id="22" xr3:uid="{0CD32F8F-10E1-486B-8DDA-AC8F06EB3F78}" name="Cu" dataDxfId="430" dataCellStyle="Porcentaje"/>
    <tableColumn id="23" xr3:uid="{CB7AB5A4-FF37-4F60-BCAE-C65EE433AA80}" name="Fe" dataDxfId="429" dataCellStyle="Porcentaje"/>
    <tableColumn id="24" xr3:uid="{CB455322-6216-4188-94B5-117E4C64E9D1}" name="Mn" dataDxfId="428" dataCellStyle="Porcentaje"/>
    <tableColumn id="25" xr3:uid="{B3C4EF47-A616-422F-B932-F35EADB89741}" name="Mo" dataDxfId="427" dataCellStyle="Porcentaje"/>
    <tableColumn id="26" xr3:uid="{40768215-BA39-4ADD-BEE8-26CA9E914E75}" name="SiO2" dataDxfId="426" dataCellStyle="Porcentaje"/>
    <tableColumn id="27" xr3:uid="{8F216E43-74D6-4523-B6B0-2322AB6C9D31}" name="Zn" dataDxfId="425" dataCellStyle="Porcentaje"/>
    <tableColumn id="28" xr3:uid="{F7C38042-66B4-48F8-BFBF-7E1978D18E03}" name="Na" dataDxfId="424" dataCellStyle="Porcentaje"/>
  </tableColumns>
  <tableStyleInfo name="TableStyleMedium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5F3BFCA-4C5E-44E7-97D9-605748549BDD}" name="Tabla271" displayName="Tabla271" ref="A3:W21" totalsRowShown="0" headerRowDxfId="391" dataDxfId="389" headerRowBorderDxfId="390" tableBorderDxfId="388" totalsRowBorderDxfId="387" dataCellStyle="Porcentaje">
  <autoFilter ref="A3:W21" xr:uid="{62A12C63-74E9-484A-BEC8-31A82248B89B}"/>
  <tableColumns count="23">
    <tableColumn id="4" xr3:uid="{4D322A0B-2404-4502-8E2B-9BD559EAC59C}" name="MATERIA PRIMA" dataDxfId="386"/>
    <tableColumn id="29" xr3:uid="{ADCEDB69-75E3-4520-ABAF-A0EDE8B33254}" name="CANTIDAD" dataDxfId="385"/>
    <tableColumn id="5" xr3:uid="{9923FDBC-2203-4175-9F84-8C40E15F3E71}" name="Q" dataDxfId="384"/>
    <tableColumn id="9" xr3:uid="{5EB49E34-B911-4D24-8997-193CF5B7DB80}" name="C" dataDxfId="383" dataCellStyle="Porcentaje"/>
    <tableColumn id="10" xr3:uid="{C41278B8-1912-4B07-955D-CE45A2C54A47}" name="N" dataDxfId="382" dataCellStyle="Porcentaje"/>
    <tableColumn id="11" xr3:uid="{EA014E70-511B-4248-86F5-1D7961B794A1}" name="N-NH4" dataDxfId="381" dataCellStyle="Porcentaje"/>
    <tableColumn id="12" xr3:uid="{142CD8D0-194E-4F13-8FFB-28B60538F3D4}" name="N-NO3" dataDxfId="380" dataCellStyle="Porcentaje"/>
    <tableColumn id="13" xr3:uid="{503489EA-8B8F-4AD6-BDBB-6F04A5B8D2E9}" name="N-org" dataDxfId="379" dataCellStyle="Porcentaje"/>
    <tableColumn id="14" xr3:uid="{BCAF6A60-19E8-4116-AEDD-6A8CE2EEC000}" name="N-ur" dataDxfId="378" dataCellStyle="Porcentaje"/>
    <tableColumn id="15" xr3:uid="{49F205E9-36EC-4686-8AE3-FECE7D09DE1D}" name="P" dataDxfId="377" dataCellStyle="Porcentaje"/>
    <tableColumn id="16" xr3:uid="{B2C42FB6-A59A-4CE0-ADD8-FC0169FD5DD4}" name="K" dataDxfId="376" dataCellStyle="Porcentaje"/>
    <tableColumn id="17" xr3:uid="{95F4755B-9688-4E42-ACE7-7847041FFB8A}" name="CaO" dataDxfId="375" dataCellStyle="Porcentaje"/>
    <tableColumn id="18" xr3:uid="{9EE1B41E-DFEB-4B27-9BFF-9B2B16F70221}" name="MgO" dataDxfId="374" dataCellStyle="Porcentaje"/>
    <tableColumn id="19" xr3:uid="{B943F553-3EC8-4979-8C2D-341B6F009026}" name="S" dataDxfId="373" dataCellStyle="Porcentaje"/>
    <tableColumn id="20" xr3:uid="{175A4E4E-8825-4F61-A574-4C77C766B169}" name="B" dataDxfId="372" dataCellStyle="Porcentaje"/>
    <tableColumn id="21" xr3:uid="{9B15ED59-293A-4512-9186-B5595FD0DB63}" name="Co" dataDxfId="371" dataCellStyle="Porcentaje"/>
    <tableColumn id="22" xr3:uid="{60B61AB8-F26A-4275-B0BD-7EA2B32C5D67}" name="Cu" dataDxfId="370" dataCellStyle="Porcentaje"/>
    <tableColumn id="23" xr3:uid="{F9992328-14A5-43F6-B039-621C108307F6}" name="Fe" dataDxfId="369" dataCellStyle="Porcentaje"/>
    <tableColumn id="24" xr3:uid="{286DC155-589C-402F-A6A6-8E0F8491F577}" name="Mn" dataDxfId="368" dataCellStyle="Porcentaje"/>
    <tableColumn id="25" xr3:uid="{15AFA6FD-17E8-436B-9553-918C89860C10}" name="Mo" dataDxfId="367" dataCellStyle="Porcentaje"/>
    <tableColumn id="26" xr3:uid="{7E921E07-2EDE-418A-BF39-6172D6C9FEC3}" name="SiO2" dataDxfId="366" dataCellStyle="Porcentaje"/>
    <tableColumn id="27" xr3:uid="{40BBF23D-085C-4CB2-91B8-574535A3ED6B}" name="Zn" dataDxfId="365" dataCellStyle="Porcentaje"/>
    <tableColumn id="28" xr3:uid="{B3859CCA-D97B-4413-AB2E-8737C6450226}" name="Na" dataDxfId="364" dataCellStyle="Porcentaje"/>
  </tableColumns>
  <tableStyleInfo name="TableStyleMedium9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C3D31A4B-D16C-4CBC-A94B-CFF79EFF7EB9}" name="Tabla270" displayName="Tabla270" ref="A3:W21" totalsRowShown="0" headerRowDxfId="333" dataDxfId="331" headerRowBorderDxfId="332" tableBorderDxfId="330" totalsRowBorderDxfId="329" dataCellStyle="Porcentaje">
  <autoFilter ref="A3:W21" xr:uid="{62A12C63-74E9-484A-BEC8-31A82248B89B}"/>
  <tableColumns count="23">
    <tableColumn id="4" xr3:uid="{D6B76474-318C-4E49-BCB6-97E112CEF73A}" name="MATERIA PRIMA" dataDxfId="328"/>
    <tableColumn id="29" xr3:uid="{F53CCD18-31DF-4C6A-ACFE-6BAD1914CC11}" name="CANTIDAD" dataDxfId="327"/>
    <tableColumn id="5" xr3:uid="{1AB54621-8D51-48A1-A428-ECA59537AC04}" name="Q" dataDxfId="326"/>
    <tableColumn id="9" xr3:uid="{8A7F89AD-C13D-4506-87D5-9F2BAA65266C}" name="C" dataDxfId="325" dataCellStyle="Porcentaje"/>
    <tableColumn id="10" xr3:uid="{02D482B6-E5AC-48F1-BBEB-6822A915D7E5}" name="N" dataDxfId="324" dataCellStyle="Porcentaje"/>
    <tableColumn id="11" xr3:uid="{0217315E-3DF0-480D-B11A-7630A4998166}" name="N-NH4" dataDxfId="323" dataCellStyle="Porcentaje"/>
    <tableColumn id="12" xr3:uid="{5F03EA5B-AE3D-4ACD-A7B9-FFAD1BA5B2B5}" name="N-NO3" dataDxfId="322" dataCellStyle="Porcentaje"/>
    <tableColumn id="13" xr3:uid="{40D09816-77EF-4DF4-BE71-F8666620FD95}" name="N-org" dataDxfId="321" dataCellStyle="Porcentaje"/>
    <tableColumn id="14" xr3:uid="{C4308E14-BA0D-4785-A76B-871A98CF09E5}" name="N-ur" dataDxfId="320" dataCellStyle="Porcentaje"/>
    <tableColumn id="15" xr3:uid="{B9EA4576-B546-4803-8CC0-23A460BAB7B8}" name="P" dataDxfId="319" dataCellStyle="Porcentaje"/>
    <tableColumn id="16" xr3:uid="{C52E30A0-AFF0-4D65-9895-778392D1C239}" name="K" dataDxfId="318" dataCellStyle="Porcentaje"/>
    <tableColumn id="17" xr3:uid="{0FE06D63-DF74-4979-8804-3F9E914A769A}" name="CaO" dataDxfId="317" dataCellStyle="Porcentaje"/>
    <tableColumn id="18" xr3:uid="{EE0BFDE0-4CD6-477B-BE69-2C3BD9DFEE8E}" name="MgO" dataDxfId="316" dataCellStyle="Porcentaje"/>
    <tableColumn id="19" xr3:uid="{831ED6FE-690F-42F1-8A78-2CD138FC3413}" name="S" dataDxfId="315" dataCellStyle="Porcentaje"/>
    <tableColumn id="20" xr3:uid="{E06F55D7-C192-4008-99AC-7C14F9DA4FF4}" name="B" dataDxfId="314" dataCellStyle="Porcentaje"/>
    <tableColumn id="21" xr3:uid="{92FC56EC-DE4D-4635-A11F-3DF15F84F459}" name="Co" dataDxfId="313" dataCellStyle="Porcentaje"/>
    <tableColumn id="22" xr3:uid="{6F7B5A13-9E73-4057-AE8B-82C8945601F3}" name="Cu" dataDxfId="312" dataCellStyle="Porcentaje"/>
    <tableColumn id="23" xr3:uid="{CFB9C8A8-B3EE-4BA9-834C-F7E58853DC1B}" name="Fe" dataDxfId="311" dataCellStyle="Porcentaje"/>
    <tableColumn id="24" xr3:uid="{CF61B972-921C-4968-BD9A-651B2DA96B1D}" name="Mn" dataDxfId="310" dataCellStyle="Porcentaje"/>
    <tableColumn id="25" xr3:uid="{4569F848-F923-4833-A5CB-A4484A20F272}" name="Mo" dataDxfId="309" dataCellStyle="Porcentaje"/>
    <tableColumn id="26" xr3:uid="{C38D4E59-F51E-4DFF-A25A-C47C94558618}" name="SiO2" dataDxfId="308" dataCellStyle="Porcentaje"/>
    <tableColumn id="27" xr3:uid="{500BDBED-46CF-4158-B307-E421238D06F5}" name="Zn" dataDxfId="307" dataCellStyle="Porcentaje"/>
    <tableColumn id="28" xr3:uid="{B00843B3-414E-4FDA-976B-97A2BA82CDE5}" name="Na" dataDxfId="306" dataCellStyle="Porcentaje"/>
  </tableColumns>
  <tableStyleInfo name="TableStyleMedium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D7C6445-D999-4539-A70B-1CACB5B29E7A}" name="Tabla272" displayName="Tabla272" ref="A3:W21" totalsRowShown="0" headerRowDxfId="273" dataDxfId="271" headerRowBorderDxfId="272" tableBorderDxfId="270" totalsRowBorderDxfId="269" dataCellStyle="Porcentaje">
  <autoFilter ref="A3:W21" xr:uid="{62A12C63-74E9-484A-BEC8-31A82248B89B}"/>
  <tableColumns count="23">
    <tableColumn id="4" xr3:uid="{95FD3047-4B87-45B2-8947-87CD915F1751}" name="MATERIA PRIMA" dataDxfId="268"/>
    <tableColumn id="29" xr3:uid="{9FDBEFD3-E396-4E07-A199-A6F8495E7A62}" name="CANTIDAD" dataDxfId="267"/>
    <tableColumn id="5" xr3:uid="{5C5FBA42-4EAB-4511-8F6A-93E510CB6348}" name="Q" dataDxfId="266"/>
    <tableColumn id="9" xr3:uid="{B1C4A664-BC27-4F92-BE09-AAA909936D26}" name="C" dataDxfId="265" dataCellStyle="Porcentaje"/>
    <tableColumn id="10" xr3:uid="{CEC06DA4-2112-49D6-B501-E35B1A6214EC}" name="N" dataDxfId="264" dataCellStyle="Porcentaje"/>
    <tableColumn id="11" xr3:uid="{860A19B6-0CEE-47BC-85C0-C3DF22F8682F}" name="N-NH4" dataDxfId="263" dataCellStyle="Porcentaje"/>
    <tableColumn id="12" xr3:uid="{8309F0C4-D6B4-4AE8-AC0E-82A927C867F0}" name="N-NO3" dataDxfId="262" dataCellStyle="Porcentaje"/>
    <tableColumn id="13" xr3:uid="{F4C61FC6-57E6-4A71-9A97-65B681332EA8}" name="N-org" dataDxfId="261" dataCellStyle="Porcentaje"/>
    <tableColumn id="14" xr3:uid="{C22EA8C3-A336-4C06-91F9-C9F2ADA2B018}" name="N-ur" dataDxfId="260" dataCellStyle="Porcentaje"/>
    <tableColumn id="15" xr3:uid="{4EDC2E0A-EC40-4B11-A98E-B31681084423}" name="P" dataDxfId="259" dataCellStyle="Porcentaje"/>
    <tableColumn id="16" xr3:uid="{F793589E-A6F8-424C-AFF6-3675F7F7287D}" name="K" dataDxfId="258" dataCellStyle="Porcentaje"/>
    <tableColumn id="17" xr3:uid="{D3C1A031-1BD0-4AC2-9D61-9A30C20572C9}" name="CaO" dataDxfId="257" dataCellStyle="Porcentaje"/>
    <tableColumn id="18" xr3:uid="{1DEC9B48-53AB-4988-A2C9-6C552CEB78EF}" name="MgO" dataDxfId="256" dataCellStyle="Porcentaje"/>
    <tableColumn id="19" xr3:uid="{6970369E-FAB6-447B-B654-FEE65BEFAA80}" name="S" dataDxfId="255" dataCellStyle="Porcentaje"/>
    <tableColumn id="20" xr3:uid="{8A4E950C-6DFE-4624-BF0F-93F3BDB21961}" name="B" dataDxfId="254" dataCellStyle="Porcentaje"/>
    <tableColumn id="21" xr3:uid="{D06830DE-BE39-4D2B-81A7-C2B9793B4DE3}" name="Co" dataDxfId="253" dataCellStyle="Porcentaje"/>
    <tableColumn id="22" xr3:uid="{D481D39A-156C-432B-A41B-67666DFF1EC2}" name="Cu" dataDxfId="252" dataCellStyle="Porcentaje"/>
    <tableColumn id="23" xr3:uid="{F207CB94-7281-474D-8C43-20105417624D}" name="Fe" dataDxfId="251" dataCellStyle="Porcentaje"/>
    <tableColumn id="24" xr3:uid="{D93E7140-D327-4EC9-97AC-FB22689BAE3D}" name="Mn" dataDxfId="250" dataCellStyle="Porcentaje"/>
    <tableColumn id="25" xr3:uid="{D23287BD-B495-478B-9B56-05D3AB0B8E3B}" name="Mo" dataDxfId="249" dataCellStyle="Porcentaje"/>
    <tableColumn id="26" xr3:uid="{3DE348D3-2F62-421F-8C39-C9F7701A8702}" name="SiO2" dataDxfId="248" dataCellStyle="Porcentaje"/>
    <tableColumn id="27" xr3:uid="{BDCD1FA7-B8E3-40FB-9847-55114C45F15E}" name="Zn" dataDxfId="247" dataCellStyle="Porcentaje"/>
    <tableColumn id="28" xr3:uid="{2CD9E8EA-B820-4F07-9A12-75617AE3AB7C}" name="Na" dataDxfId="246" dataCellStyle="Porcentaje"/>
  </tableColumns>
  <tableStyleInfo name="TableStyleMedium9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70D9AA2-C3E2-4F73-8AEE-88F9DEE45347}" name="Tabla273" displayName="Tabla273" ref="A3:W21" totalsRowShown="0" headerRowDxfId="211" dataDxfId="209" headerRowBorderDxfId="210" tableBorderDxfId="208" totalsRowBorderDxfId="207" dataCellStyle="Porcentaje">
  <autoFilter ref="A3:W21" xr:uid="{62A12C63-74E9-484A-BEC8-31A82248B89B}"/>
  <tableColumns count="23">
    <tableColumn id="4" xr3:uid="{9CA3D060-692B-4A9A-A2F6-516E122A9250}" name="MATERIA PRIMA" dataDxfId="206"/>
    <tableColumn id="29" xr3:uid="{ACB6E976-E0BD-4CD1-8F8B-CE8A06796C1D}" name="CANTIDAD" dataDxfId="205"/>
    <tableColumn id="5" xr3:uid="{0C1979C7-2991-48E1-B22B-ABE1AC68121E}" name="Q" dataDxfId="204"/>
    <tableColumn id="9" xr3:uid="{9DE3099F-C7F6-4333-8D30-7AF29D4549DA}" name="C" dataDxfId="203" dataCellStyle="Porcentaje"/>
    <tableColumn id="10" xr3:uid="{4F59A88A-2583-4B59-B545-FE10726B3B02}" name="N" dataDxfId="202" dataCellStyle="Porcentaje"/>
    <tableColumn id="11" xr3:uid="{504748E0-0759-40A8-B377-4605B9659B66}" name="N-NH4" dataDxfId="201" dataCellStyle="Porcentaje"/>
    <tableColumn id="12" xr3:uid="{7E238023-5A96-4AF3-A864-BC18B1D8B9C9}" name="N-NO3" dataDxfId="200" dataCellStyle="Porcentaje"/>
    <tableColumn id="13" xr3:uid="{7EBAF334-788E-4EC0-AAEB-246A5705C32A}" name="N-org" dataDxfId="199" dataCellStyle="Porcentaje"/>
    <tableColumn id="14" xr3:uid="{BD3D0418-4449-433F-A987-C8A487816BFC}" name="N-ur" dataDxfId="198" dataCellStyle="Porcentaje"/>
    <tableColumn id="15" xr3:uid="{50FD071D-368F-41F4-94C3-34DCCA9483E6}" name="P" dataDxfId="197" dataCellStyle="Porcentaje"/>
    <tableColumn id="16" xr3:uid="{03E4A6E2-D7B8-49C5-A2D0-F7131E39088E}" name="K" dataDxfId="196" dataCellStyle="Porcentaje"/>
    <tableColumn id="17" xr3:uid="{83F0FD0A-98B0-4668-B8E0-4C7500846FC1}" name="CaO" dataDxfId="195" dataCellStyle="Porcentaje"/>
    <tableColumn id="18" xr3:uid="{CEC1FE69-A048-43F0-AE60-125A3CAC1B74}" name="MgO" dataDxfId="194" dataCellStyle="Porcentaje"/>
    <tableColumn id="19" xr3:uid="{6A2515D0-FBD6-4FC8-A9A3-F10EC23F08C7}" name="S" dataDxfId="193" dataCellStyle="Porcentaje"/>
    <tableColumn id="20" xr3:uid="{F6168F23-7837-4345-A29F-A4695A378583}" name="B" dataDxfId="192" dataCellStyle="Porcentaje"/>
    <tableColumn id="21" xr3:uid="{7674F066-C021-4758-BE37-FBD39CCEE943}" name="Co" dataDxfId="191" dataCellStyle="Porcentaje"/>
    <tableColumn id="22" xr3:uid="{E1AD826A-BE57-48B9-ADBD-378AE484D489}" name="Cu" dataDxfId="190" dataCellStyle="Porcentaje"/>
    <tableColumn id="23" xr3:uid="{EC49852F-2022-44C9-B00D-AC9BAE7AA1E8}" name="Fe" dataDxfId="189" dataCellStyle="Porcentaje"/>
    <tableColumn id="24" xr3:uid="{FAE5C461-7B53-4B18-907B-02A570679D9A}" name="Mn" dataDxfId="188" dataCellStyle="Porcentaje"/>
    <tableColumn id="25" xr3:uid="{FCEBA866-B8AD-44A0-9D47-9AF425D8D52D}" name="Mo" dataDxfId="187" dataCellStyle="Porcentaje"/>
    <tableColumn id="26" xr3:uid="{49AC028D-342B-4E5B-838B-3BF0CA24876B}" name="SiO2" dataDxfId="186" dataCellStyle="Porcentaje"/>
    <tableColumn id="27" xr3:uid="{DE296368-BD57-402E-A352-82D8B9E21CD2}" name="Zn" dataDxfId="185" dataCellStyle="Porcentaje"/>
    <tableColumn id="28" xr3:uid="{82AD2F71-E5A8-4F68-9E5F-9D98F8521C1C}" name="Na" dataDxfId="184" dataCellStyle="Porcentaje"/>
  </tableColumns>
  <tableStyleInfo name="TableStyleMedium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C811DC-5713-4BCA-B3C2-AB34ACC36F34}" name="Tabla274" displayName="Tabla274" ref="A3:W21" totalsRowShown="0" headerRowDxfId="149" dataDxfId="147" headerRowBorderDxfId="148" tableBorderDxfId="146" totalsRowBorderDxfId="145" dataCellStyle="Porcentaje">
  <autoFilter ref="A3:W21" xr:uid="{62A12C63-74E9-484A-BEC8-31A82248B89B}"/>
  <tableColumns count="23">
    <tableColumn id="4" xr3:uid="{C1A7F369-7ACF-4EC7-A97A-87E69FC3BFC4}" name="MATERIA PRIMA" dataDxfId="144"/>
    <tableColumn id="29" xr3:uid="{8E01AF6F-E866-4F63-B3FB-B4F0DE6A121A}" name="CANTIDAD" dataDxfId="143"/>
    <tableColumn id="5" xr3:uid="{63917370-9C2A-4A23-BF96-A898D3DC57B5}" name="Q" dataDxfId="142"/>
    <tableColumn id="9" xr3:uid="{E29E63E5-5EFF-4872-899B-430D62AD4873}" name="C" dataDxfId="141" dataCellStyle="Porcentaje"/>
    <tableColumn id="10" xr3:uid="{5DA3DFFA-4021-4235-ABEF-B5B1AD877877}" name="N" dataDxfId="140" dataCellStyle="Porcentaje"/>
    <tableColumn id="11" xr3:uid="{90BBECBC-F450-4655-AC30-A1041DC76D32}" name="N-NH4" dataDxfId="139" dataCellStyle="Porcentaje"/>
    <tableColumn id="12" xr3:uid="{43C1FDDA-1597-4BA2-BE6F-71D4A84E3842}" name="N-NO3" dataDxfId="138" dataCellStyle="Porcentaje"/>
    <tableColumn id="13" xr3:uid="{AFB6E3D3-22EF-4283-8B5E-EE8DF00AD026}" name="N-org" dataDxfId="137" dataCellStyle="Porcentaje"/>
    <tableColumn id="14" xr3:uid="{2910E41E-F97F-4A38-9133-31CF0BDDC626}" name="N-ur" dataDxfId="136" dataCellStyle="Porcentaje"/>
    <tableColumn id="15" xr3:uid="{855C45A3-C60F-44BE-BF5A-990A2B6B33FB}" name="P" dataDxfId="135" dataCellStyle="Porcentaje"/>
    <tableColumn id="16" xr3:uid="{B1E105F6-8C9C-4BA1-83BD-5A0614CDC599}" name="K" dataDxfId="134" dataCellStyle="Porcentaje"/>
    <tableColumn id="17" xr3:uid="{A177B6D8-280E-4621-B46F-70D327DF281F}" name="CaO" dataDxfId="133" dataCellStyle="Porcentaje"/>
    <tableColumn id="18" xr3:uid="{D2A4FBAF-C52E-4863-BC92-7DE3D1143A85}" name="MgO" dataDxfId="132" dataCellStyle="Porcentaje"/>
    <tableColumn id="19" xr3:uid="{6A5DABBB-C2FA-4F76-A403-CA50133F41CF}" name="S" dataDxfId="131" dataCellStyle="Porcentaje"/>
    <tableColumn id="20" xr3:uid="{7112F45F-9FDB-4F7F-904D-B21DFD1C77ED}" name="B" dataDxfId="130" dataCellStyle="Porcentaje"/>
    <tableColumn id="21" xr3:uid="{E06D3385-5BAA-4198-AFD9-EF9D15E07C14}" name="Co" dataDxfId="129" dataCellStyle="Porcentaje"/>
    <tableColumn id="22" xr3:uid="{4E42156F-2399-428C-B804-51809C881E1C}" name="Cu" dataDxfId="128" dataCellStyle="Porcentaje"/>
    <tableColumn id="23" xr3:uid="{D017389A-D854-447A-A0FB-D543CB7AE1BA}" name="Fe" dataDxfId="127" dataCellStyle="Porcentaje"/>
    <tableColumn id="24" xr3:uid="{E3DF5763-611D-489B-A59D-636F1CD561F4}" name="Mn" dataDxfId="126" dataCellStyle="Porcentaje"/>
    <tableColumn id="25" xr3:uid="{52D875C3-7B70-4469-8462-07B4CE3F4F3E}" name="Mo" dataDxfId="125" dataCellStyle="Porcentaje"/>
    <tableColumn id="26" xr3:uid="{5D9B42D3-E76E-40C8-A8B9-9F0CBC597841}" name="SiO2" dataDxfId="124" dataCellStyle="Porcentaje"/>
    <tableColumn id="27" xr3:uid="{F50E66AD-3330-403C-BBEA-AE15B273CB4A}" name="Zn" dataDxfId="123" dataCellStyle="Porcentaje"/>
    <tableColumn id="28" xr3:uid="{BDAE8FD8-75DB-4EE5-9F24-86A98FB97E11}" name="Na" dataDxfId="122" dataCellStyle="Porcentaje"/>
  </tableColumns>
  <tableStyleInfo name="TableStyleMedium9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7CACA5AE-0E8F-43C7-939B-2EE800BE99A0}" name="Tabla275" displayName="Tabla275" ref="A3:W21" totalsRowShown="0" headerRowDxfId="87" dataDxfId="85" headerRowBorderDxfId="86" tableBorderDxfId="84" totalsRowBorderDxfId="83" dataCellStyle="Porcentaje">
  <autoFilter ref="A3:W21" xr:uid="{62A12C63-74E9-484A-BEC8-31A82248B89B}"/>
  <tableColumns count="23">
    <tableColumn id="4" xr3:uid="{C09B16C8-B2A1-4AF2-A534-1F89445929C7}" name="MATERIA PRIMA" dataDxfId="82"/>
    <tableColumn id="29" xr3:uid="{D9620F20-ABB6-45D3-9CDD-04D69A1D8E51}" name="CANTIDAD" dataDxfId="81"/>
    <tableColumn id="5" xr3:uid="{803439F3-8CAB-4772-B00B-EFD736E71873}" name="Q" dataDxfId="80"/>
    <tableColumn id="9" xr3:uid="{960AD5D3-D22D-4523-8F6B-8B0F1BC6E6FC}" name="C" dataDxfId="79" dataCellStyle="Porcentaje"/>
    <tableColumn id="10" xr3:uid="{7934D1C4-6ABA-4800-BF4A-7BAE1F2DAB01}" name="N" dataDxfId="78" dataCellStyle="Porcentaje"/>
    <tableColumn id="11" xr3:uid="{013031E2-E95C-4CB4-AAB3-0EDC1678F325}" name="N-NH4" dataDxfId="77" dataCellStyle="Porcentaje"/>
    <tableColumn id="12" xr3:uid="{C33B6DA0-7062-4576-AAFE-A0A3CAD57276}" name="N-NO3" dataDxfId="76" dataCellStyle="Porcentaje"/>
    <tableColumn id="13" xr3:uid="{281FFD45-7DA8-4E4B-9D27-11188961DF48}" name="N-org" dataDxfId="75" dataCellStyle="Porcentaje"/>
    <tableColumn id="14" xr3:uid="{5EF75B8F-6DA9-4779-B57F-59B1C84C872B}" name="N-ur" dataDxfId="74" dataCellStyle="Porcentaje"/>
    <tableColumn id="15" xr3:uid="{3591F927-C805-4F9B-8FD7-F3D6AA0A8C02}" name="P" dataDxfId="73" dataCellStyle="Porcentaje"/>
    <tableColumn id="16" xr3:uid="{0BDEA117-2B23-4365-AC34-75B8CADAB197}" name="K" dataDxfId="72" dataCellStyle="Porcentaje"/>
    <tableColumn id="17" xr3:uid="{0541F984-8EEC-40CA-AD76-50453D2FAF64}" name="CaO" dataDxfId="71" dataCellStyle="Porcentaje"/>
    <tableColumn id="18" xr3:uid="{DC957055-DF82-4451-AFD7-95269EB3FCFD}" name="MgO" dataDxfId="70" dataCellStyle="Porcentaje"/>
    <tableColumn id="19" xr3:uid="{A8AACBA7-54BD-405E-BDEA-7346B9AA4A54}" name="S" dataDxfId="69" dataCellStyle="Porcentaje"/>
    <tableColumn id="20" xr3:uid="{9538B6C7-E90A-4324-9F37-61F659F637F3}" name="B" dataDxfId="68" dataCellStyle="Porcentaje"/>
    <tableColumn id="21" xr3:uid="{B518DD7D-85DE-46B2-A08E-7ABE3AD51E46}" name="Co" dataDxfId="67" dataCellStyle="Porcentaje"/>
    <tableColumn id="22" xr3:uid="{7E7E726B-FD9B-4B3A-B32A-1939648578DD}" name="Cu" dataDxfId="66" dataCellStyle="Porcentaje"/>
    <tableColumn id="23" xr3:uid="{A52CE6B1-3388-4567-9099-D29167B3D1B1}" name="Fe" dataDxfId="65" dataCellStyle="Porcentaje"/>
    <tableColumn id="24" xr3:uid="{71523966-4509-4B75-92F2-6D3370769E50}" name="Mn" dataDxfId="64" dataCellStyle="Porcentaje"/>
    <tableColumn id="25" xr3:uid="{FDCC36B9-DB5E-402B-A3B8-0C98D9E26B02}" name="Mo" dataDxfId="63" dataCellStyle="Porcentaje"/>
    <tableColumn id="26" xr3:uid="{B666E2E9-6437-4F34-8398-2F57F61B95D1}" name="SiO2" dataDxfId="62" dataCellStyle="Porcentaje"/>
    <tableColumn id="27" xr3:uid="{A829ABF6-5BC5-449F-8E8C-2AAC17F9AC13}" name="Zn" dataDxfId="61" dataCellStyle="Porcentaje"/>
    <tableColumn id="28" xr3:uid="{374D2764-6542-4A7E-A7E2-FE70393D633E}" name="Na" dataDxfId="60" dataCellStyle="Porcentaje"/>
  </tableColumns>
  <tableStyleInfo name="TableStyleMedium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3ECBAE2-A0C8-43CC-8FC7-D5A59DE250BB}" name="Tabla276" displayName="Tabla276" ref="A3:W21" totalsRowShown="0" headerRowDxfId="27" dataDxfId="25" headerRowBorderDxfId="26" tableBorderDxfId="24" totalsRowBorderDxfId="23" dataCellStyle="Porcentaje">
  <autoFilter ref="A3:W21" xr:uid="{62A12C63-74E9-484A-BEC8-31A82248B89B}"/>
  <tableColumns count="23">
    <tableColumn id="4" xr3:uid="{3CE4792A-971E-4CBE-B128-B524798D3E4B}" name="MATERIA PRIMA" dataDxfId="22"/>
    <tableColumn id="29" xr3:uid="{5160389A-A99B-4C37-BF25-56F9ED1623DF}" name="CANTIDAD" dataDxfId="21"/>
    <tableColumn id="5" xr3:uid="{13C01D44-F701-4835-B374-9BE38D8C865B}" name="Q" dataDxfId="20"/>
    <tableColumn id="9" xr3:uid="{091FF6D1-8B3C-4371-BAEC-0E5E6A691442}" name="C" dataDxfId="19" dataCellStyle="Porcentaje"/>
    <tableColumn id="10" xr3:uid="{DF3BA874-7050-4078-A0EC-1AC855347286}" name="N" dataDxfId="18" dataCellStyle="Porcentaje"/>
    <tableColumn id="11" xr3:uid="{23063BFB-CC7A-45D9-9B92-6E60371DDBB3}" name="N-NH4" dataDxfId="17" dataCellStyle="Porcentaje"/>
    <tableColumn id="12" xr3:uid="{12CD9EA0-EA17-4461-ABA3-5AEF7456C58C}" name="N-NO3" dataDxfId="16" dataCellStyle="Porcentaje"/>
    <tableColumn id="13" xr3:uid="{D8285F1C-B899-44D8-A197-E6C9D09185F1}" name="N-org" dataDxfId="15" dataCellStyle="Porcentaje"/>
    <tableColumn id="14" xr3:uid="{0515B58D-08D3-48F5-BEDB-79944941C6DF}" name="N-ur" dataDxfId="14" dataCellStyle="Porcentaje"/>
    <tableColumn id="15" xr3:uid="{A1D9BE4E-E2E3-4607-8A5D-87D0EC55254A}" name="P" dataDxfId="13" dataCellStyle="Porcentaje"/>
    <tableColumn id="16" xr3:uid="{98E9FEF3-AE95-4D8C-B264-CFFCEB1E8049}" name="K" dataDxfId="12" dataCellStyle="Porcentaje"/>
    <tableColumn id="17" xr3:uid="{3DA373B1-BC8B-43B8-ABC3-F51ACD0CEEB7}" name="CaO" dataDxfId="11" dataCellStyle="Porcentaje"/>
    <tableColumn id="18" xr3:uid="{8ACA7D59-BE15-43AE-8E72-3641A3366394}" name="MgO" dataDxfId="10" dataCellStyle="Porcentaje"/>
    <tableColumn id="19" xr3:uid="{02801392-0A4D-4C6C-8912-EF375ED644BA}" name="S" dataDxfId="9" dataCellStyle="Porcentaje"/>
    <tableColumn id="20" xr3:uid="{FCA79F1B-B292-4A19-9EA9-B20038D0DDAE}" name="B" dataDxfId="8" dataCellStyle="Porcentaje"/>
    <tableColumn id="21" xr3:uid="{E89B4471-72EE-4770-83CC-FDFA8D150CE4}" name="Co" dataDxfId="7" dataCellStyle="Porcentaje"/>
    <tableColumn id="22" xr3:uid="{BB8B8324-8948-497B-A9E7-11798B2087FE}" name="Cu" dataDxfId="6" dataCellStyle="Porcentaje"/>
    <tableColumn id="23" xr3:uid="{5BFB2ADE-E5EF-4F39-8058-1580FFBAF30B}" name="Fe" dataDxfId="5" dataCellStyle="Porcentaje"/>
    <tableColumn id="24" xr3:uid="{58F1D23A-BEBD-4577-8AFA-E01D891DE514}" name="Mn" dataDxfId="4" dataCellStyle="Porcentaje"/>
    <tableColumn id="25" xr3:uid="{659EEEA2-10D0-4C77-ADD5-A06F5ADB2E85}" name="Mo" dataDxfId="3" dataCellStyle="Porcentaje"/>
    <tableColumn id="26" xr3:uid="{E4F51225-7D3B-42C6-BF4E-65A0A942B584}" name="SiO2" dataDxfId="2" dataCellStyle="Porcentaje"/>
    <tableColumn id="27" xr3:uid="{DDEACAD3-04B3-4DC0-A709-0516534D49DB}" name="Zn" dataDxfId="1" dataCellStyle="Porcentaje"/>
    <tableColumn id="28" xr3:uid="{27AA530A-417B-4099-A7D9-AA4CD7FC23EB}" name="Na" dataDxfId="0" dataCellStyle="Porcentaj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hf6ulsT6nc6DI7HtrW_BzMsUCk3NDh9L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4.xml"/><Relationship Id="rId4" Type="http://schemas.openxmlformats.org/officeDocument/2006/relationships/ctrlProp" Target="../ctrlProps/ctrlProp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25.xml"/><Relationship Id="rId4" Type="http://schemas.openxmlformats.org/officeDocument/2006/relationships/ctrlProp" Target="../ctrlProps/ctrlProp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26.xml"/><Relationship Id="rId4" Type="http://schemas.openxmlformats.org/officeDocument/2006/relationships/ctrlProp" Target="../ctrlProps/ctrlProp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27.xml"/><Relationship Id="rId4" Type="http://schemas.openxmlformats.org/officeDocument/2006/relationships/ctrlProp" Target="../ctrlProps/ctrlProp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28.xml"/><Relationship Id="rId4" Type="http://schemas.openxmlformats.org/officeDocument/2006/relationships/ctrlProp" Target="../ctrlProps/ctrlProp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9.xml"/><Relationship Id="rId4" Type="http://schemas.openxmlformats.org/officeDocument/2006/relationships/ctrlProp" Target="../ctrlProps/ctrlProp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30.xml"/><Relationship Id="rId4" Type="http://schemas.openxmlformats.org/officeDocument/2006/relationships/ctrlProp" Target="../ctrlProps/ctrlProp1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31.xml"/><Relationship Id="rId4" Type="http://schemas.openxmlformats.org/officeDocument/2006/relationships/ctrlProp" Target="../ctrlProps/ctrlProp1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32.xml"/><Relationship Id="rId4" Type="http://schemas.openxmlformats.org/officeDocument/2006/relationships/ctrlProp" Target="../ctrlProps/ctrlProp1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33.xml"/><Relationship Id="rId4" Type="http://schemas.openxmlformats.org/officeDocument/2006/relationships/ctrlProp" Target="../ctrlProps/ctrlProp1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34.xml"/><Relationship Id="rId4" Type="http://schemas.openxmlformats.org/officeDocument/2006/relationships/ctrlProp" Target="../ctrlProps/ctrlProp1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35.xml"/><Relationship Id="rId4" Type="http://schemas.openxmlformats.org/officeDocument/2006/relationships/ctrlProp" Target="../ctrlProps/ctrlProp1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36.xml"/><Relationship Id="rId4" Type="http://schemas.openxmlformats.org/officeDocument/2006/relationships/ctrlProp" Target="../ctrlProps/ctrlProp1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37.xml"/><Relationship Id="rId4" Type="http://schemas.openxmlformats.org/officeDocument/2006/relationships/ctrlProp" Target="../ctrlProps/ctrlProp1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38.xml"/><Relationship Id="rId4" Type="http://schemas.openxmlformats.org/officeDocument/2006/relationships/ctrlProp" Target="../ctrlProps/ctrlProp1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39.xml"/><Relationship Id="rId4" Type="http://schemas.openxmlformats.org/officeDocument/2006/relationships/ctrlProp" Target="../ctrlProps/ctrlProp1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40.xml"/><Relationship Id="rId4" Type="http://schemas.openxmlformats.org/officeDocument/2006/relationships/ctrlProp" Target="../ctrlProps/ctrlProp2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41.xml"/><Relationship Id="rId4" Type="http://schemas.openxmlformats.org/officeDocument/2006/relationships/ctrlProp" Target="../ctrlProps/ctrlProp2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42.xml"/><Relationship Id="rId4" Type="http://schemas.openxmlformats.org/officeDocument/2006/relationships/ctrlProp" Target="../ctrlProps/ctrlProp2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43.xml"/><Relationship Id="rId4" Type="http://schemas.openxmlformats.org/officeDocument/2006/relationships/ctrlProp" Target="../ctrlProps/ctrlProp2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5" Type="http://schemas.openxmlformats.org/officeDocument/2006/relationships/table" Target="../tables/table44.xml"/><Relationship Id="rId4" Type="http://schemas.openxmlformats.org/officeDocument/2006/relationships/ctrlProp" Target="../ctrlProps/ctrlProp2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5" Type="http://schemas.openxmlformats.org/officeDocument/2006/relationships/table" Target="../tables/table45.xml"/><Relationship Id="rId4" Type="http://schemas.openxmlformats.org/officeDocument/2006/relationships/ctrlProp" Target="../ctrlProps/ctrlProp2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5" Type="http://schemas.openxmlformats.org/officeDocument/2006/relationships/table" Target="../tables/table46.xml"/><Relationship Id="rId4" Type="http://schemas.openxmlformats.org/officeDocument/2006/relationships/ctrlProp" Target="../ctrlProps/ctrlProp2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5" Type="http://schemas.openxmlformats.org/officeDocument/2006/relationships/table" Target="../tables/table47.xml"/><Relationship Id="rId4" Type="http://schemas.openxmlformats.org/officeDocument/2006/relationships/ctrlProp" Target="../ctrlProps/ctrlProp2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5" Type="http://schemas.openxmlformats.org/officeDocument/2006/relationships/table" Target="../tables/table48.xml"/><Relationship Id="rId4" Type="http://schemas.openxmlformats.org/officeDocument/2006/relationships/ctrlProp" Target="../ctrlProps/ctrlProp2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Relationship Id="rId5" Type="http://schemas.openxmlformats.org/officeDocument/2006/relationships/table" Target="../tables/table49.xml"/><Relationship Id="rId4" Type="http://schemas.openxmlformats.org/officeDocument/2006/relationships/ctrlProp" Target="../ctrlProps/ctrlProp2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5" Type="http://schemas.openxmlformats.org/officeDocument/2006/relationships/table" Target="../tables/table50.xml"/><Relationship Id="rId4" Type="http://schemas.openxmlformats.org/officeDocument/2006/relationships/ctrlProp" Target="../ctrlProps/ctrlProp3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Relationship Id="rId5" Type="http://schemas.openxmlformats.org/officeDocument/2006/relationships/table" Target="../tables/table51.xml"/><Relationship Id="rId4" Type="http://schemas.openxmlformats.org/officeDocument/2006/relationships/ctrlProp" Target="../ctrlProps/ctrlProp3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5" Type="http://schemas.openxmlformats.org/officeDocument/2006/relationships/table" Target="../tables/table52.xml"/><Relationship Id="rId4" Type="http://schemas.openxmlformats.org/officeDocument/2006/relationships/ctrlProp" Target="../ctrlProps/ctrlProp3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5" Type="http://schemas.openxmlformats.org/officeDocument/2006/relationships/table" Target="../tables/table53.xml"/><Relationship Id="rId4" Type="http://schemas.openxmlformats.org/officeDocument/2006/relationships/ctrlProp" Target="../ctrlProps/ctrlProp3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5" Type="http://schemas.openxmlformats.org/officeDocument/2006/relationships/table" Target="../tables/table54.xml"/><Relationship Id="rId4" Type="http://schemas.openxmlformats.org/officeDocument/2006/relationships/ctrlProp" Target="../ctrlProps/ctrlProp3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Relationship Id="rId5" Type="http://schemas.openxmlformats.org/officeDocument/2006/relationships/table" Target="../tables/table55.xml"/><Relationship Id="rId4" Type="http://schemas.openxmlformats.org/officeDocument/2006/relationships/ctrlProp" Target="../ctrlProps/ctrlProp3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Relationship Id="rId5" Type="http://schemas.openxmlformats.org/officeDocument/2006/relationships/table" Target="../tables/table56.xml"/><Relationship Id="rId4" Type="http://schemas.openxmlformats.org/officeDocument/2006/relationships/ctrlProp" Target="../ctrlProps/ctrlProp3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Relationship Id="rId5" Type="http://schemas.openxmlformats.org/officeDocument/2006/relationships/table" Target="../tables/table57.xml"/><Relationship Id="rId4" Type="http://schemas.openxmlformats.org/officeDocument/2006/relationships/ctrlProp" Target="../ctrlProps/ctrlProp3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Relationship Id="rId5" Type="http://schemas.openxmlformats.org/officeDocument/2006/relationships/table" Target="../tables/table58.xml"/><Relationship Id="rId4" Type="http://schemas.openxmlformats.org/officeDocument/2006/relationships/ctrlProp" Target="../ctrlProps/ctrlProp3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Relationship Id="rId5" Type="http://schemas.openxmlformats.org/officeDocument/2006/relationships/table" Target="../tables/table59.xml"/><Relationship Id="rId4" Type="http://schemas.openxmlformats.org/officeDocument/2006/relationships/ctrlProp" Target="../ctrlProps/ctrlProp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Relationship Id="rId5" Type="http://schemas.openxmlformats.org/officeDocument/2006/relationships/table" Target="../tables/table60.xml"/><Relationship Id="rId4" Type="http://schemas.openxmlformats.org/officeDocument/2006/relationships/ctrlProp" Target="../ctrlProps/ctrlProp4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Relationship Id="rId5" Type="http://schemas.openxmlformats.org/officeDocument/2006/relationships/table" Target="../tables/table61.xml"/><Relationship Id="rId4" Type="http://schemas.openxmlformats.org/officeDocument/2006/relationships/ctrlProp" Target="../ctrlProps/ctrlProp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Relationship Id="rId5" Type="http://schemas.openxmlformats.org/officeDocument/2006/relationships/table" Target="../tables/table62.xml"/><Relationship Id="rId4" Type="http://schemas.openxmlformats.org/officeDocument/2006/relationships/ctrlProp" Target="../ctrlProps/ctrlProp4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Relationship Id="rId5" Type="http://schemas.openxmlformats.org/officeDocument/2006/relationships/table" Target="../tables/table63.xml"/><Relationship Id="rId4" Type="http://schemas.openxmlformats.org/officeDocument/2006/relationships/ctrlProp" Target="../ctrlProps/ctrlProp4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Relationship Id="rId5" Type="http://schemas.openxmlformats.org/officeDocument/2006/relationships/table" Target="../tables/table64.xml"/><Relationship Id="rId4" Type="http://schemas.openxmlformats.org/officeDocument/2006/relationships/ctrlProp" Target="../ctrlProps/ctrlProp4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8.bin"/><Relationship Id="rId5" Type="http://schemas.openxmlformats.org/officeDocument/2006/relationships/table" Target="../tables/table65.xml"/><Relationship Id="rId4" Type="http://schemas.openxmlformats.org/officeDocument/2006/relationships/ctrlProp" Target="../ctrlProps/ctrlProp4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9.bin"/><Relationship Id="rId5" Type="http://schemas.openxmlformats.org/officeDocument/2006/relationships/table" Target="../tables/table66.xml"/><Relationship Id="rId4" Type="http://schemas.openxmlformats.org/officeDocument/2006/relationships/ctrlProp" Target="../ctrlProps/ctrlProp4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0.bin"/><Relationship Id="rId5" Type="http://schemas.openxmlformats.org/officeDocument/2006/relationships/table" Target="../tables/table67.xml"/><Relationship Id="rId4" Type="http://schemas.openxmlformats.org/officeDocument/2006/relationships/ctrlProp" Target="../ctrlProps/ctrlProp4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1.bin"/><Relationship Id="rId5" Type="http://schemas.openxmlformats.org/officeDocument/2006/relationships/table" Target="../tables/table68.xml"/><Relationship Id="rId4" Type="http://schemas.openxmlformats.org/officeDocument/2006/relationships/ctrlProp" Target="../ctrlProps/ctrlProp4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52.bin"/><Relationship Id="rId5" Type="http://schemas.openxmlformats.org/officeDocument/2006/relationships/table" Target="../tables/table69.xml"/><Relationship Id="rId4" Type="http://schemas.openxmlformats.org/officeDocument/2006/relationships/ctrlProp" Target="../ctrlProps/ctrlProp4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3.bin"/><Relationship Id="rId5" Type="http://schemas.openxmlformats.org/officeDocument/2006/relationships/table" Target="../tables/table70.xml"/><Relationship Id="rId4" Type="http://schemas.openxmlformats.org/officeDocument/2006/relationships/ctrlProp" Target="../ctrlProps/ctrlProp5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4.bin"/><Relationship Id="rId5" Type="http://schemas.openxmlformats.org/officeDocument/2006/relationships/table" Target="../tables/table71.xml"/><Relationship Id="rId4" Type="http://schemas.openxmlformats.org/officeDocument/2006/relationships/ctrlProp" Target="../ctrlProps/ctrlProp5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5.bin"/><Relationship Id="rId5" Type="http://schemas.openxmlformats.org/officeDocument/2006/relationships/table" Target="../tables/table72.xml"/><Relationship Id="rId4" Type="http://schemas.openxmlformats.org/officeDocument/2006/relationships/ctrlProp" Target="../ctrlProps/ctrlProp5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6.bin"/><Relationship Id="rId5" Type="http://schemas.openxmlformats.org/officeDocument/2006/relationships/table" Target="../tables/table73.xml"/><Relationship Id="rId4" Type="http://schemas.openxmlformats.org/officeDocument/2006/relationships/ctrlProp" Target="../ctrlProps/ctrlProp53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7.bin"/><Relationship Id="rId5" Type="http://schemas.openxmlformats.org/officeDocument/2006/relationships/table" Target="../tables/table74.xml"/><Relationship Id="rId4" Type="http://schemas.openxmlformats.org/officeDocument/2006/relationships/ctrlProp" Target="../ctrlProps/ctrlProp5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8.bin"/><Relationship Id="rId5" Type="http://schemas.openxmlformats.org/officeDocument/2006/relationships/table" Target="../tables/table75.xml"/><Relationship Id="rId4" Type="http://schemas.openxmlformats.org/officeDocument/2006/relationships/ctrlProp" Target="../ctrlProps/ctrlProp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56"/>
  <sheetViews>
    <sheetView topLeftCell="A3" zoomScale="115" zoomScaleNormal="115" workbookViewId="0">
      <selection activeCell="B28" sqref="B28"/>
    </sheetView>
  </sheetViews>
  <sheetFormatPr baseColWidth="10" defaultColWidth="9.140625" defaultRowHeight="15" x14ac:dyDescent="0.25"/>
  <cols>
    <col min="1" max="1" width="20.28515625" customWidth="1"/>
    <col min="2" max="2" width="20.140625" bestFit="1" customWidth="1"/>
    <col min="3" max="3" width="8.7109375" bestFit="1" customWidth="1"/>
    <col min="4" max="4" width="42" bestFit="1" customWidth="1"/>
    <col min="5" max="5" width="4.85546875" bestFit="1" customWidth="1"/>
    <col min="6" max="6" width="7.28515625" bestFit="1" customWidth="1"/>
    <col min="7" max="7" width="7.5703125" bestFit="1" customWidth="1"/>
    <col min="8" max="8" width="12.85546875" bestFit="1" customWidth="1"/>
    <col min="9" max="9" width="13" bestFit="1" customWidth="1"/>
    <col min="10" max="10" width="11.85546875" bestFit="1" customWidth="1"/>
    <col min="11" max="11" width="10.7109375" bestFit="1" customWidth="1"/>
    <col min="12" max="12" width="7.140625" bestFit="1" customWidth="1"/>
    <col min="13" max="13" width="7.28515625" bestFit="1" customWidth="1"/>
    <col min="14" max="14" width="10.28515625" bestFit="1" customWidth="1"/>
    <col min="15" max="15" width="10.85546875" bestFit="1" customWidth="1"/>
    <col min="16" max="16" width="7" bestFit="1" customWidth="1"/>
    <col min="17" max="17" width="7.28515625" bestFit="1" customWidth="1"/>
    <col min="18" max="18" width="8.5703125" bestFit="1" customWidth="1"/>
    <col min="19" max="19" width="8.7109375" bestFit="1" customWidth="1"/>
    <col min="20" max="20" width="8.28515625" bestFit="1" customWidth="1"/>
    <col min="21" max="21" width="9.28515625" bestFit="1" customWidth="1"/>
    <col min="23" max="23" width="10.7109375" bestFit="1" customWidth="1"/>
    <col min="24" max="24" width="8.5703125" bestFit="1" customWidth="1"/>
    <col min="25" max="25" width="8.85546875" bestFit="1" customWidth="1"/>
  </cols>
  <sheetData>
    <row r="1" spans="1:25" ht="20.25" thickBot="1" x14ac:dyDescent="0.3">
      <c r="A1" s="2" t="s">
        <v>0</v>
      </c>
      <c r="B1" s="2" t="s">
        <v>1</v>
      </c>
      <c r="C1" s="2" t="s">
        <v>2</v>
      </c>
      <c r="D1" s="2" t="s">
        <v>38</v>
      </c>
      <c r="E1" s="2" t="s">
        <v>76</v>
      </c>
      <c r="F1" s="3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4" t="s">
        <v>16</v>
      </c>
      <c r="T1" s="4" t="s">
        <v>17</v>
      </c>
      <c r="U1" s="4" t="s">
        <v>18</v>
      </c>
      <c r="V1" s="4" t="s">
        <v>19</v>
      </c>
      <c r="W1" s="4" t="s">
        <v>20</v>
      </c>
      <c r="X1" s="4" t="s">
        <v>21</v>
      </c>
      <c r="Y1" s="5" t="s">
        <v>22</v>
      </c>
    </row>
    <row r="2" spans="1:25" x14ac:dyDescent="0.25">
      <c r="A2" s="1" t="s">
        <v>46</v>
      </c>
      <c r="B2" s="1" t="s">
        <v>47</v>
      </c>
      <c r="C2" s="1" t="s">
        <v>9</v>
      </c>
      <c r="D2" s="1" t="str">
        <f>IF(Tabla1[[#This Row],[MATERIA PRIMA]]="","",_xlfn.CONCAT(Tabla1[[#This Row],[MATERIA PRIMA]],"_",Tabla1[[#This Row],[PROVEEDOR]],"_",Tabla1[[#This Row],[TIPO]]))</f>
        <v>BENTONITA GRIS_DIDIER HOYOS_P</v>
      </c>
      <c r="E2" s="1" t="str">
        <f>IF(Tabla1[[#This Row],[MATERIA PRIMA]]="","",IF(SUM(Tabla1[[#This Row],[C]:[Na]])&gt;0,"OK","P"))</f>
        <v>OK</v>
      </c>
      <c r="F2" s="16"/>
      <c r="G2" s="16"/>
      <c r="H2" s="16"/>
      <c r="I2" s="16"/>
      <c r="J2" s="16"/>
      <c r="K2" s="16"/>
      <c r="L2" s="16"/>
      <c r="M2" s="16">
        <v>2.4E-2</v>
      </c>
      <c r="N2" s="16">
        <v>6.2E-2</v>
      </c>
      <c r="O2" s="16">
        <v>0.04</v>
      </c>
      <c r="P2" s="16"/>
      <c r="Q2" s="16"/>
      <c r="R2" s="16"/>
      <c r="S2" s="16"/>
      <c r="T2" s="16"/>
      <c r="U2" s="16"/>
      <c r="V2" s="16"/>
      <c r="W2" s="16">
        <v>0.56899999999999995</v>
      </c>
      <c r="X2" s="16"/>
      <c r="Y2" s="16"/>
    </row>
    <row r="3" spans="1:25" x14ac:dyDescent="0.25">
      <c r="A3" s="1" t="s">
        <v>46</v>
      </c>
      <c r="B3" s="1" t="s">
        <v>100</v>
      </c>
      <c r="C3" s="1" t="s">
        <v>9</v>
      </c>
      <c r="D3" s="1" t="str">
        <f>IF(Tabla1[[#This Row],[MATERIA PRIMA]]="","",_xlfn.CONCAT(Tabla1[[#This Row],[MATERIA PRIMA]],"_",Tabla1[[#This Row],[PROVEEDOR]],"_",Tabla1[[#This Row],[TIPO]]))</f>
        <v>BENTONITA GRIS_HENRY CORONADO_P</v>
      </c>
      <c r="E3" s="1" t="str">
        <f>IF(Tabla1[[#This Row],[MATERIA PRIMA]]="","",IF(SUM(Tabla1[[#This Row],[C]:[Na]])&gt;0,"OK","P"))</f>
        <v>OK</v>
      </c>
      <c r="F3" s="16"/>
      <c r="G3" s="16"/>
      <c r="H3" s="16"/>
      <c r="I3" s="16"/>
      <c r="J3" s="16"/>
      <c r="K3" s="16"/>
      <c r="L3" s="16"/>
      <c r="M3" s="16">
        <v>2.4E-2</v>
      </c>
      <c r="N3" s="16">
        <v>6.2E-2</v>
      </c>
      <c r="O3" s="16">
        <v>0.04</v>
      </c>
      <c r="P3" s="16"/>
      <c r="Q3" s="16"/>
      <c r="R3" s="16"/>
      <c r="S3" s="16"/>
      <c r="T3" s="16"/>
      <c r="U3" s="16"/>
      <c r="V3" s="16"/>
      <c r="W3" s="16">
        <v>0.56899999999999995</v>
      </c>
      <c r="X3" s="16"/>
      <c r="Y3" s="16"/>
    </row>
    <row r="4" spans="1:25" x14ac:dyDescent="0.25">
      <c r="A4" s="1" t="s">
        <v>46</v>
      </c>
      <c r="B4" s="1" t="s">
        <v>135</v>
      </c>
      <c r="C4" s="1" t="s">
        <v>9</v>
      </c>
      <c r="D4" s="1" t="str">
        <f>IF(Tabla1[[#This Row],[MATERIA PRIMA]]="","",_xlfn.CONCAT(Tabla1[[#This Row],[MATERIA PRIMA]],"_",Tabla1[[#This Row],[PROVEEDOR]],"_",Tabla1[[#This Row],[TIPO]]))</f>
        <v>BENTONITA GRIS_FERTICAUCA_P</v>
      </c>
      <c r="E4" s="1" t="str">
        <f>IF(Tabla1[[#This Row],[MATERIA PRIMA]]="","",IF(SUM(Tabla1[[#This Row],[C]:[Na]])&gt;0,"OK","P"))</f>
        <v>OK</v>
      </c>
      <c r="F4" s="17"/>
      <c r="G4" s="17"/>
      <c r="H4" s="17"/>
      <c r="I4" s="17"/>
      <c r="J4" s="17"/>
      <c r="K4" s="17"/>
      <c r="L4" s="17"/>
      <c r="M4" s="16">
        <v>2.4E-2</v>
      </c>
      <c r="N4" s="16">
        <v>6.2E-2</v>
      </c>
      <c r="O4" s="16">
        <v>0.04</v>
      </c>
      <c r="P4" s="16"/>
      <c r="Q4" s="16"/>
      <c r="R4" s="16"/>
      <c r="S4" s="16"/>
      <c r="T4" s="16"/>
      <c r="U4" s="16"/>
      <c r="V4" s="16"/>
      <c r="W4" s="16">
        <v>0.56899999999999995</v>
      </c>
      <c r="X4" s="17"/>
      <c r="Y4" s="17"/>
    </row>
    <row r="5" spans="1:25" x14ac:dyDescent="0.25">
      <c r="A5" s="1" t="s">
        <v>62</v>
      </c>
      <c r="B5" s="1" t="s">
        <v>63</v>
      </c>
      <c r="C5" s="1" t="s">
        <v>9</v>
      </c>
      <c r="D5" s="1" t="str">
        <f>IF(Tabla1[[#This Row],[MATERIA PRIMA]]="","",_xlfn.CONCAT(Tabla1[[#This Row],[MATERIA PRIMA]],"_",Tabla1[[#This Row],[PROVEEDOR]],"_",Tabla1[[#This Row],[TIPO]]))</f>
        <v>BENTONITA ROJA_MINERALES_P</v>
      </c>
      <c r="E5" s="1" t="str">
        <f>IF(Tabla1[[#This Row],[MATERIA PRIMA]]="","",IF(SUM(Tabla1[[#This Row],[C]:[Na]])&gt;0,"OK","P"))</f>
        <v>P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</row>
    <row r="6" spans="1:25" x14ac:dyDescent="0.25">
      <c r="A6" s="1" t="s">
        <v>62</v>
      </c>
      <c r="B6" s="1" t="s">
        <v>69</v>
      </c>
      <c r="C6" s="1" t="s">
        <v>9</v>
      </c>
      <c r="D6" s="1" t="str">
        <f>IF(Tabla1[[#This Row],[MATERIA PRIMA]]="","",_xlfn.CONCAT(Tabla1[[#This Row],[MATERIA PRIMA]],"_",Tabla1[[#This Row],[PROVEEDOR]],"_",Tabla1[[#This Row],[TIPO]]))</f>
        <v>BENTONITA ROJA_HYM_P</v>
      </c>
      <c r="E6" s="1" t="str">
        <f>IF(Tabla1[[#This Row],[MATERIA PRIMA]]="","",IF(SUM(Tabla1[[#This Row],[C]:[Na]])&gt;0,"OK","P"))</f>
        <v>P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</row>
    <row r="7" spans="1:25" x14ac:dyDescent="0.25">
      <c r="A7" s="1" t="s">
        <v>75</v>
      </c>
      <c r="B7" s="1" t="s">
        <v>56</v>
      </c>
      <c r="C7" s="1" t="s">
        <v>36</v>
      </c>
      <c r="D7" s="1" t="str">
        <f>IF(Tabla1[[#This Row],[MATERIA PRIMA]]="","",_xlfn.CONCAT(Tabla1[[#This Row],[MATERIA PRIMA]],"_",Tabla1[[#This Row],[PROVEEDOR]],"_",Tabla1[[#This Row],[TIPO]]))</f>
        <v>BORO G_CALFERQUIM_G</v>
      </c>
      <c r="E7" s="1" t="str">
        <f>IF(Tabla1[[#This Row],[MATERIA PRIMA]]="","",IF(SUM(Tabla1[[#This Row],[C]:[Na]])&gt;0,"OK","P"))</f>
        <v>OK</v>
      </c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>
        <v>0.1</v>
      </c>
      <c r="R7" s="16"/>
      <c r="S7" s="16"/>
      <c r="T7" s="16"/>
      <c r="U7" s="16"/>
      <c r="V7" s="16"/>
      <c r="W7" s="16"/>
      <c r="X7" s="16"/>
      <c r="Y7" s="16"/>
    </row>
    <row r="8" spans="1:25" x14ac:dyDescent="0.25">
      <c r="A8" s="1" t="s">
        <v>28</v>
      </c>
      <c r="B8" s="1" t="s">
        <v>29</v>
      </c>
      <c r="C8" s="1" t="s">
        <v>9</v>
      </c>
      <c r="D8" s="1" t="str">
        <f>IF(Tabla1[[#This Row],[MATERIA PRIMA]]="","",_xlfn.CONCAT(Tabla1[[#This Row],[MATERIA PRIMA]],"_",Tabla1[[#This Row],[PROVEEDOR]],"_",Tabla1[[#This Row],[TIPO]]))</f>
        <v>CAL DOLOMITA_BM_P</v>
      </c>
      <c r="E8" s="1" t="str">
        <f>IF(Tabla1[[#This Row],[MATERIA PRIMA]]="","",IF(SUM(Tabla1[[#This Row],[C]:[Na]])&gt;0,"OK","P"))</f>
        <v>OK</v>
      </c>
      <c r="F8" s="16"/>
      <c r="G8" s="16"/>
      <c r="H8" s="16"/>
      <c r="I8" s="16"/>
      <c r="J8" s="16"/>
      <c r="K8" s="16"/>
      <c r="L8" s="16"/>
      <c r="M8" s="16"/>
      <c r="N8" s="16">
        <v>0.34</v>
      </c>
      <c r="O8" s="16">
        <v>0.14000000000000001</v>
      </c>
      <c r="P8" s="16"/>
      <c r="Q8" s="16"/>
      <c r="R8" s="16"/>
      <c r="S8" s="16"/>
      <c r="T8" s="16"/>
      <c r="U8" s="16"/>
      <c r="V8" s="16"/>
      <c r="W8" s="16"/>
      <c r="X8" s="16"/>
      <c r="Y8" s="16"/>
    </row>
    <row r="9" spans="1:25" x14ac:dyDescent="0.25">
      <c r="A9" s="1" t="s">
        <v>131</v>
      </c>
      <c r="B9" s="1" t="s">
        <v>56</v>
      </c>
      <c r="C9" s="1" t="s">
        <v>36</v>
      </c>
      <c r="D9" s="1" t="str">
        <f>IF(Tabla1[[#This Row],[MATERIA PRIMA]]="","",_xlfn.CONCAT(Tabla1[[#This Row],[MATERIA PRIMA]],"_",Tabla1[[#This Row],[PROVEEDOR]],"_",Tabla1[[#This Row],[TIPO]]))</f>
        <v>CALFERZINC P_CALFERQUIM_G</v>
      </c>
      <c r="E9" s="1" t="str">
        <f>IF(Tabla1[[#This Row],[MATERIA PRIMA]]="","",IF(SUM(Tabla1[[#This Row],[C]:[Na]])&gt;0,"OK","P"))</f>
        <v>OK</v>
      </c>
      <c r="F9" s="17"/>
      <c r="G9" s="17"/>
      <c r="H9" s="17"/>
      <c r="I9" s="17"/>
      <c r="J9" s="17"/>
      <c r="K9" s="17"/>
      <c r="L9" s="17"/>
      <c r="M9" s="19">
        <v>0.03</v>
      </c>
      <c r="N9" s="17"/>
      <c r="O9" s="17"/>
      <c r="P9" s="19">
        <v>7.0000000000000007E-2</v>
      </c>
      <c r="Q9" s="17"/>
      <c r="R9" s="17"/>
      <c r="S9" s="17"/>
      <c r="T9" s="17"/>
      <c r="U9" s="17"/>
      <c r="V9" s="17"/>
      <c r="W9" s="17"/>
      <c r="X9" s="19">
        <v>0.21</v>
      </c>
      <c r="Y9" s="17"/>
    </row>
    <row r="10" spans="1:25" x14ac:dyDescent="0.25">
      <c r="A10" s="1" t="s">
        <v>32</v>
      </c>
      <c r="B10" s="1" t="s">
        <v>33</v>
      </c>
      <c r="C10" s="1" t="s">
        <v>9</v>
      </c>
      <c r="D10" s="1" t="str">
        <f>IF(Tabla1[[#This Row],[MATERIA PRIMA]]="","",_xlfn.CONCAT(Tabla1[[#This Row],[MATERIA PRIMA]],"_",Tabla1[[#This Row],[PROVEEDOR]],"_",Tabla1[[#This Row],[TIPO]]))</f>
        <v>CARBONATO CALCIO_AGROCALES_P</v>
      </c>
      <c r="E10" s="1" t="str">
        <f>IF(Tabla1[[#This Row],[MATERIA PRIMA]]="","",IF(SUM(Tabla1[[#This Row],[C]:[Na]])&gt;0,"OK","P"))</f>
        <v>OK</v>
      </c>
      <c r="F10" s="16"/>
      <c r="G10" s="16"/>
      <c r="H10" s="16"/>
      <c r="I10" s="16"/>
      <c r="J10" s="16"/>
      <c r="K10" s="16"/>
      <c r="L10" s="16"/>
      <c r="M10" s="16"/>
      <c r="N10" s="16">
        <v>0.44</v>
      </c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</row>
    <row r="11" spans="1:25" x14ac:dyDescent="0.25">
      <c r="A11" s="1" t="s">
        <v>32</v>
      </c>
      <c r="B11" s="1" t="s">
        <v>68</v>
      </c>
      <c r="C11" s="1" t="s">
        <v>9</v>
      </c>
      <c r="D11" s="1" t="str">
        <f>IF(Tabla1[[#This Row],[MATERIA PRIMA]]="","",_xlfn.CONCAT(Tabla1[[#This Row],[MATERIA PRIMA]],"_",Tabla1[[#This Row],[PROVEEDOR]],"_",Tabla1[[#This Row],[TIPO]]))</f>
        <v>CARBONATO CALCIO_HELVECIA_P</v>
      </c>
      <c r="E11" s="1" t="str">
        <f>IF(Tabla1[[#This Row],[MATERIA PRIMA]]="","",IF(SUM(Tabla1[[#This Row],[C]:[Na]])&gt;0,"OK","P"))</f>
        <v>OK</v>
      </c>
      <c r="F11" s="16"/>
      <c r="G11" s="16"/>
      <c r="H11" s="16"/>
      <c r="I11" s="16"/>
      <c r="J11" s="16"/>
      <c r="K11" s="16"/>
      <c r="L11" s="16"/>
      <c r="M11" s="16"/>
      <c r="N11" s="16">
        <v>0.44</v>
      </c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x14ac:dyDescent="0.25">
      <c r="A12" s="1" t="s">
        <v>125</v>
      </c>
      <c r="B12" s="1" t="s">
        <v>56</v>
      </c>
      <c r="C12" s="1" t="s">
        <v>126</v>
      </c>
      <c r="D12" s="1" t="str">
        <f>IF(Tabla1[[#This Row],[MATERIA PRIMA]]="","",_xlfn.CONCAT(Tabla1[[#This Row],[MATERIA PRIMA]],"_",Tabla1[[#This Row],[PROVEEDOR]],"_",Tabla1[[#This Row],[TIPO]]))</f>
        <v>CARBONITRO_CALFERQUIM_L</v>
      </c>
      <c r="E12" s="1" t="str">
        <f>IF(Tabla1[[#This Row],[MATERIA PRIMA]]="","",IF(SUM(Tabla1[[#This Row],[C]:[Na]])&gt;0,"OK","P"))</f>
        <v>P</v>
      </c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x14ac:dyDescent="0.25">
      <c r="A13" s="1" t="s">
        <v>54</v>
      </c>
      <c r="B13" s="1" t="s">
        <v>51</v>
      </c>
      <c r="C13" s="1" t="s">
        <v>36</v>
      </c>
      <c r="D13" s="1" t="str">
        <f>IF(Tabla1[[#This Row],[MATERIA PRIMA]]="","",_xlfn.CONCAT(Tabla1[[#This Row],[MATERIA PRIMA]],"_",Tabla1[[#This Row],[PROVEEDOR]],"_",Tabla1[[#This Row],[TIPO]]))</f>
        <v>DAP_NUTRICION PLANTAS_G</v>
      </c>
      <c r="E13" s="1" t="str">
        <f>IF(Tabla1[[#This Row],[MATERIA PRIMA]]="","",IF(SUM(Tabla1[[#This Row],[C]:[Na]])&gt;0,"OK","P"))</f>
        <v>OK</v>
      </c>
      <c r="F13" s="16"/>
      <c r="G13" s="16">
        <v>0.18</v>
      </c>
      <c r="H13" s="16">
        <v>0.18</v>
      </c>
      <c r="I13" s="16"/>
      <c r="J13" s="16"/>
      <c r="K13" s="16"/>
      <c r="L13" s="16">
        <v>0.46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</row>
    <row r="14" spans="1:25" x14ac:dyDescent="0.25">
      <c r="A14" s="1" t="s">
        <v>54</v>
      </c>
      <c r="B14" s="1" t="s">
        <v>56</v>
      </c>
      <c r="C14" s="1" t="s">
        <v>36</v>
      </c>
      <c r="D14" s="1" t="str">
        <f>IF(Tabla1[[#This Row],[MATERIA PRIMA]]="","",_xlfn.CONCAT(Tabla1[[#This Row],[MATERIA PRIMA]],"_",Tabla1[[#This Row],[PROVEEDOR]],"_",Tabla1[[#This Row],[TIPO]]))</f>
        <v>DAP_CALFERQUIM_G</v>
      </c>
      <c r="E14" s="1" t="str">
        <f>IF(Tabla1[[#This Row],[MATERIA PRIMA]]="","",IF(SUM(Tabla1[[#This Row],[C]:[Na]])&gt;0,"OK","P"))</f>
        <v>OK</v>
      </c>
      <c r="F14" s="16"/>
      <c r="G14" s="16">
        <v>0.18</v>
      </c>
      <c r="H14" s="16">
        <v>0.18</v>
      </c>
      <c r="I14" s="16"/>
      <c r="J14" s="16"/>
      <c r="K14" s="16"/>
      <c r="L14" s="16">
        <v>0.46</v>
      </c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</row>
    <row r="15" spans="1:25" x14ac:dyDescent="0.25">
      <c r="A15" s="1" t="s">
        <v>54</v>
      </c>
      <c r="B15" s="1" t="s">
        <v>65</v>
      </c>
      <c r="C15" s="1" t="s">
        <v>36</v>
      </c>
      <c r="D15" s="1" t="str">
        <f>IF(Tabla1[[#This Row],[MATERIA PRIMA]]="","",_xlfn.CONCAT(Tabla1[[#This Row],[MATERIA PRIMA]],"_",Tabla1[[#This Row],[PROVEEDOR]],"_",Tabla1[[#This Row],[TIPO]]))</f>
        <v>DAP_DISAN_G</v>
      </c>
      <c r="E15" s="1" t="str">
        <f>IF(Tabla1[[#This Row],[MATERIA PRIMA]]="","",IF(SUM(Tabla1[[#This Row],[C]:[Na]])&gt;0,"OK","P"))</f>
        <v>OK</v>
      </c>
      <c r="F15" s="16"/>
      <c r="G15" s="16">
        <v>0.18</v>
      </c>
      <c r="H15" s="16">
        <v>0.18</v>
      </c>
      <c r="I15" s="16"/>
      <c r="J15" s="16"/>
      <c r="K15" s="16"/>
      <c r="L15" s="16">
        <v>0.46</v>
      </c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</row>
    <row r="16" spans="1:25" x14ac:dyDescent="0.25">
      <c r="A16" s="1" t="s">
        <v>54</v>
      </c>
      <c r="B16" s="1" t="s">
        <v>163</v>
      </c>
      <c r="C16" s="1" t="s">
        <v>36</v>
      </c>
      <c r="D16" s="1" t="str">
        <f>IF(Tabla1[[#This Row],[MATERIA PRIMA]]="","",_xlfn.CONCAT(Tabla1[[#This Row],[MATERIA PRIMA]],"_",Tabla1[[#This Row],[PROVEEDOR]],"_",Tabla1[[#This Row],[TIPO]]))</f>
        <v>DAP_CIAMSA_G</v>
      </c>
      <c r="E16" s="1" t="str">
        <f>IF(Tabla1[[#This Row],[MATERIA PRIMA]]="","",IF(SUM(Tabla1[[#This Row],[C]:[Na]])&gt;0,"OK","P"))</f>
        <v>OK</v>
      </c>
      <c r="F16" s="17"/>
      <c r="G16" s="16">
        <v>0.18</v>
      </c>
      <c r="H16" s="16">
        <v>0.18</v>
      </c>
      <c r="I16" s="16"/>
      <c r="J16" s="16"/>
      <c r="K16" s="16"/>
      <c r="L16" s="16">
        <v>0.46</v>
      </c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</row>
    <row r="17" spans="1:25" x14ac:dyDescent="0.25">
      <c r="A17" s="1" t="s">
        <v>72</v>
      </c>
      <c r="B17" s="1" t="s">
        <v>56</v>
      </c>
      <c r="C17" s="1" t="s">
        <v>9</v>
      </c>
      <c r="D17" s="1" t="str">
        <f>IF(Tabla1[[#This Row],[MATERIA PRIMA]]="","",_xlfn.CONCAT(Tabla1[[#This Row],[MATERIA PRIMA]],"_",Tabla1[[#This Row],[PROVEEDOR]],"_",Tabla1[[#This Row],[TIPO]]))</f>
        <v>FERTIMENORES_CALFERQUIM_P</v>
      </c>
      <c r="E17" s="1" t="str">
        <f>IF(Tabla1[[#This Row],[MATERIA PRIMA]]="","",IF(SUM(Tabla1[[#This Row],[C]:[Na]])&gt;0,"OK","P"))</f>
        <v>OK</v>
      </c>
      <c r="F17" s="16"/>
      <c r="G17" s="16"/>
      <c r="H17" s="16"/>
      <c r="I17" s="16"/>
      <c r="J17" s="16"/>
      <c r="K17" s="16"/>
      <c r="L17" s="16">
        <v>0.05</v>
      </c>
      <c r="M17" s="16"/>
      <c r="N17" s="16">
        <v>0.13</v>
      </c>
      <c r="O17" s="16">
        <v>0.06</v>
      </c>
      <c r="P17" s="16">
        <v>0.05</v>
      </c>
      <c r="Q17" s="16">
        <v>0.01</v>
      </c>
      <c r="R17" s="16">
        <v>5.0000000000000001E-3</v>
      </c>
      <c r="S17" s="16"/>
      <c r="T17" s="16"/>
      <c r="U17" s="16"/>
      <c r="V17" s="16"/>
      <c r="W17" s="16"/>
      <c r="X17" s="18">
        <v>2.5000000000000001E-2</v>
      </c>
      <c r="Y17" s="16"/>
    </row>
    <row r="18" spans="1:25" x14ac:dyDescent="0.25">
      <c r="A18" s="1" t="s">
        <v>52</v>
      </c>
      <c r="B18" s="1" t="s">
        <v>53</v>
      </c>
      <c r="C18" s="1" t="s">
        <v>36</v>
      </c>
      <c r="D18" s="1" t="str">
        <f>IF(Tabla1[[#This Row],[MATERIA PRIMA]]="","",_xlfn.CONCAT(Tabla1[[#This Row],[MATERIA PRIMA]],"_",Tabla1[[#This Row],[PROVEEDOR]],"_",Tabla1[[#This Row],[TIPO]]))</f>
        <v>KCL_SQM_G</v>
      </c>
      <c r="E18" s="1" t="str">
        <f>IF(Tabla1[[#This Row],[MATERIA PRIMA]]="","",IF(SUM(Tabla1[[#This Row],[C]:[Na]])&gt;0,"OK","P"))</f>
        <v>OK</v>
      </c>
      <c r="F18" s="16"/>
      <c r="G18" s="16"/>
      <c r="H18" s="16"/>
      <c r="I18" s="16"/>
      <c r="J18" s="16"/>
      <c r="K18" s="16"/>
      <c r="L18" s="16"/>
      <c r="M18" s="16">
        <v>0.6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x14ac:dyDescent="0.25">
      <c r="A19" s="1" t="s">
        <v>52</v>
      </c>
      <c r="B19" s="1" t="s">
        <v>51</v>
      </c>
      <c r="C19" s="1" t="s">
        <v>36</v>
      </c>
      <c r="D19" s="1" t="str">
        <f>IF(Tabla1[[#This Row],[MATERIA PRIMA]]="","",_xlfn.CONCAT(Tabla1[[#This Row],[MATERIA PRIMA]],"_",Tabla1[[#This Row],[PROVEEDOR]],"_",Tabla1[[#This Row],[TIPO]]))</f>
        <v>KCL_NUTRICION PLANTAS_G</v>
      </c>
      <c r="E19" s="1" t="str">
        <f>IF(Tabla1[[#This Row],[MATERIA PRIMA]]="","",IF(SUM(Tabla1[[#This Row],[C]:[Na]])&gt;0,"OK","P"))</f>
        <v>OK</v>
      </c>
      <c r="F19" s="16"/>
      <c r="G19" s="16"/>
      <c r="H19" s="16"/>
      <c r="I19" s="16"/>
      <c r="J19" s="16"/>
      <c r="K19" s="16"/>
      <c r="L19" s="16"/>
      <c r="M19" s="16">
        <v>0.6</v>
      </c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5">
      <c r="A20" s="1" t="s">
        <v>52</v>
      </c>
      <c r="B20" s="1" t="s">
        <v>66</v>
      </c>
      <c r="C20" s="1" t="s">
        <v>36</v>
      </c>
      <c r="D20" s="1" t="str">
        <f>IF(Tabla1[[#This Row],[MATERIA PRIMA]]="","",_xlfn.CONCAT(Tabla1[[#This Row],[MATERIA PRIMA]],"_",Tabla1[[#This Row],[PROVEEDOR]],"_",Tabla1[[#This Row],[TIPO]]))</f>
        <v>KCL_EVOAGRO_G</v>
      </c>
      <c r="E20" s="1" t="str">
        <f>IF(Tabla1[[#This Row],[MATERIA PRIMA]]="","",IF(SUM(Tabla1[[#This Row],[C]:[Na]])&gt;0,"OK","P"))</f>
        <v>OK</v>
      </c>
      <c r="F20" s="17"/>
      <c r="G20" s="17"/>
      <c r="H20" s="17"/>
      <c r="I20" s="17"/>
      <c r="J20" s="17"/>
      <c r="K20" s="17"/>
      <c r="L20" s="17"/>
      <c r="M20" s="19">
        <v>0.6</v>
      </c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</row>
    <row r="21" spans="1:25" x14ac:dyDescent="0.25">
      <c r="A21" s="1" t="s">
        <v>111</v>
      </c>
      <c r="B21" s="1" t="s">
        <v>65</v>
      </c>
      <c r="C21" s="1" t="s">
        <v>9</v>
      </c>
      <c r="D21" s="1" t="str">
        <f>IF(Tabla1[[#This Row],[MATERIA PRIMA]]="","",_xlfn.CONCAT(Tabla1[[#This Row],[MATERIA PRIMA]],"_",Tabla1[[#This Row],[PROVEEDOR]],"_",Tabla1[[#This Row],[TIPO]]))</f>
        <v>KCL STD_DISAN_P</v>
      </c>
      <c r="E21" s="1" t="str">
        <f>IF(Tabla1[[#This Row],[MATERIA PRIMA]]="","",IF(SUM(Tabla1[[#This Row],[C]:[Na]])&gt;0,"OK","P"))</f>
        <v>OK</v>
      </c>
      <c r="F21" s="16"/>
      <c r="G21" s="16"/>
      <c r="H21" s="16"/>
      <c r="I21" s="16"/>
      <c r="J21" s="16"/>
      <c r="K21" s="16"/>
      <c r="L21" s="16"/>
      <c r="M21" s="16">
        <v>0.6</v>
      </c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</row>
    <row r="22" spans="1:25" x14ac:dyDescent="0.25">
      <c r="A22" s="1" t="s">
        <v>26</v>
      </c>
      <c r="B22" s="1" t="s">
        <v>27</v>
      </c>
      <c r="C22" s="1" t="s">
        <v>9</v>
      </c>
      <c r="D22" s="1" t="str">
        <f>IF(Tabla1[[#This Row],[MATERIA PRIMA]]="","",_xlfn.CONCAT(Tabla1[[#This Row],[MATERIA PRIMA]],"_",Tabla1[[#This Row],[PROVEEDOR]],"_",Tabla1[[#This Row],[TIPO]]))</f>
        <v>KIESERITA_MANUCHAR_P</v>
      </c>
      <c r="E22" s="1" t="str">
        <f>IF(Tabla1[[#This Row],[MATERIA PRIMA]]="","",IF(SUM(Tabla1[[#This Row],[C]:[Na]])&gt;0,"OK","P"))</f>
        <v>OK</v>
      </c>
      <c r="F22" s="16"/>
      <c r="G22" s="16"/>
      <c r="H22" s="16"/>
      <c r="I22" s="16"/>
      <c r="J22" s="16"/>
      <c r="K22" s="16"/>
      <c r="L22" s="16"/>
      <c r="M22" s="16"/>
      <c r="N22" s="16"/>
      <c r="O22" s="16">
        <v>0.25</v>
      </c>
      <c r="P22" s="16">
        <v>0.2</v>
      </c>
      <c r="Q22" s="16"/>
      <c r="R22" s="16"/>
      <c r="S22" s="16"/>
      <c r="T22" s="16"/>
      <c r="U22" s="16"/>
      <c r="V22" s="16"/>
      <c r="W22" s="16"/>
      <c r="X22" s="16"/>
      <c r="Y22" s="16"/>
    </row>
    <row r="23" spans="1:25" x14ac:dyDescent="0.25">
      <c r="A23" s="1" t="s">
        <v>67</v>
      </c>
      <c r="B23" s="1" t="s">
        <v>49</v>
      </c>
      <c r="C23" s="1" t="s">
        <v>36</v>
      </c>
      <c r="D23" s="1" t="str">
        <f>IF(Tabla1[[#This Row],[MATERIA PRIMA]]="","",_xlfn.CONCAT(Tabla1[[#This Row],[MATERIA PRIMA]],"_",Tabla1[[#This Row],[PROVEEDOR]],"_",Tabla1[[#This Row],[TIPO]]))</f>
        <v>MAP_PRECISAGRO_G</v>
      </c>
      <c r="E23" s="1" t="str">
        <f>IF(Tabla1[[#This Row],[MATERIA PRIMA]]="","",IF(SUM(Tabla1[[#This Row],[C]:[Na]])&gt;0,"OK","P"))</f>
        <v>OK</v>
      </c>
      <c r="F23" s="16"/>
      <c r="G23" s="16">
        <v>0.12</v>
      </c>
      <c r="H23" s="16">
        <v>0.12</v>
      </c>
      <c r="I23" s="16"/>
      <c r="J23" s="16"/>
      <c r="K23" s="16"/>
      <c r="L23" s="16">
        <v>0.61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</row>
    <row r="24" spans="1:25" x14ac:dyDescent="0.25">
      <c r="A24" s="1" t="s">
        <v>67</v>
      </c>
      <c r="B24" s="1" t="s">
        <v>51</v>
      </c>
      <c r="C24" s="1" t="s">
        <v>36</v>
      </c>
      <c r="D24" s="1" t="str">
        <f>IF(Tabla1[[#This Row],[MATERIA PRIMA]]="","",_xlfn.CONCAT(Tabla1[[#This Row],[MATERIA PRIMA]],"_",Tabla1[[#This Row],[PROVEEDOR]],"_",Tabla1[[#This Row],[TIPO]]))</f>
        <v>MAP_NUTRICION PLANTAS_G</v>
      </c>
      <c r="E24" s="1" t="str">
        <f>IF(Tabla1[[#This Row],[MATERIA PRIMA]]="","",IF(SUM(Tabla1[[#This Row],[C]:[Na]])&gt;0,"OK","P"))</f>
        <v>OK</v>
      </c>
      <c r="F24" s="16"/>
      <c r="G24" s="16">
        <v>0.12</v>
      </c>
      <c r="H24" s="16">
        <v>0.12</v>
      </c>
      <c r="I24" s="16"/>
      <c r="J24" s="16"/>
      <c r="K24" s="16"/>
      <c r="L24" s="16">
        <v>0.61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</row>
    <row r="25" spans="1:25" x14ac:dyDescent="0.25">
      <c r="A25" s="1" t="s">
        <v>67</v>
      </c>
      <c r="B25" s="1" t="s">
        <v>53</v>
      </c>
      <c r="C25" s="1" t="s">
        <v>9</v>
      </c>
      <c r="D25" s="1" t="str">
        <f>IF(Tabla1[[#This Row],[MATERIA PRIMA]]="","",_xlfn.CONCAT(Tabla1[[#This Row],[MATERIA PRIMA]],"_",Tabla1[[#This Row],[PROVEEDOR]],"_",Tabla1[[#This Row],[TIPO]]))</f>
        <v>MAP_SQM_P</v>
      </c>
      <c r="E25" s="1" t="str">
        <f>IF(Tabla1[[#This Row],[MATERIA PRIMA]]="","",IF(SUM(Tabla1[[#This Row],[C]:[Na]])&gt;0,"OK","P"))</f>
        <v>OK</v>
      </c>
      <c r="F25" s="16"/>
      <c r="G25" s="16">
        <v>0.12</v>
      </c>
      <c r="H25" s="16">
        <v>0.12</v>
      </c>
      <c r="I25" s="16"/>
      <c r="J25" s="16"/>
      <c r="K25" s="16"/>
      <c r="L25" s="16">
        <v>0.61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</row>
    <row r="26" spans="1:25" x14ac:dyDescent="0.25">
      <c r="A26" s="1" t="s">
        <v>74</v>
      </c>
      <c r="B26" s="1" t="s">
        <v>56</v>
      </c>
      <c r="C26" s="1" t="s">
        <v>36</v>
      </c>
      <c r="D26" s="1" t="str">
        <f>IF(Tabla1[[#This Row],[MATERIA PRIMA]]="","",_xlfn.CONCAT(Tabla1[[#This Row],[MATERIA PRIMA]],"_",Tabla1[[#This Row],[PROVEEDOR]],"_",Tabla1[[#This Row],[TIPO]]))</f>
        <v>MF-17-6-18-2_CALFERQUIM_G</v>
      </c>
      <c r="E26" s="1" t="str">
        <f>IF(Tabla1[[#This Row],[MATERIA PRIMA]]="","",IF(SUM(Tabla1[[#This Row],[C]:[Na]])&gt;0,"OK","P"))</f>
        <v>OK</v>
      </c>
      <c r="F26" s="16"/>
      <c r="G26" s="16">
        <v>0.17</v>
      </c>
      <c r="H26" s="16"/>
      <c r="I26" s="16"/>
      <c r="J26" s="16"/>
      <c r="K26" s="16"/>
      <c r="L26" s="16">
        <v>0.06</v>
      </c>
      <c r="M26" s="16">
        <v>0.18</v>
      </c>
      <c r="N26" s="16"/>
      <c r="O26" s="16"/>
      <c r="P26" s="16">
        <v>0.02</v>
      </c>
      <c r="Q26" s="16"/>
      <c r="R26" s="16"/>
      <c r="S26" s="16"/>
      <c r="T26" s="16"/>
      <c r="U26" s="16"/>
      <c r="V26" s="16"/>
      <c r="W26" s="16"/>
      <c r="X26" s="16"/>
      <c r="Y26" s="16"/>
    </row>
    <row r="27" spans="1:25" x14ac:dyDescent="0.25">
      <c r="A27" s="1" t="s">
        <v>193</v>
      </c>
      <c r="B27" s="1" t="s">
        <v>56</v>
      </c>
      <c r="C27" s="1" t="s">
        <v>36</v>
      </c>
      <c r="D27" s="20" t="str">
        <f>IF(Tabla1[[#This Row],[MATERIA PRIMA]]="","",_xlfn.CONCAT(Tabla1[[#This Row],[MATERIA PRIMA]],"_",Tabla1[[#This Row],[PROVEEDOR]],"_",Tabla1[[#This Row],[TIPO]]))</f>
        <v>MF-23-3-20-4Ca-3Si_CALFERQUIM_G</v>
      </c>
      <c r="E27" s="20" t="str">
        <f>IF(Tabla1[[#This Row],[MATERIA PRIMA]]="","",IF(SUM(Tabla1[[#This Row],[C]:[Na]])&gt;0,"OK","P"))</f>
        <v>OK</v>
      </c>
      <c r="F27" s="17"/>
      <c r="G27" s="19">
        <v>0.23</v>
      </c>
      <c r="H27" s="17"/>
      <c r="I27" s="17"/>
      <c r="J27" s="17"/>
      <c r="K27" s="17"/>
      <c r="L27" s="19">
        <v>0.03</v>
      </c>
      <c r="M27" s="19">
        <v>0.2</v>
      </c>
      <c r="N27" s="19">
        <v>0.04</v>
      </c>
      <c r="O27" s="17"/>
      <c r="P27" s="17"/>
      <c r="Q27" s="17"/>
      <c r="R27" s="17"/>
      <c r="S27" s="17"/>
      <c r="T27" s="17"/>
      <c r="U27" s="17"/>
      <c r="V27" s="17"/>
      <c r="W27" s="19">
        <v>0.03</v>
      </c>
      <c r="X27" s="17"/>
      <c r="Y27" s="17"/>
    </row>
    <row r="28" spans="1:25" x14ac:dyDescent="0.25">
      <c r="A28" s="1" t="s">
        <v>244</v>
      </c>
      <c r="B28" s="1" t="s">
        <v>56</v>
      </c>
      <c r="C28" s="1" t="s">
        <v>36</v>
      </c>
      <c r="D28" s="20" t="str">
        <f>IF(Tabla1[[#This Row],[MATERIA PRIMA]]="","",_xlfn.CONCAT(Tabla1[[#This Row],[MATERIA PRIMA]],"_",Tabla1[[#This Row],[PROVEEDOR]],"_",Tabla1[[#This Row],[TIPO]]))</f>
        <v>MICRON C_CALFERQUIM_G</v>
      </c>
      <c r="E28" s="20" t="str">
        <f>IF(Tabla1[[#This Row],[MATERIA PRIMA]]="","",IF(SUM(Tabla1[[#This Row],[C]:[Na]])&gt;0,"OK","P"))</f>
        <v>OK</v>
      </c>
      <c r="F28" s="17"/>
      <c r="G28" s="19">
        <v>0.46</v>
      </c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</row>
    <row r="29" spans="1:25" x14ac:dyDescent="0.25">
      <c r="A29" s="1" t="s">
        <v>223</v>
      </c>
      <c r="B29" s="1" t="s">
        <v>56</v>
      </c>
      <c r="C29" s="1" t="s">
        <v>36</v>
      </c>
      <c r="D29" s="20" t="str">
        <f>IF(Tabla1[[#This Row],[MATERIA PRIMA]]="","",_xlfn.CONCAT(Tabla1[[#This Row],[MATERIA PRIMA]],"_",Tabla1[[#This Row],[PROVEEDOR]],"_",Tabla1[[#This Row],[TIPO]]))</f>
        <v>MICRON CS_CALFERQUIM_G</v>
      </c>
      <c r="E29" s="20" t="str">
        <f>IF(Tabla1[[#This Row],[MATERIA PRIMA]]="","",IF(SUM(Tabla1[[#This Row],[C]:[Na]])&gt;0,"OK","P"))</f>
        <v>OK</v>
      </c>
      <c r="F29" s="17"/>
      <c r="G29" s="19">
        <v>0.4</v>
      </c>
      <c r="H29" s="17"/>
      <c r="I29" s="17"/>
      <c r="J29" s="17"/>
      <c r="K29" s="19">
        <v>0.4</v>
      </c>
      <c r="L29" s="17"/>
      <c r="M29" s="17"/>
      <c r="N29" s="17"/>
      <c r="O29" s="17"/>
      <c r="P29" s="19">
        <v>0.06</v>
      </c>
      <c r="Q29" s="17"/>
      <c r="R29" s="17"/>
      <c r="S29" s="17"/>
      <c r="T29" s="17"/>
      <c r="U29" s="17"/>
      <c r="V29" s="17"/>
      <c r="W29" s="17"/>
      <c r="X29" s="17"/>
      <c r="Y29" s="17"/>
    </row>
    <row r="30" spans="1:25" x14ac:dyDescent="0.25">
      <c r="A30" s="1" t="s">
        <v>77</v>
      </c>
      <c r="B30" s="1" t="s">
        <v>49</v>
      </c>
      <c r="C30" s="1" t="s">
        <v>3</v>
      </c>
      <c r="D30" s="1" t="str">
        <f>IF(Tabla1[[#This Row],[MATERIA PRIMA]]="","",_xlfn.CONCAT(Tabla1[[#This Row],[MATERIA PRIMA]],"_",Tabla1[[#This Row],[PROVEEDOR]],"_",Tabla1[[#This Row],[TIPO]]))</f>
        <v>MKP_PRECISAGRO_C</v>
      </c>
      <c r="E30" s="1" t="str">
        <f>IF(Tabla1[[#This Row],[MATERIA PRIMA]]="","",IF(SUM(Tabla1[[#This Row],[C]:[Na]])&gt;0,"OK","P"))</f>
        <v>OK</v>
      </c>
      <c r="F30" s="16"/>
      <c r="G30" s="16"/>
      <c r="H30" s="16"/>
      <c r="I30" s="16"/>
      <c r="J30" s="16"/>
      <c r="K30" s="16"/>
      <c r="L30" s="16">
        <v>0.52</v>
      </c>
      <c r="M30" s="16">
        <v>0.34</v>
      </c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</row>
    <row r="31" spans="1:25" x14ac:dyDescent="0.25">
      <c r="A31" s="1" t="s">
        <v>34</v>
      </c>
      <c r="B31" s="1" t="s">
        <v>56</v>
      </c>
      <c r="C31" s="1" t="s">
        <v>36</v>
      </c>
      <c r="D31" s="1" t="str">
        <f>IF(Tabla1[[#This Row],[MATERIA PRIMA]]="","",_xlfn.CONCAT(Tabla1[[#This Row],[MATERIA PRIMA]],"_",Tabla1[[#This Row],[PROVEEDOR]],"_",Tabla1[[#This Row],[TIPO]]))</f>
        <v>NUCLEO 4_CALFERQUIM_G</v>
      </c>
      <c r="E31" s="1" t="str">
        <f>IF(Tabla1[[#This Row],[MATERIA PRIMA]]="","",IF(SUM(Tabla1[[#This Row],[C]:[Na]])&gt;0,"OK","P"))</f>
        <v>OK</v>
      </c>
      <c r="F31" s="16"/>
      <c r="G31" s="16"/>
      <c r="H31" s="16"/>
      <c r="I31" s="16"/>
      <c r="J31" s="16"/>
      <c r="K31" s="16"/>
      <c r="L31" s="16"/>
      <c r="M31" s="16"/>
      <c r="N31" s="16">
        <v>0.18</v>
      </c>
      <c r="O31" s="16">
        <v>0.18</v>
      </c>
      <c r="P31" s="16">
        <v>0.04</v>
      </c>
      <c r="Q31" s="16"/>
      <c r="R31" s="16"/>
      <c r="S31" s="16"/>
      <c r="T31" s="16"/>
      <c r="U31" s="16"/>
      <c r="V31" s="16"/>
      <c r="W31" s="16">
        <v>0.14000000000000001</v>
      </c>
      <c r="X31" s="16"/>
      <c r="Y31" s="16"/>
    </row>
    <row r="32" spans="1:25" x14ac:dyDescent="0.25">
      <c r="A32" s="1" t="s">
        <v>184</v>
      </c>
      <c r="B32" s="1" t="s">
        <v>185</v>
      </c>
      <c r="C32" s="1" t="s">
        <v>36</v>
      </c>
      <c r="D32" s="1" t="str">
        <f>IF(Tabla1[[#This Row],[MATERIA PRIMA]]="","",_xlfn.CONCAT(Tabla1[[#This Row],[MATERIA PRIMA]],"_",Tabla1[[#This Row],[PROVEEDOR]],"_",Tabla1[[#This Row],[TIPO]]))</f>
        <v>NUCLEO HIERRO_CAMPOFERT_G</v>
      </c>
      <c r="E32" s="1" t="str">
        <f>IF(Tabla1[[#This Row],[MATERIA PRIMA]]="","",IF(SUM(Tabla1[[#This Row],[C]:[Na]])&gt;0,"OK","P"))</f>
        <v>P</v>
      </c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</row>
    <row r="33" spans="1:25" x14ac:dyDescent="0.25">
      <c r="A33" s="1" t="s">
        <v>107</v>
      </c>
      <c r="B33" s="1" t="s">
        <v>108</v>
      </c>
      <c r="C33" s="1" t="s">
        <v>9</v>
      </c>
      <c r="D33" s="1" t="str">
        <f>IF(Tabla1[[#This Row],[MATERIA PRIMA]]="","",_xlfn.CONCAT(Tabla1[[#This Row],[MATERIA PRIMA]],"_",Tabla1[[#This Row],[PROVEEDOR]],"_",Tabla1[[#This Row],[TIPO]]))</f>
        <v>OXIDO MAGNESIO_ATEQUIMICOS_P</v>
      </c>
      <c r="E33" s="1" t="str">
        <f>IF(Tabla1[[#This Row],[MATERIA PRIMA]]="","",IF(SUM(Tabla1[[#This Row],[C]:[Na]])&gt;0,"OK","P"))</f>
        <v>OK</v>
      </c>
      <c r="F33" s="16"/>
      <c r="G33" s="16"/>
      <c r="H33" s="16"/>
      <c r="I33" s="16"/>
      <c r="J33" s="16"/>
      <c r="K33" s="16"/>
      <c r="L33" s="16"/>
      <c r="M33" s="16"/>
      <c r="N33" s="16">
        <v>0.03</v>
      </c>
      <c r="O33" s="16">
        <v>0.9</v>
      </c>
      <c r="P33" s="16"/>
      <c r="Q33" s="16"/>
      <c r="R33" s="16"/>
      <c r="S33" s="16"/>
      <c r="T33" s="16"/>
      <c r="U33" s="16"/>
      <c r="V33" s="16"/>
      <c r="W33" s="16">
        <v>0.05</v>
      </c>
      <c r="X33" s="16"/>
      <c r="Y33" s="16"/>
    </row>
    <row r="34" spans="1:25" x14ac:dyDescent="0.25">
      <c r="A34" s="1" t="s">
        <v>73</v>
      </c>
      <c r="B34" s="1" t="s">
        <v>49</v>
      </c>
      <c r="C34" s="1"/>
      <c r="D34" s="1" t="str">
        <f>IF(Tabla1[[#This Row],[MATERIA PRIMA]]="","",_xlfn.CONCAT(Tabla1[[#This Row],[MATERIA PRIMA]],"_",Tabla1[[#This Row],[PROVEEDOR]],"_",Tabla1[[#This Row],[TIPO]]))</f>
        <v>PANTEKALI_PRECISAGRO_</v>
      </c>
      <c r="E34" s="1" t="str">
        <f>IF(Tabla1[[#This Row],[MATERIA PRIMA]]="","",IF(SUM(Tabla1[[#This Row],[C]:[Na]])&gt;0,"OK","P"))</f>
        <v>OK</v>
      </c>
      <c r="F34" s="16"/>
      <c r="G34" s="16"/>
      <c r="H34" s="16"/>
      <c r="I34" s="16"/>
      <c r="J34" s="16"/>
      <c r="K34" s="16"/>
      <c r="L34" s="16"/>
      <c r="M34" s="16">
        <v>0.3</v>
      </c>
      <c r="N34" s="16"/>
      <c r="O34" s="16">
        <v>0.1</v>
      </c>
      <c r="P34" s="16">
        <v>0.17</v>
      </c>
      <c r="Q34" s="16"/>
      <c r="R34" s="16"/>
      <c r="S34" s="16"/>
      <c r="T34" s="16"/>
      <c r="U34" s="16"/>
      <c r="V34" s="16"/>
      <c r="W34" s="16"/>
      <c r="X34" s="16"/>
      <c r="Y34" s="16"/>
    </row>
    <row r="35" spans="1:25" x14ac:dyDescent="0.25">
      <c r="A35" s="1" t="s">
        <v>73</v>
      </c>
      <c r="B35" s="1" t="s">
        <v>65</v>
      </c>
      <c r="C35" s="1"/>
      <c r="D35" s="20" t="str">
        <f>IF(Tabla1[[#This Row],[MATERIA PRIMA]]="","",_xlfn.CONCAT(Tabla1[[#This Row],[MATERIA PRIMA]],"_",Tabla1[[#This Row],[PROVEEDOR]],"_",Tabla1[[#This Row],[TIPO]]))</f>
        <v>PANTEKALI_DISAN_</v>
      </c>
      <c r="E35" s="20" t="str">
        <f>IF(Tabla1[[#This Row],[MATERIA PRIMA]]="","",IF(SUM(Tabla1[[#This Row],[C]:[Na]])&gt;0,"OK","P"))</f>
        <v>OK</v>
      </c>
      <c r="F35" s="16"/>
      <c r="G35" s="16"/>
      <c r="H35" s="16"/>
      <c r="I35" s="16"/>
      <c r="J35" s="16"/>
      <c r="K35" s="16"/>
      <c r="L35" s="16"/>
      <c r="M35" s="16">
        <v>0.3</v>
      </c>
      <c r="N35" s="16"/>
      <c r="O35" s="16">
        <v>0.1</v>
      </c>
      <c r="P35" s="16">
        <v>0.17</v>
      </c>
      <c r="Q35" s="16"/>
      <c r="R35" s="16"/>
      <c r="S35" s="16"/>
      <c r="T35" s="16"/>
      <c r="U35" s="16"/>
      <c r="V35" s="16"/>
      <c r="W35" s="16"/>
      <c r="X35" s="16"/>
      <c r="Y35" s="16"/>
    </row>
    <row r="36" spans="1:25" x14ac:dyDescent="0.25">
      <c r="A36" s="1" t="s">
        <v>57</v>
      </c>
      <c r="B36" s="1" t="s">
        <v>56</v>
      </c>
      <c r="C36" s="1" t="s">
        <v>36</v>
      </c>
      <c r="D36" s="1" t="str">
        <f>IF(Tabla1[[#This Row],[MATERIA PRIMA]]="","",_xlfn.CONCAT(Tabla1[[#This Row],[MATERIA PRIMA]],"_",Tabla1[[#This Row],[PROVEEDOR]],"_",Tabla1[[#This Row],[TIPO]]))</f>
        <v>RAIFOS20_CALFERQUIM_G</v>
      </c>
      <c r="E36" s="1" t="str">
        <f>IF(Tabla1[[#This Row],[MATERIA PRIMA]]="","",IF(SUM(Tabla1[[#This Row],[C]:[Na]])&gt;0,"OK","P"))</f>
        <v>OK</v>
      </c>
      <c r="F36" s="16">
        <v>0.05</v>
      </c>
      <c r="G36" s="16"/>
      <c r="H36" s="16"/>
      <c r="I36" s="16"/>
      <c r="J36" s="16"/>
      <c r="K36" s="16"/>
      <c r="L36" s="16">
        <v>0.2</v>
      </c>
      <c r="M36" s="16"/>
      <c r="N36" s="16">
        <v>0.23</v>
      </c>
      <c r="O36" s="18">
        <v>1.4999999999999999E-2</v>
      </c>
      <c r="P36" s="18">
        <v>0.01</v>
      </c>
      <c r="Q36" s="16"/>
      <c r="R36" s="16"/>
      <c r="S36" s="16"/>
      <c r="T36" s="16"/>
      <c r="U36" s="16"/>
      <c r="V36" s="16"/>
      <c r="W36" s="16">
        <v>0.21</v>
      </c>
      <c r="X36" s="16"/>
      <c r="Y36" s="16"/>
    </row>
    <row r="37" spans="1:25" x14ac:dyDescent="0.25">
      <c r="A37" s="1" t="s">
        <v>58</v>
      </c>
      <c r="B37" s="1" t="s">
        <v>59</v>
      </c>
      <c r="C37" s="1" t="s">
        <v>9</v>
      </c>
      <c r="D37" s="1" t="str">
        <f>IF(Tabla1[[#This Row],[MATERIA PRIMA]]="","",_xlfn.CONCAT(Tabla1[[#This Row],[MATERIA PRIMA]],"_",Tabla1[[#This Row],[PROVEEDOR]],"_",Tabla1[[#This Row],[TIPO]]))</f>
        <v>ROCA FOSFÓRICA_FOSFATOS HUILA_P</v>
      </c>
      <c r="E37" s="1" t="str">
        <f>IF(Tabla1[[#This Row],[MATERIA PRIMA]]="","",IF(SUM(Tabla1[[#This Row],[C]:[Na]])&gt;0,"OK","P"))</f>
        <v>OK</v>
      </c>
      <c r="F37" s="16"/>
      <c r="G37" s="16"/>
      <c r="H37" s="16"/>
      <c r="I37" s="16"/>
      <c r="J37" s="16"/>
      <c r="K37" s="16"/>
      <c r="L37" s="16">
        <v>0.28000000000000003</v>
      </c>
      <c r="M37" s="16"/>
      <c r="N37" s="16">
        <v>0.4</v>
      </c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</row>
    <row r="38" spans="1:25" x14ac:dyDescent="0.25">
      <c r="A38" s="1" t="s">
        <v>58</v>
      </c>
      <c r="B38" s="1" t="s">
        <v>64</v>
      </c>
      <c r="C38" s="1" t="s">
        <v>9</v>
      </c>
      <c r="D38" s="1" t="str">
        <f>IF(Tabla1[[#This Row],[MATERIA PRIMA]]="","",_xlfn.CONCAT(Tabla1[[#This Row],[MATERIA PRIMA]],"_",Tabla1[[#This Row],[PROVEEDOR]],"_",Tabla1[[#This Row],[TIPO]]))</f>
        <v>ROCA FOSFÓRICA_PRACO_P</v>
      </c>
      <c r="E38" s="1" t="str">
        <f>IF(Tabla1[[#This Row],[MATERIA PRIMA]]="","",IF(SUM(Tabla1[[#This Row],[C]:[Na]])&gt;0,"OK","P"))</f>
        <v>OK</v>
      </c>
      <c r="F38" s="16"/>
      <c r="G38" s="16"/>
      <c r="H38" s="16"/>
      <c r="I38" s="16"/>
      <c r="J38" s="16"/>
      <c r="K38" s="16"/>
      <c r="L38" s="16">
        <v>0.28000000000000003</v>
      </c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</row>
    <row r="39" spans="1:25" x14ac:dyDescent="0.25">
      <c r="A39" s="1" t="s">
        <v>50</v>
      </c>
      <c r="B39" s="1" t="s">
        <v>51</v>
      </c>
      <c r="C39" s="1" t="s">
        <v>36</v>
      </c>
      <c r="D39" s="1" t="str">
        <f>IF(Tabla1[[#This Row],[MATERIA PRIMA]]="","",_xlfn.CONCAT(Tabla1[[#This Row],[MATERIA PRIMA]],"_",Tabla1[[#This Row],[PROVEEDOR]],"_",Tabla1[[#This Row],[TIPO]]))</f>
        <v>SAM_NUTRICION PLANTAS_G</v>
      </c>
      <c r="E39" s="1" t="str">
        <f>IF(Tabla1[[#This Row],[MATERIA PRIMA]]="","",IF(SUM(Tabla1[[#This Row],[C]:[Na]])&gt;0,"OK","P"))</f>
        <v>OK</v>
      </c>
      <c r="F39" s="16"/>
      <c r="G39" s="16">
        <v>0.21</v>
      </c>
      <c r="H39" s="16">
        <v>0.21</v>
      </c>
      <c r="I39" s="16"/>
      <c r="J39" s="16"/>
      <c r="K39" s="16"/>
      <c r="L39" s="16"/>
      <c r="M39" s="16"/>
      <c r="N39" s="16"/>
      <c r="O39" s="16"/>
      <c r="P39" s="16">
        <v>0.24</v>
      </c>
      <c r="Q39" s="16"/>
      <c r="R39" s="16"/>
      <c r="S39" s="16"/>
      <c r="T39" s="16"/>
      <c r="U39" s="16"/>
      <c r="V39" s="16"/>
      <c r="W39" s="16"/>
      <c r="X39" s="16"/>
      <c r="Y39" s="16"/>
    </row>
    <row r="40" spans="1:25" x14ac:dyDescent="0.25">
      <c r="A40" s="1" t="s">
        <v>50</v>
      </c>
      <c r="B40" s="1" t="s">
        <v>49</v>
      </c>
      <c r="C40" s="1" t="s">
        <v>36</v>
      </c>
      <c r="D40" s="1" t="str">
        <f>IF(Tabla1[[#This Row],[MATERIA PRIMA]]="","",_xlfn.CONCAT(Tabla1[[#This Row],[MATERIA PRIMA]],"_",Tabla1[[#This Row],[PROVEEDOR]],"_",Tabla1[[#This Row],[TIPO]]))</f>
        <v>SAM_PRECISAGRO_G</v>
      </c>
      <c r="E40" s="1" t="str">
        <f>IF(Tabla1[[#This Row],[MATERIA PRIMA]]="","",IF(SUM(Tabla1[[#This Row],[C]:[Na]])&gt;0,"OK","P"))</f>
        <v>OK</v>
      </c>
      <c r="F40" s="16"/>
      <c r="G40" s="16">
        <v>0.21</v>
      </c>
      <c r="H40" s="16">
        <v>0.21</v>
      </c>
      <c r="I40" s="16"/>
      <c r="J40" s="16"/>
      <c r="K40" s="16"/>
      <c r="L40" s="16"/>
      <c r="M40" s="16"/>
      <c r="N40" s="16"/>
      <c r="O40" s="16"/>
      <c r="P40" s="16">
        <v>0.24</v>
      </c>
      <c r="Q40" s="16"/>
      <c r="R40" s="16"/>
      <c r="S40" s="16"/>
      <c r="T40" s="16"/>
      <c r="U40" s="16"/>
      <c r="V40" s="16"/>
      <c r="W40" s="16"/>
      <c r="X40" s="16"/>
      <c r="Y40" s="16"/>
    </row>
    <row r="41" spans="1:25" x14ac:dyDescent="0.25">
      <c r="A41" s="1" t="s">
        <v>50</v>
      </c>
      <c r="B41" s="1" t="s">
        <v>66</v>
      </c>
      <c r="C41" s="1" t="s">
        <v>173</v>
      </c>
      <c r="D41" s="1" t="str">
        <f>IF(Tabla1[[#This Row],[MATERIA PRIMA]]="","",_xlfn.CONCAT(Tabla1[[#This Row],[MATERIA PRIMA]],"_",Tabla1[[#This Row],[PROVEEDOR]],"_",Tabla1[[#This Row],[TIPO]]))</f>
        <v>SAM_EVOAGRO_g</v>
      </c>
      <c r="E41" s="1" t="str">
        <f>IF(Tabla1[[#This Row],[MATERIA PRIMA]]="","",IF(SUM(Tabla1[[#This Row],[C]:[Na]])&gt;0,"OK","P"))</f>
        <v>OK</v>
      </c>
      <c r="F41" s="17"/>
      <c r="G41" s="16">
        <v>0.21</v>
      </c>
      <c r="H41" s="16">
        <v>0.21</v>
      </c>
      <c r="I41" s="16"/>
      <c r="J41" s="16"/>
      <c r="K41" s="16"/>
      <c r="L41" s="16"/>
      <c r="M41" s="16"/>
      <c r="N41" s="16"/>
      <c r="O41" s="16"/>
      <c r="P41" s="16">
        <v>0.24</v>
      </c>
      <c r="Q41" s="17"/>
      <c r="R41" s="17"/>
      <c r="S41" s="17"/>
      <c r="T41" s="17"/>
      <c r="U41" s="17"/>
      <c r="V41" s="17"/>
      <c r="W41" s="17"/>
      <c r="X41" s="17"/>
      <c r="Y41" s="17"/>
    </row>
    <row r="42" spans="1:25" x14ac:dyDescent="0.25">
      <c r="A42" s="1" t="s">
        <v>70</v>
      </c>
      <c r="B42" s="1" t="s">
        <v>69</v>
      </c>
      <c r="C42" s="1" t="s">
        <v>9</v>
      </c>
      <c r="D42" s="1" t="str">
        <f>IF(Tabla1[[#This Row],[MATERIA PRIMA]]="","",_xlfn.CONCAT(Tabla1[[#This Row],[MATERIA PRIMA]],"_",Tabla1[[#This Row],[PROVEEDOR]],"_",Tabla1[[#This Row],[TIPO]]))</f>
        <v>SILICATO HIERRO_HYM_P</v>
      </c>
      <c r="E42" s="1" t="str">
        <f>IF(Tabla1[[#This Row],[MATERIA PRIMA]]="","",IF(SUM(Tabla1[[#This Row],[C]:[Na]])&gt;0,"OK","P"))</f>
        <v>P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</row>
    <row r="43" spans="1:25" x14ac:dyDescent="0.25">
      <c r="A43" s="1" t="s">
        <v>30</v>
      </c>
      <c r="B43" s="1" t="s">
        <v>31</v>
      </c>
      <c r="C43" s="1" t="s">
        <v>9</v>
      </c>
      <c r="D43" s="1" t="str">
        <f>IF(Tabla1[[#This Row],[MATERIA PRIMA]]="","",_xlfn.CONCAT(Tabla1[[#This Row],[MATERIA PRIMA]],"_",Tabla1[[#This Row],[PROVEEDOR]],"_",Tabla1[[#This Row],[TIPO]]))</f>
        <v>SILICATO MAGNESIO_JULIAN SALDARRIAGA_P</v>
      </c>
      <c r="E43" s="1" t="str">
        <f>IF(Tabla1[[#This Row],[MATERIA PRIMA]]="","",IF(SUM(Tabla1[[#This Row],[C]:[Na]])&gt;0,"OK","P"))</f>
        <v>OK</v>
      </c>
      <c r="F43" s="16"/>
      <c r="G43" s="16"/>
      <c r="H43" s="16"/>
      <c r="I43" s="16"/>
      <c r="J43" s="16"/>
      <c r="K43" s="16"/>
      <c r="L43" s="16"/>
      <c r="M43" s="16"/>
      <c r="N43" s="16"/>
      <c r="O43" s="16">
        <v>0.36</v>
      </c>
      <c r="P43" s="16"/>
      <c r="Q43" s="16"/>
      <c r="R43" s="16"/>
      <c r="S43" s="16"/>
      <c r="T43" s="16"/>
      <c r="U43" s="16"/>
      <c r="V43" s="16"/>
      <c r="W43" s="16">
        <v>0.39600000000000002</v>
      </c>
      <c r="X43" s="16"/>
      <c r="Y43" s="16"/>
    </row>
    <row r="44" spans="1:25" x14ac:dyDescent="0.25">
      <c r="A44" s="1" t="s">
        <v>55</v>
      </c>
      <c r="B44" s="1" t="s">
        <v>56</v>
      </c>
      <c r="C44" s="1" t="s">
        <v>36</v>
      </c>
      <c r="D44" s="1" t="str">
        <f>IF(Tabla1[[#This Row],[MATERIA PRIMA]]="","",_xlfn.CONCAT(Tabla1[[#This Row],[MATERIA PRIMA]],"_",Tabla1[[#This Row],[PROVEEDOR]],"_",Tabla1[[#This Row],[TIPO]]))</f>
        <v>SILIMAGRAN_CALFERQUIM_G</v>
      </c>
      <c r="E44" s="1" t="str">
        <f>IF(Tabla1[[#This Row],[MATERIA PRIMA]]="","",IF(SUM(Tabla1[[#This Row],[C]:[Na]])&gt;0,"OK","P"))</f>
        <v>P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</row>
    <row r="45" spans="1:25" x14ac:dyDescent="0.25">
      <c r="A45" s="1" t="s">
        <v>71</v>
      </c>
      <c r="B45" s="1" t="s">
        <v>56</v>
      </c>
      <c r="C45" s="1" t="s">
        <v>36</v>
      </c>
      <c r="D45" s="1" t="str">
        <f>IF(Tabla1[[#This Row],[MATERIA PRIMA]]="","",_xlfn.CONCAT(Tabla1[[#This Row],[MATERIA PRIMA]],"_",Tabla1[[#This Row],[PROVEEDOR]],"_",Tabla1[[#This Row],[TIPO]]))</f>
        <v>SUELO CA_CALFERQUIM_G</v>
      </c>
      <c r="E45" s="1" t="str">
        <f>IF(Tabla1[[#This Row],[MATERIA PRIMA]]="","",IF(SUM(Tabla1[[#This Row],[C]:[Na]])&gt;0,"OK","P"))</f>
        <v>OK</v>
      </c>
      <c r="F45" s="16"/>
      <c r="G45" s="16"/>
      <c r="H45" s="16"/>
      <c r="I45" s="16"/>
      <c r="J45" s="16"/>
      <c r="K45" s="16"/>
      <c r="L45" s="16"/>
      <c r="M45" s="16">
        <v>0.03</v>
      </c>
      <c r="N45" s="16">
        <v>0.25</v>
      </c>
      <c r="O45" s="16">
        <v>0.1</v>
      </c>
      <c r="P45" s="16">
        <v>0.04</v>
      </c>
      <c r="Q45" s="16"/>
      <c r="R45" s="16"/>
      <c r="S45" s="16"/>
      <c r="T45" s="16"/>
      <c r="U45" s="16"/>
      <c r="V45" s="16"/>
      <c r="W45" s="16">
        <v>0.03</v>
      </c>
      <c r="X45" s="16"/>
      <c r="Y45" s="16"/>
    </row>
    <row r="46" spans="1:25" x14ac:dyDescent="0.25">
      <c r="A46" s="1" t="s">
        <v>25</v>
      </c>
      <c r="B46" s="1" t="s">
        <v>24</v>
      </c>
      <c r="C46" s="1" t="s">
        <v>9</v>
      </c>
      <c r="D46" s="1" t="str">
        <f>IF(Tabla1[[#This Row],[MATERIA PRIMA]]="","",_xlfn.CONCAT(Tabla1[[#This Row],[MATERIA PRIMA]],"_",Tabla1[[#This Row],[PROVEEDOR]],"_",Tabla1[[#This Row],[TIPO]]))</f>
        <v>SULFATO CALCIO_ANIBAL ARANGO_P</v>
      </c>
      <c r="E46" s="1" t="str">
        <f>IF(Tabla1[[#This Row],[MATERIA PRIMA]]="","",IF(SUM(Tabla1[[#This Row],[C]:[Na]])&gt;0,"OK","P"))</f>
        <v>OK</v>
      </c>
      <c r="F46" s="16"/>
      <c r="G46" s="16"/>
      <c r="H46" s="16"/>
      <c r="I46" s="16"/>
      <c r="J46" s="16"/>
      <c r="K46" s="16"/>
      <c r="L46" s="16"/>
      <c r="M46" s="16"/>
      <c r="N46" s="16">
        <v>0.26</v>
      </c>
      <c r="O46" s="16"/>
      <c r="P46" s="16">
        <v>0.13</v>
      </c>
      <c r="Q46" s="16"/>
      <c r="R46" s="16"/>
      <c r="S46" s="16"/>
      <c r="T46" s="16"/>
      <c r="U46" s="16"/>
      <c r="V46" s="16"/>
      <c r="W46" s="16"/>
      <c r="X46" s="16"/>
      <c r="Y46" s="16"/>
    </row>
    <row r="47" spans="1:25" x14ac:dyDescent="0.25">
      <c r="A47" s="1" t="s">
        <v>99</v>
      </c>
      <c r="B47" s="1" t="s">
        <v>56</v>
      </c>
      <c r="C47" s="1" t="s">
        <v>36</v>
      </c>
      <c r="D47" s="20" t="str">
        <f>IF(Tabla1[[#This Row],[MATERIA PRIMA]]="","",_xlfn.CONCAT(Tabla1[[#This Row],[MATERIA PRIMA]],"_",Tabla1[[#This Row],[PROVEEDOR]],"_",Tabla1[[#This Row],[TIPO]]))</f>
        <v>SULFATO CALCIO P_CALFERQUIM_G</v>
      </c>
      <c r="E47" s="20" t="str">
        <f>IF(Tabla1[[#This Row],[MATERIA PRIMA]]="","",IF(SUM(Tabla1[[#This Row],[C]:[Na]])&gt;0,"OK","P"))</f>
        <v>P</v>
      </c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</row>
    <row r="48" spans="1:25" x14ac:dyDescent="0.25">
      <c r="A48" s="1" t="s">
        <v>78</v>
      </c>
      <c r="B48" s="1" t="s">
        <v>49</v>
      </c>
      <c r="C48" s="1" t="s">
        <v>3</v>
      </c>
      <c r="D48" s="1" t="str">
        <f>IF(Tabla1[[#This Row],[MATERIA PRIMA]]="","",_xlfn.CONCAT(Tabla1[[#This Row],[MATERIA PRIMA]],"_",Tabla1[[#This Row],[PROVEEDOR]],"_",Tabla1[[#This Row],[TIPO]]))</f>
        <v>SULFATO POTASIO_PRECISAGRO_C</v>
      </c>
      <c r="E48" s="1" t="str">
        <f>IF(Tabla1[[#This Row],[MATERIA PRIMA]]="","",IF(SUM(Tabla1[[#This Row],[C]:[Na]])&gt;0,"OK","P"))</f>
        <v>OK</v>
      </c>
      <c r="F48" s="16"/>
      <c r="G48" s="16"/>
      <c r="H48" s="16"/>
      <c r="I48" s="16"/>
      <c r="J48" s="16"/>
      <c r="K48" s="16"/>
      <c r="L48" s="16"/>
      <c r="M48" s="16">
        <v>0.52</v>
      </c>
      <c r="N48" s="16"/>
      <c r="O48" s="16"/>
      <c r="P48" s="16">
        <v>0.18</v>
      </c>
      <c r="Q48" s="16"/>
      <c r="R48" s="16"/>
      <c r="S48" s="16"/>
      <c r="T48" s="16"/>
      <c r="U48" s="16"/>
      <c r="V48" s="16"/>
      <c r="W48" s="16"/>
      <c r="X48" s="16"/>
      <c r="Y48" s="16"/>
    </row>
    <row r="49" spans="1:25" x14ac:dyDescent="0.25">
      <c r="A49" s="1" t="s">
        <v>134</v>
      </c>
      <c r="B49" s="1" t="s">
        <v>108</v>
      </c>
      <c r="C49" s="1" t="s">
        <v>9</v>
      </c>
      <c r="D49" s="1" t="str">
        <f>IF(Tabla1[[#This Row],[MATERIA PRIMA]]="","",_xlfn.CONCAT(Tabla1[[#This Row],[MATERIA PRIMA]],"_",Tabla1[[#This Row],[PROVEEDOR]],"_",Tabla1[[#This Row],[TIPO]]))</f>
        <v>SULFATO ZINC_ATEQUIMICOS_P</v>
      </c>
      <c r="E49" s="1" t="str">
        <f>IF(Tabla1[[#This Row],[MATERIA PRIMA]]="","",IF(SUM(Tabla1[[#This Row],[C]:[Na]])&gt;0,"OK","P"))</f>
        <v>OK</v>
      </c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9">
        <v>0.35</v>
      </c>
      <c r="Y49" s="17"/>
    </row>
    <row r="50" spans="1:25" x14ac:dyDescent="0.25">
      <c r="A50" s="1" t="s">
        <v>60</v>
      </c>
      <c r="B50" s="1" t="s">
        <v>61</v>
      </c>
      <c r="C50" s="1" t="s">
        <v>9</v>
      </c>
      <c r="D50" s="1" t="str">
        <f>IF(Tabla1[[#This Row],[MATERIA PRIMA]]="","",_xlfn.CONCAT(Tabla1[[#This Row],[MATERIA PRIMA]],"_",Tabla1[[#This Row],[PROVEEDOR]],"_",Tabla1[[#This Row],[TIPO]]))</f>
        <v>ULEXITA_ATEQUIMICO_P</v>
      </c>
      <c r="E50" s="1" t="str">
        <f>IF(Tabla1[[#This Row],[MATERIA PRIMA]]="","",IF(SUM(Tabla1[[#This Row],[C]:[Na]])&gt;0,"OK","P"))</f>
        <v>OK</v>
      </c>
      <c r="F50" s="16"/>
      <c r="G50" s="16"/>
      <c r="H50" s="16"/>
      <c r="I50" s="16"/>
      <c r="J50" s="16"/>
      <c r="K50" s="16"/>
      <c r="L50" s="16"/>
      <c r="M50" s="16"/>
      <c r="N50" s="16">
        <v>0.13</v>
      </c>
      <c r="O50" s="16"/>
      <c r="P50" s="16"/>
      <c r="Q50" s="16">
        <v>0.14000000000000001</v>
      </c>
      <c r="R50" s="16"/>
      <c r="S50" s="16"/>
      <c r="T50" s="16"/>
      <c r="U50" s="16"/>
      <c r="V50" s="16"/>
      <c r="W50" s="16"/>
      <c r="X50" s="16"/>
      <c r="Y50" s="16"/>
    </row>
    <row r="51" spans="1:25" x14ac:dyDescent="0.25">
      <c r="A51" s="1" t="s">
        <v>60</v>
      </c>
      <c r="B51" s="1" t="s">
        <v>27</v>
      </c>
      <c r="C51" s="1" t="s">
        <v>3</v>
      </c>
      <c r="D51" s="1" t="str">
        <f>IF(Tabla1[[#This Row],[MATERIA PRIMA]]="","",_xlfn.CONCAT(Tabla1[[#This Row],[MATERIA PRIMA]],"_",Tabla1[[#This Row],[PROVEEDOR]],"_",Tabla1[[#This Row],[TIPO]]))</f>
        <v>ULEXITA_MANUCHAR_C</v>
      </c>
      <c r="E51" s="1" t="str">
        <f>IF(Tabla1[[#This Row],[MATERIA PRIMA]]="","",IF(SUM(Tabla1[[#This Row],[C]:[Na]])&gt;0,"OK","P"))</f>
        <v>OK</v>
      </c>
      <c r="F51" s="16"/>
      <c r="G51" s="16"/>
      <c r="H51" s="16"/>
      <c r="I51" s="16"/>
      <c r="J51" s="16"/>
      <c r="K51" s="16"/>
      <c r="L51" s="16"/>
      <c r="M51" s="16"/>
      <c r="N51" s="16">
        <v>0.18</v>
      </c>
      <c r="O51" s="16"/>
      <c r="P51" s="16"/>
      <c r="Q51" s="16">
        <v>0.12</v>
      </c>
      <c r="R51" s="16"/>
      <c r="S51" s="16"/>
      <c r="T51" s="16"/>
      <c r="U51" s="16"/>
      <c r="V51" s="16"/>
      <c r="W51" s="16"/>
      <c r="X51" s="16"/>
      <c r="Y51" s="16"/>
    </row>
    <row r="52" spans="1:25" x14ac:dyDescent="0.25">
      <c r="A52" s="1" t="s">
        <v>48</v>
      </c>
      <c r="B52" s="1" t="s">
        <v>49</v>
      </c>
      <c r="C52" s="1" t="s">
        <v>36</v>
      </c>
      <c r="D52" s="1" t="str">
        <f>IF(Tabla1[[#This Row],[MATERIA PRIMA]]="","",_xlfn.CONCAT(Tabla1[[#This Row],[MATERIA PRIMA]],"_",Tabla1[[#This Row],[PROVEEDOR]],"_",Tabla1[[#This Row],[TIPO]]))</f>
        <v>UREA_PRECISAGRO_G</v>
      </c>
      <c r="E52" s="1" t="str">
        <f>IF(Tabla1[[#This Row],[MATERIA PRIMA]]="","",IF(SUM(Tabla1[[#This Row],[C]:[Na]])&gt;0,"OK","P"))</f>
        <v>OK</v>
      </c>
      <c r="F52" s="16"/>
      <c r="G52" s="16">
        <v>0.46</v>
      </c>
      <c r="H52" s="16"/>
      <c r="I52" s="16"/>
      <c r="J52" s="16"/>
      <c r="K52" s="16">
        <v>0.46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</row>
    <row r="53" spans="1:25" x14ac:dyDescent="0.25">
      <c r="A53" s="1" t="s">
        <v>48</v>
      </c>
      <c r="B53" s="1" t="s">
        <v>66</v>
      </c>
      <c r="C53" s="1" t="s">
        <v>36</v>
      </c>
      <c r="D53" s="1" t="str">
        <f>IF(Tabla1[[#This Row],[MATERIA PRIMA]]="","",_xlfn.CONCAT(Tabla1[[#This Row],[MATERIA PRIMA]],"_",Tabla1[[#This Row],[PROVEEDOR]],"_",Tabla1[[#This Row],[TIPO]]))</f>
        <v>UREA_EVOAGRO_G</v>
      </c>
      <c r="E53" s="1" t="str">
        <f>IF(Tabla1[[#This Row],[MATERIA PRIMA]]="","",IF(SUM(Tabla1[[#This Row],[C]:[Na]])&gt;0,"OK","P"))</f>
        <v>OK</v>
      </c>
      <c r="F53" s="16"/>
      <c r="G53" s="16">
        <v>0.46</v>
      </c>
      <c r="H53" s="16"/>
      <c r="I53" s="16"/>
      <c r="J53" s="16"/>
      <c r="K53" s="16">
        <v>0.46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</row>
    <row r="54" spans="1:25" x14ac:dyDescent="0.25">
      <c r="A54" s="1" t="s">
        <v>48</v>
      </c>
      <c r="B54" s="1" t="s">
        <v>51</v>
      </c>
      <c r="C54" s="1" t="s">
        <v>36</v>
      </c>
      <c r="D54" s="1" t="str">
        <f>IF(Tabla1[[#This Row],[MATERIA PRIMA]]="","",_xlfn.CONCAT(Tabla1[[#This Row],[MATERIA PRIMA]],"_",Tabla1[[#This Row],[PROVEEDOR]],"_",Tabla1[[#This Row],[TIPO]]))</f>
        <v>UREA_NUTRICION PLANTAS_G</v>
      </c>
      <c r="E54" s="1" t="str">
        <f>IF(Tabla1[[#This Row],[MATERIA PRIMA]]="","",IF(SUM(Tabla1[[#This Row],[C]:[Na]])&gt;0,"OK","P"))</f>
        <v>OK</v>
      </c>
      <c r="F54" s="16"/>
      <c r="G54" s="16">
        <v>0.46</v>
      </c>
      <c r="H54" s="16"/>
      <c r="I54" s="16"/>
      <c r="J54" s="16"/>
      <c r="K54" s="16">
        <v>0.46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</row>
    <row r="55" spans="1:25" x14ac:dyDescent="0.25">
      <c r="A55" s="1"/>
      <c r="B55" s="1"/>
      <c r="C55" s="1"/>
      <c r="D55" s="20" t="str">
        <f>IF(Tabla1[[#This Row],[MATERIA PRIMA]]="","",_xlfn.CONCAT(Tabla1[[#This Row],[MATERIA PRIMA]],"_",Tabla1[[#This Row],[PROVEEDOR]],"_",Tabla1[[#This Row],[TIPO]]))</f>
        <v/>
      </c>
      <c r="E55" s="20" t="str">
        <f>IF(Tabla1[[#This Row],[MATERIA PRIMA]]="","",IF(SUM(Tabla1[[#This Row],[C]:[Na]])&gt;0,"OK","P"))</f>
        <v/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</row>
    <row r="56" spans="1:25" x14ac:dyDescent="0.25">
      <c r="A56" s="1"/>
      <c r="B56" s="1"/>
      <c r="C56" s="1"/>
      <c r="D56" s="1" t="str">
        <f>IF(Tabla1[[#This Row],[MATERIA PRIMA]]="","",_xlfn.CONCAT(Tabla1[[#This Row],[MATERIA PRIMA]],"_",Tabla1[[#This Row],[PROVEEDOR]],"_",Tabla1[[#This Row],[TIPO]]))</f>
        <v/>
      </c>
      <c r="E56" s="1" t="str">
        <f>IF(Tabla1[[#This Row],[MATERIA PRIMA]]="","",IF(SUM(Tabla1[[#This Row],[C]:[Na]])&gt;0,"OK","P"))</f>
        <v/>
      </c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</row>
  </sheetData>
  <conditionalFormatting sqref="F1:Y1">
    <cfRule type="containsBlanks" dxfId="3995" priority="3">
      <formula>LEN(TRIM(F1))=0</formula>
    </cfRule>
  </conditionalFormatting>
  <conditionalFormatting sqref="A1:Y56">
    <cfRule type="notContainsBlanks" dxfId="3994" priority="2">
      <formula>LEN(TRIM(A1))&gt;0</formula>
    </cfRule>
  </conditionalFormatting>
  <conditionalFormatting sqref="E2:E56">
    <cfRule type="containsText" dxfId="3993" priority="1" operator="containsText" text="P">
      <formula>NOT(ISERROR(SEARCH("P",E2)))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995D-6902-455C-B1BE-00206994468D}">
  <sheetPr codeName="Hoja4"/>
  <dimension ref="A1:W74"/>
  <sheetViews>
    <sheetView workbookViewId="0">
      <selection activeCell="I11" sqref="I11"/>
    </sheetView>
  </sheetViews>
  <sheetFormatPr baseColWidth="10" defaultRowHeight="15" x14ac:dyDescent="0.25"/>
  <cols>
    <col min="2" max="2" width="18.42578125" bestFit="1" customWidth="1"/>
    <col min="4" max="23" width="11.42578125" style="26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  <c r="T1" s="25" t="s">
        <v>19</v>
      </c>
      <c r="U1" s="25" t="s">
        <v>20</v>
      </c>
      <c r="V1" s="25" t="s">
        <v>21</v>
      </c>
      <c r="W1" s="25" t="s">
        <v>22</v>
      </c>
    </row>
    <row r="2" spans="1:23" x14ac:dyDescent="0.25">
      <c r="A2" t="s">
        <v>79</v>
      </c>
      <c r="B2" t="s">
        <v>80</v>
      </c>
      <c r="C2">
        <v>35000</v>
      </c>
      <c r="D2" s="26">
        <v>0</v>
      </c>
      <c r="E2" s="26">
        <v>0</v>
      </c>
      <c r="F2" s="26">
        <v>0</v>
      </c>
      <c r="G2" s="26">
        <v>0</v>
      </c>
      <c r="H2" s="26">
        <v>0</v>
      </c>
      <c r="I2" s="26">
        <v>0</v>
      </c>
      <c r="J2" s="26">
        <v>0</v>
      </c>
      <c r="K2" s="26">
        <v>1.44E-2</v>
      </c>
      <c r="L2" s="26">
        <v>0.19120000000000001</v>
      </c>
      <c r="M2" s="26">
        <v>3.6499999999999998E-2</v>
      </c>
      <c r="N2" s="26">
        <v>0.01</v>
      </c>
      <c r="O2" s="26">
        <v>0</v>
      </c>
      <c r="P2" s="26">
        <v>0</v>
      </c>
      <c r="Q2" s="26">
        <v>0</v>
      </c>
      <c r="R2" s="26">
        <v>0</v>
      </c>
      <c r="S2" s="26">
        <v>0</v>
      </c>
      <c r="T2" s="26">
        <v>0</v>
      </c>
      <c r="U2" s="26">
        <v>0.34139999999999998</v>
      </c>
      <c r="V2" s="26">
        <v>0</v>
      </c>
      <c r="W2" s="26">
        <v>0</v>
      </c>
    </row>
    <row r="3" spans="1:23" x14ac:dyDescent="0.25">
      <c r="A3" t="s">
        <v>82</v>
      </c>
      <c r="B3" t="s">
        <v>34</v>
      </c>
      <c r="C3">
        <v>70000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26">
        <v>0.18350000000000002</v>
      </c>
      <c r="M3" s="26">
        <v>0.184</v>
      </c>
      <c r="N3" s="26">
        <v>3.95E-2</v>
      </c>
      <c r="O3" s="26">
        <v>0</v>
      </c>
      <c r="P3" s="26">
        <v>0</v>
      </c>
      <c r="Q3" s="26">
        <v>0</v>
      </c>
      <c r="R3" s="26">
        <v>0</v>
      </c>
      <c r="S3" s="26">
        <v>0</v>
      </c>
      <c r="T3" s="26">
        <v>0</v>
      </c>
      <c r="U3" s="26">
        <v>0.14800000000000002</v>
      </c>
      <c r="V3" s="26">
        <v>0</v>
      </c>
      <c r="W3" s="26">
        <v>0</v>
      </c>
    </row>
    <row r="4" spans="1:23" x14ac:dyDescent="0.25">
      <c r="A4" t="s">
        <v>83</v>
      </c>
      <c r="B4" t="s">
        <v>84</v>
      </c>
      <c r="C4">
        <v>10000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26">
        <v>0</v>
      </c>
      <c r="L4" s="26">
        <v>0.26</v>
      </c>
      <c r="M4" s="26">
        <v>0</v>
      </c>
      <c r="N4" s="26">
        <v>0.13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6">
        <v>0</v>
      </c>
      <c r="U4" s="26">
        <v>0</v>
      </c>
      <c r="V4" s="26">
        <v>0</v>
      </c>
      <c r="W4" s="26">
        <v>0</v>
      </c>
    </row>
    <row r="5" spans="1:23" x14ac:dyDescent="0.25">
      <c r="A5" t="s">
        <v>85</v>
      </c>
      <c r="B5" t="s">
        <v>34</v>
      </c>
      <c r="C5">
        <v>70000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26">
        <v>0</v>
      </c>
      <c r="L5" s="26">
        <v>0.18350000000000002</v>
      </c>
      <c r="M5" s="26">
        <v>0.184</v>
      </c>
      <c r="N5" s="26">
        <v>3.95E-2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6">
        <v>0</v>
      </c>
      <c r="U5" s="26">
        <v>0.14800000000000002</v>
      </c>
      <c r="V5" s="26">
        <v>0</v>
      </c>
      <c r="W5" s="26">
        <v>0</v>
      </c>
    </row>
    <row r="6" spans="1:23" x14ac:dyDescent="0.25">
      <c r="A6" t="s">
        <v>86</v>
      </c>
      <c r="B6" t="s">
        <v>80</v>
      </c>
      <c r="C6">
        <v>35000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1.44E-2</v>
      </c>
      <c r="L6" s="26">
        <v>0.19120000000000001</v>
      </c>
      <c r="M6" s="26">
        <v>3.6499999999999998E-2</v>
      </c>
      <c r="N6" s="26">
        <v>0.01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0.34139999999999998</v>
      </c>
      <c r="V6" s="26">
        <v>0</v>
      </c>
      <c r="W6" s="26">
        <v>0</v>
      </c>
    </row>
    <row r="7" spans="1:23" x14ac:dyDescent="0.25">
      <c r="A7" t="s">
        <v>87</v>
      </c>
      <c r="B7" t="s">
        <v>88</v>
      </c>
      <c r="C7">
        <v>15000</v>
      </c>
      <c r="D7" s="26">
        <v>0</v>
      </c>
      <c r="E7" s="26">
        <v>0.1368</v>
      </c>
      <c r="F7" s="26">
        <v>5.3999999999999992E-2</v>
      </c>
      <c r="G7" s="26">
        <v>0</v>
      </c>
      <c r="H7" s="26">
        <v>0</v>
      </c>
      <c r="I7" s="26">
        <v>8.2800000000000012E-2</v>
      </c>
      <c r="J7" s="26">
        <v>0.13800000000000001</v>
      </c>
      <c r="K7" s="26">
        <v>0.13799999999999998</v>
      </c>
      <c r="L7" s="26">
        <v>5.2199999999999996E-2</v>
      </c>
      <c r="M7" s="26">
        <v>5.2199999999999996E-2</v>
      </c>
      <c r="N7" s="26">
        <v>1.1599999999999999E-2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4.0600000000000004E-2</v>
      </c>
      <c r="V7" s="26">
        <v>0</v>
      </c>
      <c r="W7" s="26">
        <v>0</v>
      </c>
    </row>
    <row r="8" spans="1:23" x14ac:dyDescent="0.25">
      <c r="A8" t="s">
        <v>93</v>
      </c>
      <c r="B8" t="s">
        <v>94</v>
      </c>
      <c r="C8">
        <v>20000</v>
      </c>
      <c r="D8" s="26">
        <v>0</v>
      </c>
      <c r="E8" s="26">
        <v>0.14780000000000001</v>
      </c>
      <c r="F8" s="26">
        <v>4.2000000000000003E-2</v>
      </c>
      <c r="G8" s="26">
        <v>0</v>
      </c>
      <c r="H8" s="26">
        <v>0</v>
      </c>
      <c r="I8" s="26">
        <v>0.10580000000000001</v>
      </c>
      <c r="J8" s="26">
        <v>0.21349999999999997</v>
      </c>
      <c r="K8" s="26">
        <v>0.16800000000000001</v>
      </c>
      <c r="L8" s="26">
        <v>2.52E-2</v>
      </c>
      <c r="M8" s="26">
        <v>2.52E-2</v>
      </c>
      <c r="N8" s="26">
        <v>5.6000000000000008E-3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1.9600000000000003E-2</v>
      </c>
      <c r="V8" s="26">
        <v>0</v>
      </c>
      <c r="W8" s="26">
        <v>0</v>
      </c>
    </row>
    <row r="9" spans="1:23" x14ac:dyDescent="0.25">
      <c r="A9" t="s">
        <v>97</v>
      </c>
      <c r="B9" t="s">
        <v>80</v>
      </c>
      <c r="C9">
        <v>20000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1.44E-2</v>
      </c>
      <c r="L9" s="26">
        <v>0.19120000000000001</v>
      </c>
      <c r="M9" s="26">
        <v>3.6499999999999998E-2</v>
      </c>
      <c r="N9" s="26">
        <v>0.01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0.34139999999999998</v>
      </c>
      <c r="V9" s="26">
        <v>0</v>
      </c>
      <c r="W9" s="26">
        <v>0</v>
      </c>
    </row>
    <row r="10" spans="1:23" x14ac:dyDescent="0.25">
      <c r="A10" t="s">
        <v>98</v>
      </c>
      <c r="B10" t="s">
        <v>99</v>
      </c>
      <c r="C10">
        <v>35000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2.3999999999999998E-3</v>
      </c>
      <c r="L10" s="26">
        <v>0.2452</v>
      </c>
      <c r="M10" s="26">
        <v>1.6500000000000001E-2</v>
      </c>
      <c r="N10" s="26">
        <v>0.1075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5.6899999999999992E-2</v>
      </c>
      <c r="V10" s="26">
        <v>0</v>
      </c>
      <c r="W10" s="26">
        <v>0</v>
      </c>
    </row>
    <row r="11" spans="1:23" x14ac:dyDescent="0.25">
      <c r="A11" t="s">
        <v>102</v>
      </c>
      <c r="B11" t="s">
        <v>103</v>
      </c>
      <c r="C11">
        <v>45000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4.2000000000000003E-2</v>
      </c>
      <c r="K11" s="26">
        <v>2.3999999999999998E-3</v>
      </c>
      <c r="L11" s="26">
        <v>0.13669999999999999</v>
      </c>
      <c r="M11" s="26">
        <v>0.14499999999999999</v>
      </c>
      <c r="N11" s="26">
        <v>2.6000000000000002E-2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6">
        <v>0.18640000000000001</v>
      </c>
      <c r="V11" s="26">
        <v>0</v>
      </c>
      <c r="W11" s="26">
        <v>0</v>
      </c>
    </row>
    <row r="12" spans="1:23" x14ac:dyDescent="0.25">
      <c r="A12" t="s">
        <v>106</v>
      </c>
      <c r="B12" t="s">
        <v>105</v>
      </c>
      <c r="C12">
        <v>35000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3.1200000000000002E-2</v>
      </c>
      <c r="L12" s="26">
        <v>6.7100000000000007E-2</v>
      </c>
      <c r="M12" s="26">
        <v>0.28599999999999998</v>
      </c>
      <c r="N12" s="26">
        <v>5.9500000000000004E-2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0.18145</v>
      </c>
      <c r="V12" s="26">
        <v>0</v>
      </c>
      <c r="W12" s="26">
        <v>0</v>
      </c>
    </row>
    <row r="13" spans="1:23" x14ac:dyDescent="0.25">
      <c r="A13" t="s">
        <v>113</v>
      </c>
      <c r="B13" t="s">
        <v>34</v>
      </c>
      <c r="C13">
        <v>35000</v>
      </c>
      <c r="D13" s="26">
        <v>0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0</v>
      </c>
      <c r="K13" s="26">
        <v>0</v>
      </c>
      <c r="L13" s="26">
        <v>0.18350000000000002</v>
      </c>
      <c r="M13" s="26">
        <v>0.184</v>
      </c>
      <c r="N13" s="26">
        <v>3.95E-2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  <c r="U13" s="26">
        <v>0.14800000000000002</v>
      </c>
      <c r="V13" s="26">
        <v>0</v>
      </c>
      <c r="W13" s="26">
        <v>0</v>
      </c>
    </row>
    <row r="14" spans="1:23" x14ac:dyDescent="0.25">
      <c r="A14" t="s">
        <v>114</v>
      </c>
      <c r="B14" t="s">
        <v>103</v>
      </c>
      <c r="C14">
        <v>45000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4.2000000000000003E-2</v>
      </c>
      <c r="K14" s="26">
        <v>2.3999999999999998E-3</v>
      </c>
      <c r="L14" s="26">
        <v>0.13669999999999999</v>
      </c>
      <c r="M14" s="26">
        <v>0.14499999999999999</v>
      </c>
      <c r="N14" s="26">
        <v>2.6000000000000002E-2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0.18640000000000001</v>
      </c>
      <c r="V14" s="26">
        <v>0</v>
      </c>
      <c r="W14" s="26">
        <v>0</v>
      </c>
    </row>
    <row r="15" spans="1:23" x14ac:dyDescent="0.25">
      <c r="A15" t="s">
        <v>115</v>
      </c>
      <c r="B15" t="s">
        <v>71</v>
      </c>
      <c r="C15">
        <v>105000</v>
      </c>
      <c r="D15" s="26">
        <v>0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3.6400000000000009E-2</v>
      </c>
      <c r="K15" s="26">
        <v>0</v>
      </c>
      <c r="L15" s="26">
        <v>0.20559999999999998</v>
      </c>
      <c r="M15" s="26">
        <v>9.0500000000000011E-2</v>
      </c>
      <c r="N15" s="26">
        <v>4.2500000000000003E-2</v>
      </c>
      <c r="O15" s="26">
        <v>2.8000000000000004E-3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1.8500000000000003E-2</v>
      </c>
      <c r="V15" s="26">
        <v>0</v>
      </c>
      <c r="W15" s="26">
        <v>0</v>
      </c>
    </row>
    <row r="16" spans="1:23" x14ac:dyDescent="0.25">
      <c r="A16" t="s">
        <v>119</v>
      </c>
      <c r="B16" t="s">
        <v>88</v>
      </c>
      <c r="C16">
        <v>20000</v>
      </c>
      <c r="D16" s="26">
        <v>0</v>
      </c>
      <c r="E16" s="26">
        <v>0.1368</v>
      </c>
      <c r="F16" s="26">
        <v>5.3999999999999992E-2</v>
      </c>
      <c r="G16" s="26">
        <v>0</v>
      </c>
      <c r="H16" s="26">
        <v>0</v>
      </c>
      <c r="I16" s="26">
        <v>8.2800000000000012E-2</v>
      </c>
      <c r="J16" s="26">
        <v>0.13800000000000001</v>
      </c>
      <c r="K16" s="26">
        <v>0.13799999999999998</v>
      </c>
      <c r="L16" s="26">
        <v>5.2199999999999996E-2</v>
      </c>
      <c r="M16" s="26">
        <v>5.2199999999999996E-2</v>
      </c>
      <c r="N16" s="26">
        <v>1.1599999999999999E-2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4.0600000000000004E-2</v>
      </c>
      <c r="V16" s="26">
        <v>0</v>
      </c>
      <c r="W16" s="26">
        <v>0</v>
      </c>
    </row>
    <row r="17" spans="1:23" x14ac:dyDescent="0.25">
      <c r="A17" t="s">
        <v>120</v>
      </c>
      <c r="B17" t="s">
        <v>94</v>
      </c>
      <c r="C17">
        <v>20000</v>
      </c>
      <c r="D17" s="26">
        <v>0</v>
      </c>
      <c r="E17" s="26">
        <v>0.14780000000000001</v>
      </c>
      <c r="F17" s="26">
        <v>4.2000000000000003E-2</v>
      </c>
      <c r="G17" s="26">
        <v>0</v>
      </c>
      <c r="H17" s="26">
        <v>0</v>
      </c>
      <c r="I17" s="26">
        <v>0.10580000000000001</v>
      </c>
      <c r="J17" s="26">
        <v>0.21349999999999997</v>
      </c>
      <c r="K17" s="26">
        <v>0.16800000000000001</v>
      </c>
      <c r="L17" s="26">
        <v>2.52E-2</v>
      </c>
      <c r="M17" s="26">
        <v>2.52E-2</v>
      </c>
      <c r="N17" s="26">
        <v>5.6000000000000008E-3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1.9600000000000003E-2</v>
      </c>
      <c r="V17" s="26">
        <v>0</v>
      </c>
      <c r="W17" s="26">
        <v>0</v>
      </c>
    </row>
    <row r="18" spans="1:23" x14ac:dyDescent="0.25">
      <c r="A18" t="s">
        <v>121</v>
      </c>
      <c r="B18" t="s">
        <v>122</v>
      </c>
      <c r="C18">
        <v>12000</v>
      </c>
      <c r="D18" s="26">
        <v>1.2500000000000001E-2</v>
      </c>
      <c r="E18" s="26">
        <v>9.7349999999999992E-2</v>
      </c>
      <c r="F18" s="26">
        <v>6.2850000000000003E-2</v>
      </c>
      <c r="G18" s="26">
        <v>0</v>
      </c>
      <c r="H18" s="26">
        <v>0</v>
      </c>
      <c r="I18" s="26">
        <v>3.4500000000000003E-2</v>
      </c>
      <c r="J18" s="26">
        <v>0.19719999999999999</v>
      </c>
      <c r="K18" s="26">
        <v>0.19800000000000001</v>
      </c>
      <c r="L18" s="26">
        <v>5.7500000000000002E-2</v>
      </c>
      <c r="M18" s="26">
        <v>3.7499999999999999E-3</v>
      </c>
      <c r="N18" s="26">
        <v>8.5000000000000006E-3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5.2499999999999998E-2</v>
      </c>
      <c r="V18" s="26">
        <v>0</v>
      </c>
      <c r="W18" s="26">
        <v>0</v>
      </c>
    </row>
    <row r="19" spans="1:23" x14ac:dyDescent="0.25">
      <c r="A19" t="s">
        <v>129</v>
      </c>
      <c r="B19" t="s">
        <v>141</v>
      </c>
      <c r="C19">
        <v>8000</v>
      </c>
      <c r="D19" s="26">
        <v>5.0000000000000001E-3</v>
      </c>
      <c r="E19" s="26">
        <v>0.1978</v>
      </c>
      <c r="F19" s="26">
        <v>0</v>
      </c>
      <c r="G19" s="26">
        <v>0</v>
      </c>
      <c r="H19" s="26">
        <v>0</v>
      </c>
      <c r="I19" s="26">
        <v>0.1978</v>
      </c>
      <c r="J19" s="26">
        <v>0.02</v>
      </c>
      <c r="K19" s="26">
        <v>6.3E-3</v>
      </c>
      <c r="L19" s="26">
        <v>7.5500000000000012E-2</v>
      </c>
      <c r="M19" s="26">
        <v>2.2499999999999999E-2</v>
      </c>
      <c r="N19" s="26">
        <v>9.3999999999999986E-3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2.7300000000000001E-2</v>
      </c>
      <c r="V19" s="26">
        <v>0</v>
      </c>
      <c r="W19" s="26">
        <v>0</v>
      </c>
    </row>
    <row r="20" spans="1:23" x14ac:dyDescent="0.25">
      <c r="A20" t="s">
        <v>136</v>
      </c>
      <c r="B20" t="s">
        <v>131</v>
      </c>
      <c r="C20">
        <v>35000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4.7999999999999996E-3</v>
      </c>
      <c r="L20" s="26">
        <v>4.5400000000000003E-2</v>
      </c>
      <c r="M20" s="26">
        <v>2.0499999999999997E-2</v>
      </c>
      <c r="N20" s="26">
        <v>0.01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0.11379999999999998</v>
      </c>
      <c r="V20" s="26">
        <v>0.23624999999999999</v>
      </c>
      <c r="W20" s="26">
        <v>0</v>
      </c>
    </row>
    <row r="21" spans="1:23" x14ac:dyDescent="0.25">
      <c r="A21" t="s">
        <v>139</v>
      </c>
      <c r="B21" t="s">
        <v>140</v>
      </c>
      <c r="C21">
        <v>35000</v>
      </c>
      <c r="D21" s="26">
        <v>4.5000000000000005E-3</v>
      </c>
      <c r="E21" s="26">
        <v>9.8062499999999983E-2</v>
      </c>
      <c r="F21" s="26">
        <v>6.5287499999999998E-2</v>
      </c>
      <c r="G21" s="26">
        <v>0</v>
      </c>
      <c r="H21" s="26">
        <v>0</v>
      </c>
      <c r="I21" s="26">
        <v>3.2775000000000006E-2</v>
      </c>
      <c r="J21" s="26">
        <v>0.2631</v>
      </c>
      <c r="K21" s="26">
        <v>0.13830000000000001</v>
      </c>
      <c r="L21" s="26">
        <v>4.82E-2</v>
      </c>
      <c r="M21" s="26">
        <v>1.2350000000000002E-2</v>
      </c>
      <c r="N21" s="26">
        <v>1.0999999999999999E-2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2.2199999999999998E-2</v>
      </c>
      <c r="V21" s="26">
        <v>0</v>
      </c>
      <c r="W21" s="26">
        <v>0</v>
      </c>
    </row>
    <row r="22" spans="1:23" x14ac:dyDescent="0.25">
      <c r="A22" t="s">
        <v>144</v>
      </c>
      <c r="B22" t="s">
        <v>34</v>
      </c>
      <c r="C22">
        <v>35000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0.18350000000000002</v>
      </c>
      <c r="M22" s="26">
        <v>0.184</v>
      </c>
      <c r="N22" s="26">
        <v>3.95E-2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0.14800000000000002</v>
      </c>
      <c r="V22" s="26">
        <v>0</v>
      </c>
      <c r="W22" s="26">
        <v>0</v>
      </c>
    </row>
    <row r="23" spans="1:23" x14ac:dyDescent="0.25">
      <c r="A23" t="s">
        <v>145</v>
      </c>
      <c r="B23" t="s">
        <v>131</v>
      </c>
      <c r="C23">
        <v>35000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4.7999999999999996E-3</v>
      </c>
      <c r="L23" s="26">
        <v>4.5400000000000003E-2</v>
      </c>
      <c r="M23" s="26">
        <v>2.0499999999999997E-2</v>
      </c>
      <c r="N23" s="26">
        <v>0.01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0.11379999999999998</v>
      </c>
      <c r="V23" s="26">
        <v>0.23624999999999999</v>
      </c>
      <c r="W23" s="26">
        <v>0</v>
      </c>
    </row>
    <row r="24" spans="1:23" x14ac:dyDescent="0.25">
      <c r="A24" t="s">
        <v>146</v>
      </c>
      <c r="B24" t="s">
        <v>34</v>
      </c>
      <c r="C24">
        <v>35000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0.18350000000000002</v>
      </c>
      <c r="M24" s="26">
        <v>0.184</v>
      </c>
      <c r="N24" s="26">
        <v>3.95E-2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0.14800000000000002</v>
      </c>
      <c r="V24" s="26">
        <v>0</v>
      </c>
      <c r="W24" s="26">
        <v>0</v>
      </c>
    </row>
    <row r="25" spans="1:23" x14ac:dyDescent="0.25">
      <c r="A25" t="s">
        <v>147</v>
      </c>
      <c r="B25" t="s">
        <v>80</v>
      </c>
      <c r="C25">
        <v>35000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1.44E-2</v>
      </c>
      <c r="L25" s="26">
        <v>0.19120000000000001</v>
      </c>
      <c r="M25" s="26">
        <v>3.6499999999999998E-2</v>
      </c>
      <c r="N25" s="26">
        <v>0.01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0.34139999999999998</v>
      </c>
      <c r="V25" s="26">
        <v>0</v>
      </c>
      <c r="W25" s="26">
        <v>0</v>
      </c>
    </row>
    <row r="26" spans="1:23" x14ac:dyDescent="0.25">
      <c r="A26" t="s">
        <v>149</v>
      </c>
      <c r="B26" t="s">
        <v>148</v>
      </c>
      <c r="C26">
        <v>35000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6.0000000000000001E-3</v>
      </c>
      <c r="L26" s="26">
        <v>0.27949999999999997</v>
      </c>
      <c r="M26" s="26">
        <v>5.8499999999999996E-2</v>
      </c>
      <c r="N26" s="26">
        <v>0.01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0.17924999999999996</v>
      </c>
      <c r="V26" s="26">
        <v>0</v>
      </c>
      <c r="W26" s="26">
        <v>0</v>
      </c>
    </row>
    <row r="27" spans="1:23" x14ac:dyDescent="0.25">
      <c r="A27" t="s">
        <v>150</v>
      </c>
      <c r="B27" t="s">
        <v>151</v>
      </c>
      <c r="C27">
        <v>1000</v>
      </c>
      <c r="D27" s="26">
        <v>0</v>
      </c>
      <c r="E27" s="26">
        <v>0.28920000000000001</v>
      </c>
      <c r="F27" s="26">
        <v>2.6999999999999996E-2</v>
      </c>
      <c r="G27" s="26">
        <v>0</v>
      </c>
      <c r="H27" s="26">
        <v>0</v>
      </c>
      <c r="I27" s="26">
        <v>0.26220000000000004</v>
      </c>
      <c r="J27" s="26">
        <v>6.9000000000000006E-2</v>
      </c>
      <c r="K27" s="26">
        <v>7.1999999999999995E-2</v>
      </c>
      <c r="L27" s="26">
        <v>2.7719999999999998E-2</v>
      </c>
      <c r="M27" s="26">
        <v>2.7719999999999998E-2</v>
      </c>
      <c r="N27" s="26">
        <v>6.1599999999999997E-3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2.1560000000000003E-2</v>
      </c>
      <c r="V27" s="26">
        <v>0</v>
      </c>
      <c r="W27" s="26">
        <v>0</v>
      </c>
    </row>
    <row r="28" spans="1:23" x14ac:dyDescent="0.25">
      <c r="A28" t="s">
        <v>152</v>
      </c>
      <c r="B28" t="s">
        <v>94</v>
      </c>
      <c r="C28">
        <v>1000</v>
      </c>
      <c r="D28" s="26">
        <v>0</v>
      </c>
      <c r="E28" s="26">
        <v>0.14780000000000001</v>
      </c>
      <c r="F28" s="26">
        <v>4.2000000000000003E-2</v>
      </c>
      <c r="G28" s="26">
        <v>0</v>
      </c>
      <c r="H28" s="26">
        <v>0</v>
      </c>
      <c r="I28" s="26">
        <v>0.10580000000000001</v>
      </c>
      <c r="J28" s="26">
        <v>0.21349999999999997</v>
      </c>
      <c r="K28" s="26">
        <v>0.16800000000000001</v>
      </c>
      <c r="L28" s="26">
        <v>2.52E-2</v>
      </c>
      <c r="M28" s="26">
        <v>2.52E-2</v>
      </c>
      <c r="N28" s="26">
        <v>5.6000000000000008E-3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1.9600000000000003E-2</v>
      </c>
      <c r="V28" s="26">
        <v>0</v>
      </c>
      <c r="W28" s="26">
        <v>0</v>
      </c>
    </row>
    <row r="29" spans="1:23" x14ac:dyDescent="0.25">
      <c r="A29" t="s">
        <v>153</v>
      </c>
      <c r="B29" t="s">
        <v>154</v>
      </c>
      <c r="C29">
        <v>25000</v>
      </c>
      <c r="D29" s="26">
        <v>0</v>
      </c>
      <c r="E29" s="26">
        <v>0.24900000000000003</v>
      </c>
      <c r="F29" s="26">
        <v>1.44E-2</v>
      </c>
      <c r="G29" s="26">
        <v>0</v>
      </c>
      <c r="H29" s="26">
        <v>0</v>
      </c>
      <c r="I29" s="26">
        <v>0.2346</v>
      </c>
      <c r="J29" s="26">
        <v>3.6799999999999999E-2</v>
      </c>
      <c r="K29" s="26">
        <v>0.22800000000000001</v>
      </c>
      <c r="L29" s="26">
        <v>5.4000000000000003E-3</v>
      </c>
      <c r="M29" s="26">
        <v>5.4000000000000003E-3</v>
      </c>
      <c r="N29" s="26">
        <v>1.1999999999999999E-3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4.2000000000000006E-3</v>
      </c>
      <c r="V29" s="26">
        <v>0</v>
      </c>
      <c r="W29" s="26">
        <v>0</v>
      </c>
    </row>
    <row r="30" spans="1:23" x14ac:dyDescent="0.25">
      <c r="A30" t="s">
        <v>155</v>
      </c>
      <c r="B30" t="s">
        <v>148</v>
      </c>
      <c r="C30">
        <v>35000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6.0000000000000001E-3</v>
      </c>
      <c r="L30" s="26">
        <v>0.27949999999999997</v>
      </c>
      <c r="M30" s="26">
        <v>5.8499999999999996E-2</v>
      </c>
      <c r="N30" s="26">
        <v>0.01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0.17924999999999996</v>
      </c>
      <c r="V30" s="26">
        <v>0</v>
      </c>
      <c r="W30" s="26">
        <v>0</v>
      </c>
    </row>
    <row r="31" spans="1:23" x14ac:dyDescent="0.25">
      <c r="A31" t="s">
        <v>157</v>
      </c>
      <c r="B31" t="s">
        <v>156</v>
      </c>
      <c r="C31">
        <v>12150</v>
      </c>
      <c r="D31" s="26">
        <v>0</v>
      </c>
      <c r="E31" s="26">
        <v>0.26555000000000001</v>
      </c>
      <c r="F31" s="26">
        <v>7.0049999999999987E-2</v>
      </c>
      <c r="G31" s="26">
        <v>0</v>
      </c>
      <c r="H31" s="26">
        <v>0</v>
      </c>
      <c r="I31" s="26">
        <v>0.19550000000000001</v>
      </c>
      <c r="J31" s="26">
        <v>3.0499999999999999E-2</v>
      </c>
      <c r="K31" s="26">
        <v>0.1152</v>
      </c>
      <c r="L31" s="26">
        <v>0</v>
      </c>
      <c r="M31" s="26">
        <v>0</v>
      </c>
      <c r="N31" s="26">
        <v>7.3199999999999987E-2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</row>
    <row r="32" spans="1:23" x14ac:dyDescent="0.25">
      <c r="A32" t="s">
        <v>158</v>
      </c>
      <c r="B32" t="s">
        <v>159</v>
      </c>
      <c r="C32">
        <v>35000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0.1105</v>
      </c>
      <c r="M32" s="26">
        <v>0.12230000000000001</v>
      </c>
      <c r="N32" s="26">
        <v>6.5250000000000002E-2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0.11285000000000001</v>
      </c>
      <c r="V32" s="26">
        <v>0</v>
      </c>
      <c r="W32" s="26">
        <v>0</v>
      </c>
    </row>
    <row r="33" spans="1:23" x14ac:dyDescent="0.25">
      <c r="A33" t="s">
        <v>161</v>
      </c>
      <c r="B33" t="s">
        <v>162</v>
      </c>
      <c r="C33">
        <v>11950</v>
      </c>
      <c r="D33" s="26">
        <v>0</v>
      </c>
      <c r="E33" s="26">
        <v>0.29670000000000002</v>
      </c>
      <c r="F33" s="26">
        <v>4.1399999999999999E-2</v>
      </c>
      <c r="G33" s="26">
        <v>0</v>
      </c>
      <c r="H33" s="26">
        <v>0</v>
      </c>
      <c r="I33" s="26">
        <v>0.25530000000000003</v>
      </c>
      <c r="J33" s="26">
        <v>0.10580000000000001</v>
      </c>
      <c r="K33" s="26">
        <v>5.7450000000000001E-2</v>
      </c>
      <c r="L33" s="26">
        <v>0</v>
      </c>
      <c r="M33" s="26">
        <v>1.9000000000000003E-2</v>
      </c>
      <c r="N33" s="26">
        <v>3.3350000000000005E-2</v>
      </c>
      <c r="O33" s="26">
        <v>1E-3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3.3E-3</v>
      </c>
      <c r="W33" s="26">
        <v>0</v>
      </c>
    </row>
    <row r="34" spans="1:23" x14ac:dyDescent="0.25">
      <c r="A34" t="s">
        <v>166</v>
      </c>
      <c r="B34" t="s">
        <v>167</v>
      </c>
      <c r="C34">
        <v>4500</v>
      </c>
      <c r="D34" s="26">
        <v>8.0000000000000002E-3</v>
      </c>
      <c r="E34" s="26">
        <v>0.26129999999999998</v>
      </c>
      <c r="F34" s="26">
        <v>4.0500000000000001E-2</v>
      </c>
      <c r="G34" s="26">
        <v>0</v>
      </c>
      <c r="H34" s="26">
        <v>0</v>
      </c>
      <c r="I34" s="26">
        <v>0.22080000000000002</v>
      </c>
      <c r="J34" s="26">
        <v>5.5E-2</v>
      </c>
      <c r="K34" s="26">
        <v>2.7300000000000001E-2</v>
      </c>
      <c r="L34" s="26">
        <v>6.4299999999999996E-2</v>
      </c>
      <c r="M34" s="26">
        <v>1.34E-2</v>
      </c>
      <c r="N34" s="26">
        <v>4.2000000000000003E-2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3.6900000000000002E-2</v>
      </c>
      <c r="V34" s="26">
        <v>0</v>
      </c>
      <c r="W34" s="26">
        <v>0</v>
      </c>
    </row>
    <row r="35" spans="1:23" x14ac:dyDescent="0.25">
      <c r="A35" t="s">
        <v>171</v>
      </c>
      <c r="B35" t="s">
        <v>172</v>
      </c>
      <c r="C35">
        <v>4500</v>
      </c>
      <c r="D35" s="26">
        <v>7.4999999999999997E-3</v>
      </c>
      <c r="E35" s="26">
        <v>0.11132500000000001</v>
      </c>
      <c r="F35" s="26">
        <v>8.257500000000001E-2</v>
      </c>
      <c r="G35" s="26">
        <v>0</v>
      </c>
      <c r="H35" s="26">
        <v>0</v>
      </c>
      <c r="I35" s="26">
        <v>2.8750000000000001E-2</v>
      </c>
      <c r="J35" s="26">
        <v>0.23699999999999999</v>
      </c>
      <c r="K35" s="26">
        <v>9.3000000000000013E-2</v>
      </c>
      <c r="L35" s="26">
        <v>5.9500000000000004E-2</v>
      </c>
      <c r="M35" s="26">
        <v>1.225E-2</v>
      </c>
      <c r="N35" s="26">
        <v>7.3000000000000001E-3</v>
      </c>
      <c r="O35" s="26">
        <v>2E-3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3.4499999999999996E-2</v>
      </c>
      <c r="V35" s="26">
        <v>0</v>
      </c>
      <c r="W35" s="26">
        <v>0</v>
      </c>
    </row>
    <row r="36" spans="1:23" x14ac:dyDescent="0.25">
      <c r="A36" t="s">
        <v>174</v>
      </c>
      <c r="B36" t="s">
        <v>154</v>
      </c>
      <c r="C36">
        <v>25000</v>
      </c>
      <c r="D36" s="26">
        <v>0</v>
      </c>
      <c r="E36" s="26">
        <v>0.24900000000000003</v>
      </c>
      <c r="F36" s="26">
        <v>1.44E-2</v>
      </c>
      <c r="G36" s="26">
        <v>0</v>
      </c>
      <c r="H36" s="26">
        <v>0</v>
      </c>
      <c r="I36" s="26">
        <v>0.2346</v>
      </c>
      <c r="J36" s="26">
        <v>3.6799999999999999E-2</v>
      </c>
      <c r="K36" s="26">
        <v>0.22800000000000001</v>
      </c>
      <c r="L36" s="26">
        <v>5.4000000000000003E-3</v>
      </c>
      <c r="M36" s="26">
        <v>5.4000000000000003E-3</v>
      </c>
      <c r="N36" s="26">
        <v>1.1999999999999999E-3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4.2000000000000006E-3</v>
      </c>
      <c r="V36" s="26">
        <v>0</v>
      </c>
      <c r="W36" s="26">
        <v>0</v>
      </c>
    </row>
    <row r="37" spans="1:23" x14ac:dyDescent="0.25">
      <c r="A37" t="s">
        <v>175</v>
      </c>
      <c r="B37" t="s">
        <v>148</v>
      </c>
      <c r="C37">
        <v>35000</v>
      </c>
      <c r="D37" s="26">
        <v>0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6.0000000000000001E-3</v>
      </c>
      <c r="L37" s="26">
        <v>0.27949999999999997</v>
      </c>
      <c r="M37" s="26">
        <v>5.8499999999999996E-2</v>
      </c>
      <c r="N37" s="26">
        <v>0.01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0.17924999999999996</v>
      </c>
      <c r="V37" s="26">
        <v>0</v>
      </c>
      <c r="W37" s="26">
        <v>0</v>
      </c>
    </row>
    <row r="38" spans="1:23" x14ac:dyDescent="0.25">
      <c r="A38" t="s">
        <v>176</v>
      </c>
      <c r="B38" t="s">
        <v>80</v>
      </c>
      <c r="C38">
        <v>35000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1.44E-2</v>
      </c>
      <c r="L38" s="26">
        <v>0.19120000000000001</v>
      </c>
      <c r="M38" s="26">
        <v>3.6499999999999998E-2</v>
      </c>
      <c r="N38" s="26">
        <v>0.01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0.34139999999999998</v>
      </c>
      <c r="V38" s="26">
        <v>0</v>
      </c>
      <c r="W38" s="26">
        <v>0</v>
      </c>
    </row>
    <row r="39" spans="1:23" x14ac:dyDescent="0.25">
      <c r="A39" t="s">
        <v>177</v>
      </c>
      <c r="B39" t="s">
        <v>80</v>
      </c>
      <c r="C39">
        <v>35000</v>
      </c>
      <c r="D39" s="26">
        <v>0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1.44E-2</v>
      </c>
      <c r="L39" s="26">
        <v>0.19120000000000001</v>
      </c>
      <c r="M39" s="26">
        <v>3.6499999999999998E-2</v>
      </c>
      <c r="N39" s="26">
        <v>0.01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0.34139999999999998</v>
      </c>
      <c r="V39" s="26">
        <v>0</v>
      </c>
      <c r="W39" s="26">
        <v>0</v>
      </c>
    </row>
    <row r="40" spans="1:23" x14ac:dyDescent="0.25">
      <c r="A40" t="s">
        <v>178</v>
      </c>
      <c r="B40" t="s">
        <v>34</v>
      </c>
      <c r="C40">
        <v>35000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0.18350000000000002</v>
      </c>
      <c r="M40" s="26">
        <v>0.184</v>
      </c>
      <c r="N40" s="26">
        <v>3.95E-2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0.14800000000000002</v>
      </c>
      <c r="V40" s="26">
        <v>0</v>
      </c>
      <c r="W40" s="26">
        <v>0</v>
      </c>
    </row>
    <row r="41" spans="1:23" x14ac:dyDescent="0.25">
      <c r="A41" t="s">
        <v>181</v>
      </c>
      <c r="B41" t="s">
        <v>182</v>
      </c>
      <c r="C41">
        <v>3050</v>
      </c>
      <c r="D41" s="26">
        <v>0</v>
      </c>
      <c r="E41" s="26">
        <v>0.24815000000000001</v>
      </c>
      <c r="F41" s="26">
        <v>3.8849999999999996E-2</v>
      </c>
      <c r="G41" s="26">
        <v>0</v>
      </c>
      <c r="H41" s="26">
        <v>0</v>
      </c>
      <c r="I41" s="26">
        <v>0.20929999999999999</v>
      </c>
      <c r="J41" s="26">
        <v>4.2699999999999995E-2</v>
      </c>
      <c r="K41" s="26">
        <v>0.13500000000000001</v>
      </c>
      <c r="L41" s="26">
        <v>5.0400000000000002E-3</v>
      </c>
      <c r="M41" s="26">
        <v>5.0400000000000002E-3</v>
      </c>
      <c r="N41" s="26">
        <v>3.5920000000000001E-2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3.9199999999999999E-3</v>
      </c>
      <c r="V41" s="26">
        <v>0</v>
      </c>
      <c r="W41" s="26">
        <v>0</v>
      </c>
    </row>
    <row r="42" spans="1:23" x14ac:dyDescent="0.25">
      <c r="A42" t="s">
        <v>187</v>
      </c>
      <c r="B42" t="s">
        <v>188</v>
      </c>
      <c r="C42">
        <v>3050</v>
      </c>
      <c r="D42" s="26">
        <v>4.0000000000000001E-3</v>
      </c>
      <c r="E42" s="26">
        <v>0.19120000000000001</v>
      </c>
      <c r="F42" s="26">
        <v>7.1999999999999998E-3</v>
      </c>
      <c r="G42" s="26">
        <v>0</v>
      </c>
      <c r="H42" s="26">
        <v>0</v>
      </c>
      <c r="I42" s="26">
        <v>0.18400000000000002</v>
      </c>
      <c r="J42" s="26">
        <v>3.4400000000000007E-2</v>
      </c>
      <c r="K42" s="26">
        <v>0.18330000000000002</v>
      </c>
      <c r="L42" s="26">
        <v>4.3400000000000001E-2</v>
      </c>
      <c r="M42" s="26">
        <v>1.1200000000000002E-2</v>
      </c>
      <c r="N42" s="26">
        <v>5.5000000000000005E-3</v>
      </c>
      <c r="O42" s="26">
        <v>2E-3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1.9799999999999998E-2</v>
      </c>
      <c r="V42" s="26">
        <v>2.2000000000000001E-3</v>
      </c>
      <c r="W42" s="26">
        <v>0</v>
      </c>
    </row>
    <row r="43" spans="1:23" x14ac:dyDescent="0.25">
      <c r="A43" t="s">
        <v>189</v>
      </c>
      <c r="B43" t="s">
        <v>34</v>
      </c>
      <c r="C43">
        <v>35000</v>
      </c>
      <c r="D43" s="26">
        <v>0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0.18350000000000002</v>
      </c>
      <c r="M43" s="26">
        <v>0.184</v>
      </c>
      <c r="N43" s="26">
        <v>3.95E-2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0.14800000000000002</v>
      </c>
      <c r="V43" s="26">
        <v>0</v>
      </c>
      <c r="W43" s="26">
        <v>0</v>
      </c>
    </row>
    <row r="44" spans="1:23" x14ac:dyDescent="0.25">
      <c r="A44" t="s">
        <v>190</v>
      </c>
      <c r="B44" t="s">
        <v>148</v>
      </c>
      <c r="C44">
        <v>35000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6.0000000000000001E-3</v>
      </c>
      <c r="L44" s="26">
        <v>0.27949999999999997</v>
      </c>
      <c r="M44" s="26">
        <v>5.8499999999999996E-2</v>
      </c>
      <c r="N44" s="26">
        <v>0.01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0.17924999999999996</v>
      </c>
      <c r="V44" s="26">
        <v>0</v>
      </c>
      <c r="W44" s="26">
        <v>0</v>
      </c>
    </row>
    <row r="45" spans="1:23" x14ac:dyDescent="0.25">
      <c r="A45" t="s">
        <v>191</v>
      </c>
      <c r="B45" t="s">
        <v>80</v>
      </c>
      <c r="C45">
        <v>35000</v>
      </c>
      <c r="D45" s="26">
        <v>0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1.44E-2</v>
      </c>
      <c r="L45" s="26">
        <v>0.19120000000000001</v>
      </c>
      <c r="M45" s="26">
        <v>3.6499999999999998E-2</v>
      </c>
      <c r="N45" s="26">
        <v>0.01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0.34139999999999998</v>
      </c>
      <c r="V45" s="26">
        <v>0</v>
      </c>
      <c r="W45" s="26">
        <v>0</v>
      </c>
    </row>
    <row r="46" spans="1:23" x14ac:dyDescent="0.25">
      <c r="A46" t="s">
        <v>189</v>
      </c>
      <c r="B46" t="s">
        <v>88</v>
      </c>
      <c r="C46">
        <v>15000</v>
      </c>
      <c r="D46" s="26">
        <v>0</v>
      </c>
      <c r="E46" s="26">
        <v>0.1368</v>
      </c>
      <c r="F46" s="26">
        <v>5.3999999999999992E-2</v>
      </c>
      <c r="G46" s="26">
        <v>0</v>
      </c>
      <c r="H46" s="26">
        <v>0</v>
      </c>
      <c r="I46" s="26">
        <v>8.2800000000000012E-2</v>
      </c>
      <c r="J46" s="26">
        <v>0.13800000000000001</v>
      </c>
      <c r="K46" s="26">
        <v>0.13799999999999998</v>
      </c>
      <c r="L46" s="26">
        <v>5.2199999999999996E-2</v>
      </c>
      <c r="M46" s="26">
        <v>5.2199999999999996E-2</v>
      </c>
      <c r="N46" s="26">
        <v>1.1599999999999999E-2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4.0600000000000004E-2</v>
      </c>
      <c r="V46" s="26">
        <v>0</v>
      </c>
      <c r="W46" s="26">
        <v>0</v>
      </c>
    </row>
    <row r="47" spans="1:23" x14ac:dyDescent="0.25">
      <c r="A47" t="s">
        <v>192</v>
      </c>
      <c r="B47" t="s">
        <v>88</v>
      </c>
      <c r="C47">
        <v>20000</v>
      </c>
      <c r="D47" s="26">
        <v>0</v>
      </c>
      <c r="E47" s="26">
        <v>0.1368</v>
      </c>
      <c r="F47" s="26">
        <v>5.3999999999999992E-2</v>
      </c>
      <c r="G47" s="26">
        <v>0</v>
      </c>
      <c r="H47" s="26">
        <v>0</v>
      </c>
      <c r="I47" s="26">
        <v>8.2800000000000012E-2</v>
      </c>
      <c r="J47" s="26">
        <v>0.13800000000000001</v>
      </c>
      <c r="K47" s="26">
        <v>0.13799999999999998</v>
      </c>
      <c r="L47" s="26">
        <v>5.2199999999999996E-2</v>
      </c>
      <c r="M47" s="26">
        <v>5.2199999999999996E-2</v>
      </c>
      <c r="N47" s="26">
        <v>1.1599999999999999E-2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4.0600000000000004E-2</v>
      </c>
      <c r="V47" s="26">
        <v>0</v>
      </c>
      <c r="W47" s="26">
        <v>0</v>
      </c>
    </row>
    <row r="48" spans="1:23" x14ac:dyDescent="0.25">
      <c r="A48" t="s">
        <v>194</v>
      </c>
      <c r="B48" t="s">
        <v>195</v>
      </c>
      <c r="C48">
        <v>25000</v>
      </c>
      <c r="D48" s="26">
        <v>0</v>
      </c>
      <c r="E48" s="26">
        <v>0.15600000000000003</v>
      </c>
      <c r="F48" s="26">
        <v>1.7999999999999999E-2</v>
      </c>
      <c r="G48" s="26">
        <v>0</v>
      </c>
      <c r="H48" s="26">
        <v>0</v>
      </c>
      <c r="I48" s="26">
        <v>0.115</v>
      </c>
      <c r="J48" s="26">
        <v>4.9000000000000002E-2</v>
      </c>
      <c r="K48" s="26">
        <v>0.17</v>
      </c>
      <c r="L48" s="26">
        <v>4.0000000000000001E-3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3.0000000000000001E-3</v>
      </c>
      <c r="V48" s="26">
        <v>0</v>
      </c>
      <c r="W48" s="26">
        <v>0</v>
      </c>
    </row>
    <row r="49" spans="1:23" x14ac:dyDescent="0.25">
      <c r="A49" t="s">
        <v>198</v>
      </c>
      <c r="B49" t="s">
        <v>34</v>
      </c>
      <c r="C49">
        <v>35000</v>
      </c>
      <c r="D49" s="26">
        <v>0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0.18350000000000002</v>
      </c>
      <c r="M49" s="26">
        <v>0.184</v>
      </c>
      <c r="N49" s="26">
        <v>3.95E-2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0.14800000000000002</v>
      </c>
      <c r="V49" s="26">
        <v>0</v>
      </c>
      <c r="W49" s="26">
        <v>0</v>
      </c>
    </row>
    <row r="50" spans="1:23" x14ac:dyDescent="0.25">
      <c r="A50" t="s">
        <v>199</v>
      </c>
      <c r="B50" t="s">
        <v>159</v>
      </c>
      <c r="C50">
        <v>35000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0.11440000000000002</v>
      </c>
      <c r="M50" s="26">
        <v>0.15659999999999999</v>
      </c>
      <c r="N50" s="26">
        <v>9.3200000000000005E-2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0.11470000000000001</v>
      </c>
      <c r="V50" s="26">
        <v>0</v>
      </c>
      <c r="W50" s="26">
        <v>0</v>
      </c>
    </row>
    <row r="51" spans="1:23" x14ac:dyDescent="0.25">
      <c r="A51" t="s">
        <v>200</v>
      </c>
      <c r="B51" t="s">
        <v>159</v>
      </c>
      <c r="C51">
        <v>35000</v>
      </c>
      <c r="D51" s="26">
        <v>0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0.11440000000000002</v>
      </c>
      <c r="M51" s="26">
        <v>0.15659999999999999</v>
      </c>
      <c r="N51" s="26">
        <v>9.3200000000000005E-2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0.11470000000000001</v>
      </c>
      <c r="V51" s="26">
        <v>0</v>
      </c>
      <c r="W51" s="26">
        <v>0</v>
      </c>
    </row>
    <row r="52" spans="1:23" x14ac:dyDescent="0.25">
      <c r="A52" t="s">
        <v>201</v>
      </c>
      <c r="B52" t="s">
        <v>99</v>
      </c>
      <c r="C52">
        <v>35000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2.3999999999999998E-3</v>
      </c>
      <c r="L52" s="26">
        <v>0.2452</v>
      </c>
      <c r="M52" s="26">
        <v>1.6500000000000001E-2</v>
      </c>
      <c r="N52" s="26">
        <v>0.1075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5.6899999999999992E-2</v>
      </c>
      <c r="V52" s="26">
        <v>0</v>
      </c>
      <c r="W52" s="26">
        <v>0</v>
      </c>
    </row>
    <row r="53" spans="1:23" x14ac:dyDescent="0.25">
      <c r="A53" t="s">
        <v>202</v>
      </c>
      <c r="B53" t="s">
        <v>195</v>
      </c>
      <c r="C53">
        <v>25000</v>
      </c>
      <c r="D53" s="26">
        <v>0</v>
      </c>
      <c r="E53" s="26">
        <v>0.15600000000000003</v>
      </c>
      <c r="F53" s="26">
        <v>1.7999999999999999E-2</v>
      </c>
      <c r="G53" s="26">
        <v>0</v>
      </c>
      <c r="H53" s="26">
        <v>0</v>
      </c>
      <c r="I53" s="26">
        <v>0.115</v>
      </c>
      <c r="J53" s="26">
        <v>4.9000000000000002E-2</v>
      </c>
      <c r="K53" s="26">
        <v>0.17</v>
      </c>
      <c r="L53" s="26">
        <v>4.0000000000000001E-3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3.0000000000000001E-3</v>
      </c>
      <c r="V53" s="26">
        <v>0</v>
      </c>
      <c r="W53" s="26">
        <v>0</v>
      </c>
    </row>
    <row r="54" spans="1:23" x14ac:dyDescent="0.25">
      <c r="A54" t="s">
        <v>203</v>
      </c>
      <c r="B54" t="s">
        <v>88</v>
      </c>
      <c r="C54">
        <v>20000</v>
      </c>
      <c r="D54" s="26">
        <v>0</v>
      </c>
      <c r="E54" s="26">
        <v>0.1368</v>
      </c>
      <c r="F54" s="26">
        <v>5.3999999999999992E-2</v>
      </c>
      <c r="G54" s="26">
        <v>0</v>
      </c>
      <c r="H54" s="26">
        <v>0</v>
      </c>
      <c r="I54" s="26">
        <v>8.2800000000000012E-2</v>
      </c>
      <c r="J54" s="26">
        <v>0.13800000000000001</v>
      </c>
      <c r="K54" s="26">
        <v>0.13799999999999998</v>
      </c>
      <c r="L54" s="26">
        <v>5.2199999999999996E-2</v>
      </c>
      <c r="M54" s="26">
        <v>5.2199999999999996E-2</v>
      </c>
      <c r="N54" s="26">
        <v>1.1599999999999999E-2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4.0600000000000004E-2</v>
      </c>
      <c r="V54" s="26">
        <v>0</v>
      </c>
      <c r="W54" s="26">
        <v>0</v>
      </c>
    </row>
    <row r="55" spans="1:23" x14ac:dyDescent="0.25">
      <c r="A55" t="s">
        <v>204</v>
      </c>
      <c r="B55" t="s">
        <v>88</v>
      </c>
      <c r="C55">
        <v>20000</v>
      </c>
      <c r="D55" s="26">
        <v>0</v>
      </c>
      <c r="E55" s="26">
        <v>0.1368</v>
      </c>
      <c r="F55" s="26">
        <v>5.3999999999999992E-2</v>
      </c>
      <c r="G55" s="26">
        <v>0</v>
      </c>
      <c r="H55" s="26">
        <v>0</v>
      </c>
      <c r="I55" s="26">
        <v>8.2800000000000012E-2</v>
      </c>
      <c r="J55" s="26">
        <v>0.13800000000000001</v>
      </c>
      <c r="K55" s="26">
        <v>0.13799999999999998</v>
      </c>
      <c r="L55" s="26">
        <v>5.2199999999999996E-2</v>
      </c>
      <c r="M55" s="26">
        <v>5.2199999999999996E-2</v>
      </c>
      <c r="N55" s="26">
        <v>1.1599999999999999E-2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4.0600000000000004E-2</v>
      </c>
      <c r="V55" s="26">
        <v>0</v>
      </c>
      <c r="W55" s="26">
        <v>0</v>
      </c>
    </row>
    <row r="56" spans="1:23" x14ac:dyDescent="0.25">
      <c r="A56" t="s">
        <v>205</v>
      </c>
      <c r="B56" t="s">
        <v>154</v>
      </c>
      <c r="C56">
        <v>25000</v>
      </c>
      <c r="D56" s="26">
        <v>0</v>
      </c>
      <c r="E56" s="26">
        <v>0.24900000000000003</v>
      </c>
      <c r="F56" s="26">
        <v>1.44E-2</v>
      </c>
      <c r="G56" s="26">
        <v>0</v>
      </c>
      <c r="H56" s="26">
        <v>0</v>
      </c>
      <c r="I56" s="26">
        <v>0.2346</v>
      </c>
      <c r="J56" s="26">
        <v>3.6799999999999999E-2</v>
      </c>
      <c r="K56" s="26">
        <v>0.22800000000000001</v>
      </c>
      <c r="L56" s="26">
        <v>5.4000000000000003E-3</v>
      </c>
      <c r="M56" s="26">
        <v>5.4000000000000003E-3</v>
      </c>
      <c r="N56" s="26">
        <v>1.1999999999999999E-3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4.2000000000000006E-3</v>
      </c>
      <c r="V56" s="26">
        <v>0</v>
      </c>
      <c r="W56" s="26">
        <v>0</v>
      </c>
    </row>
    <row r="57" spans="1:23" x14ac:dyDescent="0.25">
      <c r="A57" t="s">
        <v>206</v>
      </c>
      <c r="B57" t="s">
        <v>207</v>
      </c>
      <c r="C57">
        <v>5000</v>
      </c>
      <c r="D57" s="26">
        <v>0</v>
      </c>
      <c r="E57" s="26">
        <v>0.39750000000000002</v>
      </c>
      <c r="F57" s="26">
        <v>5.2499999999999998E-2</v>
      </c>
      <c r="G57" s="26">
        <v>0</v>
      </c>
      <c r="H57" s="26">
        <v>0</v>
      </c>
      <c r="I57" s="26">
        <v>0.34499999999999997</v>
      </c>
      <c r="J57" s="26">
        <v>0</v>
      </c>
      <c r="K57" s="26">
        <v>0</v>
      </c>
      <c r="L57" s="26">
        <v>0</v>
      </c>
      <c r="M57" s="26">
        <v>0</v>
      </c>
      <c r="N57" s="26">
        <v>0.06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</row>
    <row r="58" spans="1:23" x14ac:dyDescent="0.25">
      <c r="A58" t="s">
        <v>208</v>
      </c>
      <c r="B58" t="s">
        <v>209</v>
      </c>
      <c r="C58">
        <v>35000</v>
      </c>
      <c r="D58" s="26">
        <v>4.7500000000000001E-2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0.19</v>
      </c>
      <c r="K58" s="26">
        <v>0</v>
      </c>
      <c r="L58" s="26">
        <v>0.21850000000000003</v>
      </c>
      <c r="M58" s="26">
        <v>1.4250000000000001E-2</v>
      </c>
      <c r="N58" s="26">
        <v>9.5000000000000015E-3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0.19949999999999998</v>
      </c>
      <c r="V58" s="26">
        <v>0</v>
      </c>
      <c r="W58" s="26">
        <v>0</v>
      </c>
    </row>
    <row r="59" spans="1:23" x14ac:dyDescent="0.25">
      <c r="A59" t="s">
        <v>210</v>
      </c>
      <c r="B59" t="s">
        <v>159</v>
      </c>
      <c r="C59">
        <v>35000</v>
      </c>
      <c r="D59" s="26">
        <v>0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0.11440000000000002</v>
      </c>
      <c r="M59" s="26">
        <v>0.15659999999999999</v>
      </c>
      <c r="N59" s="26">
        <v>9.3200000000000005E-2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0.11470000000000001</v>
      </c>
      <c r="V59" s="26">
        <v>0</v>
      </c>
      <c r="W59" s="26">
        <v>0</v>
      </c>
    </row>
    <row r="60" spans="1:23" x14ac:dyDescent="0.25">
      <c r="A60" t="s">
        <v>211</v>
      </c>
      <c r="B60" t="s">
        <v>99</v>
      </c>
      <c r="C60">
        <v>35000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2.3999999999999998E-3</v>
      </c>
      <c r="L60" s="26">
        <v>0.2452</v>
      </c>
      <c r="M60" s="26">
        <v>1.6500000000000001E-2</v>
      </c>
      <c r="N60" s="26">
        <v>0.1075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5.6899999999999992E-2</v>
      </c>
      <c r="V60" s="26">
        <v>0</v>
      </c>
      <c r="W60" s="26">
        <v>0</v>
      </c>
    </row>
    <row r="61" spans="1:23" x14ac:dyDescent="0.25">
      <c r="A61" t="s">
        <v>212</v>
      </c>
      <c r="B61" t="s">
        <v>80</v>
      </c>
      <c r="C61">
        <v>35000</v>
      </c>
      <c r="D61" s="26">
        <v>0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1.44E-2</v>
      </c>
      <c r="L61" s="26">
        <v>0.19120000000000001</v>
      </c>
      <c r="M61" s="26">
        <v>3.6499999999999998E-2</v>
      </c>
      <c r="N61" s="26">
        <v>0.01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0.34139999999999998</v>
      </c>
      <c r="V61" s="26">
        <v>0</v>
      </c>
      <c r="W61" s="26">
        <v>0</v>
      </c>
    </row>
    <row r="62" spans="1:23" x14ac:dyDescent="0.25">
      <c r="A62" t="s">
        <v>213</v>
      </c>
      <c r="B62" t="s">
        <v>214</v>
      </c>
      <c r="C62">
        <v>35000</v>
      </c>
      <c r="D62" s="26">
        <v>0</v>
      </c>
      <c r="E62" s="26">
        <v>0.17499999999999999</v>
      </c>
      <c r="F62" s="26">
        <v>3.6539999999999996E-2</v>
      </c>
      <c r="G62" s="26">
        <v>0</v>
      </c>
      <c r="H62" s="26">
        <v>0</v>
      </c>
      <c r="I62" s="26">
        <v>0.13846000000000003</v>
      </c>
      <c r="J62" s="26">
        <v>9.3380000000000005E-2</v>
      </c>
      <c r="K62" s="26">
        <v>0.28694999999999998</v>
      </c>
      <c r="L62" s="26">
        <v>0</v>
      </c>
      <c r="M62" s="26">
        <v>0</v>
      </c>
      <c r="N62" s="26">
        <v>3.5000000000000005E-4</v>
      </c>
      <c r="O62" s="26">
        <v>1.2999999999999999E-3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1.1000000000000001E-3</v>
      </c>
      <c r="W62" s="26">
        <v>0</v>
      </c>
    </row>
    <row r="63" spans="1:23" x14ac:dyDescent="0.25">
      <c r="A63" t="s">
        <v>216</v>
      </c>
      <c r="B63" t="s">
        <v>215</v>
      </c>
      <c r="C63">
        <v>35000</v>
      </c>
      <c r="D63" s="26">
        <v>8.5000000000000006E-3</v>
      </c>
      <c r="E63" s="26">
        <v>0.15157500000000002</v>
      </c>
      <c r="F63" s="26">
        <v>3.7725000000000002E-2</v>
      </c>
      <c r="G63" s="26">
        <v>0</v>
      </c>
      <c r="H63" s="26">
        <v>0</v>
      </c>
      <c r="I63" s="26">
        <v>0.11384999999999999</v>
      </c>
      <c r="J63" s="26">
        <v>0.11040000000000001</v>
      </c>
      <c r="K63" s="26">
        <v>0.18959999999999996</v>
      </c>
      <c r="L63" s="26">
        <v>4.41E-2</v>
      </c>
      <c r="M63" s="26">
        <v>7.5500000000000012E-3</v>
      </c>
      <c r="N63" s="26">
        <v>2.7400000000000001E-2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3.6299999999999999E-2</v>
      </c>
      <c r="V63" s="26">
        <v>0</v>
      </c>
      <c r="W63" s="26">
        <v>0</v>
      </c>
    </row>
    <row r="64" spans="1:23" x14ac:dyDescent="0.25">
      <c r="A64" t="s">
        <v>221</v>
      </c>
      <c r="B64" t="s">
        <v>220</v>
      </c>
      <c r="C64">
        <v>1000</v>
      </c>
      <c r="D64" s="26">
        <v>0</v>
      </c>
      <c r="E64" s="26">
        <v>0.15960000000000002</v>
      </c>
      <c r="F64" s="26">
        <v>6.3E-2</v>
      </c>
      <c r="G64" s="26">
        <v>0</v>
      </c>
      <c r="H64" s="26">
        <v>0</v>
      </c>
      <c r="I64" s="26">
        <v>9.6600000000000005E-2</v>
      </c>
      <c r="J64" s="26">
        <v>0.161</v>
      </c>
      <c r="K64" s="26">
        <v>0.16140000000000002</v>
      </c>
      <c r="L64" s="26">
        <v>4.4999999999999998E-2</v>
      </c>
      <c r="M64" s="26">
        <v>1.8000000000000002E-2</v>
      </c>
      <c r="N64" s="26">
        <v>7.1999999999999998E-3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5.4000000000000003E-3</v>
      </c>
      <c r="V64" s="26">
        <v>0</v>
      </c>
      <c r="W64" s="26">
        <v>0</v>
      </c>
    </row>
    <row r="65" spans="1:23" x14ac:dyDescent="0.25">
      <c r="A65" t="s">
        <v>222</v>
      </c>
      <c r="B65" t="s">
        <v>34</v>
      </c>
      <c r="C65">
        <v>105000</v>
      </c>
      <c r="D65" s="26">
        <v>0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0.18350000000000002</v>
      </c>
      <c r="M65" s="26">
        <v>0.184</v>
      </c>
      <c r="N65" s="26">
        <v>3.95E-2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0.14800000000000002</v>
      </c>
      <c r="V65" s="26">
        <v>0</v>
      </c>
      <c r="W65" s="26">
        <v>0</v>
      </c>
    </row>
    <row r="66" spans="1:23" x14ac:dyDescent="0.25">
      <c r="A66" t="s">
        <v>222</v>
      </c>
      <c r="B66" t="s">
        <v>80</v>
      </c>
      <c r="C66">
        <v>35000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1.44E-2</v>
      </c>
      <c r="L66" s="26">
        <v>0.19120000000000001</v>
      </c>
      <c r="M66" s="26">
        <v>3.6499999999999998E-2</v>
      </c>
      <c r="N66" s="26">
        <v>0.01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0.34139999999999998</v>
      </c>
      <c r="V66" s="26">
        <v>0</v>
      </c>
      <c r="W66" s="26">
        <v>0</v>
      </c>
    </row>
    <row r="67" spans="1:23" x14ac:dyDescent="0.25">
      <c r="A67" t="s">
        <v>245</v>
      </c>
      <c r="B67" t="s">
        <v>34</v>
      </c>
      <c r="C67">
        <v>700000</v>
      </c>
      <c r="D67" s="26">
        <v>0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0.13900000000000001</v>
      </c>
      <c r="M67" s="26">
        <v>0.16500000000000001</v>
      </c>
      <c r="N67" s="26">
        <v>3.95E-2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0.1386</v>
      </c>
      <c r="V67" s="26">
        <v>0</v>
      </c>
      <c r="W67" s="26">
        <v>0</v>
      </c>
    </row>
    <row r="68" spans="1:23" x14ac:dyDescent="0.25">
      <c r="A68">
        <v>20250310</v>
      </c>
      <c r="B68" t="s">
        <v>246</v>
      </c>
      <c r="D68" s="26">
        <v>5.0000000000000001E-3</v>
      </c>
      <c r="E68" s="26">
        <v>0.10120000000000001</v>
      </c>
      <c r="F68" s="26">
        <v>5.5199999999999999E-2</v>
      </c>
      <c r="G68" s="26">
        <v>0</v>
      </c>
      <c r="H68" s="26">
        <v>0</v>
      </c>
      <c r="I68" s="26">
        <v>4.6000000000000006E-2</v>
      </c>
      <c r="J68" s="26">
        <v>0.30059999999999998</v>
      </c>
      <c r="K68" s="26">
        <v>0.10199999999999999</v>
      </c>
      <c r="L68" s="26">
        <v>5.3600000000000002E-2</v>
      </c>
      <c r="M68" s="26">
        <v>3.2099999999999997E-2</v>
      </c>
      <c r="N68" s="26">
        <v>7.8000000000000005E-3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4.4800000000000006E-2</v>
      </c>
      <c r="V68" s="26">
        <v>0</v>
      </c>
      <c r="W68" s="26">
        <v>0</v>
      </c>
    </row>
    <row r="69" spans="1:23" x14ac:dyDescent="0.25">
      <c r="A69">
        <v>20250310</v>
      </c>
      <c r="B69" t="s">
        <v>247</v>
      </c>
      <c r="D69" s="26">
        <v>1.55E-2</v>
      </c>
      <c r="E69" s="26">
        <v>0.10099999999999999</v>
      </c>
      <c r="F69" s="26">
        <v>9.1799999999999993E-2</v>
      </c>
      <c r="G69" s="26">
        <v>0</v>
      </c>
      <c r="H69" s="26">
        <v>0</v>
      </c>
      <c r="I69" s="26">
        <v>9.1999999999999998E-3</v>
      </c>
      <c r="J69" s="26">
        <v>0.29659999999999997</v>
      </c>
      <c r="K69" s="26">
        <v>9.6000000000000002E-2</v>
      </c>
      <c r="L69" s="26">
        <v>7.1300000000000002E-2</v>
      </c>
      <c r="M69" s="26">
        <v>4.6499999999999996E-3</v>
      </c>
      <c r="N69" s="26">
        <v>3.0999999999999999E-3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6.5099999999999991E-2</v>
      </c>
      <c r="V69" s="26">
        <v>0</v>
      </c>
      <c r="W69" s="26">
        <v>0</v>
      </c>
    </row>
    <row r="70" spans="1:23" x14ac:dyDescent="0.25">
      <c r="A70">
        <v>20250310</v>
      </c>
      <c r="B70" t="s">
        <v>248</v>
      </c>
      <c r="D70" s="26">
        <v>1.2500000000000001E-2</v>
      </c>
      <c r="E70" s="26">
        <v>9.7349999999999992E-2</v>
      </c>
      <c r="F70" s="26">
        <v>6.2850000000000003E-2</v>
      </c>
      <c r="G70" s="26">
        <v>0</v>
      </c>
      <c r="H70" s="26">
        <v>0</v>
      </c>
      <c r="I70" s="26">
        <v>3.4500000000000003E-2</v>
      </c>
      <c r="J70" s="26">
        <v>0.19719999999999999</v>
      </c>
      <c r="K70" s="26">
        <v>0.19800000000000001</v>
      </c>
      <c r="L70" s="26">
        <v>5.7500000000000002E-2</v>
      </c>
      <c r="M70" s="26">
        <v>3.7499999999999999E-3</v>
      </c>
      <c r="N70" s="26">
        <v>8.5000000000000006E-3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5.2499999999999998E-2</v>
      </c>
      <c r="V70" s="26">
        <v>0</v>
      </c>
      <c r="W70" s="26">
        <v>0</v>
      </c>
    </row>
    <row r="71" spans="1:23" x14ac:dyDescent="0.25">
      <c r="A71">
        <v>20250310</v>
      </c>
      <c r="B71" t="s">
        <v>251</v>
      </c>
      <c r="D71" s="26">
        <v>1.2500000000000001E-2</v>
      </c>
      <c r="E71" s="26">
        <v>0.1036</v>
      </c>
      <c r="F71" s="26">
        <v>0.03</v>
      </c>
      <c r="G71" s="26">
        <v>0</v>
      </c>
      <c r="H71" s="26">
        <v>0</v>
      </c>
      <c r="I71" s="26">
        <v>7.3599999999999999E-2</v>
      </c>
      <c r="J71" s="26">
        <v>0.20250000000000001</v>
      </c>
      <c r="K71" s="26">
        <v>0.20399999999999999</v>
      </c>
      <c r="L71" s="26">
        <v>5.7500000000000002E-2</v>
      </c>
      <c r="M71" s="26">
        <v>3.7499999999999999E-3</v>
      </c>
      <c r="N71" s="26">
        <v>2.5000000000000001E-3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5.2499999999999998E-2</v>
      </c>
      <c r="V71" s="26">
        <v>0</v>
      </c>
      <c r="W71" s="26">
        <v>0</v>
      </c>
    </row>
    <row r="72" spans="1:23" x14ac:dyDescent="0.25">
      <c r="A72">
        <v>20250310</v>
      </c>
      <c r="B72" t="s">
        <v>251</v>
      </c>
      <c r="D72" s="26">
        <v>1.2500000000000001E-2</v>
      </c>
      <c r="E72" s="26">
        <v>0.1036</v>
      </c>
      <c r="F72" s="26">
        <v>0.03</v>
      </c>
      <c r="G72" s="26">
        <v>0</v>
      </c>
      <c r="H72" s="26">
        <v>0</v>
      </c>
      <c r="I72" s="26">
        <v>7.3599999999999999E-2</v>
      </c>
      <c r="J72" s="26">
        <v>0.20250000000000001</v>
      </c>
      <c r="K72" s="26">
        <v>0.20399999999999999</v>
      </c>
      <c r="L72" s="26">
        <v>5.7500000000000002E-2</v>
      </c>
      <c r="M72" s="26">
        <v>3.7499999999999999E-3</v>
      </c>
      <c r="N72" s="26">
        <v>2.5000000000000001E-3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5.2499999999999998E-2</v>
      </c>
      <c r="V72" s="26">
        <v>0</v>
      </c>
      <c r="W72" s="26">
        <v>0</v>
      </c>
    </row>
    <row r="73" spans="1:23" x14ac:dyDescent="0.25">
      <c r="A73">
        <v>20250310</v>
      </c>
      <c r="B73" t="s">
        <v>252</v>
      </c>
      <c r="D73" s="26">
        <v>6.2500000000000003E-3</v>
      </c>
      <c r="E73" s="26">
        <v>0.1067</v>
      </c>
      <c r="F73" s="26">
        <v>3.5400000000000001E-2</v>
      </c>
      <c r="G73" s="26">
        <v>0</v>
      </c>
      <c r="H73" s="26">
        <v>0</v>
      </c>
      <c r="I73" s="26">
        <v>7.1300000000000002E-2</v>
      </c>
      <c r="J73" s="26">
        <v>0.20495000000000002</v>
      </c>
      <c r="K73" s="26">
        <v>0.20699999999999999</v>
      </c>
      <c r="L73" s="26">
        <v>4.3149999999999994E-2</v>
      </c>
      <c r="M73" s="26">
        <v>1.6274999999999998E-2</v>
      </c>
      <c r="N73" s="26">
        <v>4.45E-3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3.7450000000000004E-2</v>
      </c>
      <c r="V73" s="26">
        <v>0</v>
      </c>
      <c r="W73" s="26">
        <v>0</v>
      </c>
    </row>
    <row r="74" spans="1:23" x14ac:dyDescent="0.25">
      <c r="A74">
        <v>20250310</v>
      </c>
      <c r="B74" t="s">
        <v>253</v>
      </c>
      <c r="D74" s="26">
        <v>6.2500000000000003E-3</v>
      </c>
      <c r="E74" s="26">
        <v>0.1087</v>
      </c>
      <c r="F74" s="26">
        <v>5.5800000000000002E-2</v>
      </c>
      <c r="G74" s="26">
        <v>0</v>
      </c>
      <c r="H74" s="26">
        <v>0</v>
      </c>
      <c r="I74" s="26">
        <v>5.2900000000000003E-2</v>
      </c>
      <c r="J74" s="26">
        <v>0.30864999999999998</v>
      </c>
      <c r="K74" s="26">
        <v>0.10799999999999998</v>
      </c>
      <c r="L74" s="26">
        <v>4.9450000000000001E-2</v>
      </c>
      <c r="M74" s="26">
        <v>2.2574999999999998E-2</v>
      </c>
      <c r="N74" s="26">
        <v>5.8499999999999993E-3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4.2350000000000006E-2</v>
      </c>
      <c r="V74" s="26">
        <v>0</v>
      </c>
      <c r="W74" s="26">
        <v>0</v>
      </c>
    </row>
  </sheetData>
  <conditionalFormatting sqref="D1:W1">
    <cfRule type="containsBlanks" dxfId="3963" priority="5">
      <formula>LEN(TRIM(D1))=0</formula>
    </cfRule>
  </conditionalFormatting>
  <conditionalFormatting sqref="A1:C1">
    <cfRule type="containsBlanks" dxfId="3962" priority="4">
      <formula>LEN(TRIM(A1))=0</formula>
    </cfRule>
  </conditionalFormatting>
  <conditionalFormatting sqref="A1:W1">
    <cfRule type="cellIs" dxfId="3961" priority="2" operator="equal">
      <formula>0</formula>
    </cfRule>
    <cfRule type="containsBlanks" dxfId="3960" priority="3">
      <formula>LEN(TRIM(A1))=0</formula>
    </cfRule>
  </conditionalFormatting>
  <conditionalFormatting sqref="D1:W1048576">
    <cfRule type="cellIs" dxfId="3959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650B5-5AFD-4481-9305-8EB1B3A2E57A}">
  <sheetPr codeName="Hoja3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14.8554687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79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IF(Tabla24[[#This Row],[CANTIDAD]]="",0%,Tabla24[[#This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IF(Tabla24[[#This Row],[CANTIDAD]]="",0%,Tabla24[[#This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IF(Tabla24[[#This Row],[CANTIDAD]]="",0%,Tabla24[[#This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IF(Tabla24[[#This Row],[CANTIDAD]]="",0%,Tabla24[[#This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IF(Tabla24[[#This Row],[CANTIDAD]]="",0%,Tabla24[[#This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IF(Tabla24[[#This Row],[CANTIDAD]]="",0%,Tabla24[[#This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IF(Tabla24[[#This Row],[CANTIDAD]]="",0%,Tabla24[[#This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IF(Tabla24[[#This Row],[CANTIDAD]]="",0%,Tabla24[[#This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IF(Tabla24[[#This Row],[CANTIDAD]]="",0%,Tabla24[[#This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IF(Tabla24[[#This Row],[CANTIDAD]]="",0%,Tabla24[[#This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IF(Tabla24[[#This Row],[CANTIDAD]]="",0%,Tabla24[[#This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IF(Tabla24[[#This Row],[CANTIDAD]]="",0%,Tabla24[[#This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IF(Tabla24[[#This Row],[CANTIDAD]]="",0%,Tabla24[[#This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IF(Tabla24[[#This Row],[CANTIDAD]]="",0%,Tabla24[[#This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IF(Tabla24[[#This Row],[CANTIDAD]]="",0%,Tabla24[[#This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IF(Tabla24[[#This Row],[CANTIDAD]]="",0%,Tabla24[[#This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IF(Tabla24[[#This Row],[CANTIDAD]]="",0%,Tabla24[[#This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IF(Tabla24[[#This Row],[CANTIDAD]]="",0%,Tabla24[[#This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958" priority="11">
      <formula>LEN(TRIM(D2))=0</formula>
    </cfRule>
  </conditionalFormatting>
  <conditionalFormatting sqref="D4:W21 D2:W2">
    <cfRule type="cellIs" dxfId="3957" priority="10" operator="equal">
      <formula>0</formula>
    </cfRule>
  </conditionalFormatting>
  <conditionalFormatting sqref="C4:C21">
    <cfRule type="cellIs" dxfId="3956" priority="8" operator="equal">
      <formula>0</formula>
    </cfRule>
    <cfRule type="containsBlanks" dxfId="3955" priority="9">
      <formula>LEN(TRIM(C4))=0</formula>
    </cfRule>
  </conditionalFormatting>
  <conditionalFormatting sqref="D1:W1">
    <cfRule type="containsBlanks" dxfId="3954" priority="7">
      <formula>LEN(TRIM(D1))=0</formula>
    </cfRule>
  </conditionalFormatting>
  <conditionalFormatting sqref="A1:C1">
    <cfRule type="containsBlanks" dxfId="3953" priority="6">
      <formula>LEN(TRIM(A1))=0</formula>
    </cfRule>
  </conditionalFormatting>
  <conditionalFormatting sqref="A2:C2">
    <cfRule type="containsBlanks" dxfId="3952" priority="5">
      <formula>LEN(TRIM(A2))=0</formula>
    </cfRule>
  </conditionalFormatting>
  <conditionalFormatting sqref="D3:W3">
    <cfRule type="containsBlanks" dxfId="3951" priority="4">
      <formula>LEN(TRIM(D3))=0</formula>
    </cfRule>
  </conditionalFormatting>
  <conditionalFormatting sqref="A3:C3">
    <cfRule type="containsBlanks" dxfId="3950" priority="3">
      <formula>LEN(TRIM(A3))=0</formula>
    </cfRule>
  </conditionalFormatting>
  <conditionalFormatting sqref="A1:W21">
    <cfRule type="cellIs" dxfId="3949" priority="1" operator="equal">
      <formula>0</formula>
    </cfRule>
    <cfRule type="containsBlanks" dxfId="3948" priority="2">
      <formula>LEN(TRIM(A1))=0</formula>
    </cfRule>
  </conditionalFormatting>
  <dataValidations count="1">
    <dataValidation type="list" allowBlank="1" showInputMessage="1" showErrorMessage="1" sqref="A4:A21 B9:B21" xr:uid="{326E61E0-62A8-4AA1-BF23-83CA45F85F7B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89222-597A-4141-BDFC-4E837E242508}">
  <sheetPr codeName="Hoja5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14.8554687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82</v>
      </c>
      <c r="B2" s="7" t="s">
        <v>34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IF(Tabla25[[#This Row],[CANTIDAD]]="",0%,Tabla25[[#This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IF(Tabla25[[#This Row],[CANTIDAD]]="",0%,Tabla25[[#This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IF(Tabla25[[#This Row],[CANTIDAD]]="",0%,Tabla25[[#This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IF(Tabla25[[#This Row],[CANTIDAD]]="",0%,Tabla25[[#This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IF(Tabla25[[#This Row],[CANTIDAD]]="",0%,Tabla25[[#This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IF(Tabla25[[#This Row],[CANTIDAD]]="",0%,Tabla25[[#This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IF(Tabla25[[#This Row],[CANTIDAD]]="",0%,Tabla25[[#This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IF(Tabla25[[#This Row],[CANTIDAD]]="",0%,Tabla25[[#This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IF(Tabla25[[#This Row],[CANTIDAD]]="",0%,Tabla25[[#This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IF(Tabla25[[#This Row],[CANTIDAD]]="",0%,Tabla25[[#This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IF(Tabla25[[#This Row],[CANTIDAD]]="",0%,Tabla25[[#This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IF(Tabla25[[#This Row],[CANTIDAD]]="",0%,Tabla25[[#This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IF(Tabla25[[#This Row],[CANTIDAD]]="",0%,Tabla25[[#This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IF(Tabla25[[#This Row],[CANTIDAD]]="",0%,Tabla25[[#This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IF(Tabla25[[#This Row],[CANTIDAD]]="",0%,Tabla25[[#This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IF(Tabla25[[#This Row],[CANTIDAD]]="",0%,Tabla25[[#This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IF(Tabla25[[#This Row],[CANTIDAD]]="",0%,Tabla25[[#This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IF(Tabla25[[#This Row],[CANTIDAD]]="",0%,Tabla25[[#This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919" priority="11">
      <formula>LEN(TRIM(D2))=0</formula>
    </cfRule>
  </conditionalFormatting>
  <conditionalFormatting sqref="D4:W21 D2:W2">
    <cfRule type="cellIs" dxfId="3918" priority="10" operator="equal">
      <formula>0</formula>
    </cfRule>
  </conditionalFormatting>
  <conditionalFormatting sqref="C4:C21">
    <cfRule type="cellIs" dxfId="3917" priority="8" operator="equal">
      <formula>0</formula>
    </cfRule>
    <cfRule type="containsBlanks" dxfId="3916" priority="9">
      <formula>LEN(TRIM(C4))=0</formula>
    </cfRule>
  </conditionalFormatting>
  <conditionalFormatting sqref="D1:W1">
    <cfRule type="containsBlanks" dxfId="3915" priority="7">
      <formula>LEN(TRIM(D1))=0</formula>
    </cfRule>
  </conditionalFormatting>
  <conditionalFormatting sqref="A1:C1">
    <cfRule type="containsBlanks" dxfId="3914" priority="6">
      <formula>LEN(TRIM(A1))=0</formula>
    </cfRule>
  </conditionalFormatting>
  <conditionalFormatting sqref="A2:C2">
    <cfRule type="containsBlanks" dxfId="3913" priority="5">
      <formula>LEN(TRIM(A2))=0</formula>
    </cfRule>
  </conditionalFormatting>
  <conditionalFormatting sqref="D3:W3">
    <cfRule type="containsBlanks" dxfId="3912" priority="4">
      <formula>LEN(TRIM(D3))=0</formula>
    </cfRule>
  </conditionalFormatting>
  <conditionalFormatting sqref="A3:C3">
    <cfRule type="containsBlanks" dxfId="3911" priority="3">
      <formula>LEN(TRIM(A3))=0</formula>
    </cfRule>
  </conditionalFormatting>
  <conditionalFormatting sqref="A1:W21">
    <cfRule type="cellIs" dxfId="3910" priority="1" operator="equal">
      <formula>0</formula>
    </cfRule>
    <cfRule type="containsBlanks" dxfId="3909" priority="2">
      <formula>LEN(TRIM(A1))=0</formula>
    </cfRule>
  </conditionalFormatting>
  <dataValidations count="1">
    <dataValidation type="list" allowBlank="1" showInputMessage="1" showErrorMessage="1" sqref="A4:A21 B9:B21" xr:uid="{73A6A6F9-9938-485B-886B-ED1DA0FC043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F1AAD-32A9-46A3-A0C1-161A1ACB8F66}">
  <sheetPr codeName="Hoja6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83</v>
      </c>
      <c r="B2" s="7" t="s">
        <v>84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0.26</v>
      </c>
      <c r="M2" s="8">
        <f t="shared" si="0"/>
        <v>0</v>
      </c>
      <c r="N2" s="8">
        <f t="shared" si="0"/>
        <v>0.13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1000</v>
      </c>
      <c r="C4" s="9">
        <f>IF(Tabla28[[#This Row],[CANTIDAD]]="",0%,Tabla28[[#This Row],[CANTIDAD]]/10)</f>
        <v>100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/>
      <c r="B5" s="9"/>
      <c r="C5" s="9">
        <f>IF(Tabla28[[#This Row],[CANTIDAD]]="",0%,Tabla28[[#This Row],[CANTIDAD]]/10)</f>
        <v>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IF(Tabla28[[#This Row],[CANTIDAD]]="",0%,Tabla28[[#This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IF(Tabla28[[#This Row],[CANTIDAD]]="",0%,Tabla28[[#This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IF(Tabla28[[#This Row],[CANTIDAD]]="",0%,Tabla28[[#This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IF(Tabla28[[#This Row],[CANTIDAD]]="",0%,Tabla28[[#This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IF(Tabla28[[#This Row],[CANTIDAD]]="",0%,Tabla28[[#This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IF(Tabla28[[#This Row],[CANTIDAD]]="",0%,Tabla28[[#This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IF(Tabla28[[#This Row],[CANTIDAD]]="",0%,Tabla28[[#This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IF(Tabla28[[#This Row],[CANTIDAD]]="",0%,Tabla28[[#This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IF(Tabla28[[#This Row],[CANTIDAD]]="",0%,Tabla28[[#This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IF(Tabla28[[#This Row],[CANTIDAD]]="",0%,Tabla28[[#This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IF(Tabla28[[#This Row],[CANTIDAD]]="",0%,Tabla28[[#This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IF(Tabla28[[#This Row],[CANTIDAD]]="",0%,Tabla28[[#This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IF(Tabla28[[#This Row],[CANTIDAD]]="",0%,Tabla28[[#This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IF(Tabla28[[#This Row],[CANTIDAD]]="",0%,Tabla28[[#This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IF(Tabla28[[#This Row],[CANTIDAD]]="",0%,Tabla28[[#This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IF(Tabla28[[#This Row],[CANTIDAD]]="",0%,Tabla28[[#This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880" priority="11">
      <formula>LEN(TRIM(D2))=0</formula>
    </cfRule>
  </conditionalFormatting>
  <conditionalFormatting sqref="D4:W21 D2:W2">
    <cfRule type="cellIs" dxfId="3879" priority="10" operator="equal">
      <formula>0</formula>
    </cfRule>
  </conditionalFormatting>
  <conditionalFormatting sqref="C4:C21">
    <cfRule type="cellIs" dxfId="3878" priority="8" operator="equal">
      <formula>0</formula>
    </cfRule>
    <cfRule type="containsBlanks" dxfId="3877" priority="9">
      <formula>LEN(TRIM(C4))=0</formula>
    </cfRule>
  </conditionalFormatting>
  <conditionalFormatting sqref="D1:W1">
    <cfRule type="containsBlanks" dxfId="3876" priority="7">
      <formula>LEN(TRIM(D1))=0</formula>
    </cfRule>
  </conditionalFormatting>
  <conditionalFormatting sqref="A1:C1">
    <cfRule type="containsBlanks" dxfId="3875" priority="6">
      <formula>LEN(TRIM(A1))=0</formula>
    </cfRule>
  </conditionalFormatting>
  <conditionalFormatting sqref="A2:C2">
    <cfRule type="containsBlanks" dxfId="3874" priority="5">
      <formula>LEN(TRIM(A2))=0</formula>
    </cfRule>
  </conditionalFormatting>
  <conditionalFormatting sqref="D3:W3">
    <cfRule type="containsBlanks" dxfId="3873" priority="4">
      <formula>LEN(TRIM(D3))=0</formula>
    </cfRule>
  </conditionalFormatting>
  <conditionalFormatting sqref="A3:C3">
    <cfRule type="containsBlanks" dxfId="3872" priority="3">
      <formula>LEN(TRIM(A3))=0</formula>
    </cfRule>
  </conditionalFormatting>
  <conditionalFormatting sqref="A1:W21">
    <cfRule type="cellIs" dxfId="3871" priority="1" operator="equal">
      <formula>0</formula>
    </cfRule>
    <cfRule type="containsBlanks" dxfId="3870" priority="2">
      <formula>LEN(TRIM(A1))=0</formula>
    </cfRule>
  </conditionalFormatting>
  <dataValidations count="1">
    <dataValidation type="list" allowBlank="1" showInputMessage="1" showErrorMessage="1" sqref="A4:A21 B9:B21" xr:uid="{7F88CD57-0BCC-4E68-9468-C1DB113E1D4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A87E4-FB6C-40E1-9F07-E2D47A5B58FD}">
  <sheetPr codeName="Hoja7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85</v>
      </c>
      <c r="B2" s="7" t="s">
        <v>34</v>
      </c>
      <c r="C2" s="7">
        <v>70000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IF(Tabla29[[#This Row],[CANTIDAD]]="",0%,Tabla29[[#This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IF(Tabla29[[#This Row],[CANTIDAD]]="",0%,Tabla29[[#This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IF(Tabla29[[#This Row],[CANTIDAD]]="",0%,Tabla29[[#This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IF(Tabla29[[#This Row],[CANTIDAD]]="",0%,Tabla29[[#This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IF(Tabla29[[#This Row],[CANTIDAD]]="",0%,Tabla29[[#This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IF(Tabla29[[#This Row],[CANTIDAD]]="",0%,Tabla29[[#This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IF(Tabla29[[#This Row],[CANTIDAD]]="",0%,Tabla29[[#This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IF(Tabla29[[#This Row],[CANTIDAD]]="",0%,Tabla29[[#This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IF(Tabla29[[#This Row],[CANTIDAD]]="",0%,Tabla29[[#This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IF(Tabla29[[#This Row],[CANTIDAD]]="",0%,Tabla29[[#This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IF(Tabla29[[#This Row],[CANTIDAD]]="",0%,Tabla29[[#This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IF(Tabla29[[#This Row],[CANTIDAD]]="",0%,Tabla29[[#This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IF(Tabla29[[#This Row],[CANTIDAD]]="",0%,Tabla29[[#This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IF(Tabla29[[#This Row],[CANTIDAD]]="",0%,Tabla29[[#This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IF(Tabla29[[#This Row],[CANTIDAD]]="",0%,Tabla29[[#This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IF(Tabla29[[#This Row],[CANTIDAD]]="",0%,Tabla29[[#This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IF(Tabla29[[#This Row],[CANTIDAD]]="",0%,Tabla29[[#This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IF(Tabla29[[#This Row],[CANTIDAD]]="",0%,Tabla29[[#This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841" priority="15">
      <formula>LEN(TRIM(D2))=0</formula>
    </cfRule>
  </conditionalFormatting>
  <conditionalFormatting sqref="D4:W21 D2:W2">
    <cfRule type="cellIs" dxfId="3840" priority="14" operator="equal">
      <formula>0</formula>
    </cfRule>
  </conditionalFormatting>
  <conditionalFormatting sqref="C4:C21">
    <cfRule type="cellIs" dxfId="3839" priority="12" operator="equal">
      <formula>0</formula>
    </cfRule>
    <cfRule type="containsBlanks" dxfId="3838" priority="13">
      <formula>LEN(TRIM(C4))=0</formula>
    </cfRule>
  </conditionalFormatting>
  <conditionalFormatting sqref="D1:W1">
    <cfRule type="containsBlanks" dxfId="3837" priority="11">
      <formula>LEN(TRIM(D1))=0</formula>
    </cfRule>
  </conditionalFormatting>
  <conditionalFormatting sqref="A1:C1">
    <cfRule type="containsBlanks" dxfId="3836" priority="10">
      <formula>LEN(TRIM(A1))=0</formula>
    </cfRule>
  </conditionalFormatting>
  <conditionalFormatting sqref="C2">
    <cfRule type="containsBlanks" dxfId="3835" priority="9">
      <formula>LEN(TRIM(C2))=0</formula>
    </cfRule>
  </conditionalFormatting>
  <conditionalFormatting sqref="D3:W3">
    <cfRule type="containsBlanks" dxfId="3834" priority="8">
      <formula>LEN(TRIM(D3))=0</formula>
    </cfRule>
  </conditionalFormatting>
  <conditionalFormatting sqref="C3">
    <cfRule type="containsBlanks" dxfId="3833" priority="7">
      <formula>LEN(TRIM(C3))=0</formula>
    </cfRule>
  </conditionalFormatting>
  <conditionalFormatting sqref="A1:W1 A9:W21 C2:W8">
    <cfRule type="cellIs" dxfId="3832" priority="5" operator="equal">
      <formula>0</formula>
    </cfRule>
    <cfRule type="containsBlanks" dxfId="3831" priority="6">
      <formula>LEN(TRIM(A1))=0</formula>
    </cfRule>
  </conditionalFormatting>
  <conditionalFormatting sqref="A2:B2">
    <cfRule type="containsBlanks" dxfId="3830" priority="4">
      <formula>LEN(TRIM(A2))=0</formula>
    </cfRule>
  </conditionalFormatting>
  <conditionalFormatting sqref="A3:B3">
    <cfRule type="containsBlanks" dxfId="3829" priority="3">
      <formula>LEN(TRIM(A3))=0</formula>
    </cfRule>
  </conditionalFormatting>
  <conditionalFormatting sqref="A2:B8">
    <cfRule type="cellIs" dxfId="3828" priority="1" operator="equal">
      <formula>0</formula>
    </cfRule>
    <cfRule type="containsBlanks" dxfId="3827" priority="2">
      <formula>LEN(TRIM(A2))=0</formula>
    </cfRule>
  </conditionalFormatting>
  <dataValidations count="1">
    <dataValidation type="list" allowBlank="1" showInputMessage="1" showErrorMessage="1" sqref="B9:B21 A4:A21" xr:uid="{B7682ACA-3F85-4656-B17C-A68B24948D32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33FE4-8E03-43BD-A9D5-59085AE5AD7A}">
  <sheetPr codeName="Hoja8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0" width="7.140625" bestFit="1" customWidth="1"/>
    <col min="11" max="11" width="7.2851562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86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IF(Tabla210[[#This Row],[CANTIDAD]]="",0%,Tabla210[[#This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IF(Tabla210[[#This Row],[CANTIDAD]]="",0%,Tabla210[[#This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IF(Tabla210[[#This Row],[CANTIDAD]]="",0%,Tabla210[[#This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IF(Tabla210[[#This Row],[CANTIDAD]]="",0%,Tabla210[[#This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IF(Tabla210[[#This Row],[CANTIDAD]]="",0%,Tabla210[[#This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IF(Tabla210[[#This Row],[CANTIDAD]]="",0%,Tabla210[[#This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IF(Tabla210[[#This Row],[CANTIDAD]]="",0%,Tabla210[[#This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IF(Tabla210[[#This Row],[CANTIDAD]]="",0%,Tabla210[[#This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IF(Tabla210[[#This Row],[CANTIDAD]]="",0%,Tabla210[[#This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IF(Tabla210[[#This Row],[CANTIDAD]]="",0%,Tabla210[[#This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IF(Tabla210[[#This Row],[CANTIDAD]]="",0%,Tabla210[[#This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IF(Tabla210[[#This Row],[CANTIDAD]]="",0%,Tabla210[[#This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IF(Tabla210[[#This Row],[CANTIDAD]]="",0%,Tabla210[[#This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IF(Tabla210[[#This Row],[CANTIDAD]]="",0%,Tabla210[[#This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IF(Tabla210[[#This Row],[CANTIDAD]]="",0%,Tabla210[[#This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IF(Tabla210[[#This Row],[CANTIDAD]]="",0%,Tabla210[[#This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IF(Tabla210[[#This Row],[CANTIDAD]]="",0%,Tabla210[[#This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IF(Tabla210[[#This Row],[CANTIDAD]]="",0%,Tabla210[[#This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798" priority="17">
      <formula>LEN(TRIM(D2))=0</formula>
    </cfRule>
  </conditionalFormatting>
  <conditionalFormatting sqref="D4:W21 D2:W2">
    <cfRule type="cellIs" dxfId="3797" priority="16" operator="equal">
      <formula>0</formula>
    </cfRule>
  </conditionalFormatting>
  <conditionalFormatting sqref="C4:C21">
    <cfRule type="cellIs" dxfId="3796" priority="14" operator="equal">
      <formula>0</formula>
    </cfRule>
    <cfRule type="containsBlanks" dxfId="3795" priority="15">
      <formula>LEN(TRIM(C4))=0</formula>
    </cfRule>
  </conditionalFormatting>
  <conditionalFormatting sqref="D1:W1">
    <cfRule type="containsBlanks" dxfId="3794" priority="13">
      <formula>LEN(TRIM(D1))=0</formula>
    </cfRule>
  </conditionalFormatting>
  <conditionalFormatting sqref="A1:C1">
    <cfRule type="containsBlanks" dxfId="3793" priority="12">
      <formula>LEN(TRIM(A1))=0</formula>
    </cfRule>
  </conditionalFormatting>
  <conditionalFormatting sqref="C2">
    <cfRule type="containsBlanks" dxfId="3792" priority="11">
      <formula>LEN(TRIM(C2))=0</formula>
    </cfRule>
  </conditionalFormatting>
  <conditionalFormatting sqref="D3:W3">
    <cfRule type="containsBlanks" dxfId="3791" priority="10">
      <formula>LEN(TRIM(D3))=0</formula>
    </cfRule>
  </conditionalFormatting>
  <conditionalFormatting sqref="C3">
    <cfRule type="containsBlanks" dxfId="3790" priority="9">
      <formula>LEN(TRIM(C3))=0</formula>
    </cfRule>
  </conditionalFormatting>
  <conditionalFormatting sqref="A1:W1 A9:W21 C2:W8">
    <cfRule type="cellIs" dxfId="3789" priority="7" operator="equal">
      <formula>0</formula>
    </cfRule>
    <cfRule type="containsBlanks" dxfId="3788" priority="8">
      <formula>LEN(TRIM(A1))=0</formula>
    </cfRule>
  </conditionalFormatting>
  <conditionalFormatting sqref="A7:B8">
    <cfRule type="cellIs" dxfId="3787" priority="5" operator="equal">
      <formula>0</formula>
    </cfRule>
    <cfRule type="containsBlanks" dxfId="3786" priority="6">
      <formula>LEN(TRIM(A7))=0</formula>
    </cfRule>
  </conditionalFormatting>
  <conditionalFormatting sqref="A2:B2">
    <cfRule type="containsBlanks" dxfId="3785" priority="4">
      <formula>LEN(TRIM(A2))=0</formula>
    </cfRule>
  </conditionalFormatting>
  <conditionalFormatting sqref="A3:B3">
    <cfRule type="containsBlanks" dxfId="3784" priority="3">
      <formula>LEN(TRIM(A3))=0</formula>
    </cfRule>
  </conditionalFormatting>
  <conditionalFormatting sqref="A2:B6">
    <cfRule type="cellIs" dxfId="3783" priority="1" operator="equal">
      <formula>0</formula>
    </cfRule>
    <cfRule type="containsBlanks" dxfId="3782" priority="2">
      <formula>LEN(TRIM(A2))=0</formula>
    </cfRule>
  </conditionalFormatting>
  <dataValidations count="1">
    <dataValidation type="list" allowBlank="1" showInputMessage="1" showErrorMessage="1" sqref="B9:B21 A4:A21" xr:uid="{50CFF661-A11E-4D5D-8065-8E89B06BB6F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EA27-D909-43AA-A182-638F62EADFA1}">
  <sheetPr codeName="Hoja9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87</v>
      </c>
      <c r="B2" s="7" t="s">
        <v>88</v>
      </c>
      <c r="C2" s="7">
        <v>15000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IF(Tabla211[[#This Row],[CANTIDAD]]="",0%,Tabla211[[#This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IF(Tabla211[[#This Row],[CANTIDAD]]="",0%,Tabla211[[#This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IF(Tabla211[[#This Row],[CANTIDAD]]="",0%,Tabla211[[#This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IF(Tabla211[[#This Row],[CANTIDAD]]="",0%,Tabla211[[#This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IF(Tabla211[[#This Row],[CANTIDAD]]="",0%,Tabla211[[#This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IF(Tabla211[[#This Row],[CANTIDAD]]="",0%,Tabla211[[#This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IF(Tabla211[[#This Row],[CANTIDAD]]="",0%,Tabla211[[#This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IF(Tabla211[[#This Row],[CANTIDAD]]="",0%,Tabla211[[#This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IF(Tabla211[[#This Row],[CANTIDAD]]="",0%,Tabla211[[#This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IF(Tabla211[[#This Row],[CANTIDAD]]="",0%,Tabla211[[#This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IF(Tabla211[[#This Row],[CANTIDAD]]="",0%,Tabla211[[#This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IF(Tabla211[[#This Row],[CANTIDAD]]="",0%,Tabla211[[#This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IF(Tabla211[[#This Row],[CANTIDAD]]="",0%,Tabla211[[#This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IF(Tabla211[[#This Row],[CANTIDAD]]="",0%,Tabla211[[#This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IF(Tabla211[[#This Row],[CANTIDAD]]="",0%,Tabla211[[#This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IF(Tabla211[[#This Row],[CANTIDAD]]="",0%,Tabla211[[#This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IF(Tabla211[[#This Row],[CANTIDAD]]="",0%,Tabla211[[#This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IF(Tabla211[[#This Row],[CANTIDAD]]="",0%,Tabla211[[#This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753" priority="17">
      <formula>LEN(TRIM(D2))=0</formula>
    </cfRule>
  </conditionalFormatting>
  <conditionalFormatting sqref="D4:W21 D2:W2">
    <cfRule type="cellIs" dxfId="3752" priority="16" operator="equal">
      <formula>0</formula>
    </cfRule>
  </conditionalFormatting>
  <conditionalFormatting sqref="C4:C21">
    <cfRule type="cellIs" dxfId="3751" priority="14" operator="equal">
      <formula>0</formula>
    </cfRule>
    <cfRule type="containsBlanks" dxfId="3750" priority="15">
      <formula>LEN(TRIM(C4))=0</formula>
    </cfRule>
  </conditionalFormatting>
  <conditionalFormatting sqref="D1:W1">
    <cfRule type="containsBlanks" dxfId="3749" priority="13">
      <formula>LEN(TRIM(D1))=0</formula>
    </cfRule>
  </conditionalFormatting>
  <conditionalFormatting sqref="A1:C1">
    <cfRule type="containsBlanks" dxfId="3748" priority="12">
      <formula>LEN(TRIM(A1))=0</formula>
    </cfRule>
  </conditionalFormatting>
  <conditionalFormatting sqref="C2">
    <cfRule type="containsBlanks" dxfId="3747" priority="11">
      <formula>LEN(TRIM(C2))=0</formula>
    </cfRule>
  </conditionalFormatting>
  <conditionalFormatting sqref="D3:W3">
    <cfRule type="containsBlanks" dxfId="3746" priority="10">
      <formula>LEN(TRIM(D3))=0</formula>
    </cfRule>
  </conditionalFormatting>
  <conditionalFormatting sqref="C3">
    <cfRule type="containsBlanks" dxfId="3745" priority="9">
      <formula>LEN(TRIM(C3))=0</formula>
    </cfRule>
  </conditionalFormatting>
  <conditionalFormatting sqref="A1:W1 A9:W21 C2:W8">
    <cfRule type="cellIs" dxfId="3744" priority="7" operator="equal">
      <formula>0</formula>
    </cfRule>
    <cfRule type="containsBlanks" dxfId="3743" priority="8">
      <formula>LEN(TRIM(A1))=0</formula>
    </cfRule>
  </conditionalFormatting>
  <conditionalFormatting sqref="A7:B8">
    <cfRule type="cellIs" dxfId="3742" priority="5" operator="equal">
      <formula>0</formula>
    </cfRule>
    <cfRule type="containsBlanks" dxfId="3741" priority="6">
      <formula>LEN(TRIM(A7))=0</formula>
    </cfRule>
  </conditionalFormatting>
  <conditionalFormatting sqref="A2:B2">
    <cfRule type="containsBlanks" dxfId="3740" priority="4">
      <formula>LEN(TRIM(A2))=0</formula>
    </cfRule>
  </conditionalFormatting>
  <conditionalFormatting sqref="A3:B3">
    <cfRule type="containsBlanks" dxfId="3739" priority="3">
      <formula>LEN(TRIM(A3))=0</formula>
    </cfRule>
  </conditionalFormatting>
  <conditionalFormatting sqref="A2:B6">
    <cfRule type="cellIs" dxfId="3738" priority="1" operator="equal">
      <formula>0</formula>
    </cfRule>
    <cfRule type="containsBlanks" dxfId="3737" priority="2">
      <formula>LEN(TRIM(A2))=0</formula>
    </cfRule>
  </conditionalFormatting>
  <dataValidations count="1">
    <dataValidation type="list" allowBlank="1" showInputMessage="1" showErrorMessage="1" sqref="B9:B21 A4:A21" xr:uid="{B46BD3DD-482C-4431-883F-385300235024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3D95E-6DA1-4062-BC78-3F8294B9A10B}">
  <sheetPr codeName="Hoja10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93</v>
      </c>
      <c r="B2" s="7" t="s">
        <v>94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0.14780000000000001</v>
      </c>
      <c r="F2" s="8">
        <f t="shared" si="0"/>
        <v>4.2000000000000003E-2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0.21349999999999997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IF(Tabla212[[#This Row],[CANTIDAD]]="",0%,Tabla212[[#This Row],[CANTIDAD]]/10)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IF(Tabla212[[#This Row],[CANTIDAD]]="",0%,Tabla212[[#This Row],[CANTIDAD]]/10)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350</v>
      </c>
      <c r="C6" s="9">
        <f>IF(Tabla212[[#This Row],[CANTIDAD]]="",0%,Tabla212[[#This Row],[CANTIDAD]]/10)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0.12</v>
      </c>
      <c r="F6" s="10" cm="1">
        <f t="array" ref="F6">IF($A6="",0%,(_xlfn.XLOOKUP($A6,Tabla1[[#All],[ID]],Tabla1[[#All],[N-NH4]])))</f>
        <v>0.12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0.61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IF(Tabla212[[#This Row],[CANTIDAD]]="",0%,Tabla212[[#This Row],[CANTIDAD]]/10)</f>
        <v>28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IF(Tabla212[[#This Row],[CANTIDAD]]="",0%,Tabla212[[#This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IF(Tabla212[[#This Row],[CANTIDAD]]="",0%,Tabla212[[#This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IF(Tabla212[[#This Row],[CANTIDAD]]="",0%,Tabla212[[#This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IF(Tabla212[[#This Row],[CANTIDAD]]="",0%,Tabla212[[#This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IF(Tabla212[[#This Row],[CANTIDAD]]="",0%,Tabla212[[#This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IF(Tabla212[[#This Row],[CANTIDAD]]="",0%,Tabla212[[#This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IF(Tabla212[[#This Row],[CANTIDAD]]="",0%,Tabla212[[#This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IF(Tabla212[[#This Row],[CANTIDAD]]="",0%,Tabla212[[#This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IF(Tabla212[[#This Row],[CANTIDAD]]="",0%,Tabla212[[#This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IF(Tabla212[[#This Row],[CANTIDAD]]="",0%,Tabla212[[#This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IF(Tabla212[[#This Row],[CANTIDAD]]="",0%,Tabla212[[#This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IF(Tabla212[[#This Row],[CANTIDAD]]="",0%,Tabla212[[#This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IF(Tabla212[[#This Row],[CANTIDAD]]="",0%,Tabla212[[#This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IF(Tabla212[[#This Row],[CANTIDAD]]="",0%,Tabla212[[#This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708" priority="17">
      <formula>LEN(TRIM(D2))=0</formula>
    </cfRule>
  </conditionalFormatting>
  <conditionalFormatting sqref="D4:W21 D2:W2">
    <cfRule type="cellIs" dxfId="3707" priority="16" operator="equal">
      <formula>0</formula>
    </cfRule>
  </conditionalFormatting>
  <conditionalFormatting sqref="C4:C21">
    <cfRule type="cellIs" dxfId="3706" priority="14" operator="equal">
      <formula>0</formula>
    </cfRule>
    <cfRule type="containsBlanks" dxfId="3705" priority="15">
      <formula>LEN(TRIM(C4))=0</formula>
    </cfRule>
  </conditionalFormatting>
  <conditionalFormatting sqref="D1:W1">
    <cfRule type="containsBlanks" dxfId="3704" priority="13">
      <formula>LEN(TRIM(D1))=0</formula>
    </cfRule>
  </conditionalFormatting>
  <conditionalFormatting sqref="A1:C1">
    <cfRule type="containsBlanks" dxfId="3703" priority="12">
      <formula>LEN(TRIM(A1))=0</formula>
    </cfRule>
  </conditionalFormatting>
  <conditionalFormatting sqref="C2">
    <cfRule type="containsBlanks" dxfId="3702" priority="11">
      <formula>LEN(TRIM(C2))=0</formula>
    </cfRule>
  </conditionalFormatting>
  <conditionalFormatting sqref="D3:W3">
    <cfRule type="containsBlanks" dxfId="3701" priority="10">
      <formula>LEN(TRIM(D3))=0</formula>
    </cfRule>
  </conditionalFormatting>
  <conditionalFormatting sqref="C3">
    <cfRule type="containsBlanks" dxfId="3700" priority="9">
      <formula>LEN(TRIM(C3))=0</formula>
    </cfRule>
  </conditionalFormatting>
  <conditionalFormatting sqref="A1:W1 A9:W21 C2:W8">
    <cfRule type="cellIs" dxfId="3699" priority="7" operator="equal">
      <formula>0</formula>
    </cfRule>
    <cfRule type="containsBlanks" dxfId="3698" priority="8">
      <formula>LEN(TRIM(A1))=0</formula>
    </cfRule>
  </conditionalFormatting>
  <conditionalFormatting sqref="A7:B8">
    <cfRule type="cellIs" dxfId="3697" priority="5" operator="equal">
      <formula>0</formula>
    </cfRule>
    <cfRule type="containsBlanks" dxfId="3696" priority="6">
      <formula>LEN(TRIM(A7))=0</formula>
    </cfRule>
  </conditionalFormatting>
  <conditionalFormatting sqref="A2:B2">
    <cfRule type="containsBlanks" dxfId="3695" priority="4">
      <formula>LEN(TRIM(A2))=0</formula>
    </cfRule>
  </conditionalFormatting>
  <conditionalFormatting sqref="A3:B3">
    <cfRule type="containsBlanks" dxfId="3694" priority="3">
      <formula>LEN(TRIM(A3))=0</formula>
    </cfRule>
  </conditionalFormatting>
  <conditionalFormatting sqref="A2:B6">
    <cfRule type="cellIs" dxfId="3693" priority="1" operator="equal">
      <formula>0</formula>
    </cfRule>
    <cfRule type="containsBlanks" dxfId="3692" priority="2">
      <formula>LEN(TRIM(A2))=0</formula>
    </cfRule>
  </conditionalFormatting>
  <dataValidations count="1">
    <dataValidation type="list" allowBlank="1" showInputMessage="1" showErrorMessage="1" sqref="B9:B21 A4:A21" xr:uid="{538960EC-1FB8-416F-ACCE-1ADCC6601CD1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F079-8B13-40F2-BD75-037C2B68EFB9}">
  <sheetPr codeName="Hoja11">
    <tabColor rgb="FF00B050"/>
  </sheetPr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97</v>
      </c>
      <c r="B2" s="7" t="s">
        <v>80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IF(Tabla213[[#This Row],[CANTIDAD]]="",0%,Tabla213[[#This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IF(Tabla213[[#This Row],[CANTIDAD]]="",0%,Tabla213[[#This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IF(Tabla213[[#This Row],[CANTIDAD]]="",0%,Tabla213[[#This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IF(Tabla213[[#This Row],[CANTIDAD]]="",0%,Tabla213[[#This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IF(Tabla213[[#This Row],[CANTIDAD]]="",0%,Tabla213[[#This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IF(Tabla213[[#This Row],[CANTIDAD]]="",0%,Tabla213[[#This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IF(Tabla213[[#This Row],[CANTIDAD]]="",0%,Tabla213[[#This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IF(Tabla213[[#This Row],[CANTIDAD]]="",0%,Tabla213[[#This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IF(Tabla213[[#This Row],[CANTIDAD]]="",0%,Tabla213[[#This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IF(Tabla213[[#This Row],[CANTIDAD]]="",0%,Tabla213[[#This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IF(Tabla213[[#This Row],[CANTIDAD]]="",0%,Tabla213[[#This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IF(Tabla213[[#This Row],[CANTIDAD]]="",0%,Tabla213[[#This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IF(Tabla213[[#This Row],[CANTIDAD]]="",0%,Tabla213[[#This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IF(Tabla213[[#This Row],[CANTIDAD]]="",0%,Tabla213[[#This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IF(Tabla213[[#This Row],[CANTIDAD]]="",0%,Tabla213[[#This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IF(Tabla213[[#This Row],[CANTIDAD]]="",0%,Tabla213[[#This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IF(Tabla213[[#This Row],[CANTIDAD]]="",0%,Tabla213[[#This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IF(Tabla213[[#This Row],[CANTIDAD]]="",0%,Tabla213[[#This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663" priority="17">
      <formula>LEN(TRIM(D2))=0</formula>
    </cfRule>
  </conditionalFormatting>
  <conditionalFormatting sqref="D4:W21 D2:W2">
    <cfRule type="cellIs" dxfId="3662" priority="16" operator="equal">
      <formula>0</formula>
    </cfRule>
  </conditionalFormatting>
  <conditionalFormatting sqref="C4:C21">
    <cfRule type="cellIs" dxfId="3661" priority="14" operator="equal">
      <formula>0</formula>
    </cfRule>
    <cfRule type="containsBlanks" dxfId="3660" priority="15">
      <formula>LEN(TRIM(C4))=0</formula>
    </cfRule>
  </conditionalFormatting>
  <conditionalFormatting sqref="D1:W1">
    <cfRule type="containsBlanks" dxfId="3659" priority="13">
      <formula>LEN(TRIM(D1))=0</formula>
    </cfRule>
  </conditionalFormatting>
  <conditionalFormatting sqref="A1:C1">
    <cfRule type="containsBlanks" dxfId="3658" priority="12">
      <formula>LEN(TRIM(A1))=0</formula>
    </cfRule>
  </conditionalFormatting>
  <conditionalFormatting sqref="C2">
    <cfRule type="containsBlanks" dxfId="3657" priority="11">
      <formula>LEN(TRIM(C2))=0</formula>
    </cfRule>
  </conditionalFormatting>
  <conditionalFormatting sqref="D3:W3">
    <cfRule type="containsBlanks" dxfId="3656" priority="10">
      <formula>LEN(TRIM(D3))=0</formula>
    </cfRule>
  </conditionalFormatting>
  <conditionalFormatting sqref="C3">
    <cfRule type="containsBlanks" dxfId="3655" priority="9">
      <formula>LEN(TRIM(C3))=0</formula>
    </cfRule>
  </conditionalFormatting>
  <conditionalFormatting sqref="A1:W1 A9:W21 C2:W8">
    <cfRule type="cellIs" dxfId="3654" priority="7" operator="equal">
      <formula>0</formula>
    </cfRule>
    <cfRule type="containsBlanks" dxfId="3653" priority="8">
      <formula>LEN(TRIM(A1))=0</formula>
    </cfRule>
  </conditionalFormatting>
  <conditionalFormatting sqref="A7:B8">
    <cfRule type="cellIs" dxfId="3652" priority="5" operator="equal">
      <formula>0</formula>
    </cfRule>
    <cfRule type="containsBlanks" dxfId="3651" priority="6">
      <formula>LEN(TRIM(A7))=0</formula>
    </cfRule>
  </conditionalFormatting>
  <conditionalFormatting sqref="A2:B2">
    <cfRule type="containsBlanks" dxfId="3650" priority="4">
      <formula>LEN(TRIM(A2))=0</formula>
    </cfRule>
  </conditionalFormatting>
  <conditionalFormatting sqref="A3:B3">
    <cfRule type="containsBlanks" dxfId="3649" priority="3">
      <formula>LEN(TRIM(A3))=0</formula>
    </cfRule>
  </conditionalFormatting>
  <conditionalFormatting sqref="A2:B6">
    <cfRule type="cellIs" dxfId="3648" priority="1" operator="equal">
      <formula>0</formula>
    </cfRule>
    <cfRule type="containsBlanks" dxfId="3647" priority="2">
      <formula>LEN(TRIM(A2))=0</formula>
    </cfRule>
  </conditionalFormatting>
  <dataValidations count="1">
    <dataValidation type="list" allowBlank="1" showInputMessage="1" showErrorMessage="1" sqref="B9:B21 A4:A21" xr:uid="{FA4597BF-896A-463F-A4E3-E026BB9A497D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245C7-DD86-4EBF-9BB1-4A8DFD93B409}">
  <sheetPr codeName="Hoja12">
    <tabColor rgb="FF00B050"/>
  </sheetPr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98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2.3999999999999998E-3</v>
      </c>
      <c r="L2" s="8">
        <f t="shared" si="0"/>
        <v>0.2452</v>
      </c>
      <c r="M2" s="8">
        <f t="shared" si="0"/>
        <v>1.6500000000000001E-2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5.6899999999999992E-2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IF(Tabla214[[#This Row],[CANTIDAD]]="",0%,Tabla214[[#This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IF(Tabla214[[#This Row],[CANTIDAD]]="",0%,Tabla214[[#This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100</v>
      </c>
      <c r="C6" s="9">
        <f>IF(Tabla214[[#This Row],[CANTIDAD]]="",0%,Tabla214[[#This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100</v>
      </c>
      <c r="C7" s="9">
        <f>IF(Tabla214[[#This Row],[CANTIDAD]]="",0%,Tabla214[[#This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IF(Tabla214[[#This Row],[CANTIDAD]]="",0%,Tabla214[[#This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IF(Tabla214[[#This Row],[CANTIDAD]]="",0%,Tabla214[[#This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IF(Tabla214[[#This Row],[CANTIDAD]]="",0%,Tabla214[[#This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IF(Tabla214[[#This Row],[CANTIDAD]]="",0%,Tabla214[[#This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IF(Tabla214[[#This Row],[CANTIDAD]]="",0%,Tabla214[[#This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IF(Tabla214[[#This Row],[CANTIDAD]]="",0%,Tabla214[[#This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IF(Tabla214[[#This Row],[CANTIDAD]]="",0%,Tabla214[[#This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IF(Tabla214[[#This Row],[CANTIDAD]]="",0%,Tabla214[[#This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IF(Tabla214[[#This Row],[CANTIDAD]]="",0%,Tabla214[[#This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IF(Tabla214[[#This Row],[CANTIDAD]]="",0%,Tabla214[[#This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IF(Tabla214[[#This Row],[CANTIDAD]]="",0%,Tabla214[[#This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IF(Tabla214[[#This Row],[CANTIDAD]]="",0%,Tabla214[[#This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IF(Tabla214[[#This Row],[CANTIDAD]]="",0%,Tabla214[[#This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IF(Tabla214[[#This Row],[CANTIDAD]]="",0%,Tabla214[[#This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618" priority="17">
      <formula>LEN(TRIM(D2))=0</formula>
    </cfRule>
  </conditionalFormatting>
  <conditionalFormatting sqref="D4:W21 D2:W2">
    <cfRule type="cellIs" dxfId="3617" priority="16" operator="equal">
      <formula>0</formula>
    </cfRule>
  </conditionalFormatting>
  <conditionalFormatting sqref="C4:C21">
    <cfRule type="cellIs" dxfId="3616" priority="14" operator="equal">
      <formula>0</formula>
    </cfRule>
    <cfRule type="containsBlanks" dxfId="3615" priority="15">
      <formula>LEN(TRIM(C4))=0</formula>
    </cfRule>
  </conditionalFormatting>
  <conditionalFormatting sqref="D1:W1">
    <cfRule type="containsBlanks" dxfId="3614" priority="13">
      <formula>LEN(TRIM(D1))=0</formula>
    </cfRule>
  </conditionalFormatting>
  <conditionalFormatting sqref="A1:C1">
    <cfRule type="containsBlanks" dxfId="3613" priority="12">
      <formula>LEN(TRIM(A1))=0</formula>
    </cfRule>
  </conditionalFormatting>
  <conditionalFormatting sqref="C2">
    <cfRule type="containsBlanks" dxfId="3612" priority="11">
      <formula>LEN(TRIM(C2))=0</formula>
    </cfRule>
  </conditionalFormatting>
  <conditionalFormatting sqref="D3:W3">
    <cfRule type="containsBlanks" dxfId="3611" priority="10">
      <formula>LEN(TRIM(D3))=0</formula>
    </cfRule>
  </conditionalFormatting>
  <conditionalFormatting sqref="C3">
    <cfRule type="containsBlanks" dxfId="3610" priority="9">
      <formula>LEN(TRIM(C3))=0</formula>
    </cfRule>
  </conditionalFormatting>
  <conditionalFormatting sqref="A1:W1 A9:W21 C2:W8">
    <cfRule type="cellIs" dxfId="3609" priority="7" operator="equal">
      <formula>0</formula>
    </cfRule>
    <cfRule type="containsBlanks" dxfId="3608" priority="8">
      <formula>LEN(TRIM(A1))=0</formula>
    </cfRule>
  </conditionalFormatting>
  <conditionalFormatting sqref="A7:B8">
    <cfRule type="cellIs" dxfId="3607" priority="5" operator="equal">
      <formula>0</formula>
    </cfRule>
    <cfRule type="containsBlanks" dxfId="3606" priority="6">
      <formula>LEN(TRIM(A7))=0</formula>
    </cfRule>
  </conditionalFormatting>
  <conditionalFormatting sqref="A2:B2">
    <cfRule type="containsBlanks" dxfId="3605" priority="4">
      <formula>LEN(TRIM(A2))=0</formula>
    </cfRule>
  </conditionalFormatting>
  <conditionalFormatting sqref="A3:B3">
    <cfRule type="containsBlanks" dxfId="3604" priority="3">
      <formula>LEN(TRIM(A3))=0</formula>
    </cfRule>
  </conditionalFormatting>
  <conditionalFormatting sqref="A2:B6">
    <cfRule type="cellIs" dxfId="3603" priority="1" operator="equal">
      <formula>0</formula>
    </cfRule>
    <cfRule type="containsBlanks" dxfId="3602" priority="2">
      <formula>LEN(TRIM(A2))=0</formula>
    </cfRule>
  </conditionalFormatting>
  <dataValidations count="1">
    <dataValidation type="list" allowBlank="1" showInputMessage="1" showErrorMessage="1" sqref="B9:B21 A4:A21" xr:uid="{FA317CF1-2C10-4A51-995C-1D91FAC27BAF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0B97A-E392-4FBA-AC22-D68D2C88039A}">
  <sheetPr codeName="Hoja13">
    <tabColor rgb="FF00B050"/>
  </sheetPr>
  <dimension ref="A1:W25"/>
  <sheetViews>
    <sheetView workbookViewId="0">
      <selection activeCell="A2" sqref="A2:B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102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4.2000000000000003E-2</v>
      </c>
      <c r="K2" s="8">
        <f t="shared" si="0"/>
        <v>2.3999999999999998E-3</v>
      </c>
      <c r="L2" s="8">
        <f t="shared" si="0"/>
        <v>0.19620000000000001</v>
      </c>
      <c r="M2" s="8">
        <f t="shared" si="0"/>
        <v>0.14400000000000002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0.19550000000000001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200</v>
      </c>
      <c r="C4" s="9">
        <f>IF(Tabla215[[#This Row],[CANTIDAD]]="",0%,Tabla215[[#This Row],[CANTIDAD]]/10)</f>
        <v>20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IF(Tabla215[[#This Row],[CANTIDAD]]="",0%,Tabla215[[#This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100</v>
      </c>
      <c r="C6" s="9">
        <f>IF(Tabla215[[#This Row],[CANTIDAD]]="",0%,Tabla215[[#This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IF(Tabla215[[#This Row],[CANTIDAD]]="",0%,Tabla215[[#This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IF(Tabla215[[#This Row],[CANTIDAD]]="",0%,Tabla215[[#This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104</v>
      </c>
      <c r="B9" s="9">
        <v>150</v>
      </c>
      <c r="C9" s="9">
        <f>IF(Tabla215[[#This Row],[CANTIDAD]]="",0%,Tabla215[[#This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0.28000000000000003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0.4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IF(Tabla215[[#This Row],[CANTIDAD]]="",0%,Tabla215[[#This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IF(Tabla215[[#This Row],[CANTIDAD]]="",0%,Tabla215[[#This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IF(Tabla215[[#This Row],[CANTIDAD]]="",0%,Tabla215[[#This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IF(Tabla215[[#This Row],[CANTIDAD]]="",0%,Tabla215[[#This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IF(Tabla215[[#This Row],[CANTIDAD]]="",0%,Tabla215[[#This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IF(Tabla215[[#This Row],[CANTIDAD]]="",0%,Tabla215[[#This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IF(Tabla215[[#This Row],[CANTIDAD]]="",0%,Tabla215[[#This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IF(Tabla215[[#This Row],[CANTIDAD]]="",0%,Tabla215[[#This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IF(Tabla215[[#This Row],[CANTIDAD]]="",0%,Tabla215[[#This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IF(Tabla215[[#This Row],[CANTIDAD]]="",0%,Tabla215[[#This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IF(Tabla215[[#This Row],[CANTIDAD]]="",0%,Tabla215[[#This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IF(Tabla215[[#This Row],[CANTIDAD]]="",0%,Tabla215[[#This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573" priority="17">
      <formula>LEN(TRIM(D2))=0</formula>
    </cfRule>
  </conditionalFormatting>
  <conditionalFormatting sqref="D4:W21 D2:W2">
    <cfRule type="cellIs" dxfId="3572" priority="16" operator="equal">
      <formula>0</formula>
    </cfRule>
  </conditionalFormatting>
  <conditionalFormatting sqref="C4:C21">
    <cfRule type="cellIs" dxfId="3571" priority="14" operator="equal">
      <formula>0</formula>
    </cfRule>
    <cfRule type="containsBlanks" dxfId="3570" priority="15">
      <formula>LEN(TRIM(C4))=0</formula>
    </cfRule>
  </conditionalFormatting>
  <conditionalFormatting sqref="D1:W1">
    <cfRule type="containsBlanks" dxfId="3569" priority="13">
      <formula>LEN(TRIM(D1))=0</formula>
    </cfRule>
  </conditionalFormatting>
  <conditionalFormatting sqref="A1:C1">
    <cfRule type="containsBlanks" dxfId="3568" priority="12">
      <formula>LEN(TRIM(A1))=0</formula>
    </cfRule>
  </conditionalFormatting>
  <conditionalFormatting sqref="C2">
    <cfRule type="containsBlanks" dxfId="3567" priority="11">
      <formula>LEN(TRIM(C2))=0</formula>
    </cfRule>
  </conditionalFormatting>
  <conditionalFormatting sqref="D3:W3">
    <cfRule type="containsBlanks" dxfId="3566" priority="10">
      <formula>LEN(TRIM(D3))=0</formula>
    </cfRule>
  </conditionalFormatting>
  <conditionalFormatting sqref="C3">
    <cfRule type="containsBlanks" dxfId="3565" priority="9">
      <formula>LEN(TRIM(C3))=0</formula>
    </cfRule>
  </conditionalFormatting>
  <conditionalFormatting sqref="A1:W1 A9:W21 C2:W8">
    <cfRule type="cellIs" dxfId="3564" priority="7" operator="equal">
      <formula>0</formula>
    </cfRule>
    <cfRule type="containsBlanks" dxfId="3563" priority="8">
      <formula>LEN(TRIM(A1))=0</formula>
    </cfRule>
  </conditionalFormatting>
  <conditionalFormatting sqref="A7:B8">
    <cfRule type="cellIs" dxfId="3562" priority="5" operator="equal">
      <formula>0</formula>
    </cfRule>
    <cfRule type="containsBlanks" dxfId="3561" priority="6">
      <formula>LEN(TRIM(A7))=0</formula>
    </cfRule>
  </conditionalFormatting>
  <conditionalFormatting sqref="A2:B2">
    <cfRule type="containsBlanks" dxfId="3560" priority="4">
      <formula>LEN(TRIM(A2))=0</formula>
    </cfRule>
  </conditionalFormatting>
  <conditionalFormatting sqref="A3:B3">
    <cfRule type="containsBlanks" dxfId="3559" priority="3">
      <formula>LEN(TRIM(A3))=0</formula>
    </cfRule>
  </conditionalFormatting>
  <conditionalFormatting sqref="A2:B6">
    <cfRule type="cellIs" dxfId="3558" priority="1" operator="equal">
      <formula>0</formula>
    </cfRule>
    <cfRule type="containsBlanks" dxfId="3557" priority="2">
      <formula>LEN(TRIM(A2))=0</formula>
    </cfRule>
  </conditionalFormatting>
  <dataValidations disablePrompts="1" count="1">
    <dataValidation type="list" allowBlank="1" showInputMessage="1" showErrorMessage="1" sqref="B9:B21 A4:A21" xr:uid="{3A825C51-AABC-42B7-8C78-C31EFD66C10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C20AF-830C-40F2-974D-99C76425F382}">
  <sheetPr codeName="Hoja14">
    <tabColor rgb="FF00B050"/>
  </sheetPr>
  <dimension ref="A1:W25"/>
  <sheetViews>
    <sheetView workbookViewId="0">
      <selection activeCell="Q28" sqref="Q2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106</v>
      </c>
      <c r="B2" s="7" t="s">
        <v>105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3.1200000000000002E-2</v>
      </c>
      <c r="L2" s="8">
        <f t="shared" si="0"/>
        <v>6.7100000000000007E-2</v>
      </c>
      <c r="M2" s="8">
        <f t="shared" si="0"/>
        <v>0.28599999999999998</v>
      </c>
      <c r="N2" s="8">
        <f t="shared" si="0"/>
        <v>5.9500000000000004E-2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0.19184999999999999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109</v>
      </c>
      <c r="B4" s="9">
        <v>100</v>
      </c>
      <c r="C4" s="9">
        <f>IF(Tabla216[[#This Row],[CANTIDAD]]="",0%,Tabla216[[#This Row],[CANTIDAD]]/10)</f>
        <v>10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0.03</v>
      </c>
      <c r="M4" s="10" cm="1">
        <f t="array" ref="M4">IF($A4="",0%,(_xlfn.XLOOKUP($A4,Tabla1[[#All],[ID]],Tabla1[[#All],[MgO]])))</f>
        <v>0.9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0.05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200</v>
      </c>
      <c r="C5" s="9">
        <f>IF(Tabla216[[#This Row],[CANTIDAD]]="",0%,Tabla216[[#This Row],[CANTIDAD]]/10)</f>
        <v>20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110</v>
      </c>
      <c r="B6" s="9">
        <v>50</v>
      </c>
      <c r="C6" s="9">
        <f>IF(Tabla216[[#This Row],[CANTIDAD]]="",0%,Tabla216[[#This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50</v>
      </c>
      <c r="C7" s="9">
        <f>IF(Tabla216[[#This Row],[CANTIDAD]]="",0%,Tabla216[[#This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39</v>
      </c>
      <c r="B8" s="9">
        <v>150</v>
      </c>
      <c r="C8" s="9">
        <f>IF(Tabla216[[#This Row],[CANTIDAD]]="",0%,Tabla216[[#This Row],[CANTIDAD]]/10)</f>
        <v>15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0.26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0.13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112</v>
      </c>
      <c r="B9" s="9">
        <v>50</v>
      </c>
      <c r="C9" s="9">
        <f>IF(Tabla216[[#This Row],[CANTIDAD]]="",0%,Tabla216[[#This Row],[CANTIDAD]]/10)</f>
        <v>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42</v>
      </c>
      <c r="B10" s="9">
        <v>400</v>
      </c>
      <c r="C10" s="9">
        <f>IF(Tabla216[[#This Row],[CANTIDAD]]="",0%,Tabla216[[#This Row],[CANTIDAD]]/10)</f>
        <v>40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0.36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0.39600000000000002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IF(Tabla216[[#This Row],[CANTIDAD]]="",0%,Tabla216[[#This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IF(Tabla216[[#This Row],[CANTIDAD]]="",0%,Tabla216[[#This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IF(Tabla216[[#This Row],[CANTIDAD]]="",0%,Tabla216[[#This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IF(Tabla216[[#This Row],[CANTIDAD]]="",0%,Tabla216[[#This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IF(Tabla216[[#This Row],[CANTIDAD]]="",0%,Tabla216[[#This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IF(Tabla216[[#This Row],[CANTIDAD]]="",0%,Tabla216[[#This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IF(Tabla216[[#This Row],[CANTIDAD]]="",0%,Tabla216[[#This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IF(Tabla216[[#This Row],[CANTIDAD]]="",0%,Tabla216[[#This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IF(Tabla216[[#This Row],[CANTIDAD]]="",0%,Tabla216[[#This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IF(Tabla216[[#This Row],[CANTIDAD]]="",0%,Tabla216[[#This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IF(Tabla216[[#This Row],[CANTIDAD]]="",0%,Tabla216[[#This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528" priority="17">
      <formula>LEN(TRIM(D2))=0</formula>
    </cfRule>
  </conditionalFormatting>
  <conditionalFormatting sqref="D4:W21 D2:W2">
    <cfRule type="cellIs" dxfId="3527" priority="16" operator="equal">
      <formula>0</formula>
    </cfRule>
  </conditionalFormatting>
  <conditionalFormatting sqref="C4:C21">
    <cfRule type="cellIs" dxfId="3526" priority="14" operator="equal">
      <formula>0</formula>
    </cfRule>
    <cfRule type="containsBlanks" dxfId="3525" priority="15">
      <formula>LEN(TRIM(C4))=0</formula>
    </cfRule>
  </conditionalFormatting>
  <conditionalFormatting sqref="D1:W1">
    <cfRule type="containsBlanks" dxfId="3524" priority="13">
      <formula>LEN(TRIM(D1))=0</formula>
    </cfRule>
  </conditionalFormatting>
  <conditionalFormatting sqref="A1:C1">
    <cfRule type="containsBlanks" dxfId="3523" priority="12">
      <formula>LEN(TRIM(A1))=0</formula>
    </cfRule>
  </conditionalFormatting>
  <conditionalFormatting sqref="C2">
    <cfRule type="containsBlanks" dxfId="3522" priority="11">
      <formula>LEN(TRIM(C2))=0</formula>
    </cfRule>
  </conditionalFormatting>
  <conditionalFormatting sqref="D3:W3">
    <cfRule type="containsBlanks" dxfId="3521" priority="10">
      <formula>LEN(TRIM(D3))=0</formula>
    </cfRule>
  </conditionalFormatting>
  <conditionalFormatting sqref="C3">
    <cfRule type="containsBlanks" dxfId="3520" priority="9">
      <formula>LEN(TRIM(C3))=0</formula>
    </cfRule>
  </conditionalFormatting>
  <conditionalFormatting sqref="A1:W1 A9:W21 C2:W8">
    <cfRule type="cellIs" dxfId="3519" priority="7" operator="equal">
      <formula>0</formula>
    </cfRule>
    <cfRule type="containsBlanks" dxfId="3518" priority="8">
      <formula>LEN(TRIM(A1))=0</formula>
    </cfRule>
  </conditionalFormatting>
  <conditionalFormatting sqref="A7:B8">
    <cfRule type="cellIs" dxfId="3517" priority="5" operator="equal">
      <formula>0</formula>
    </cfRule>
    <cfRule type="containsBlanks" dxfId="3516" priority="6">
      <formula>LEN(TRIM(A7))=0</formula>
    </cfRule>
  </conditionalFormatting>
  <conditionalFormatting sqref="A2:B2">
    <cfRule type="containsBlanks" dxfId="3515" priority="4">
      <formula>LEN(TRIM(A2))=0</formula>
    </cfRule>
  </conditionalFormatting>
  <conditionalFormatting sqref="A3:B3">
    <cfRule type="containsBlanks" dxfId="3514" priority="3">
      <formula>LEN(TRIM(A3))=0</formula>
    </cfRule>
  </conditionalFormatting>
  <conditionalFormatting sqref="A2:B6">
    <cfRule type="cellIs" dxfId="3513" priority="1" operator="equal">
      <formula>0</formula>
    </cfRule>
    <cfRule type="containsBlanks" dxfId="3512" priority="2">
      <formula>LEN(TRIM(A2))=0</formula>
    </cfRule>
  </conditionalFormatting>
  <dataValidations count="1">
    <dataValidation type="list" allowBlank="1" showInputMessage="1" showErrorMessage="1" sqref="B9:B21 A4:A21" xr:uid="{FF3979AB-526B-4EED-AD0F-17DA7744E504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8E767-9AC7-4996-8B66-1D6056FA6EA9}">
  <sheetPr codeName="Hoja15"/>
  <dimension ref="A1:W25"/>
  <sheetViews>
    <sheetView workbookViewId="0">
      <selection activeCell="C21" sqref="C21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113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IF(Tabla221[[#This Row],[CANTIDAD]]="",0%,Tabla221[[#This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IF(Tabla221[[#This Row],[CANTIDAD]]="",0%,Tabla221[[#This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IF(Tabla221[[#This Row],[CANTIDAD]]="",0%,Tabla221[[#This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IF(Tabla221[[#This Row],[CANTIDAD]]="",0%,Tabla221[[#This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IF(Tabla221[[#This Row],[CANTIDAD]]="",0%,Tabla221[[#This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IF(Tabla221[[#This Row],[CANTIDAD]]="",0%,Tabla221[[#This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IF(Tabla221[[#This Row],[CANTIDAD]]="",0%,Tabla221[[#This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IF(Tabla221[[#This Row],[CANTIDAD]]="",0%,Tabla221[[#This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IF(Tabla221[[#This Row],[CANTIDAD]]="",0%,Tabla221[[#This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IF(Tabla221[[#This Row],[CANTIDAD]]="",0%,Tabla221[[#This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IF(Tabla221[[#This Row],[CANTIDAD]]="",0%,Tabla221[[#This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IF(Tabla221[[#This Row],[CANTIDAD]]="",0%,Tabla221[[#This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IF(Tabla221[[#This Row],[CANTIDAD]]="",0%,Tabla221[[#This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IF(Tabla221[[#This Row],[CANTIDAD]]="",0%,Tabla221[[#This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IF(Tabla221[[#This Row],[CANTIDAD]]="",0%,Tabla221[[#This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IF(Tabla221[[#This Row],[CANTIDAD]]="",0%,Tabla221[[#This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IF(Tabla221[[#This Row],[CANTIDAD]]="",0%,Tabla221[[#This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IF(Tabla221[[#This Row],[CANTIDAD]]="",0%,Tabla221[[#This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483" priority="21">
      <formula>LEN(TRIM(D2))=0</formula>
    </cfRule>
  </conditionalFormatting>
  <conditionalFormatting sqref="D4:W21 D2:W2">
    <cfRule type="cellIs" dxfId="3482" priority="20" operator="equal">
      <formula>0</formula>
    </cfRule>
  </conditionalFormatting>
  <conditionalFormatting sqref="C4:C21">
    <cfRule type="cellIs" dxfId="3481" priority="18" operator="equal">
      <formula>0</formula>
    </cfRule>
    <cfRule type="containsBlanks" dxfId="3480" priority="19">
      <formula>LEN(TRIM(C4))=0</formula>
    </cfRule>
  </conditionalFormatting>
  <conditionalFormatting sqref="D1:W1">
    <cfRule type="containsBlanks" dxfId="3479" priority="17">
      <formula>LEN(TRIM(D1))=0</formula>
    </cfRule>
  </conditionalFormatting>
  <conditionalFormatting sqref="A1:C1">
    <cfRule type="containsBlanks" dxfId="3478" priority="16">
      <formula>LEN(TRIM(A1))=0</formula>
    </cfRule>
  </conditionalFormatting>
  <conditionalFormatting sqref="C2">
    <cfRule type="containsBlanks" dxfId="3477" priority="15">
      <formula>LEN(TRIM(C2))=0</formula>
    </cfRule>
  </conditionalFormatting>
  <conditionalFormatting sqref="D3:W3">
    <cfRule type="containsBlanks" dxfId="3476" priority="14">
      <formula>LEN(TRIM(D3))=0</formula>
    </cfRule>
  </conditionalFormatting>
  <conditionalFormatting sqref="C3">
    <cfRule type="containsBlanks" dxfId="3475" priority="13">
      <formula>LEN(TRIM(C3))=0</formula>
    </cfRule>
  </conditionalFormatting>
  <conditionalFormatting sqref="A1:W1 A10:W21 C2:W9">
    <cfRule type="cellIs" dxfId="3474" priority="11" operator="equal">
      <formula>0</formula>
    </cfRule>
    <cfRule type="containsBlanks" dxfId="3473" priority="12">
      <formula>LEN(TRIM(A1))=0</formula>
    </cfRule>
  </conditionalFormatting>
  <conditionalFormatting sqref="A9:B9">
    <cfRule type="cellIs" dxfId="3472" priority="9" operator="equal">
      <formula>0</formula>
    </cfRule>
    <cfRule type="containsBlanks" dxfId="3471" priority="10">
      <formula>LEN(TRIM(A9))=0</formula>
    </cfRule>
  </conditionalFormatting>
  <conditionalFormatting sqref="A3:B3">
    <cfRule type="containsBlanks" dxfId="3470" priority="8">
      <formula>LEN(TRIM(A3))=0</formula>
    </cfRule>
  </conditionalFormatting>
  <conditionalFormatting sqref="A3:B3">
    <cfRule type="cellIs" dxfId="3469" priority="6" operator="equal">
      <formula>0</formula>
    </cfRule>
    <cfRule type="containsBlanks" dxfId="3468" priority="7">
      <formula>LEN(TRIM(A3))=0</formula>
    </cfRule>
  </conditionalFormatting>
  <conditionalFormatting sqref="A4:B8">
    <cfRule type="cellIs" dxfId="3467" priority="4" operator="equal">
      <formula>0</formula>
    </cfRule>
    <cfRule type="containsBlanks" dxfId="3466" priority="5">
      <formula>LEN(TRIM(A4))=0</formula>
    </cfRule>
  </conditionalFormatting>
  <conditionalFormatting sqref="A2:B2">
    <cfRule type="containsBlanks" dxfId="3465" priority="3">
      <formula>LEN(TRIM(A2))=0</formula>
    </cfRule>
  </conditionalFormatting>
  <conditionalFormatting sqref="A2:B2">
    <cfRule type="cellIs" dxfId="3464" priority="1" operator="equal">
      <formula>0</formula>
    </cfRule>
    <cfRule type="containsBlanks" dxfId="3463" priority="2">
      <formula>LEN(TRIM(A2))=0</formula>
    </cfRule>
  </conditionalFormatting>
  <dataValidations count="1">
    <dataValidation type="list" allowBlank="1" showInputMessage="1" showErrorMessage="1" sqref="B9:B21 A4:A21" xr:uid="{44E8E168-035E-467F-AF05-DA7ED18AA285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5E478-50B1-43E2-9587-0A4DFF9B049E}">
  <sheetPr codeName="Hoja16"/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114</v>
      </c>
      <c r="B2" s="7" t="s">
        <v>103</v>
      </c>
      <c r="C2" s="7">
        <v>45000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4.2000000000000003E-2</v>
      </c>
      <c r="K2" s="8">
        <f t="shared" si="0"/>
        <v>2.3999999999999998E-3</v>
      </c>
      <c r="L2" s="8">
        <f t="shared" si="0"/>
        <v>0.19620000000000001</v>
      </c>
      <c r="M2" s="8">
        <f t="shared" si="0"/>
        <v>0.14400000000000002</v>
      </c>
      <c r="N2" s="8">
        <f t="shared" si="0"/>
        <v>2.6000000000000002E-2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0.19550000000000001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200</v>
      </c>
      <c r="C4" s="9">
        <f>IF(Tabla222[[#This Row],[CANTIDAD]]="",0%,Tabla222[[#This Row],[CANTIDAD]]/10)</f>
        <v>20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100</v>
      </c>
      <c r="C5" s="9">
        <f>IF(Tabla222[[#This Row],[CANTIDAD]]="",0%,Tabla222[[#This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101</v>
      </c>
      <c r="B6" s="9">
        <v>100</v>
      </c>
      <c r="C6" s="9">
        <f>IF(Tabla222[[#This Row],[CANTIDAD]]="",0%,Tabla222[[#This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100</v>
      </c>
      <c r="C7" s="9">
        <f>IF(Tabla222[[#This Row],[CANTIDAD]]="",0%,Tabla222[[#This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350</v>
      </c>
      <c r="C8" s="9">
        <f>IF(Tabla222[[#This Row],[CANTIDAD]]="",0%,Tabla222[[#This Row],[CANTIDAD]]/10)</f>
        <v>35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104</v>
      </c>
      <c r="B9" s="9">
        <v>150</v>
      </c>
      <c r="C9" s="9">
        <f>IF(Tabla222[[#This Row],[CANTIDAD]]="",0%,Tabla222[[#This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0.28000000000000003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0.4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IF(Tabla222[[#This Row],[CANTIDAD]]="",0%,Tabla222[[#This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IF(Tabla222[[#This Row],[CANTIDAD]]="",0%,Tabla222[[#This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IF(Tabla222[[#This Row],[CANTIDAD]]="",0%,Tabla222[[#This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IF(Tabla222[[#This Row],[CANTIDAD]]="",0%,Tabla222[[#This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IF(Tabla222[[#This Row],[CANTIDAD]]="",0%,Tabla222[[#This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IF(Tabla222[[#This Row],[CANTIDAD]]="",0%,Tabla222[[#This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IF(Tabla222[[#This Row],[CANTIDAD]]="",0%,Tabla222[[#This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IF(Tabla222[[#This Row],[CANTIDAD]]="",0%,Tabla222[[#This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IF(Tabla222[[#This Row],[CANTIDAD]]="",0%,Tabla222[[#This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IF(Tabla222[[#This Row],[CANTIDAD]]="",0%,Tabla222[[#This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IF(Tabla222[[#This Row],[CANTIDAD]]="",0%,Tabla222[[#This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IF(Tabla222[[#This Row],[CANTIDAD]]="",0%,Tabla222[[#This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434" priority="19">
      <formula>LEN(TRIM(D2))=0</formula>
    </cfRule>
  </conditionalFormatting>
  <conditionalFormatting sqref="D4:W21 D2:W2">
    <cfRule type="cellIs" dxfId="3433" priority="18" operator="equal">
      <formula>0</formula>
    </cfRule>
  </conditionalFormatting>
  <conditionalFormatting sqref="C4:C21">
    <cfRule type="cellIs" dxfId="3432" priority="16" operator="equal">
      <formula>0</formula>
    </cfRule>
    <cfRule type="containsBlanks" dxfId="3431" priority="17">
      <formula>LEN(TRIM(C4))=0</formula>
    </cfRule>
  </conditionalFormatting>
  <conditionalFormatting sqref="D1:W1">
    <cfRule type="containsBlanks" dxfId="3430" priority="15">
      <formula>LEN(TRIM(D1))=0</formula>
    </cfRule>
  </conditionalFormatting>
  <conditionalFormatting sqref="A1:C1">
    <cfRule type="containsBlanks" dxfId="3429" priority="14">
      <formula>LEN(TRIM(A1))=0</formula>
    </cfRule>
  </conditionalFormatting>
  <conditionalFormatting sqref="C2">
    <cfRule type="containsBlanks" dxfId="3428" priority="13">
      <formula>LEN(TRIM(C2))=0</formula>
    </cfRule>
  </conditionalFormatting>
  <conditionalFormatting sqref="D3:W3">
    <cfRule type="containsBlanks" dxfId="3427" priority="12">
      <formula>LEN(TRIM(D3))=0</formula>
    </cfRule>
  </conditionalFormatting>
  <conditionalFormatting sqref="C3">
    <cfRule type="containsBlanks" dxfId="3426" priority="11">
      <formula>LEN(TRIM(C3))=0</formula>
    </cfRule>
  </conditionalFormatting>
  <conditionalFormatting sqref="A1:W1 A10:W21 C2:W9">
    <cfRule type="cellIs" dxfId="3425" priority="9" operator="equal">
      <formula>0</formula>
    </cfRule>
    <cfRule type="containsBlanks" dxfId="3424" priority="10">
      <formula>LEN(TRIM(A1))=0</formula>
    </cfRule>
  </conditionalFormatting>
  <conditionalFormatting sqref="A9:B9">
    <cfRule type="cellIs" dxfId="3423" priority="7" operator="equal">
      <formula>0</formula>
    </cfRule>
    <cfRule type="containsBlanks" dxfId="3422" priority="8">
      <formula>LEN(TRIM(A9))=0</formula>
    </cfRule>
  </conditionalFormatting>
  <conditionalFormatting sqref="A7:B8">
    <cfRule type="cellIs" dxfId="3421" priority="5" operator="equal">
      <formula>0</formula>
    </cfRule>
    <cfRule type="containsBlanks" dxfId="3420" priority="6">
      <formula>LEN(TRIM(A7))=0</formula>
    </cfRule>
  </conditionalFormatting>
  <conditionalFormatting sqref="A2:B2">
    <cfRule type="containsBlanks" dxfId="3419" priority="4">
      <formula>LEN(TRIM(A2))=0</formula>
    </cfRule>
  </conditionalFormatting>
  <conditionalFormatting sqref="A3:B3">
    <cfRule type="containsBlanks" dxfId="3418" priority="3">
      <formula>LEN(TRIM(A3))=0</formula>
    </cfRule>
  </conditionalFormatting>
  <conditionalFormatting sqref="A2:B6">
    <cfRule type="cellIs" dxfId="3417" priority="1" operator="equal">
      <formula>0</formula>
    </cfRule>
    <cfRule type="containsBlanks" dxfId="3416" priority="2">
      <formula>LEN(TRIM(A2))=0</formula>
    </cfRule>
  </conditionalFormatting>
  <dataValidations count="1">
    <dataValidation type="list" allowBlank="1" showInputMessage="1" showErrorMessage="1" sqref="A4:A21 B9:B21" xr:uid="{2377E9DA-1E8B-4966-9D90-7853CC9B41B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27E36-2FE3-4F5A-8C0D-3EC89F140F50}">
  <sheetPr codeName="Hoja17"/>
  <dimension ref="A1:W25"/>
  <sheetViews>
    <sheetView workbookViewId="0">
      <selection activeCell="A2" sqref="A2:B6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115</v>
      </c>
      <c r="B2" s="7" t="s">
        <v>71</v>
      </c>
      <c r="C2" s="7">
        <v>105000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3.6400000000000009E-2</v>
      </c>
      <c r="K2" s="8">
        <f t="shared" si="0"/>
        <v>0</v>
      </c>
      <c r="L2" s="8">
        <f t="shared" si="0"/>
        <v>0.2036</v>
      </c>
      <c r="M2" s="8">
        <f t="shared" si="0"/>
        <v>8.6500000000000007E-2</v>
      </c>
      <c r="N2" s="8">
        <f t="shared" si="0"/>
        <v>4.2500000000000003E-2</v>
      </c>
      <c r="O2" s="8">
        <f t="shared" si="0"/>
        <v>2.8000000000000004E-3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1.9799999999999998E-2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250</v>
      </c>
      <c r="C4" s="9">
        <f>IF(Tabla223[[#This Row],[CANTIDAD]]="",0%,Tabla223[[#This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116</v>
      </c>
      <c r="B5" s="9">
        <v>20</v>
      </c>
      <c r="C5" s="9">
        <f>IF(Tabla223[[#This Row],[CANTIDAD]]="",0%,Tabla223[[#This Row],[CANTIDAD]]/10)</f>
        <v>2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0.13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0.14000000000000001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IF(Tabla223[[#This Row],[CANTIDAD]]="",0%,Tabla223[[#This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41</v>
      </c>
      <c r="B7" s="9">
        <v>400</v>
      </c>
      <c r="C7" s="9">
        <f>IF(Tabla223[[#This Row],[CANTIDAD]]="",0%,Tabla223[[#This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0.34</v>
      </c>
      <c r="M7" s="10" cm="1">
        <f t="array" ref="M7">IF($A7="",0%,(_xlfn.XLOOKUP($A7,Tabla1[[#All],[ID]],Tabla1[[#All],[MgO]])))</f>
        <v>0.14000000000000001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42</v>
      </c>
      <c r="B8" s="9">
        <v>50</v>
      </c>
      <c r="C8" s="9">
        <f>IF(Tabla223[[#This Row],[CANTIDAD]]="",0%,Tabla223[[#This Row],[CANTIDAD]]/10)</f>
        <v>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0.36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0.39600000000000002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117</v>
      </c>
      <c r="B9" s="9">
        <v>100</v>
      </c>
      <c r="C9" s="9">
        <f>IF(Tabla223[[#This Row],[CANTIDAD]]="",0%,Tabla223[[#This Row],[CANTIDAD]]/10)</f>
        <v>10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118</v>
      </c>
      <c r="B10" s="9">
        <v>130</v>
      </c>
      <c r="C10" s="9">
        <f>IF(Tabla223[[#This Row],[CANTIDAD]]="",0%,Tabla223[[#This Row],[CANTIDAD]]/10)</f>
        <v>13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0.28000000000000003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IF(Tabla223[[#This Row],[CANTIDAD]]="",0%,Tabla223[[#This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IF(Tabla223[[#This Row],[CANTIDAD]]="",0%,Tabla223[[#This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IF(Tabla223[[#This Row],[CANTIDAD]]="",0%,Tabla223[[#This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IF(Tabla223[[#This Row],[CANTIDAD]]="",0%,Tabla223[[#This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IF(Tabla223[[#This Row],[CANTIDAD]]="",0%,Tabla223[[#This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IF(Tabla223[[#This Row],[CANTIDAD]]="",0%,Tabla223[[#This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IF(Tabla223[[#This Row],[CANTIDAD]]="",0%,Tabla223[[#This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IF(Tabla223[[#This Row],[CANTIDAD]]="",0%,Tabla223[[#This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IF(Tabla223[[#This Row],[CANTIDAD]]="",0%,Tabla223[[#This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IF(Tabla223[[#This Row],[CANTIDAD]]="",0%,Tabla223[[#This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IF(Tabla223[[#This Row],[CANTIDAD]]="",0%,Tabla223[[#This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387" priority="19">
      <formula>LEN(TRIM(D2))=0</formula>
    </cfRule>
  </conditionalFormatting>
  <conditionalFormatting sqref="D4:W21 D2:W2">
    <cfRule type="cellIs" dxfId="3386" priority="18" operator="equal">
      <formula>0</formula>
    </cfRule>
  </conditionalFormatting>
  <conditionalFormatting sqref="C4:C21">
    <cfRule type="cellIs" dxfId="3385" priority="16" operator="equal">
      <formula>0</formula>
    </cfRule>
    <cfRule type="containsBlanks" dxfId="3384" priority="17">
      <formula>LEN(TRIM(C4))=0</formula>
    </cfRule>
  </conditionalFormatting>
  <conditionalFormatting sqref="D1:W1">
    <cfRule type="containsBlanks" dxfId="3383" priority="15">
      <formula>LEN(TRIM(D1))=0</formula>
    </cfRule>
  </conditionalFormatting>
  <conditionalFormatting sqref="A1:C1">
    <cfRule type="containsBlanks" dxfId="3382" priority="14">
      <formula>LEN(TRIM(A1))=0</formula>
    </cfRule>
  </conditionalFormatting>
  <conditionalFormatting sqref="C2">
    <cfRule type="containsBlanks" dxfId="3381" priority="13">
      <formula>LEN(TRIM(C2))=0</formula>
    </cfRule>
  </conditionalFormatting>
  <conditionalFormatting sqref="D3:W3">
    <cfRule type="containsBlanks" dxfId="3380" priority="12">
      <formula>LEN(TRIM(D3))=0</formula>
    </cfRule>
  </conditionalFormatting>
  <conditionalFormatting sqref="C3">
    <cfRule type="containsBlanks" dxfId="3379" priority="11">
      <formula>LEN(TRIM(C3))=0</formula>
    </cfRule>
  </conditionalFormatting>
  <conditionalFormatting sqref="A1:W1 A10:W21 C2:W9">
    <cfRule type="cellIs" dxfId="3378" priority="9" operator="equal">
      <formula>0</formula>
    </cfRule>
    <cfRule type="containsBlanks" dxfId="3377" priority="10">
      <formula>LEN(TRIM(A1))=0</formula>
    </cfRule>
  </conditionalFormatting>
  <conditionalFormatting sqref="A9:B9">
    <cfRule type="cellIs" dxfId="3376" priority="7" operator="equal">
      <formula>0</formula>
    </cfRule>
    <cfRule type="containsBlanks" dxfId="3375" priority="8">
      <formula>LEN(TRIM(A9))=0</formula>
    </cfRule>
  </conditionalFormatting>
  <conditionalFormatting sqref="A7:B8">
    <cfRule type="cellIs" dxfId="3374" priority="5" operator="equal">
      <formula>0</formula>
    </cfRule>
    <cfRule type="containsBlanks" dxfId="3373" priority="6">
      <formula>LEN(TRIM(A7))=0</formula>
    </cfRule>
  </conditionalFormatting>
  <conditionalFormatting sqref="A2:B2">
    <cfRule type="containsBlanks" dxfId="3372" priority="4">
      <formula>LEN(TRIM(A2))=0</formula>
    </cfRule>
  </conditionalFormatting>
  <conditionalFormatting sqref="A3:B3">
    <cfRule type="containsBlanks" dxfId="3371" priority="3">
      <formula>LEN(TRIM(A3))=0</formula>
    </cfRule>
  </conditionalFormatting>
  <conditionalFormatting sqref="A2:B6">
    <cfRule type="cellIs" dxfId="3370" priority="1" operator="equal">
      <formula>0</formula>
    </cfRule>
    <cfRule type="containsBlanks" dxfId="3369" priority="2">
      <formula>LEN(TRIM(A2))=0</formula>
    </cfRule>
  </conditionalFormatting>
  <dataValidations count="1">
    <dataValidation type="list" allowBlank="1" showInputMessage="1" showErrorMessage="1" sqref="A4:A21 B9:B21" xr:uid="{1D299E39-102E-49CA-B0DE-84ECAF60B429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9F825-F551-4E80-8111-33EC406F6FFE}">
  <sheetPr codeName="Hoja18"/>
  <dimension ref="A1:W25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119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IF(Tabla224[[#This Row],[CANTIDAD]]="",0%,Tabla224[[#This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IF(Tabla224[[#This Row],[CANTIDAD]]="",0%,Tabla224[[#This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IF(Tabla224[[#This Row],[CANTIDAD]]="",0%,Tabla224[[#This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IF(Tabla224[[#This Row],[CANTIDAD]]="",0%,Tabla224[[#This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IF(Tabla224[[#This Row],[CANTIDAD]]="",0%,Tabla224[[#This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IF(Tabla224[[#This Row],[CANTIDAD]]="",0%,Tabla224[[#This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IF(Tabla224[[#This Row],[CANTIDAD]]="",0%,Tabla224[[#This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IF(Tabla224[[#This Row],[CANTIDAD]]="",0%,Tabla224[[#This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IF(Tabla224[[#This Row],[CANTIDAD]]="",0%,Tabla224[[#This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IF(Tabla224[[#This Row],[CANTIDAD]]="",0%,Tabla224[[#This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IF(Tabla224[[#This Row],[CANTIDAD]]="",0%,Tabla224[[#This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IF(Tabla224[[#This Row],[CANTIDAD]]="",0%,Tabla224[[#This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IF(Tabla224[[#This Row],[CANTIDAD]]="",0%,Tabla224[[#This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IF(Tabla224[[#This Row],[CANTIDAD]]="",0%,Tabla224[[#This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IF(Tabla224[[#This Row],[CANTIDAD]]="",0%,Tabla224[[#This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IF(Tabla224[[#This Row],[CANTIDAD]]="",0%,Tabla224[[#This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IF(Tabla224[[#This Row],[CANTIDAD]]="",0%,Tabla224[[#This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IF(Tabla224[[#This Row],[CANTIDAD]]="",0%,Tabla224[[#This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340" priority="21">
      <formula>LEN(TRIM(D2))=0</formula>
    </cfRule>
  </conditionalFormatting>
  <conditionalFormatting sqref="D4:W21 D2:W2">
    <cfRule type="cellIs" dxfId="3339" priority="20" operator="equal">
      <formula>0</formula>
    </cfRule>
  </conditionalFormatting>
  <conditionalFormatting sqref="C4:C21">
    <cfRule type="cellIs" dxfId="3338" priority="18" operator="equal">
      <formula>0</formula>
    </cfRule>
    <cfRule type="containsBlanks" dxfId="3337" priority="19">
      <formula>LEN(TRIM(C4))=0</formula>
    </cfRule>
  </conditionalFormatting>
  <conditionalFormatting sqref="D1:W1">
    <cfRule type="containsBlanks" dxfId="3336" priority="17">
      <formula>LEN(TRIM(D1))=0</formula>
    </cfRule>
  </conditionalFormatting>
  <conditionalFormatting sqref="A1:C1">
    <cfRule type="containsBlanks" dxfId="3335" priority="16">
      <formula>LEN(TRIM(A1))=0</formula>
    </cfRule>
  </conditionalFormatting>
  <conditionalFormatting sqref="C2">
    <cfRule type="containsBlanks" dxfId="3334" priority="15">
      <formula>LEN(TRIM(C2))=0</formula>
    </cfRule>
  </conditionalFormatting>
  <conditionalFormatting sqref="D3:W3">
    <cfRule type="containsBlanks" dxfId="3333" priority="14">
      <formula>LEN(TRIM(D3))=0</formula>
    </cfRule>
  </conditionalFormatting>
  <conditionalFormatting sqref="C3">
    <cfRule type="containsBlanks" dxfId="3332" priority="13">
      <formula>LEN(TRIM(C3))=0</formula>
    </cfRule>
  </conditionalFormatting>
  <conditionalFormatting sqref="A1:W1 A10:W21 C2:W9">
    <cfRule type="cellIs" dxfId="3331" priority="11" operator="equal">
      <formula>0</formula>
    </cfRule>
    <cfRule type="containsBlanks" dxfId="3330" priority="12">
      <formula>LEN(TRIM(A1))=0</formula>
    </cfRule>
  </conditionalFormatting>
  <conditionalFormatting sqref="A9:B9">
    <cfRule type="cellIs" dxfId="3329" priority="9" operator="equal">
      <formula>0</formula>
    </cfRule>
    <cfRule type="containsBlanks" dxfId="3328" priority="10">
      <formula>LEN(TRIM(A9))=0</formula>
    </cfRule>
  </conditionalFormatting>
  <conditionalFormatting sqref="A8:B8">
    <cfRule type="cellIs" dxfId="3327" priority="7" operator="equal">
      <formula>0</formula>
    </cfRule>
    <cfRule type="containsBlanks" dxfId="3326" priority="8">
      <formula>LEN(TRIM(A8))=0</formula>
    </cfRule>
  </conditionalFormatting>
  <conditionalFormatting sqref="A7:B7">
    <cfRule type="cellIs" dxfId="3325" priority="5" operator="equal">
      <formula>0</formula>
    </cfRule>
    <cfRule type="containsBlanks" dxfId="3324" priority="6">
      <formula>LEN(TRIM(A7))=0</formula>
    </cfRule>
  </conditionalFormatting>
  <conditionalFormatting sqref="A2:B2">
    <cfRule type="containsBlanks" dxfId="3323" priority="4">
      <formula>LEN(TRIM(A2))=0</formula>
    </cfRule>
  </conditionalFormatting>
  <conditionalFormatting sqref="A3:B3">
    <cfRule type="containsBlanks" dxfId="3322" priority="3">
      <formula>LEN(TRIM(A3))=0</formula>
    </cfRule>
  </conditionalFormatting>
  <conditionalFormatting sqref="A2:B6">
    <cfRule type="cellIs" dxfId="3321" priority="1" operator="equal">
      <formula>0</formula>
    </cfRule>
    <cfRule type="containsBlanks" dxfId="3320" priority="2">
      <formula>LEN(TRIM(A2))=0</formula>
    </cfRule>
  </conditionalFormatting>
  <dataValidations count="1">
    <dataValidation type="list" allowBlank="1" showInputMessage="1" showErrorMessage="1" sqref="B9:B21 A4:A21" xr:uid="{7BCC529B-2FEF-4C92-B2F0-8DF87624D796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A95B-D1FF-4F11-AE9E-0AB230673723}">
  <sheetPr codeName="Hoja19"/>
  <dimension ref="A1:W25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120</v>
      </c>
      <c r="B2" s="7" t="s">
        <v>94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0.14780000000000001</v>
      </c>
      <c r="F2" s="8">
        <f t="shared" si="0"/>
        <v>4.2000000000000003E-2</v>
      </c>
      <c r="G2" s="8">
        <f t="shared" si="0"/>
        <v>0</v>
      </c>
      <c r="H2" s="8">
        <f t="shared" si="0"/>
        <v>0</v>
      </c>
      <c r="I2" s="8">
        <f t="shared" si="0"/>
        <v>0.10580000000000001</v>
      </c>
      <c r="J2" s="8">
        <f t="shared" si="0"/>
        <v>0.21349999999999997</v>
      </c>
      <c r="K2" s="8">
        <f t="shared" si="0"/>
        <v>0.16800000000000001</v>
      </c>
      <c r="L2" s="8">
        <f t="shared" si="0"/>
        <v>2.52E-2</v>
      </c>
      <c r="M2" s="8">
        <f t="shared" si="0"/>
        <v>2.52E-2</v>
      </c>
      <c r="N2" s="8">
        <f t="shared" si="0"/>
        <v>5.6000000000000008E-3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1.9600000000000003E-2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230</v>
      </c>
      <c r="C4" s="9">
        <f>IF(Tabla225[[#This Row],[CANTIDAD]]="",0%,Tabla225[[#This Row],[CANTIDAD]]/10)</f>
        <v>23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140</v>
      </c>
      <c r="C5" s="9">
        <f>IF(Tabla225[[#This Row],[CANTIDAD]]="",0%,Tabla225[[#This Row],[CANTIDAD]]/10)</f>
        <v>14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350</v>
      </c>
      <c r="C6" s="9">
        <f>IF(Tabla225[[#This Row],[CANTIDAD]]="",0%,Tabla225[[#This Row],[CANTIDAD]]/10)</f>
        <v>35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0.12</v>
      </c>
      <c r="F6" s="10" cm="1">
        <f t="array" ref="F6">IF($A6="",0%,(_xlfn.XLOOKUP($A6,Tabla1[[#All],[ID]],Tabla1[[#All],[N-NH4]])))</f>
        <v>0.12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0.61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280</v>
      </c>
      <c r="C7" s="9">
        <f>IF(Tabla225[[#This Row],[CANTIDAD]]="",0%,Tabla225[[#This Row],[CANTIDAD]]/10)</f>
        <v>28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IF(Tabla225[[#This Row],[CANTIDAD]]="",0%,Tabla225[[#This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IF(Tabla225[[#This Row],[CANTIDAD]]="",0%,Tabla225[[#This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IF(Tabla225[[#This Row],[CANTIDAD]]="",0%,Tabla225[[#This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IF(Tabla225[[#This Row],[CANTIDAD]]="",0%,Tabla225[[#This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IF(Tabla225[[#This Row],[CANTIDAD]]="",0%,Tabla225[[#This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IF(Tabla225[[#This Row],[CANTIDAD]]="",0%,Tabla225[[#This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IF(Tabla225[[#This Row],[CANTIDAD]]="",0%,Tabla225[[#This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IF(Tabla225[[#This Row],[CANTIDAD]]="",0%,Tabla225[[#This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IF(Tabla225[[#This Row],[CANTIDAD]]="",0%,Tabla225[[#This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IF(Tabla225[[#This Row],[CANTIDAD]]="",0%,Tabla225[[#This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IF(Tabla225[[#This Row],[CANTIDAD]]="",0%,Tabla225[[#This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IF(Tabla225[[#This Row],[CANTIDAD]]="",0%,Tabla225[[#This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IF(Tabla225[[#This Row],[CANTIDAD]]="",0%,Tabla225[[#This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IF(Tabla225[[#This Row],[CANTIDAD]]="",0%,Tabla225[[#This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291" priority="24">
      <formula>LEN(TRIM(D2))=0</formula>
    </cfRule>
  </conditionalFormatting>
  <conditionalFormatting sqref="D4:W21 D2:W2">
    <cfRule type="cellIs" dxfId="3290" priority="23" operator="equal">
      <formula>0</formula>
    </cfRule>
  </conditionalFormatting>
  <conditionalFormatting sqref="C4:C21">
    <cfRule type="cellIs" dxfId="3289" priority="21" operator="equal">
      <formula>0</formula>
    </cfRule>
    <cfRule type="containsBlanks" dxfId="3288" priority="22">
      <formula>LEN(TRIM(C4))=0</formula>
    </cfRule>
  </conditionalFormatting>
  <conditionalFormatting sqref="D1:W1">
    <cfRule type="containsBlanks" dxfId="3287" priority="20">
      <formula>LEN(TRIM(D1))=0</formula>
    </cfRule>
  </conditionalFormatting>
  <conditionalFormatting sqref="C1">
    <cfRule type="containsBlanks" dxfId="3286" priority="19">
      <formula>LEN(TRIM(C1))=0</formula>
    </cfRule>
  </conditionalFormatting>
  <conditionalFormatting sqref="C2">
    <cfRule type="containsBlanks" dxfId="3285" priority="18">
      <formula>LEN(TRIM(C2))=0</formula>
    </cfRule>
  </conditionalFormatting>
  <conditionalFormatting sqref="D3:W3">
    <cfRule type="containsBlanks" dxfId="3284" priority="17">
      <formula>LEN(TRIM(D3))=0</formula>
    </cfRule>
  </conditionalFormatting>
  <conditionalFormatting sqref="C3">
    <cfRule type="containsBlanks" dxfId="3283" priority="16">
      <formula>LEN(TRIM(C3))=0</formula>
    </cfRule>
  </conditionalFormatting>
  <conditionalFormatting sqref="A10:W21 C1:W9">
    <cfRule type="cellIs" dxfId="3282" priority="14" operator="equal">
      <formula>0</formula>
    </cfRule>
    <cfRule type="containsBlanks" dxfId="3281" priority="15">
      <formula>LEN(TRIM(A1))=0</formula>
    </cfRule>
  </conditionalFormatting>
  <conditionalFormatting sqref="A9:B9">
    <cfRule type="cellIs" dxfId="3280" priority="12" operator="equal">
      <formula>0</formula>
    </cfRule>
    <cfRule type="containsBlanks" dxfId="3279" priority="13">
      <formula>LEN(TRIM(A9))=0</formula>
    </cfRule>
  </conditionalFormatting>
  <conditionalFormatting sqref="A8:B8">
    <cfRule type="cellIs" dxfId="3278" priority="10" operator="equal">
      <formula>0</formula>
    </cfRule>
    <cfRule type="containsBlanks" dxfId="3277" priority="11">
      <formula>LEN(TRIM(A8))=0</formula>
    </cfRule>
  </conditionalFormatting>
  <conditionalFormatting sqref="A1:B1">
    <cfRule type="containsBlanks" dxfId="3276" priority="9">
      <formula>LEN(TRIM(A1))=0</formula>
    </cfRule>
  </conditionalFormatting>
  <conditionalFormatting sqref="A1:B1">
    <cfRule type="cellIs" dxfId="3275" priority="7" operator="equal">
      <formula>0</formula>
    </cfRule>
    <cfRule type="containsBlanks" dxfId="3274" priority="8">
      <formula>LEN(TRIM(A1))=0</formula>
    </cfRule>
  </conditionalFormatting>
  <conditionalFormatting sqref="A7:B7">
    <cfRule type="cellIs" dxfId="3273" priority="5" operator="equal">
      <formula>0</formula>
    </cfRule>
    <cfRule type="containsBlanks" dxfId="3272" priority="6">
      <formula>LEN(TRIM(A7))=0</formula>
    </cfRule>
  </conditionalFormatting>
  <conditionalFormatting sqref="A2:B2">
    <cfRule type="containsBlanks" dxfId="3271" priority="4">
      <formula>LEN(TRIM(A2))=0</formula>
    </cfRule>
  </conditionalFormatting>
  <conditionalFormatting sqref="A3:B3">
    <cfRule type="containsBlanks" dxfId="3270" priority="3">
      <formula>LEN(TRIM(A3))=0</formula>
    </cfRule>
  </conditionalFormatting>
  <conditionalFormatting sqref="A2:B6">
    <cfRule type="cellIs" dxfId="3269" priority="1" operator="equal">
      <formula>0</formula>
    </cfRule>
    <cfRule type="containsBlanks" dxfId="3268" priority="2">
      <formula>LEN(TRIM(A2))=0</formula>
    </cfRule>
  </conditionalFormatting>
  <dataValidations count="1">
    <dataValidation type="list" allowBlank="1" showInputMessage="1" showErrorMessage="1" sqref="B9:B21 A4:A21" xr:uid="{33618037-BFD1-4000-8D1D-6DA1BED638B8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A3CE1-A19E-45A7-8F13-F891FBED1BA0}">
  <sheetPr codeName="Hoja20"/>
  <dimension ref="A1:W25"/>
  <sheetViews>
    <sheetView topLeftCell="K1"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121</v>
      </c>
      <c r="B2" s="7" t="s">
        <v>122</v>
      </c>
      <c r="C2" s="7">
        <v>12000</v>
      </c>
      <c r="D2" s="8">
        <f t="shared" ref="D2:W2" si="0">($C4*D4+$C5*D5+$C6*D6+$C7*D7+$C8*D8+$C9*D9+$C10*D10+$C11*D11+$C12*D12+$C13*D13+$C14*D14+$C15*D15+$C16*D16+$C17*D17+$C18*D18+$C19*D19+$C20*D20+$C21*D21)/100</f>
        <v>1.2500000000000001E-2</v>
      </c>
      <c r="E2" s="8">
        <f t="shared" si="0"/>
        <v>9.7349999999999992E-2</v>
      </c>
      <c r="F2" s="8">
        <f t="shared" si="0"/>
        <v>6.2850000000000003E-2</v>
      </c>
      <c r="G2" s="8">
        <f t="shared" si="0"/>
        <v>0</v>
      </c>
      <c r="H2" s="8">
        <f t="shared" si="0"/>
        <v>0</v>
      </c>
      <c r="I2" s="8">
        <f t="shared" si="0"/>
        <v>3.4500000000000003E-2</v>
      </c>
      <c r="J2" s="8">
        <f t="shared" si="0"/>
        <v>0.19719999999999999</v>
      </c>
      <c r="K2" s="8">
        <f t="shared" si="0"/>
        <v>0.19800000000000001</v>
      </c>
      <c r="L2" s="8">
        <f t="shared" si="0"/>
        <v>5.7500000000000002E-2</v>
      </c>
      <c r="M2" s="8">
        <f t="shared" si="0"/>
        <v>3.7499999999999999E-3</v>
      </c>
      <c r="N2" s="8">
        <f t="shared" si="0"/>
        <v>8.5000000000000006E-3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5.2499999999999998E-2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75</v>
      </c>
      <c r="C4" s="9">
        <f>IF(Tabla26[[#This Row],[CANTIDAD]]="",0%,Tabla26[[#This Row],[CANTIDAD]]/10)</f>
        <v>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25</v>
      </c>
      <c r="C5" s="9">
        <f>IF(Tabla26[[#This Row],[CANTIDAD]]="",0%,Tabla26[[#This Row],[CANTIDAD]]/10)</f>
        <v>2.5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320</v>
      </c>
      <c r="C6" s="9">
        <f>IF(Tabla26[[#This Row],[CANTIDAD]]="",0%,Tabla26[[#This Row],[CANTIDAD]]/10)</f>
        <v>32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330</v>
      </c>
      <c r="C7" s="9">
        <f>IF(Tabla26[[#This Row],[CANTIDAD]]="",0%,Tabla26[[#This Row],[CANTIDAD]]/10)</f>
        <v>33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124</v>
      </c>
      <c r="B8" s="9">
        <v>250</v>
      </c>
      <c r="C8" s="9">
        <f>IF(Tabla26[[#This Row],[CANTIDAD]]="",0%,Tabla26[[#This Row],[CANTIDAD]]/10)</f>
        <v>25</v>
      </c>
      <c r="D8" s="10" cm="1">
        <f t="array" ref="D8">IF($A8="",0%,_xlfn.XLOOKUP($A8,Tabla1[[#All],[ID]],Tabla1[[#All],[C]]))</f>
        <v>0.05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0.2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0.23</v>
      </c>
      <c r="M8" s="10" cm="1">
        <f t="array" ref="M8">IF($A8="",0%,(_xlfn.XLOOKUP($A8,Tabla1[[#All],[ID]],Tabla1[[#All],[MgO]])))</f>
        <v>1.4999999999999999E-2</v>
      </c>
      <c r="N8" s="10" cm="1">
        <f t="array" ref="N8">IF($A8="",0%,(_xlfn.XLOOKUP($A8,Tabla1[[#All],[ID]],Tabla1[[#All],[S]])))</f>
        <v>0.01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0.21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IF(Tabla26[[#This Row],[CANTIDAD]]="",0%,Tabla26[[#This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IF(Tabla26[[#This Row],[CANTIDAD]]="",0%,Tabla26[[#This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IF(Tabla26[[#This Row],[CANTIDAD]]="",0%,Tabla26[[#This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IF(Tabla26[[#This Row],[CANTIDAD]]="",0%,Tabla26[[#This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IF(Tabla26[[#This Row],[CANTIDAD]]="",0%,Tabla26[[#This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IF(Tabla26[[#This Row],[CANTIDAD]]="",0%,Tabla26[[#This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IF(Tabla26[[#This Row],[CANTIDAD]]="",0%,Tabla26[[#This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IF(Tabla26[[#This Row],[CANTIDAD]]="",0%,Tabla26[[#This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IF(Tabla26[[#This Row],[CANTIDAD]]="",0%,Tabla26[[#This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IF(Tabla26[[#This Row],[CANTIDAD]]="",0%,Tabla26[[#This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IF(Tabla26[[#This Row],[CANTIDAD]]="",0%,Tabla26[[#This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IF(Tabla26[[#This Row],[CANTIDAD]]="",0%,Tabla26[[#This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IF(Tabla26[[#This Row],[CANTIDAD]]="",0%,Tabla26[[#This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B24" t="s">
        <v>128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239" priority="24">
      <formula>LEN(TRIM(D2))=0</formula>
    </cfRule>
  </conditionalFormatting>
  <conditionalFormatting sqref="D4:W21 D2:W2">
    <cfRule type="cellIs" dxfId="3238" priority="23" operator="equal">
      <formula>0</formula>
    </cfRule>
  </conditionalFormatting>
  <conditionalFormatting sqref="C4:C21">
    <cfRule type="cellIs" dxfId="3237" priority="21" operator="equal">
      <formula>0</formula>
    </cfRule>
    <cfRule type="containsBlanks" dxfId="3236" priority="22">
      <formula>LEN(TRIM(C4))=0</formula>
    </cfRule>
  </conditionalFormatting>
  <conditionalFormatting sqref="D1:W1">
    <cfRule type="containsBlanks" dxfId="3235" priority="20">
      <formula>LEN(TRIM(D1))=0</formula>
    </cfRule>
  </conditionalFormatting>
  <conditionalFormatting sqref="C1">
    <cfRule type="containsBlanks" dxfId="3234" priority="19">
      <formula>LEN(TRIM(C1))=0</formula>
    </cfRule>
  </conditionalFormatting>
  <conditionalFormatting sqref="C2">
    <cfRule type="containsBlanks" dxfId="3233" priority="18">
      <formula>LEN(TRIM(C2))=0</formula>
    </cfRule>
  </conditionalFormatting>
  <conditionalFormatting sqref="D3:W3">
    <cfRule type="containsBlanks" dxfId="3232" priority="17">
      <formula>LEN(TRIM(D3))=0</formula>
    </cfRule>
  </conditionalFormatting>
  <conditionalFormatting sqref="C3">
    <cfRule type="containsBlanks" dxfId="3231" priority="16">
      <formula>LEN(TRIM(C3))=0</formula>
    </cfRule>
  </conditionalFormatting>
  <conditionalFormatting sqref="A10:W21 C1:W9">
    <cfRule type="cellIs" dxfId="3230" priority="14" operator="equal">
      <formula>0</formula>
    </cfRule>
    <cfRule type="containsBlanks" dxfId="3229" priority="15">
      <formula>LEN(TRIM(A1))=0</formula>
    </cfRule>
  </conditionalFormatting>
  <conditionalFormatting sqref="A9:B9">
    <cfRule type="cellIs" dxfId="3228" priority="12" operator="equal">
      <formula>0</formula>
    </cfRule>
    <cfRule type="containsBlanks" dxfId="3227" priority="13">
      <formula>LEN(TRIM(A9))=0</formula>
    </cfRule>
  </conditionalFormatting>
  <conditionalFormatting sqref="A8:B8">
    <cfRule type="cellIs" dxfId="3226" priority="10" operator="equal">
      <formula>0</formula>
    </cfRule>
    <cfRule type="containsBlanks" dxfId="3225" priority="11">
      <formula>LEN(TRIM(A8))=0</formula>
    </cfRule>
  </conditionalFormatting>
  <conditionalFormatting sqref="A1:B1">
    <cfRule type="containsBlanks" dxfId="3224" priority="9">
      <formula>LEN(TRIM(A1))=0</formula>
    </cfRule>
  </conditionalFormatting>
  <conditionalFormatting sqref="A1:B1">
    <cfRule type="cellIs" dxfId="3223" priority="7" operator="equal">
      <formula>0</formula>
    </cfRule>
    <cfRule type="containsBlanks" dxfId="3222" priority="8">
      <formula>LEN(TRIM(A1))=0</formula>
    </cfRule>
  </conditionalFormatting>
  <conditionalFormatting sqref="A7:B7">
    <cfRule type="cellIs" dxfId="3221" priority="5" operator="equal">
      <formula>0</formula>
    </cfRule>
    <cfRule type="containsBlanks" dxfId="3220" priority="6">
      <formula>LEN(TRIM(A7))=0</formula>
    </cfRule>
  </conditionalFormatting>
  <conditionalFormatting sqref="A2:B2">
    <cfRule type="containsBlanks" dxfId="3219" priority="4">
      <formula>LEN(TRIM(A2))=0</formula>
    </cfRule>
  </conditionalFormatting>
  <conditionalFormatting sqref="A3:B3">
    <cfRule type="containsBlanks" dxfId="3218" priority="3">
      <formula>LEN(TRIM(A3))=0</formula>
    </cfRule>
  </conditionalFormatting>
  <conditionalFormatting sqref="A2:B6">
    <cfRule type="cellIs" dxfId="3217" priority="1" operator="equal">
      <formula>0</formula>
    </cfRule>
    <cfRule type="containsBlanks" dxfId="3216" priority="2">
      <formula>LEN(TRIM(A2))=0</formula>
    </cfRule>
  </conditionalFormatting>
  <dataValidations count="1">
    <dataValidation type="list" allowBlank="1" showInputMessage="1" showErrorMessage="1" sqref="B9:B21 A4:A21" xr:uid="{500D74C3-485B-4EBF-8E5F-2355548476AD}">
      <formula1>CID</formula1>
    </dataValidation>
  </dataValidations>
  <pageMargins left="0.75" right="0.75" top="1" bottom="1" header="0.5" footer="0.5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33AB2-1975-49A1-83B8-D90FF331406C}">
  <sheetPr codeName="Hoja21"/>
  <dimension ref="A1:W25"/>
  <sheetViews>
    <sheetView workbookViewId="0">
      <selection activeCell="N40" sqref="N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129</v>
      </c>
      <c r="B2" s="7" t="s">
        <v>141</v>
      </c>
      <c r="C2" s="7">
        <v>8000</v>
      </c>
      <c r="D2" s="8">
        <f t="shared" ref="D2:W2" si="0">($C4*D4+$C5*D5+$C6*D6+$C7*D7+$C8*D8+$C9*D9+$C10*D10+$C11*D11+$C12*D12+$C13*D13+$C14*D14+$C15*D15+$C16*D16+$C17*D17+$C18*D18+$C19*D19+$C20*D20+$C21*D21)/100</f>
        <v>5.0000000000000001E-3</v>
      </c>
      <c r="E2" s="8">
        <f t="shared" si="0"/>
        <v>0.1978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0.1978</v>
      </c>
      <c r="J2" s="8">
        <f t="shared" si="0"/>
        <v>0.02</v>
      </c>
      <c r="K2" s="8">
        <f t="shared" si="0"/>
        <v>6.3E-3</v>
      </c>
      <c r="L2" s="8">
        <f t="shared" si="0"/>
        <v>7.5500000000000012E-2</v>
      </c>
      <c r="M2" s="8">
        <f t="shared" si="0"/>
        <v>2.2499999999999999E-2</v>
      </c>
      <c r="N2" s="8">
        <f t="shared" si="0"/>
        <v>9.3999999999999986E-3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2.7300000000000001E-2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430</v>
      </c>
      <c r="C4" s="9">
        <f>IF(Tabla27[[#This Row],[CANTIDAD]]="",0%,Tabla27[[#This Row],[CANTIDAD]]/10)</f>
        <v>43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150</v>
      </c>
      <c r="C5" s="9"/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50</v>
      </c>
      <c r="C6" s="9"/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130</v>
      </c>
      <c r="B7" s="9">
        <v>15</v>
      </c>
      <c r="C7" s="9"/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0.1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30</v>
      </c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132</v>
      </c>
      <c r="B9" s="9">
        <v>15</v>
      </c>
      <c r="C9" s="9"/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0.03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7.0000000000000007E-2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0.21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100</v>
      </c>
      <c r="C10" s="9">
        <f>IF(Tabla27[[#This Row],[CANTIDAD]]="",0%,Tabla27[[#This Row],[CANTIDAD]]/10)</f>
        <v>10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210</v>
      </c>
      <c r="C11" s="9">
        <f>IF(Tabla27[[#This Row],[CANTIDAD]]="",0%,Tabla27[[#This Row],[CANTIDAD]]/10)</f>
        <v>21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1.2</v>
      </c>
      <c r="C12" s="9">
        <f>IF(Tabla27[[#This Row],[CANTIDAD]]="",0%,Tabla27[[#This Row],[CANTIDAD]]/10)</f>
        <v>0.12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IF(Tabla27[[#This Row],[CANTIDAD]]="",0%,Tabla27[[#This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IF(Tabla27[[#This Row],[CANTIDAD]]="",0%,Tabla27[[#This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IF(Tabla27[[#This Row],[CANTIDAD]]="",0%,Tabla27[[#This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IF(Tabla27[[#This Row],[CANTIDAD]]="",0%,Tabla27[[#This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IF(Tabla27[[#This Row],[CANTIDAD]]="",0%,Tabla27[[#This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IF(Tabla27[[#This Row],[CANTIDAD]]="",0%,Tabla27[[#This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IF(Tabla27[[#This Row],[CANTIDAD]]="",0%,Tabla27[[#This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IF(Tabla27[[#This Row],[CANTIDAD]]="",0%,Tabla27[[#This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IF(Tabla27[[#This Row],[CANTIDAD]]="",0%,Tabla27[[#This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187" priority="24">
      <formula>LEN(TRIM(D2))=0</formula>
    </cfRule>
  </conditionalFormatting>
  <conditionalFormatting sqref="D4:W21 D2:W2">
    <cfRule type="cellIs" dxfId="3186" priority="23" operator="equal">
      <formula>0</formula>
    </cfRule>
  </conditionalFormatting>
  <conditionalFormatting sqref="C4:C21">
    <cfRule type="cellIs" dxfId="3185" priority="21" operator="equal">
      <formula>0</formula>
    </cfRule>
    <cfRule type="containsBlanks" dxfId="3184" priority="22">
      <formula>LEN(TRIM(C4))=0</formula>
    </cfRule>
  </conditionalFormatting>
  <conditionalFormatting sqref="D1:W1">
    <cfRule type="containsBlanks" dxfId="3183" priority="20">
      <formula>LEN(TRIM(D1))=0</formula>
    </cfRule>
  </conditionalFormatting>
  <conditionalFormatting sqref="C1">
    <cfRule type="containsBlanks" dxfId="3182" priority="19">
      <formula>LEN(TRIM(C1))=0</formula>
    </cfRule>
  </conditionalFormatting>
  <conditionalFormatting sqref="C2">
    <cfRule type="containsBlanks" dxfId="3181" priority="18">
      <formula>LEN(TRIM(C2))=0</formula>
    </cfRule>
  </conditionalFormatting>
  <conditionalFormatting sqref="D3:W3">
    <cfRule type="containsBlanks" dxfId="3180" priority="17">
      <formula>LEN(TRIM(D3))=0</formula>
    </cfRule>
  </conditionalFormatting>
  <conditionalFormatting sqref="C3">
    <cfRule type="containsBlanks" dxfId="3179" priority="16">
      <formula>LEN(TRIM(C3))=0</formula>
    </cfRule>
  </conditionalFormatting>
  <conditionalFormatting sqref="A10:W21 C1:W9">
    <cfRule type="cellIs" dxfId="3178" priority="14" operator="equal">
      <formula>0</formula>
    </cfRule>
    <cfRule type="containsBlanks" dxfId="3177" priority="15">
      <formula>LEN(TRIM(A1))=0</formula>
    </cfRule>
  </conditionalFormatting>
  <conditionalFormatting sqref="A9:B9">
    <cfRule type="cellIs" dxfId="3176" priority="12" operator="equal">
      <formula>0</formula>
    </cfRule>
    <cfRule type="containsBlanks" dxfId="3175" priority="13">
      <formula>LEN(TRIM(A9))=0</formula>
    </cfRule>
  </conditionalFormatting>
  <conditionalFormatting sqref="A8:B8">
    <cfRule type="cellIs" dxfId="3174" priority="10" operator="equal">
      <formula>0</formula>
    </cfRule>
    <cfRule type="containsBlanks" dxfId="3173" priority="11">
      <formula>LEN(TRIM(A8))=0</formula>
    </cfRule>
  </conditionalFormatting>
  <conditionalFormatting sqref="A1:B1">
    <cfRule type="containsBlanks" dxfId="3172" priority="9">
      <formula>LEN(TRIM(A1))=0</formula>
    </cfRule>
  </conditionalFormatting>
  <conditionalFormatting sqref="A1:B1">
    <cfRule type="cellIs" dxfId="3171" priority="7" operator="equal">
      <formula>0</formula>
    </cfRule>
    <cfRule type="containsBlanks" dxfId="3170" priority="8">
      <formula>LEN(TRIM(A1))=0</formula>
    </cfRule>
  </conditionalFormatting>
  <conditionalFormatting sqref="A7:B7">
    <cfRule type="cellIs" dxfId="3169" priority="5" operator="equal">
      <formula>0</formula>
    </cfRule>
    <cfRule type="containsBlanks" dxfId="3168" priority="6">
      <formula>LEN(TRIM(A7))=0</formula>
    </cfRule>
  </conditionalFormatting>
  <conditionalFormatting sqref="A2:B2">
    <cfRule type="containsBlanks" dxfId="3167" priority="4">
      <formula>LEN(TRIM(A2))=0</formula>
    </cfRule>
  </conditionalFormatting>
  <conditionalFormatting sqref="A3:B3">
    <cfRule type="containsBlanks" dxfId="3166" priority="3">
      <formula>LEN(TRIM(A3))=0</formula>
    </cfRule>
  </conditionalFormatting>
  <conditionalFormatting sqref="A2:B6">
    <cfRule type="cellIs" dxfId="3165" priority="1" operator="equal">
      <formula>0</formula>
    </cfRule>
    <cfRule type="containsBlanks" dxfId="3164" priority="2">
      <formula>LEN(TRIM(A2))=0</formula>
    </cfRule>
  </conditionalFormatting>
  <dataValidations count="1">
    <dataValidation type="list" allowBlank="1" showInputMessage="1" showErrorMessage="1" sqref="B9:B21 A4:A21" xr:uid="{DAE4188F-22C6-49A1-A8A3-351B1161A21E}">
      <formula1>CID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48493-2ACD-431C-BB9E-029E68C62E1A}">
  <sheetPr codeName="Hoja22"/>
  <dimension ref="A1:W25"/>
  <sheetViews>
    <sheetView workbookViewId="0">
      <selection activeCell="B2" sqref="B2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136</v>
      </c>
      <c r="B2" s="7" t="s">
        <v>131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4.7999999999999996E-3</v>
      </c>
      <c r="L2" s="8">
        <f t="shared" si="0"/>
        <v>4.5400000000000003E-2</v>
      </c>
      <c r="M2" s="8">
        <f t="shared" si="0"/>
        <v>2.0499999999999997E-2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0.11379999999999998</v>
      </c>
      <c r="V2" s="8">
        <f t="shared" si="0"/>
        <v>0.23624999999999999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137</v>
      </c>
      <c r="B4" s="9">
        <v>675</v>
      </c>
      <c r="C4" s="9">
        <f>IF(Tabla217[[#This Row],[CANTIDAD]]="",0%,Tabla217[[#This Row],[CANTIDAD]]/10)</f>
        <v>67.5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0.35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75</v>
      </c>
      <c r="C5" s="9">
        <f>IF(Tabla217[[#This Row],[CANTIDAD]]="",0%,Tabla217[[#This Row],[CANTIDAD]]/10)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IF(Tabla217[[#This Row],[CANTIDAD]]="",0%,Tabla217[[#This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138</v>
      </c>
      <c r="B7" s="9">
        <v>200</v>
      </c>
      <c r="C7" s="9">
        <f>IF(Tabla217[[#This Row],[CANTIDAD]]="",0%,Tabla217[[#This Row],[CANTIDAD]]/10)</f>
        <v>20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IF(Tabla217[[#This Row],[CANTIDAD]]="",0%,Tabla217[[#This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IF(Tabla217[[#This Row],[CANTIDAD]]="",0%,Tabla217[[#This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IF(Tabla217[[#This Row],[CANTIDAD]]="",0%,Tabla217[[#This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IF(Tabla217[[#This Row],[CANTIDAD]]="",0%,Tabla217[[#This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IF(Tabla217[[#This Row],[CANTIDAD]]="",0%,Tabla217[[#This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IF(Tabla217[[#This Row],[CANTIDAD]]="",0%,Tabla217[[#This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IF(Tabla217[[#This Row],[CANTIDAD]]="",0%,Tabla217[[#This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IF(Tabla217[[#This Row],[CANTIDAD]]="",0%,Tabla217[[#This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IF(Tabla217[[#This Row],[CANTIDAD]]="",0%,Tabla217[[#This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IF(Tabla217[[#This Row],[CANTIDAD]]="",0%,Tabla217[[#This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IF(Tabla217[[#This Row],[CANTIDAD]]="",0%,Tabla217[[#This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IF(Tabla217[[#This Row],[CANTIDAD]]="",0%,Tabla217[[#This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IF(Tabla217[[#This Row],[CANTIDAD]]="",0%,Tabla217[[#This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IF(Tabla217[[#This Row],[CANTIDAD]]="",0%,Tabla217[[#This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135" priority="24">
      <formula>LEN(TRIM(D2))=0</formula>
    </cfRule>
  </conditionalFormatting>
  <conditionalFormatting sqref="D4:W21 D2:W2">
    <cfRule type="cellIs" dxfId="3134" priority="23" operator="equal">
      <formula>0</formula>
    </cfRule>
  </conditionalFormatting>
  <conditionalFormatting sqref="C4:C21">
    <cfRule type="cellIs" dxfId="3133" priority="21" operator="equal">
      <formula>0</formula>
    </cfRule>
    <cfRule type="containsBlanks" dxfId="3132" priority="22">
      <formula>LEN(TRIM(C4))=0</formula>
    </cfRule>
  </conditionalFormatting>
  <conditionalFormatting sqref="D1:W1">
    <cfRule type="containsBlanks" dxfId="3131" priority="20">
      <formula>LEN(TRIM(D1))=0</formula>
    </cfRule>
  </conditionalFormatting>
  <conditionalFormatting sqref="C1">
    <cfRule type="containsBlanks" dxfId="3130" priority="19">
      <formula>LEN(TRIM(C1))=0</formula>
    </cfRule>
  </conditionalFormatting>
  <conditionalFormatting sqref="C2">
    <cfRule type="containsBlanks" dxfId="3129" priority="18">
      <formula>LEN(TRIM(C2))=0</formula>
    </cfRule>
  </conditionalFormatting>
  <conditionalFormatting sqref="D3:W3">
    <cfRule type="containsBlanks" dxfId="3128" priority="17">
      <formula>LEN(TRIM(D3))=0</formula>
    </cfRule>
  </conditionalFormatting>
  <conditionalFormatting sqref="C3">
    <cfRule type="containsBlanks" dxfId="3127" priority="16">
      <formula>LEN(TRIM(C3))=0</formula>
    </cfRule>
  </conditionalFormatting>
  <conditionalFormatting sqref="A10:W21 C1:W9">
    <cfRule type="cellIs" dxfId="3126" priority="14" operator="equal">
      <formula>0</formula>
    </cfRule>
    <cfRule type="containsBlanks" dxfId="3125" priority="15">
      <formula>LEN(TRIM(A1))=0</formula>
    </cfRule>
  </conditionalFormatting>
  <conditionalFormatting sqref="A9:B9">
    <cfRule type="cellIs" dxfId="3124" priority="12" operator="equal">
      <formula>0</formula>
    </cfRule>
    <cfRule type="containsBlanks" dxfId="3123" priority="13">
      <formula>LEN(TRIM(A9))=0</formula>
    </cfRule>
  </conditionalFormatting>
  <conditionalFormatting sqref="A8:B8">
    <cfRule type="cellIs" dxfId="3122" priority="10" operator="equal">
      <formula>0</formula>
    </cfRule>
    <cfRule type="containsBlanks" dxfId="3121" priority="11">
      <formula>LEN(TRIM(A8))=0</formula>
    </cfRule>
  </conditionalFormatting>
  <conditionalFormatting sqref="A1:B1">
    <cfRule type="containsBlanks" dxfId="3120" priority="9">
      <formula>LEN(TRIM(A1))=0</formula>
    </cfRule>
  </conditionalFormatting>
  <conditionalFormatting sqref="A1:B1">
    <cfRule type="cellIs" dxfId="3119" priority="7" operator="equal">
      <formula>0</formula>
    </cfRule>
    <cfRule type="containsBlanks" dxfId="3118" priority="8">
      <formula>LEN(TRIM(A1))=0</formula>
    </cfRule>
  </conditionalFormatting>
  <conditionalFormatting sqref="A7:B7">
    <cfRule type="cellIs" dxfId="3117" priority="5" operator="equal">
      <formula>0</formula>
    </cfRule>
    <cfRule type="containsBlanks" dxfId="3116" priority="6">
      <formula>LEN(TRIM(A7))=0</formula>
    </cfRule>
  </conditionalFormatting>
  <conditionalFormatting sqref="A2:B2">
    <cfRule type="containsBlanks" dxfId="3115" priority="4">
      <formula>LEN(TRIM(A2))=0</formula>
    </cfRule>
  </conditionalFormatting>
  <conditionalFormatting sqref="A3:B3">
    <cfRule type="containsBlanks" dxfId="3114" priority="3">
      <formula>LEN(TRIM(A3))=0</formula>
    </cfRule>
  </conditionalFormatting>
  <conditionalFormatting sqref="A2:B6">
    <cfRule type="cellIs" dxfId="3113" priority="1" operator="equal">
      <formula>0</formula>
    </cfRule>
    <cfRule type="containsBlanks" dxfId="3112" priority="2">
      <formula>LEN(TRIM(A2))=0</formula>
    </cfRule>
  </conditionalFormatting>
  <dataValidations count="1">
    <dataValidation type="list" allowBlank="1" showInputMessage="1" showErrorMessage="1" sqref="B9:B21 A4:A21" xr:uid="{87E8DA4A-BA1D-48FD-9443-30F46945FE5A}">
      <formula1>CID</formula1>
    </dataValidation>
  </dataValidations>
  <pageMargins left="0.75" right="0.75" top="1" bottom="1" header="0.5" footer="0.5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C00000"/>
  </sheetPr>
  <dimension ref="A1:W25"/>
  <sheetViews>
    <sheetView tabSelected="1" zoomScale="145" zoomScaleNormal="145" workbookViewId="0">
      <selection activeCell="A8" sqref="A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/>
      <c r="B2" s="7" t="s">
        <v>254</v>
      </c>
      <c r="C2" s="7">
        <f>SUM(B4:B7)</f>
        <v>1000</v>
      </c>
      <c r="D2" s="8">
        <f t="shared" ref="D2:W2" si="0">($C4*D4+$C5*D5+$C6*D6+$C7*D7+$C8*D8+$C9*D9+$C10*D10+$C11*D11+$C12*D12+$C13*D13+$C14*D14+$C15*D15+$C16*D16+$C17*D17+$C18*D18+$C19*D19+$C20*D20+$C21*D21)/100</f>
        <v>1.55E-2</v>
      </c>
      <c r="E2" s="8">
        <f t="shared" si="0"/>
        <v>9.98E-2</v>
      </c>
      <c r="F2" s="8">
        <f t="shared" si="0"/>
        <v>9.1799999999999993E-2</v>
      </c>
      <c r="G2" s="8">
        <f t="shared" si="0"/>
        <v>0</v>
      </c>
      <c r="H2" s="8">
        <f t="shared" si="0"/>
        <v>0</v>
      </c>
      <c r="I2" s="8">
        <f t="shared" si="0"/>
        <v>8.0000000000000002E-3</v>
      </c>
      <c r="J2" s="8">
        <f t="shared" si="0"/>
        <v>0.29659999999999997</v>
      </c>
      <c r="K2" s="8">
        <f t="shared" si="0"/>
        <v>9.6000000000000002E-2</v>
      </c>
      <c r="L2" s="8">
        <f t="shared" si="0"/>
        <v>7.1300000000000002E-2</v>
      </c>
      <c r="M2" s="8">
        <f t="shared" si="0"/>
        <v>4.6499999999999996E-3</v>
      </c>
      <c r="N2" s="8">
        <f t="shared" si="0"/>
        <v>4.3E-3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6.5099999999999991E-2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255</v>
      </c>
      <c r="B4" s="9">
        <v>20</v>
      </c>
      <c r="C4" s="9">
        <f>Tabla2[[#This Row],[CANTIDAD]]/10</f>
        <v>2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0.06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169</v>
      </c>
      <c r="B5" s="9">
        <v>510</v>
      </c>
      <c r="C5" s="9">
        <f>Tabla2[[#This Row],[CANTIDAD]]/10</f>
        <v>51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170</v>
      </c>
      <c r="B6" s="9">
        <v>160</v>
      </c>
      <c r="C6" s="9">
        <f>Tabla2[[#This Row],[CANTIDAD]]/10</f>
        <v>16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310</v>
      </c>
      <c r="C7" s="9">
        <f>Tabla2[[#This Row],[CANTIDAD]]/10</f>
        <v>31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IF(Tabla2[[#This Row],[CANTIDAD]]="",0%,Tabla2[[#This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IF(Tabla2[[#This Row],[CANTIDAD]]="",0%,Tabla2[[#This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IF(Tabla2[[#This Row],[CANTIDAD]]="",0%,Tabla2[[#This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IF(Tabla2[[#This Row],[CANTIDAD]]="",0%,Tabla2[[#This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IF(Tabla2[[#This Row],[CANTIDAD]]="",0%,Tabla2[[#This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IF(Tabla2[[#This Row],[CANTIDAD]]="",0%,Tabla2[[#This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IF(Tabla2[[#This Row],[CANTIDAD]]="",0%,Tabla2[[#This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IF(Tabla2[[#This Row],[CANTIDAD]]="",0%,Tabla2[[#This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IF(Tabla2[[#This Row],[CANTIDAD]]="",0%,Tabla2[[#This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IF(Tabla2[[#This Row],[CANTIDAD]]="",0%,Tabla2[[#This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IF(Tabla2[[#This Row],[CANTIDAD]]="",0%,Tabla2[[#This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IF(Tabla2[[#This Row],[CANTIDAD]]="",0%,Tabla2[[#This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083" priority="266">
      <formula>LEN(TRIM(D2))=0</formula>
    </cfRule>
  </conditionalFormatting>
  <conditionalFormatting sqref="D4:W21 D2:W2">
    <cfRule type="cellIs" dxfId="3082" priority="264" operator="equal">
      <formula>0</formula>
    </cfRule>
  </conditionalFormatting>
  <conditionalFormatting sqref="C4:C21">
    <cfRule type="cellIs" dxfId="3081" priority="262" operator="equal">
      <formula>0</formula>
    </cfRule>
    <cfRule type="containsBlanks" dxfId="3080" priority="263">
      <formula>LEN(TRIM(C4))=0</formula>
    </cfRule>
  </conditionalFormatting>
  <conditionalFormatting sqref="D1:W1">
    <cfRule type="containsBlanks" dxfId="3079" priority="261">
      <formula>LEN(TRIM(D1))=0</formula>
    </cfRule>
  </conditionalFormatting>
  <conditionalFormatting sqref="C1">
    <cfRule type="containsBlanks" dxfId="3078" priority="260">
      <formula>LEN(TRIM(C1))=0</formula>
    </cfRule>
  </conditionalFormatting>
  <conditionalFormatting sqref="C2">
    <cfRule type="containsBlanks" dxfId="3077" priority="259">
      <formula>LEN(TRIM(C2))=0</formula>
    </cfRule>
  </conditionalFormatting>
  <conditionalFormatting sqref="D3:W3">
    <cfRule type="containsBlanks" dxfId="3076" priority="258">
      <formula>LEN(TRIM(D3))=0</formula>
    </cfRule>
  </conditionalFormatting>
  <conditionalFormatting sqref="C3">
    <cfRule type="containsBlanks" dxfId="3075" priority="257">
      <formula>LEN(TRIM(C3))=0</formula>
    </cfRule>
  </conditionalFormatting>
  <conditionalFormatting sqref="A13:W21 C1:W9 B10:W12 C4:C16">
    <cfRule type="cellIs" dxfId="3074" priority="255" operator="equal">
      <formula>0</formula>
    </cfRule>
    <cfRule type="containsBlanks" dxfId="3073" priority="256">
      <formula>LEN(TRIM(A1))=0</formula>
    </cfRule>
  </conditionalFormatting>
  <conditionalFormatting sqref="B9">
    <cfRule type="cellIs" dxfId="3072" priority="226" operator="equal">
      <formula>0</formula>
    </cfRule>
    <cfRule type="containsBlanks" dxfId="3071" priority="227">
      <formula>LEN(TRIM(B9))=0</formula>
    </cfRule>
  </conditionalFormatting>
  <conditionalFormatting sqref="A1:B1">
    <cfRule type="containsBlanks" dxfId="3070" priority="213">
      <formula>LEN(TRIM(A1))=0</formula>
    </cfRule>
  </conditionalFormatting>
  <conditionalFormatting sqref="A1:B1">
    <cfRule type="cellIs" dxfId="3069" priority="211" operator="equal">
      <formula>0</formula>
    </cfRule>
    <cfRule type="containsBlanks" dxfId="3068" priority="212">
      <formula>LEN(TRIM(A1))=0</formula>
    </cfRule>
  </conditionalFormatting>
  <conditionalFormatting sqref="A9:A12">
    <cfRule type="cellIs" dxfId="3067" priority="151" operator="equal">
      <formula>0</formula>
    </cfRule>
    <cfRule type="containsBlanks" dxfId="3066" priority="152">
      <formula>LEN(TRIM(A9))=0</formula>
    </cfRule>
  </conditionalFormatting>
  <conditionalFormatting sqref="A9">
    <cfRule type="cellIs" dxfId="3065" priority="149" operator="equal">
      <formula>0</formula>
    </cfRule>
    <cfRule type="containsBlanks" dxfId="3064" priority="150">
      <formula>LEN(TRIM(A9))=0</formula>
    </cfRule>
  </conditionalFormatting>
  <conditionalFormatting sqref="A8">
    <cfRule type="cellIs" dxfId="3063" priority="11" operator="equal">
      <formula>0</formula>
    </cfRule>
    <cfRule type="containsBlanks" dxfId="3062" priority="12">
      <formula>LEN(TRIM(A8))=0</formula>
    </cfRule>
  </conditionalFormatting>
  <conditionalFormatting sqref="A8:B8">
    <cfRule type="cellIs" dxfId="3061" priority="9" operator="equal">
      <formula>0</formula>
    </cfRule>
    <cfRule type="containsBlanks" dxfId="3060" priority="10">
      <formula>LEN(TRIM(A8))=0</formula>
    </cfRule>
  </conditionalFormatting>
  <conditionalFormatting sqref="A7:B7">
    <cfRule type="cellIs" dxfId="3059" priority="7" operator="equal">
      <formula>0</formula>
    </cfRule>
    <cfRule type="containsBlanks" dxfId="3058" priority="8">
      <formula>LEN(TRIM(A7))=0</formula>
    </cfRule>
  </conditionalFormatting>
  <conditionalFormatting sqref="A2:B2">
    <cfRule type="containsBlanks" dxfId="3057" priority="6">
      <formula>LEN(TRIM(A2))=0</formula>
    </cfRule>
  </conditionalFormatting>
  <conditionalFormatting sqref="A3:B3">
    <cfRule type="containsBlanks" dxfId="3056" priority="5">
      <formula>LEN(TRIM(A3))=0</formula>
    </cfRule>
  </conditionalFormatting>
  <conditionalFormatting sqref="A2:B6">
    <cfRule type="cellIs" dxfId="3055" priority="3" operator="equal">
      <formula>0</formula>
    </cfRule>
    <cfRule type="containsBlanks" dxfId="3054" priority="4">
      <formula>LEN(TRIM(A2))=0</formula>
    </cfRule>
  </conditionalFormatting>
  <conditionalFormatting sqref="A8">
    <cfRule type="cellIs" dxfId="3053" priority="1" operator="equal">
      <formula>0</formula>
    </cfRule>
    <cfRule type="containsBlanks" dxfId="3052" priority="2">
      <formula>LEN(TRIM(A8))=0</formula>
    </cfRule>
  </conditionalFormatting>
  <dataValidations count="1">
    <dataValidation type="list" allowBlank="1" showInputMessage="1" showErrorMessage="1" sqref="B9:B21 A4:A21" xr:uid="{FCC0F3C7-45DC-4C23-B7A0-E2CFD4411432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F3689-4BBE-4FB2-B832-CABF73F16DBB}">
  <dimension ref="A1:L2"/>
  <sheetViews>
    <sheetView workbookViewId="0">
      <selection activeCell="J26" sqref="J26"/>
    </sheetView>
  </sheetViews>
  <sheetFormatPr baseColWidth="10" defaultRowHeight="15" x14ac:dyDescent="0.25"/>
  <cols>
    <col min="9" max="9" width="46.5703125" customWidth="1"/>
  </cols>
  <sheetData>
    <row r="1" spans="1:12" ht="136.5" thickTop="1" thickBot="1" x14ac:dyDescent="0.3">
      <c r="A1" s="21" t="s">
        <v>224</v>
      </c>
      <c r="B1" s="21" t="s">
        <v>225</v>
      </c>
      <c r="C1" s="21" t="s">
        <v>226</v>
      </c>
      <c r="D1" s="21" t="s">
        <v>227</v>
      </c>
      <c r="E1" s="21" t="s">
        <v>228</v>
      </c>
      <c r="F1" s="21" t="s">
        <v>229</v>
      </c>
      <c r="G1" s="21" t="s">
        <v>44</v>
      </c>
      <c r="H1" s="22" t="s">
        <v>230</v>
      </c>
      <c r="I1" s="21" t="s">
        <v>231</v>
      </c>
      <c r="J1" s="21" t="s">
        <v>232</v>
      </c>
      <c r="K1" s="21" t="s">
        <v>233</v>
      </c>
      <c r="L1" s="21" t="s">
        <v>234</v>
      </c>
    </row>
    <row r="2" spans="1:12" ht="106.5" thickTop="1" thickBot="1" x14ac:dyDescent="0.3">
      <c r="A2" s="23" t="s">
        <v>236</v>
      </c>
      <c r="B2" s="23" t="s">
        <v>237</v>
      </c>
      <c r="C2" s="23" t="s">
        <v>237</v>
      </c>
      <c r="D2" s="23" t="s">
        <v>238</v>
      </c>
      <c r="E2" s="23" t="s">
        <v>239</v>
      </c>
      <c r="F2" s="23" t="s">
        <v>240</v>
      </c>
      <c r="G2" s="23" t="s">
        <v>139</v>
      </c>
      <c r="H2" s="24" t="s">
        <v>241</v>
      </c>
      <c r="I2" s="23" t="s">
        <v>242</v>
      </c>
      <c r="J2" s="23" t="s">
        <v>235</v>
      </c>
      <c r="K2" s="23" t="s">
        <v>243</v>
      </c>
      <c r="L2" s="23">
        <v>20490</v>
      </c>
    </row>
  </sheetData>
  <hyperlinks>
    <hyperlink ref="H2" r:id="rId1" xr:uid="{7269AC03-A1AB-4477-8400-CDB66D7CE505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A2409-3EC3-4A7F-B6EC-9EA9CAB5557F}">
  <sheetPr codeName="Hoja23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139</v>
      </c>
      <c r="B2" s="7" t="s">
        <v>140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4.5000000000000005E-3</v>
      </c>
      <c r="E2" s="8">
        <f t="shared" si="0"/>
        <v>9.8062499999999983E-2</v>
      </c>
      <c r="F2" s="8">
        <f t="shared" si="0"/>
        <v>6.5287499999999998E-2</v>
      </c>
      <c r="G2" s="8">
        <f t="shared" si="0"/>
        <v>0</v>
      </c>
      <c r="H2" s="8">
        <f t="shared" si="0"/>
        <v>0</v>
      </c>
      <c r="I2" s="8">
        <f t="shared" si="0"/>
        <v>3.2775000000000006E-2</v>
      </c>
      <c r="J2" s="8">
        <f t="shared" si="0"/>
        <v>0.2631</v>
      </c>
      <c r="K2" s="8">
        <f t="shared" si="0"/>
        <v>0.13830000000000001</v>
      </c>
      <c r="L2" s="8">
        <f t="shared" si="0"/>
        <v>4.82E-2</v>
      </c>
      <c r="M2" s="8">
        <f t="shared" si="0"/>
        <v>1.2350000000000002E-2</v>
      </c>
      <c r="N2" s="8">
        <f t="shared" si="0"/>
        <v>1.0999999999999999E-2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2.2199999999999998E-2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71.25</v>
      </c>
      <c r="C4" s="9">
        <f>IF(Tabla218[[#This Row],[CANTIDAD]]="",0%,Tabla218[[#This Row],[CANTIDAD]]/10)</f>
        <v>7.125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23.75</v>
      </c>
      <c r="C5" s="9">
        <f>IF(Tabla218[[#This Row],[CANTIDAD]]="",0%,Tabla218[[#This Row],[CANTIDAD]]/10)</f>
        <v>2.375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45</v>
      </c>
      <c r="C6" s="9">
        <f>IF(Tabla218[[#This Row],[CANTIDAD]]="",0%,Tabla218[[#This Row],[CANTIDAD]]/10)</f>
        <v>4.5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95</v>
      </c>
      <c r="B7" s="9">
        <v>300</v>
      </c>
      <c r="C7" s="9">
        <f>IF(Tabla218[[#This Row],[CANTIDAD]]="",0%,Tabla218[[#This Row],[CANTIDAD]]/10)</f>
        <v>30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0.12</v>
      </c>
      <c r="F7" s="10" cm="1">
        <f t="array" ref="F7">IF($A7="",0%,(_xlfn.XLOOKUP($A7,Tabla1[[#All],[ID]],Tabla1[[#All],[N-NH4]])))</f>
        <v>0.12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0.61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91</v>
      </c>
      <c r="B8" s="9">
        <v>135</v>
      </c>
      <c r="C8" s="9">
        <f>IF(Tabla218[[#This Row],[CANTIDAD]]="",0%,Tabla218[[#This Row],[CANTIDAD]]/10)</f>
        <v>13.5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0.18</v>
      </c>
      <c r="F8" s="10" cm="1">
        <f t="array" ref="F8">IF($A8="",0%,(_xlfn.XLOOKUP($A8,Tabla1[[#All],[ID]],Tabla1[[#All],[N-NH4]])))</f>
        <v>0.18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0.46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143</v>
      </c>
      <c r="B9" s="9">
        <v>225</v>
      </c>
      <c r="C9" s="9">
        <f>IF(Tabla218[[#This Row],[CANTIDAD]]="",0%,Tabla218[[#This Row],[CANTIDAD]]/10)</f>
        <v>22.5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90</v>
      </c>
      <c r="C10" s="9">
        <f>IF(Tabla218[[#This Row],[CANTIDAD]]="",0%,Tabla218[[#This Row],[CANTIDAD]]/10)</f>
        <v>9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110</v>
      </c>
      <c r="C11" s="9">
        <f>IF(Tabla218[[#This Row],[CANTIDAD]]="",0%,Tabla218[[#This Row],[CANTIDAD]]/10)</f>
        <v>11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0.28499999999999998</v>
      </c>
      <c r="C12" s="9">
        <f>IF(Tabla218[[#This Row],[CANTIDAD]]="",0%,Tabla218[[#This Row],[CANTIDAD]]/10)</f>
        <v>2.8499999999999998E-2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IF(Tabla218[[#This Row],[CANTIDAD]]="",0%,Tabla218[[#This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IF(Tabla218[[#This Row],[CANTIDAD]]="",0%,Tabla218[[#This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IF(Tabla218[[#This Row],[CANTIDAD]]="",0%,Tabla218[[#This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IF(Tabla218[[#This Row],[CANTIDAD]]="",0%,Tabla218[[#This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IF(Tabla218[[#This Row],[CANTIDAD]]="",0%,Tabla218[[#This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IF(Tabla218[[#This Row],[CANTIDAD]]="",0%,Tabla218[[#This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IF(Tabla218[[#This Row],[CANTIDAD]]="",0%,Tabla218[[#This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IF(Tabla218[[#This Row],[CANTIDAD]]="",0%,Tabla218[[#This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IF(Tabla218[[#This Row],[CANTIDAD]]="",0%,Tabla218[[#This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023" priority="24">
      <formula>LEN(TRIM(D2))=0</formula>
    </cfRule>
  </conditionalFormatting>
  <conditionalFormatting sqref="D4:W21 D2:W2">
    <cfRule type="cellIs" dxfId="3022" priority="23" operator="equal">
      <formula>0</formula>
    </cfRule>
  </conditionalFormatting>
  <conditionalFormatting sqref="C4:C21">
    <cfRule type="cellIs" dxfId="3021" priority="21" operator="equal">
      <formula>0</formula>
    </cfRule>
    <cfRule type="containsBlanks" dxfId="3020" priority="22">
      <formula>LEN(TRIM(C4))=0</formula>
    </cfRule>
  </conditionalFormatting>
  <conditionalFormatting sqref="D1:W1">
    <cfRule type="containsBlanks" dxfId="3019" priority="20">
      <formula>LEN(TRIM(D1))=0</formula>
    </cfRule>
  </conditionalFormatting>
  <conditionalFormatting sqref="C1">
    <cfRule type="containsBlanks" dxfId="3018" priority="19">
      <formula>LEN(TRIM(C1))=0</formula>
    </cfRule>
  </conditionalFormatting>
  <conditionalFormatting sqref="C2">
    <cfRule type="containsBlanks" dxfId="3017" priority="18">
      <formula>LEN(TRIM(C2))=0</formula>
    </cfRule>
  </conditionalFormatting>
  <conditionalFormatting sqref="D3:W3">
    <cfRule type="containsBlanks" dxfId="3016" priority="17">
      <formula>LEN(TRIM(D3))=0</formula>
    </cfRule>
  </conditionalFormatting>
  <conditionalFormatting sqref="C3">
    <cfRule type="containsBlanks" dxfId="3015" priority="16">
      <formula>LEN(TRIM(C3))=0</formula>
    </cfRule>
  </conditionalFormatting>
  <conditionalFormatting sqref="A10:W21 C1:W9">
    <cfRule type="cellIs" dxfId="3014" priority="14" operator="equal">
      <formula>0</formula>
    </cfRule>
    <cfRule type="containsBlanks" dxfId="3013" priority="15">
      <formula>LEN(TRIM(A1))=0</formula>
    </cfRule>
  </conditionalFormatting>
  <conditionalFormatting sqref="A9:B9">
    <cfRule type="cellIs" dxfId="3012" priority="12" operator="equal">
      <formula>0</formula>
    </cfRule>
    <cfRule type="containsBlanks" dxfId="3011" priority="13">
      <formula>LEN(TRIM(A9))=0</formula>
    </cfRule>
  </conditionalFormatting>
  <conditionalFormatting sqref="A8:B8">
    <cfRule type="cellIs" dxfId="3010" priority="10" operator="equal">
      <formula>0</formula>
    </cfRule>
    <cfRule type="containsBlanks" dxfId="3009" priority="11">
      <formula>LEN(TRIM(A8))=0</formula>
    </cfRule>
  </conditionalFormatting>
  <conditionalFormatting sqref="A1:B1">
    <cfRule type="containsBlanks" dxfId="3008" priority="9">
      <formula>LEN(TRIM(A1))=0</formula>
    </cfRule>
  </conditionalFormatting>
  <conditionalFormatting sqref="A1:B1">
    <cfRule type="cellIs" dxfId="3007" priority="7" operator="equal">
      <formula>0</formula>
    </cfRule>
    <cfRule type="containsBlanks" dxfId="3006" priority="8">
      <formula>LEN(TRIM(A1))=0</formula>
    </cfRule>
  </conditionalFormatting>
  <conditionalFormatting sqref="A7:B7">
    <cfRule type="cellIs" dxfId="3005" priority="5" operator="equal">
      <formula>0</formula>
    </cfRule>
    <cfRule type="containsBlanks" dxfId="3004" priority="6">
      <formula>LEN(TRIM(A7))=0</formula>
    </cfRule>
  </conditionalFormatting>
  <conditionalFormatting sqref="A2:B2">
    <cfRule type="containsBlanks" dxfId="3003" priority="4">
      <formula>LEN(TRIM(A2))=0</formula>
    </cfRule>
  </conditionalFormatting>
  <conditionalFormatting sqref="A3:B3">
    <cfRule type="containsBlanks" dxfId="3002" priority="3">
      <formula>LEN(TRIM(A3))=0</formula>
    </cfRule>
  </conditionalFormatting>
  <conditionalFormatting sqref="A2:B6">
    <cfRule type="cellIs" dxfId="3001" priority="1" operator="equal">
      <formula>0</formula>
    </cfRule>
    <cfRule type="containsBlanks" dxfId="3000" priority="2">
      <formula>LEN(TRIM(A2))=0</formula>
    </cfRule>
  </conditionalFormatting>
  <dataValidations count="1">
    <dataValidation type="list" allowBlank="1" showInputMessage="1" showErrorMessage="1" sqref="B9:B21 A4:A21" xr:uid="{F96D76C7-AE1C-41F4-B680-557861E16EC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69B78-D942-4EB9-A0ED-25A5B9A73999}">
  <sheetPr codeName="Hoja24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144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IF(Tabla219[[#This Row],[CANTIDAD]]="",0%,Tabla219[[#This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IF(Tabla219[[#This Row],[CANTIDAD]]="",0%,Tabla219[[#This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IF(Tabla219[[#This Row],[CANTIDAD]]="",0%,Tabla219[[#This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IF(Tabla219[[#This Row],[CANTIDAD]]="",0%,Tabla219[[#This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IF(Tabla219[[#This Row],[CANTIDAD]]="",0%,Tabla219[[#This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IF(Tabla219[[#This Row],[CANTIDAD]]="",0%,Tabla219[[#This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IF(Tabla219[[#This Row],[CANTIDAD]]="",0%,Tabla219[[#This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IF(Tabla219[[#This Row],[CANTIDAD]]="",0%,Tabla219[[#This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IF(Tabla219[[#This Row],[CANTIDAD]]="",0%,Tabla219[[#This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IF(Tabla219[[#This Row],[CANTIDAD]]="",0%,Tabla219[[#This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IF(Tabla219[[#This Row],[CANTIDAD]]="",0%,Tabla219[[#This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IF(Tabla219[[#This Row],[CANTIDAD]]="",0%,Tabla219[[#This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IF(Tabla219[[#This Row],[CANTIDAD]]="",0%,Tabla219[[#This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IF(Tabla219[[#This Row],[CANTIDAD]]="",0%,Tabla219[[#This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IF(Tabla219[[#This Row],[CANTIDAD]]="",0%,Tabla219[[#This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IF(Tabla219[[#This Row],[CANTIDAD]]="",0%,Tabla219[[#This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IF(Tabla219[[#This Row],[CANTIDAD]]="",0%,Tabla219[[#This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IF(Tabla219[[#This Row],[CANTIDAD]]="",0%,Tabla219[[#This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971" priority="22">
      <formula>LEN(TRIM(D2))=0</formula>
    </cfRule>
  </conditionalFormatting>
  <conditionalFormatting sqref="D4:W21 D2:W2">
    <cfRule type="cellIs" dxfId="2970" priority="21" operator="equal">
      <formula>0</formula>
    </cfRule>
  </conditionalFormatting>
  <conditionalFormatting sqref="C4:C21">
    <cfRule type="cellIs" dxfId="2969" priority="19" operator="equal">
      <formula>0</formula>
    </cfRule>
    <cfRule type="containsBlanks" dxfId="2968" priority="20">
      <formula>LEN(TRIM(C4))=0</formula>
    </cfRule>
  </conditionalFormatting>
  <conditionalFormatting sqref="D1:W1">
    <cfRule type="containsBlanks" dxfId="2967" priority="18">
      <formula>LEN(TRIM(D1))=0</formula>
    </cfRule>
  </conditionalFormatting>
  <conditionalFormatting sqref="C1">
    <cfRule type="containsBlanks" dxfId="2966" priority="17">
      <formula>LEN(TRIM(C1))=0</formula>
    </cfRule>
  </conditionalFormatting>
  <conditionalFormatting sqref="C2">
    <cfRule type="containsBlanks" dxfId="2965" priority="16">
      <formula>LEN(TRIM(C2))=0</formula>
    </cfRule>
  </conditionalFormatting>
  <conditionalFormatting sqref="D3:W3">
    <cfRule type="containsBlanks" dxfId="2964" priority="15">
      <formula>LEN(TRIM(D3))=0</formula>
    </cfRule>
  </conditionalFormatting>
  <conditionalFormatting sqref="C3">
    <cfRule type="containsBlanks" dxfId="2963" priority="14">
      <formula>LEN(TRIM(C3))=0</formula>
    </cfRule>
  </conditionalFormatting>
  <conditionalFormatting sqref="A10:W21 C1:W9">
    <cfRule type="cellIs" dxfId="2962" priority="12" operator="equal">
      <formula>0</formula>
    </cfRule>
    <cfRule type="containsBlanks" dxfId="2961" priority="13">
      <formula>LEN(TRIM(A1))=0</formula>
    </cfRule>
  </conditionalFormatting>
  <conditionalFormatting sqref="A9:B9">
    <cfRule type="cellIs" dxfId="2960" priority="10" operator="equal">
      <formula>0</formula>
    </cfRule>
    <cfRule type="containsBlanks" dxfId="2959" priority="11">
      <formula>LEN(TRIM(A9))=0</formula>
    </cfRule>
  </conditionalFormatting>
  <conditionalFormatting sqref="A1:B1">
    <cfRule type="containsBlanks" dxfId="2958" priority="9">
      <formula>LEN(TRIM(A1))=0</formula>
    </cfRule>
  </conditionalFormatting>
  <conditionalFormatting sqref="A1:B1">
    <cfRule type="cellIs" dxfId="2957" priority="7" operator="equal">
      <formula>0</formula>
    </cfRule>
    <cfRule type="containsBlanks" dxfId="2956" priority="8">
      <formula>LEN(TRIM(A1))=0</formula>
    </cfRule>
  </conditionalFormatting>
  <conditionalFormatting sqref="A2:B2">
    <cfRule type="containsBlanks" dxfId="2955" priority="6">
      <formula>LEN(TRIM(A2))=0</formula>
    </cfRule>
  </conditionalFormatting>
  <conditionalFormatting sqref="A3:B3">
    <cfRule type="containsBlanks" dxfId="2954" priority="5">
      <formula>LEN(TRIM(A3))=0</formula>
    </cfRule>
  </conditionalFormatting>
  <conditionalFormatting sqref="A2:B3">
    <cfRule type="cellIs" dxfId="2953" priority="3" operator="equal">
      <formula>0</formula>
    </cfRule>
    <cfRule type="containsBlanks" dxfId="2952" priority="4">
      <formula>LEN(TRIM(A2))=0</formula>
    </cfRule>
  </conditionalFormatting>
  <conditionalFormatting sqref="A4:B8">
    <cfRule type="cellIs" dxfId="2951" priority="1" operator="equal">
      <formula>0</formula>
    </cfRule>
    <cfRule type="containsBlanks" dxfId="2950" priority="2">
      <formula>LEN(TRIM(A4))=0</formula>
    </cfRule>
  </conditionalFormatting>
  <dataValidations count="1">
    <dataValidation type="list" allowBlank="1" showInputMessage="1" showErrorMessage="1" sqref="B9:B21 A4:A21" xr:uid="{4AFBB2B2-34EE-4970-A7B9-C255AB27AF3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CB7E2-4838-4582-9216-7482DA9B5D61}">
  <sheetPr codeName="Hoja25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145</v>
      </c>
      <c r="B2" s="7" t="s">
        <v>131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4.7999999999999996E-3</v>
      </c>
      <c r="L2" s="8">
        <f t="shared" si="0"/>
        <v>4.5400000000000003E-2</v>
      </c>
      <c r="M2" s="8">
        <f t="shared" si="0"/>
        <v>2.0499999999999997E-2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0.11379999999999998</v>
      </c>
      <c r="V2" s="8">
        <f t="shared" si="0"/>
        <v>0.23624999999999999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137</v>
      </c>
      <c r="B4" s="9">
        <v>675</v>
      </c>
      <c r="C4" s="9">
        <f>IF(Tabla220[[#This Row],[CANTIDAD]]="",0%,Tabla220[[#This Row],[CANTIDAD]]/10)</f>
        <v>67.5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0.35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75</v>
      </c>
      <c r="C5" s="9">
        <f>IF(Tabla220[[#This Row],[CANTIDAD]]="",0%,Tabla220[[#This Row],[CANTIDAD]]/10)</f>
        <v>7.5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40</v>
      </c>
      <c r="B6" s="9">
        <v>50</v>
      </c>
      <c r="C6" s="9">
        <f>IF(Tabla220[[#This Row],[CANTIDAD]]="",0%,Tabla220[[#This Row],[CANTIDAD]]/10)</f>
        <v>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0.25</v>
      </c>
      <c r="N6" s="10" cm="1">
        <f t="array" ref="N6">IF($A6="",0%,(_xlfn.XLOOKUP($A6,Tabla1[[#All],[ID]],Tabla1[[#All],[S]])))</f>
        <v>0.2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138</v>
      </c>
      <c r="B7" s="9">
        <v>200</v>
      </c>
      <c r="C7" s="9">
        <f>IF(Tabla220[[#This Row],[CANTIDAD]]="",0%,Tabla220[[#This Row],[CANTIDAD]]/10)</f>
        <v>20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IF(Tabla220[[#This Row],[CANTIDAD]]="",0%,Tabla220[[#This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IF(Tabla220[[#This Row],[CANTIDAD]]="",0%,Tabla220[[#This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IF(Tabla220[[#This Row],[CANTIDAD]]="",0%,Tabla220[[#This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IF(Tabla220[[#This Row],[CANTIDAD]]="",0%,Tabla220[[#This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IF(Tabla220[[#This Row],[CANTIDAD]]="",0%,Tabla220[[#This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IF(Tabla220[[#This Row],[CANTIDAD]]="",0%,Tabla220[[#This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IF(Tabla220[[#This Row],[CANTIDAD]]="",0%,Tabla220[[#This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IF(Tabla220[[#This Row],[CANTIDAD]]="",0%,Tabla220[[#This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IF(Tabla220[[#This Row],[CANTIDAD]]="",0%,Tabla220[[#This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IF(Tabla220[[#This Row],[CANTIDAD]]="",0%,Tabla220[[#This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IF(Tabla220[[#This Row],[CANTIDAD]]="",0%,Tabla220[[#This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IF(Tabla220[[#This Row],[CANTIDAD]]="",0%,Tabla220[[#This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IF(Tabla220[[#This Row],[CANTIDAD]]="",0%,Tabla220[[#This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921" priority="24">
      <formula>LEN(TRIM(D2))=0</formula>
    </cfRule>
  </conditionalFormatting>
  <conditionalFormatting sqref="D4:W21 D2:W2">
    <cfRule type="cellIs" dxfId="2920" priority="23" operator="equal">
      <formula>0</formula>
    </cfRule>
  </conditionalFormatting>
  <conditionalFormatting sqref="C4:C21">
    <cfRule type="cellIs" dxfId="2919" priority="21" operator="equal">
      <formula>0</formula>
    </cfRule>
    <cfRule type="containsBlanks" dxfId="2918" priority="22">
      <formula>LEN(TRIM(C4))=0</formula>
    </cfRule>
  </conditionalFormatting>
  <conditionalFormatting sqref="D1:W1">
    <cfRule type="containsBlanks" dxfId="2917" priority="20">
      <formula>LEN(TRIM(D1))=0</formula>
    </cfRule>
  </conditionalFormatting>
  <conditionalFormatting sqref="C1">
    <cfRule type="containsBlanks" dxfId="2916" priority="19">
      <formula>LEN(TRIM(C1))=0</formula>
    </cfRule>
  </conditionalFormatting>
  <conditionalFormatting sqref="C2">
    <cfRule type="containsBlanks" dxfId="2915" priority="18">
      <formula>LEN(TRIM(C2))=0</formula>
    </cfRule>
  </conditionalFormatting>
  <conditionalFormatting sqref="D3:W3">
    <cfRule type="containsBlanks" dxfId="2914" priority="17">
      <formula>LEN(TRIM(D3))=0</formula>
    </cfRule>
  </conditionalFormatting>
  <conditionalFormatting sqref="C3">
    <cfRule type="containsBlanks" dxfId="2913" priority="16">
      <formula>LEN(TRIM(C3))=0</formula>
    </cfRule>
  </conditionalFormatting>
  <conditionalFormatting sqref="A10:W21 C1:W9">
    <cfRule type="cellIs" dxfId="2912" priority="14" operator="equal">
      <formula>0</formula>
    </cfRule>
    <cfRule type="containsBlanks" dxfId="2911" priority="15">
      <formula>LEN(TRIM(A1))=0</formula>
    </cfRule>
  </conditionalFormatting>
  <conditionalFormatting sqref="A9:B9">
    <cfRule type="cellIs" dxfId="2910" priority="12" operator="equal">
      <formula>0</formula>
    </cfRule>
    <cfRule type="containsBlanks" dxfId="2909" priority="13">
      <formula>LEN(TRIM(A9))=0</formula>
    </cfRule>
  </conditionalFormatting>
  <conditionalFormatting sqref="A1:B1">
    <cfRule type="containsBlanks" dxfId="2908" priority="11">
      <formula>LEN(TRIM(A1))=0</formula>
    </cfRule>
  </conditionalFormatting>
  <conditionalFormatting sqref="A1:B1">
    <cfRule type="cellIs" dxfId="2907" priority="9" operator="equal">
      <formula>0</formula>
    </cfRule>
    <cfRule type="containsBlanks" dxfId="2906" priority="10">
      <formula>LEN(TRIM(A1))=0</formula>
    </cfRule>
  </conditionalFormatting>
  <conditionalFormatting sqref="A8:B8">
    <cfRule type="cellIs" dxfId="2905" priority="7" operator="equal">
      <formula>0</formula>
    </cfRule>
    <cfRule type="containsBlanks" dxfId="2904" priority="8">
      <formula>LEN(TRIM(A8))=0</formula>
    </cfRule>
  </conditionalFormatting>
  <conditionalFormatting sqref="A7:B7">
    <cfRule type="cellIs" dxfId="2903" priority="5" operator="equal">
      <formula>0</formula>
    </cfRule>
    <cfRule type="containsBlanks" dxfId="2902" priority="6">
      <formula>LEN(TRIM(A7))=0</formula>
    </cfRule>
  </conditionalFormatting>
  <conditionalFormatting sqref="A2:B2">
    <cfRule type="containsBlanks" dxfId="2901" priority="4">
      <formula>LEN(TRIM(A2))=0</formula>
    </cfRule>
  </conditionalFormatting>
  <conditionalFormatting sqref="A3:B3">
    <cfRule type="containsBlanks" dxfId="2900" priority="3">
      <formula>LEN(TRIM(A3))=0</formula>
    </cfRule>
  </conditionalFormatting>
  <conditionalFormatting sqref="A2:B6">
    <cfRule type="cellIs" dxfId="2899" priority="1" operator="equal">
      <formula>0</formula>
    </cfRule>
    <cfRule type="containsBlanks" dxfId="2898" priority="2">
      <formula>LEN(TRIM(A2))=0</formula>
    </cfRule>
  </conditionalFormatting>
  <dataValidations count="1">
    <dataValidation type="list" allowBlank="1" showInputMessage="1" showErrorMessage="1" sqref="B9:B21 A4:A21" xr:uid="{6FAC4EA1-77A0-4188-BE8C-264293784B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B3BCF-118A-4381-92F9-6196D83416E8}">
  <sheetPr codeName="Hoja26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146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IF(Tabla226[[#This Row],[CANTIDAD]]="",0%,Tabla226[[#This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IF(Tabla226[[#This Row],[CANTIDAD]]="",0%,Tabla226[[#This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IF(Tabla226[[#This Row],[CANTIDAD]]="",0%,Tabla226[[#This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IF(Tabla226[[#This Row],[CANTIDAD]]="",0%,Tabla226[[#This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IF(Tabla226[[#This Row],[CANTIDAD]]="",0%,Tabla226[[#This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IF(Tabla226[[#This Row],[CANTIDAD]]="",0%,Tabla226[[#This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IF(Tabla226[[#This Row],[CANTIDAD]]="",0%,Tabla226[[#This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IF(Tabla226[[#This Row],[CANTIDAD]]="",0%,Tabla226[[#This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IF(Tabla226[[#This Row],[CANTIDAD]]="",0%,Tabla226[[#This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IF(Tabla226[[#This Row],[CANTIDAD]]="",0%,Tabla226[[#This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IF(Tabla226[[#This Row],[CANTIDAD]]="",0%,Tabla226[[#This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IF(Tabla226[[#This Row],[CANTIDAD]]="",0%,Tabla226[[#This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IF(Tabla226[[#This Row],[CANTIDAD]]="",0%,Tabla226[[#This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IF(Tabla226[[#This Row],[CANTIDAD]]="",0%,Tabla226[[#This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IF(Tabla226[[#This Row],[CANTIDAD]]="",0%,Tabla226[[#This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IF(Tabla226[[#This Row],[CANTIDAD]]="",0%,Tabla226[[#This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IF(Tabla226[[#This Row],[CANTIDAD]]="",0%,Tabla226[[#This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IF(Tabla226[[#This Row],[CANTIDAD]]="",0%,Tabla226[[#This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869" priority="22">
      <formula>LEN(TRIM(D2))=0</formula>
    </cfRule>
  </conditionalFormatting>
  <conditionalFormatting sqref="D4:W21 D2:W2">
    <cfRule type="cellIs" dxfId="2868" priority="21" operator="equal">
      <formula>0</formula>
    </cfRule>
  </conditionalFormatting>
  <conditionalFormatting sqref="C4:C21">
    <cfRule type="cellIs" dxfId="2867" priority="19" operator="equal">
      <formula>0</formula>
    </cfRule>
    <cfRule type="containsBlanks" dxfId="2866" priority="20">
      <formula>LEN(TRIM(C4))=0</formula>
    </cfRule>
  </conditionalFormatting>
  <conditionalFormatting sqref="D1:W1">
    <cfRule type="containsBlanks" dxfId="2865" priority="18">
      <formula>LEN(TRIM(D1))=0</formula>
    </cfRule>
  </conditionalFormatting>
  <conditionalFormatting sqref="C1">
    <cfRule type="containsBlanks" dxfId="2864" priority="17">
      <formula>LEN(TRIM(C1))=0</formula>
    </cfRule>
  </conditionalFormatting>
  <conditionalFormatting sqref="C2">
    <cfRule type="containsBlanks" dxfId="2863" priority="16">
      <formula>LEN(TRIM(C2))=0</formula>
    </cfRule>
  </conditionalFormatting>
  <conditionalFormatting sqref="D3:W3">
    <cfRule type="containsBlanks" dxfId="2862" priority="15">
      <formula>LEN(TRIM(D3))=0</formula>
    </cfRule>
  </conditionalFormatting>
  <conditionalFormatting sqref="C3">
    <cfRule type="containsBlanks" dxfId="2861" priority="14">
      <formula>LEN(TRIM(C3))=0</formula>
    </cfRule>
  </conditionalFormatting>
  <conditionalFormatting sqref="A10:W21 C1:W9">
    <cfRule type="cellIs" dxfId="2860" priority="12" operator="equal">
      <formula>0</formula>
    </cfRule>
    <cfRule type="containsBlanks" dxfId="2859" priority="13">
      <formula>LEN(TRIM(A1))=0</formula>
    </cfRule>
  </conditionalFormatting>
  <conditionalFormatting sqref="A9:B9">
    <cfRule type="cellIs" dxfId="2858" priority="10" operator="equal">
      <formula>0</formula>
    </cfRule>
    <cfRule type="containsBlanks" dxfId="2857" priority="11">
      <formula>LEN(TRIM(A9))=0</formula>
    </cfRule>
  </conditionalFormatting>
  <conditionalFormatting sqref="A1:B1">
    <cfRule type="containsBlanks" dxfId="2856" priority="9">
      <formula>LEN(TRIM(A1))=0</formula>
    </cfRule>
  </conditionalFormatting>
  <conditionalFormatting sqref="A1:B1">
    <cfRule type="cellIs" dxfId="2855" priority="7" operator="equal">
      <formula>0</formula>
    </cfRule>
    <cfRule type="containsBlanks" dxfId="2854" priority="8">
      <formula>LEN(TRIM(A1))=0</formula>
    </cfRule>
  </conditionalFormatting>
  <conditionalFormatting sqref="A2:B2">
    <cfRule type="containsBlanks" dxfId="2853" priority="6">
      <formula>LEN(TRIM(A2))=0</formula>
    </cfRule>
  </conditionalFormatting>
  <conditionalFormatting sqref="A3:B3">
    <cfRule type="containsBlanks" dxfId="2852" priority="5">
      <formula>LEN(TRIM(A3))=0</formula>
    </cfRule>
  </conditionalFormatting>
  <conditionalFormatting sqref="A2:B3">
    <cfRule type="cellIs" dxfId="2851" priority="3" operator="equal">
      <formula>0</formula>
    </cfRule>
    <cfRule type="containsBlanks" dxfId="2850" priority="4">
      <formula>LEN(TRIM(A2))=0</formula>
    </cfRule>
  </conditionalFormatting>
  <conditionalFormatting sqref="A4:B8">
    <cfRule type="cellIs" dxfId="2849" priority="1" operator="equal">
      <formula>0</formula>
    </cfRule>
    <cfRule type="containsBlanks" dxfId="2848" priority="2">
      <formula>LEN(TRIM(A4))=0</formula>
    </cfRule>
  </conditionalFormatting>
  <dataValidations count="1">
    <dataValidation type="list" allowBlank="1" showInputMessage="1" showErrorMessage="1" sqref="B9:B21 A4:A21" xr:uid="{4C70BE6B-0350-4530-993B-BBDF8D38F79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1CB5-2397-4966-A650-78EB72A0AB09}">
  <sheetPr codeName="Hoja27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147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IF(Tabla227[[#This Row],[CANTIDAD]]="",0%,Tabla227[[#This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IF(Tabla227[[#This Row],[CANTIDAD]]="",0%,Tabla227[[#This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IF(Tabla227[[#This Row],[CANTIDAD]]="",0%,Tabla227[[#This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IF(Tabla227[[#This Row],[CANTIDAD]]="",0%,Tabla227[[#This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IF(Tabla227[[#This Row],[CANTIDAD]]="",0%,Tabla227[[#This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IF(Tabla227[[#This Row],[CANTIDAD]]="",0%,Tabla227[[#This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IF(Tabla227[[#This Row],[CANTIDAD]]="",0%,Tabla227[[#This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IF(Tabla227[[#This Row],[CANTIDAD]]="",0%,Tabla227[[#This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IF(Tabla227[[#This Row],[CANTIDAD]]="",0%,Tabla227[[#This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IF(Tabla227[[#This Row],[CANTIDAD]]="",0%,Tabla227[[#This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IF(Tabla227[[#This Row],[CANTIDAD]]="",0%,Tabla227[[#This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IF(Tabla227[[#This Row],[CANTIDAD]]="",0%,Tabla227[[#This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IF(Tabla227[[#This Row],[CANTIDAD]]="",0%,Tabla227[[#This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IF(Tabla227[[#This Row],[CANTIDAD]]="",0%,Tabla227[[#This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IF(Tabla227[[#This Row],[CANTIDAD]]="",0%,Tabla227[[#This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IF(Tabla227[[#This Row],[CANTIDAD]]="",0%,Tabla227[[#This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IF(Tabla227[[#This Row],[CANTIDAD]]="",0%,Tabla227[[#This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IF(Tabla227[[#This Row],[CANTIDAD]]="",0%,Tabla227[[#This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819" priority="22">
      <formula>LEN(TRIM(D2))=0</formula>
    </cfRule>
  </conditionalFormatting>
  <conditionalFormatting sqref="D4:W21 D2:W2">
    <cfRule type="cellIs" dxfId="2818" priority="21" operator="equal">
      <formula>0</formula>
    </cfRule>
  </conditionalFormatting>
  <conditionalFormatting sqref="C4:C21">
    <cfRule type="cellIs" dxfId="2817" priority="19" operator="equal">
      <formula>0</formula>
    </cfRule>
    <cfRule type="containsBlanks" dxfId="2816" priority="20">
      <formula>LEN(TRIM(C4))=0</formula>
    </cfRule>
  </conditionalFormatting>
  <conditionalFormatting sqref="D1:W1">
    <cfRule type="containsBlanks" dxfId="2815" priority="18">
      <formula>LEN(TRIM(D1))=0</formula>
    </cfRule>
  </conditionalFormatting>
  <conditionalFormatting sqref="C1">
    <cfRule type="containsBlanks" dxfId="2814" priority="17">
      <formula>LEN(TRIM(C1))=0</formula>
    </cfRule>
  </conditionalFormatting>
  <conditionalFormatting sqref="C2">
    <cfRule type="containsBlanks" dxfId="2813" priority="16">
      <formula>LEN(TRIM(C2))=0</formula>
    </cfRule>
  </conditionalFormatting>
  <conditionalFormatting sqref="D3:W3">
    <cfRule type="containsBlanks" dxfId="2812" priority="15">
      <formula>LEN(TRIM(D3))=0</formula>
    </cfRule>
  </conditionalFormatting>
  <conditionalFormatting sqref="C3">
    <cfRule type="containsBlanks" dxfId="2811" priority="14">
      <formula>LEN(TRIM(C3))=0</formula>
    </cfRule>
  </conditionalFormatting>
  <conditionalFormatting sqref="A10:W21 C1:W9">
    <cfRule type="cellIs" dxfId="2810" priority="12" operator="equal">
      <formula>0</formula>
    </cfRule>
    <cfRule type="containsBlanks" dxfId="2809" priority="13">
      <formula>LEN(TRIM(A1))=0</formula>
    </cfRule>
  </conditionalFormatting>
  <conditionalFormatting sqref="A9:B9">
    <cfRule type="cellIs" dxfId="2808" priority="10" operator="equal">
      <formula>0</formula>
    </cfRule>
    <cfRule type="containsBlanks" dxfId="2807" priority="11">
      <formula>LEN(TRIM(A9))=0</formula>
    </cfRule>
  </conditionalFormatting>
  <conditionalFormatting sqref="A1:B1">
    <cfRule type="containsBlanks" dxfId="2806" priority="9">
      <formula>LEN(TRIM(A1))=0</formula>
    </cfRule>
  </conditionalFormatting>
  <conditionalFormatting sqref="A1:B1">
    <cfRule type="cellIs" dxfId="2805" priority="7" operator="equal">
      <formula>0</formula>
    </cfRule>
    <cfRule type="containsBlanks" dxfId="2804" priority="8">
      <formula>LEN(TRIM(A1))=0</formula>
    </cfRule>
  </conditionalFormatting>
  <conditionalFormatting sqref="A7:B8">
    <cfRule type="cellIs" dxfId="2803" priority="5" operator="equal">
      <formula>0</formula>
    </cfRule>
    <cfRule type="containsBlanks" dxfId="2802" priority="6">
      <formula>LEN(TRIM(A7))=0</formula>
    </cfRule>
  </conditionalFormatting>
  <conditionalFormatting sqref="A2:B2">
    <cfRule type="containsBlanks" dxfId="2801" priority="4">
      <formula>LEN(TRIM(A2))=0</formula>
    </cfRule>
  </conditionalFormatting>
  <conditionalFormatting sqref="A3:B3">
    <cfRule type="containsBlanks" dxfId="2800" priority="3">
      <formula>LEN(TRIM(A3))=0</formula>
    </cfRule>
  </conditionalFormatting>
  <conditionalFormatting sqref="A2:B6">
    <cfRule type="cellIs" dxfId="2799" priority="1" operator="equal">
      <formula>0</formula>
    </cfRule>
    <cfRule type="containsBlanks" dxfId="2798" priority="2">
      <formula>LEN(TRIM(A2))=0</formula>
    </cfRule>
  </conditionalFormatting>
  <dataValidations count="1">
    <dataValidation type="list" allowBlank="1" showInputMessage="1" showErrorMessage="1" sqref="B9:B21 A4:A21" xr:uid="{D701167A-E41E-4EE3-9655-7DACA21CDB3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CCD50-2801-4D6C-A757-6976401D1532}">
  <sheetPr codeName="Hoja28"/>
  <dimension ref="A1:W25"/>
  <sheetViews>
    <sheetView workbookViewId="0">
      <selection activeCell="B39" sqref="B39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149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IF(Tabla228[[#This Row],[CANTIDAD]]="",0%,Tabla228[[#This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IF(Tabla228[[#This Row],[CANTIDAD]]="",0%,Tabla228[[#This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250</v>
      </c>
      <c r="C6" s="9">
        <f>IF(Tabla228[[#This Row],[CANTIDAD]]="",0%,Tabla228[[#This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IF(Tabla228[[#This Row],[CANTIDAD]]="",0%,Tabla228[[#This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IF(Tabla228[[#This Row],[CANTIDAD]]="",0%,Tabla228[[#This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IF(Tabla228[[#This Row],[CANTIDAD]]="",0%,Tabla228[[#This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IF(Tabla228[[#This Row],[CANTIDAD]]="",0%,Tabla228[[#This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IF(Tabla228[[#This Row],[CANTIDAD]]="",0%,Tabla228[[#This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IF(Tabla228[[#This Row],[CANTIDAD]]="",0%,Tabla228[[#This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IF(Tabla228[[#This Row],[CANTIDAD]]="",0%,Tabla228[[#This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IF(Tabla228[[#This Row],[CANTIDAD]]="",0%,Tabla228[[#This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IF(Tabla228[[#This Row],[CANTIDAD]]="",0%,Tabla228[[#This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IF(Tabla228[[#This Row],[CANTIDAD]]="",0%,Tabla228[[#This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IF(Tabla228[[#This Row],[CANTIDAD]]="",0%,Tabla228[[#This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IF(Tabla228[[#This Row],[CANTIDAD]]="",0%,Tabla228[[#This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IF(Tabla228[[#This Row],[CANTIDAD]]="",0%,Tabla228[[#This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IF(Tabla228[[#This Row],[CANTIDAD]]="",0%,Tabla228[[#This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IF(Tabla228[[#This Row],[CANTIDAD]]="",0%,Tabla228[[#This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69" priority="22">
      <formula>LEN(TRIM(D2))=0</formula>
    </cfRule>
  </conditionalFormatting>
  <conditionalFormatting sqref="D4:W21 D2:W2">
    <cfRule type="cellIs" dxfId="2768" priority="21" operator="equal">
      <formula>0</formula>
    </cfRule>
  </conditionalFormatting>
  <conditionalFormatting sqref="C4:C21">
    <cfRule type="cellIs" dxfId="2767" priority="19" operator="equal">
      <formula>0</formula>
    </cfRule>
    <cfRule type="containsBlanks" dxfId="2766" priority="20">
      <formula>LEN(TRIM(C4))=0</formula>
    </cfRule>
  </conditionalFormatting>
  <conditionalFormatting sqref="D1:W1">
    <cfRule type="containsBlanks" dxfId="2765" priority="18">
      <formula>LEN(TRIM(D1))=0</formula>
    </cfRule>
  </conditionalFormatting>
  <conditionalFormatting sqref="C1">
    <cfRule type="containsBlanks" dxfId="2764" priority="17">
      <formula>LEN(TRIM(C1))=0</formula>
    </cfRule>
  </conditionalFormatting>
  <conditionalFormatting sqref="C2">
    <cfRule type="containsBlanks" dxfId="2763" priority="16">
      <formula>LEN(TRIM(C2))=0</formula>
    </cfRule>
  </conditionalFormatting>
  <conditionalFormatting sqref="D3:W3">
    <cfRule type="containsBlanks" dxfId="2762" priority="15">
      <formula>LEN(TRIM(D3))=0</formula>
    </cfRule>
  </conditionalFormatting>
  <conditionalFormatting sqref="C3">
    <cfRule type="containsBlanks" dxfId="2761" priority="14">
      <formula>LEN(TRIM(C3))=0</formula>
    </cfRule>
  </conditionalFormatting>
  <conditionalFormatting sqref="A10:W21 C1:W9">
    <cfRule type="cellIs" dxfId="2760" priority="12" operator="equal">
      <formula>0</formula>
    </cfRule>
    <cfRule type="containsBlanks" dxfId="2759" priority="13">
      <formula>LEN(TRIM(A1))=0</formula>
    </cfRule>
  </conditionalFormatting>
  <conditionalFormatting sqref="A9:B9">
    <cfRule type="cellIs" dxfId="2758" priority="10" operator="equal">
      <formula>0</formula>
    </cfRule>
    <cfRule type="containsBlanks" dxfId="2757" priority="11">
      <formula>LEN(TRIM(A9))=0</formula>
    </cfRule>
  </conditionalFormatting>
  <conditionalFormatting sqref="A1:B1">
    <cfRule type="containsBlanks" dxfId="2756" priority="9">
      <formula>LEN(TRIM(A1))=0</formula>
    </cfRule>
  </conditionalFormatting>
  <conditionalFormatting sqref="A1:B1">
    <cfRule type="cellIs" dxfId="2755" priority="7" operator="equal">
      <formula>0</formula>
    </cfRule>
    <cfRule type="containsBlanks" dxfId="2754" priority="8">
      <formula>LEN(TRIM(A1))=0</formula>
    </cfRule>
  </conditionalFormatting>
  <conditionalFormatting sqref="A7:B8">
    <cfRule type="cellIs" dxfId="2753" priority="5" operator="equal">
      <formula>0</formula>
    </cfRule>
    <cfRule type="containsBlanks" dxfId="2752" priority="6">
      <formula>LEN(TRIM(A7))=0</formula>
    </cfRule>
  </conditionalFormatting>
  <conditionalFormatting sqref="A2:B2">
    <cfRule type="containsBlanks" dxfId="2751" priority="4">
      <formula>LEN(TRIM(A2))=0</formula>
    </cfRule>
  </conditionalFormatting>
  <conditionalFormatting sqref="A3:B3">
    <cfRule type="containsBlanks" dxfId="2750" priority="3">
      <formula>LEN(TRIM(A3))=0</formula>
    </cfRule>
  </conditionalFormatting>
  <conditionalFormatting sqref="A2:B6">
    <cfRule type="cellIs" dxfId="2749" priority="1" operator="equal">
      <formula>0</formula>
    </cfRule>
    <cfRule type="containsBlanks" dxfId="2748" priority="2">
      <formula>LEN(TRIM(A2))=0</formula>
    </cfRule>
  </conditionalFormatting>
  <dataValidations count="1">
    <dataValidation type="list" allowBlank="1" showInputMessage="1" showErrorMessage="1" sqref="B9:B21 A4:A21" xr:uid="{0C35F706-F07A-47BC-9CA5-C8294BA3F4F2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5603C-D154-40BF-8800-F4F33DDF12A2}">
  <sheetPr codeName="Hoja29"/>
  <dimension ref="A1:W25"/>
  <sheetViews>
    <sheetView workbookViewId="0">
      <selection activeCell="K37" sqref="K3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150</v>
      </c>
      <c r="B2" s="7" t="s">
        <v>151</v>
      </c>
      <c r="C2" s="7">
        <v>1000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0.28920000000000001</v>
      </c>
      <c r="F2" s="8">
        <f t="shared" si="0"/>
        <v>2.6999999999999996E-2</v>
      </c>
      <c r="G2" s="8">
        <f t="shared" si="0"/>
        <v>0</v>
      </c>
      <c r="H2" s="8">
        <f t="shared" si="0"/>
        <v>0</v>
      </c>
      <c r="I2" s="8">
        <f t="shared" si="0"/>
        <v>0.26220000000000004</v>
      </c>
      <c r="J2" s="8">
        <f t="shared" si="0"/>
        <v>6.9000000000000006E-2</v>
      </c>
      <c r="K2" s="8">
        <f t="shared" si="0"/>
        <v>7.1999999999999995E-2</v>
      </c>
      <c r="L2" s="8">
        <f t="shared" si="0"/>
        <v>2.7719999999999998E-2</v>
      </c>
      <c r="M2" s="8">
        <f t="shared" si="0"/>
        <v>2.7719999999999998E-2</v>
      </c>
      <c r="N2" s="8">
        <f t="shared" si="0"/>
        <v>6.1599999999999997E-3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2.1560000000000003E-2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570</v>
      </c>
      <c r="C4" s="9">
        <f>IF(Tabla229[[#This Row],[CANTIDAD]]="",0%,Tabla229[[#This Row],[CANTIDAD]]/10)</f>
        <v>57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142</v>
      </c>
      <c r="B5" s="9">
        <v>6</v>
      </c>
      <c r="C5" s="9">
        <f>IF(Tabla229[[#This Row],[CANTIDAD]]="",0%,Tabla229[[#This Row],[CANTIDAD]]/10)</f>
        <v>0.6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154</v>
      </c>
      <c r="C6" s="9">
        <f>IF(Tabla229[[#This Row],[CANTIDAD]]="",0%,Tabla229[[#This Row],[CANTIDAD]]/10)</f>
        <v>15.4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150</v>
      </c>
      <c r="C7" s="9">
        <f>IF(Tabla229[[#This Row],[CANTIDAD]]="",0%,Tabla229[[#This Row],[CANTIDAD]]/10)</f>
        <v>15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120</v>
      </c>
      <c r="C8" s="9">
        <f>IF(Tabla229[[#This Row],[CANTIDAD]]="",0%,Tabla229[[#This Row],[CANTIDAD]]/10)</f>
        <v>12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IF(Tabla229[[#This Row],[CANTIDAD]]="",0%,Tabla229[[#This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IF(Tabla229[[#This Row],[CANTIDAD]]="",0%,Tabla229[[#This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IF(Tabla229[[#This Row],[CANTIDAD]]="",0%,Tabla229[[#This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IF(Tabla229[[#This Row],[CANTIDAD]]="",0%,Tabla229[[#This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IF(Tabla229[[#This Row],[CANTIDAD]]="",0%,Tabla229[[#This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IF(Tabla229[[#This Row],[CANTIDAD]]="",0%,Tabla229[[#This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IF(Tabla229[[#This Row],[CANTIDAD]]="",0%,Tabla229[[#This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IF(Tabla229[[#This Row],[CANTIDAD]]="",0%,Tabla229[[#This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IF(Tabla229[[#This Row],[CANTIDAD]]="",0%,Tabla229[[#This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IF(Tabla229[[#This Row],[CANTIDAD]]="",0%,Tabla229[[#This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IF(Tabla229[[#This Row],[CANTIDAD]]="",0%,Tabla229[[#This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IF(Tabla229[[#This Row],[CANTIDAD]]="",0%,Tabla229[[#This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IF(Tabla229[[#This Row],[CANTIDAD]]="",0%,Tabla229[[#This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719" priority="22">
      <formula>LEN(TRIM(D2))=0</formula>
    </cfRule>
  </conditionalFormatting>
  <conditionalFormatting sqref="D4:W21 D2:W2">
    <cfRule type="cellIs" dxfId="2718" priority="21" operator="equal">
      <formula>0</formula>
    </cfRule>
  </conditionalFormatting>
  <conditionalFormatting sqref="C4:C21">
    <cfRule type="cellIs" dxfId="2717" priority="19" operator="equal">
      <formula>0</formula>
    </cfRule>
    <cfRule type="containsBlanks" dxfId="2716" priority="20">
      <formula>LEN(TRIM(C4))=0</formula>
    </cfRule>
  </conditionalFormatting>
  <conditionalFormatting sqref="D1:W1">
    <cfRule type="containsBlanks" dxfId="2715" priority="18">
      <formula>LEN(TRIM(D1))=0</formula>
    </cfRule>
  </conditionalFormatting>
  <conditionalFormatting sqref="C1">
    <cfRule type="containsBlanks" dxfId="2714" priority="17">
      <formula>LEN(TRIM(C1))=0</formula>
    </cfRule>
  </conditionalFormatting>
  <conditionalFormatting sqref="C2">
    <cfRule type="containsBlanks" dxfId="2713" priority="16">
      <formula>LEN(TRIM(C2))=0</formula>
    </cfRule>
  </conditionalFormatting>
  <conditionalFormatting sqref="D3:W3">
    <cfRule type="containsBlanks" dxfId="2712" priority="15">
      <formula>LEN(TRIM(D3))=0</formula>
    </cfRule>
  </conditionalFormatting>
  <conditionalFormatting sqref="C3">
    <cfRule type="containsBlanks" dxfId="2711" priority="14">
      <formula>LEN(TRIM(C3))=0</formula>
    </cfRule>
  </conditionalFormatting>
  <conditionalFormatting sqref="A10:W21 C1:W9">
    <cfRule type="cellIs" dxfId="2710" priority="12" operator="equal">
      <formula>0</formula>
    </cfRule>
    <cfRule type="containsBlanks" dxfId="2709" priority="13">
      <formula>LEN(TRIM(A1))=0</formula>
    </cfRule>
  </conditionalFormatting>
  <conditionalFormatting sqref="A9:B9">
    <cfRule type="cellIs" dxfId="2708" priority="10" operator="equal">
      <formula>0</formula>
    </cfRule>
    <cfRule type="containsBlanks" dxfId="2707" priority="11">
      <formula>LEN(TRIM(A9))=0</formula>
    </cfRule>
  </conditionalFormatting>
  <conditionalFormatting sqref="A1:B1">
    <cfRule type="containsBlanks" dxfId="2706" priority="9">
      <formula>LEN(TRIM(A1))=0</formula>
    </cfRule>
  </conditionalFormatting>
  <conditionalFormatting sqref="A1:B1">
    <cfRule type="cellIs" dxfId="2705" priority="7" operator="equal">
      <formula>0</formula>
    </cfRule>
    <cfRule type="containsBlanks" dxfId="2704" priority="8">
      <formula>LEN(TRIM(A1))=0</formula>
    </cfRule>
  </conditionalFormatting>
  <conditionalFormatting sqref="A7:B8">
    <cfRule type="cellIs" dxfId="2703" priority="5" operator="equal">
      <formula>0</formula>
    </cfRule>
    <cfRule type="containsBlanks" dxfId="2702" priority="6">
      <formula>LEN(TRIM(A7))=0</formula>
    </cfRule>
  </conditionalFormatting>
  <conditionalFormatting sqref="A2:B2">
    <cfRule type="containsBlanks" dxfId="2701" priority="4">
      <formula>LEN(TRIM(A2))=0</formula>
    </cfRule>
  </conditionalFormatting>
  <conditionalFormatting sqref="A3:B3">
    <cfRule type="containsBlanks" dxfId="2700" priority="3">
      <formula>LEN(TRIM(A3))=0</formula>
    </cfRule>
  </conditionalFormatting>
  <conditionalFormatting sqref="A2:B6">
    <cfRule type="cellIs" dxfId="2699" priority="1" operator="equal">
      <formula>0</formula>
    </cfRule>
    <cfRule type="containsBlanks" dxfId="2698" priority="2">
      <formula>LEN(TRIM(A2))=0</formula>
    </cfRule>
  </conditionalFormatting>
  <dataValidations count="1">
    <dataValidation type="list" allowBlank="1" showInputMessage="1" showErrorMessage="1" sqref="B9:B21 A4:A21" xr:uid="{10E7835E-F51B-4BFE-89AD-C8654F38E15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5212-4855-4A61-8F4C-1425D4725DB1}">
  <sheetPr codeName="Hoja30"/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180</v>
      </c>
      <c r="B2" s="7" t="s">
        <v>88</v>
      </c>
      <c r="C2" s="7">
        <v>30000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IF(Tabla230[[#This Row],[CANTIDAD]]="",0%,Tabla230[[#This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IF(Tabla230[[#This Row],[CANTIDAD]]="",0%,Tabla230[[#This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IF(Tabla230[[#This Row],[CANTIDAD]]="",0%,Tabla230[[#This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IF(Tabla230[[#This Row],[CANTIDAD]]="",0%,Tabla230[[#This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IF(Tabla230[[#This Row],[CANTIDAD]]="",0%,Tabla230[[#This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IF(Tabla230[[#This Row],[CANTIDAD]]="",0%,Tabla230[[#This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IF(Tabla230[[#This Row],[CANTIDAD]]="",0%,Tabla230[[#This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IF(Tabla230[[#This Row],[CANTIDAD]]="",0%,Tabla230[[#This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IF(Tabla230[[#This Row],[CANTIDAD]]="",0%,Tabla230[[#This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IF(Tabla230[[#This Row],[CANTIDAD]]="",0%,Tabla230[[#This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IF(Tabla230[[#This Row],[CANTIDAD]]="",0%,Tabla230[[#This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IF(Tabla230[[#This Row],[CANTIDAD]]="",0%,Tabla230[[#This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IF(Tabla230[[#This Row],[CANTIDAD]]="",0%,Tabla230[[#This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IF(Tabla230[[#This Row],[CANTIDAD]]="",0%,Tabla230[[#This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IF(Tabla230[[#This Row],[CANTIDAD]]="",0%,Tabla230[[#This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IF(Tabla230[[#This Row],[CANTIDAD]]="",0%,Tabla230[[#This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IF(Tabla230[[#This Row],[CANTIDAD]]="",0%,Tabla230[[#This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669" priority="24">
      <formula>LEN(TRIM(D2))=0</formula>
    </cfRule>
  </conditionalFormatting>
  <conditionalFormatting sqref="D4:W21 D2:W2">
    <cfRule type="cellIs" dxfId="2668" priority="23" operator="equal">
      <formula>0</formula>
    </cfRule>
  </conditionalFormatting>
  <conditionalFormatting sqref="C4:C21">
    <cfRule type="cellIs" dxfId="2667" priority="21" operator="equal">
      <formula>0</formula>
    </cfRule>
    <cfRule type="containsBlanks" dxfId="2666" priority="22">
      <formula>LEN(TRIM(C4))=0</formula>
    </cfRule>
  </conditionalFormatting>
  <conditionalFormatting sqref="D1:W1">
    <cfRule type="containsBlanks" dxfId="2665" priority="20">
      <formula>LEN(TRIM(D1))=0</formula>
    </cfRule>
  </conditionalFormatting>
  <conditionalFormatting sqref="C1">
    <cfRule type="containsBlanks" dxfId="2664" priority="19">
      <formula>LEN(TRIM(C1))=0</formula>
    </cfRule>
  </conditionalFormatting>
  <conditionalFormatting sqref="C2">
    <cfRule type="containsBlanks" dxfId="2663" priority="18">
      <formula>LEN(TRIM(C2))=0</formula>
    </cfRule>
  </conditionalFormatting>
  <conditionalFormatting sqref="D3:W3">
    <cfRule type="containsBlanks" dxfId="2662" priority="17">
      <formula>LEN(TRIM(D3))=0</formula>
    </cfRule>
  </conditionalFormatting>
  <conditionalFormatting sqref="C3">
    <cfRule type="containsBlanks" dxfId="2661" priority="16">
      <formula>LEN(TRIM(C3))=0</formula>
    </cfRule>
  </conditionalFormatting>
  <conditionalFormatting sqref="A10:W21 C1:W9">
    <cfRule type="cellIs" dxfId="2660" priority="14" operator="equal">
      <formula>0</formula>
    </cfRule>
    <cfRule type="containsBlanks" dxfId="2659" priority="15">
      <formula>LEN(TRIM(A1))=0</formula>
    </cfRule>
  </conditionalFormatting>
  <conditionalFormatting sqref="A9:B9">
    <cfRule type="cellIs" dxfId="2658" priority="12" operator="equal">
      <formula>0</formula>
    </cfRule>
    <cfRule type="containsBlanks" dxfId="2657" priority="13">
      <formula>LEN(TRIM(A9))=0</formula>
    </cfRule>
  </conditionalFormatting>
  <conditionalFormatting sqref="A1:B1">
    <cfRule type="containsBlanks" dxfId="2656" priority="11">
      <formula>LEN(TRIM(A1))=0</formula>
    </cfRule>
  </conditionalFormatting>
  <conditionalFormatting sqref="A1:B1">
    <cfRule type="cellIs" dxfId="2655" priority="9" operator="equal">
      <formula>0</formula>
    </cfRule>
    <cfRule type="containsBlanks" dxfId="2654" priority="10">
      <formula>LEN(TRIM(A1))=0</formula>
    </cfRule>
  </conditionalFormatting>
  <conditionalFormatting sqref="A8:B8">
    <cfRule type="cellIs" dxfId="2653" priority="7" operator="equal">
      <formula>0</formula>
    </cfRule>
    <cfRule type="containsBlanks" dxfId="2652" priority="8">
      <formula>LEN(TRIM(A8))=0</formula>
    </cfRule>
  </conditionalFormatting>
  <conditionalFormatting sqref="A7:B7">
    <cfRule type="cellIs" dxfId="2651" priority="5" operator="equal">
      <formula>0</formula>
    </cfRule>
    <cfRule type="containsBlanks" dxfId="2650" priority="6">
      <formula>LEN(TRIM(A7))=0</formula>
    </cfRule>
  </conditionalFormatting>
  <conditionalFormatting sqref="A2:B2">
    <cfRule type="containsBlanks" dxfId="2649" priority="4">
      <formula>LEN(TRIM(A2))=0</formula>
    </cfRule>
  </conditionalFormatting>
  <conditionalFormatting sqref="A3:B3">
    <cfRule type="containsBlanks" dxfId="2648" priority="3">
      <formula>LEN(TRIM(A3))=0</formula>
    </cfRule>
  </conditionalFormatting>
  <conditionalFormatting sqref="A2:B6">
    <cfRule type="cellIs" dxfId="2647" priority="1" operator="equal">
      <formula>0</formula>
    </cfRule>
    <cfRule type="containsBlanks" dxfId="2646" priority="2">
      <formula>LEN(TRIM(A2))=0</formula>
    </cfRule>
  </conditionalFormatting>
  <dataValidations count="1">
    <dataValidation type="list" allowBlank="1" showInputMessage="1" showErrorMessage="1" sqref="B9:B21 A4:A21" xr:uid="{6BE17D24-9E57-4C71-9F8B-4A5F796E3ED8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DF9DD-5D84-4A75-AC45-2D70750DA3DE}">
  <sheetPr codeName="Hoja31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153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510</v>
      </c>
      <c r="C4" s="9">
        <f>IF(Tabla231[[#This Row],[CANTIDAD]]="",0%,Tabla231[[#This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IF(Tabla231[[#This Row],[CANTIDAD]]="",0%,Tabla231[[#This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IF(Tabla231[[#This Row],[CANTIDAD]]="",0%,Tabla231[[#This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IF(Tabla231[[#This Row],[CANTIDAD]]="",0%,Tabla231[[#This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IF(Tabla231[[#This Row],[CANTIDAD]]="",0%,Tabla231[[#This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IF(Tabla231[[#This Row],[CANTIDAD]]="",0%,Tabla231[[#This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IF(Tabla231[[#This Row],[CANTIDAD]]="",0%,Tabla231[[#This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IF(Tabla231[[#This Row],[CANTIDAD]]="",0%,Tabla231[[#This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IF(Tabla231[[#This Row],[CANTIDAD]]="",0%,Tabla231[[#This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IF(Tabla231[[#This Row],[CANTIDAD]]="",0%,Tabla231[[#This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IF(Tabla231[[#This Row],[CANTIDAD]]="",0%,Tabla231[[#This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IF(Tabla231[[#This Row],[CANTIDAD]]="",0%,Tabla231[[#This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IF(Tabla231[[#This Row],[CANTIDAD]]="",0%,Tabla231[[#This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IF(Tabla231[[#This Row],[CANTIDAD]]="",0%,Tabla231[[#This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IF(Tabla231[[#This Row],[CANTIDAD]]="",0%,Tabla231[[#This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IF(Tabla231[[#This Row],[CANTIDAD]]="",0%,Tabla231[[#This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IF(Tabla231[[#This Row],[CANTIDAD]]="",0%,Tabla231[[#This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617" priority="24">
      <formula>LEN(TRIM(D2))=0</formula>
    </cfRule>
  </conditionalFormatting>
  <conditionalFormatting sqref="D4:W21 D2:W2">
    <cfRule type="cellIs" dxfId="2616" priority="23" operator="equal">
      <formula>0</formula>
    </cfRule>
  </conditionalFormatting>
  <conditionalFormatting sqref="C4:C21">
    <cfRule type="cellIs" dxfId="2615" priority="21" operator="equal">
      <formula>0</formula>
    </cfRule>
    <cfRule type="containsBlanks" dxfId="2614" priority="22">
      <formula>LEN(TRIM(C4))=0</formula>
    </cfRule>
  </conditionalFormatting>
  <conditionalFormatting sqref="D1:W1">
    <cfRule type="containsBlanks" dxfId="2613" priority="20">
      <formula>LEN(TRIM(D1))=0</formula>
    </cfRule>
  </conditionalFormatting>
  <conditionalFormatting sqref="C1">
    <cfRule type="containsBlanks" dxfId="2612" priority="19">
      <formula>LEN(TRIM(C1))=0</formula>
    </cfRule>
  </conditionalFormatting>
  <conditionalFormatting sqref="C2">
    <cfRule type="containsBlanks" dxfId="2611" priority="18">
      <formula>LEN(TRIM(C2))=0</formula>
    </cfRule>
  </conditionalFormatting>
  <conditionalFormatting sqref="D3:W3">
    <cfRule type="containsBlanks" dxfId="2610" priority="17">
      <formula>LEN(TRIM(D3))=0</formula>
    </cfRule>
  </conditionalFormatting>
  <conditionalFormatting sqref="C3">
    <cfRule type="containsBlanks" dxfId="2609" priority="16">
      <formula>LEN(TRIM(C3))=0</formula>
    </cfRule>
  </conditionalFormatting>
  <conditionalFormatting sqref="A10:W21 C1:W9">
    <cfRule type="cellIs" dxfId="2608" priority="14" operator="equal">
      <formula>0</formula>
    </cfRule>
    <cfRule type="containsBlanks" dxfId="2607" priority="15">
      <formula>LEN(TRIM(A1))=0</formula>
    </cfRule>
  </conditionalFormatting>
  <conditionalFormatting sqref="A9:B9">
    <cfRule type="cellIs" dxfId="2606" priority="12" operator="equal">
      <formula>0</formula>
    </cfRule>
    <cfRule type="containsBlanks" dxfId="2605" priority="13">
      <formula>LEN(TRIM(A9))=0</formula>
    </cfRule>
  </conditionalFormatting>
  <conditionalFormatting sqref="A1:B1">
    <cfRule type="containsBlanks" dxfId="2604" priority="11">
      <formula>LEN(TRIM(A1))=0</formula>
    </cfRule>
  </conditionalFormatting>
  <conditionalFormatting sqref="A1:B1">
    <cfRule type="cellIs" dxfId="2603" priority="9" operator="equal">
      <formula>0</formula>
    </cfRule>
    <cfRule type="containsBlanks" dxfId="2602" priority="10">
      <formula>LEN(TRIM(A1))=0</formula>
    </cfRule>
  </conditionalFormatting>
  <conditionalFormatting sqref="A8:B8">
    <cfRule type="cellIs" dxfId="2601" priority="7" operator="equal">
      <formula>0</formula>
    </cfRule>
    <cfRule type="containsBlanks" dxfId="2600" priority="8">
      <formula>LEN(TRIM(A8))=0</formula>
    </cfRule>
  </conditionalFormatting>
  <conditionalFormatting sqref="A7:B7">
    <cfRule type="cellIs" dxfId="2599" priority="5" operator="equal">
      <formula>0</formula>
    </cfRule>
    <cfRule type="containsBlanks" dxfId="2598" priority="6">
      <formula>LEN(TRIM(A7))=0</formula>
    </cfRule>
  </conditionalFormatting>
  <conditionalFormatting sqref="A2:B2">
    <cfRule type="containsBlanks" dxfId="2597" priority="4">
      <formula>LEN(TRIM(A2))=0</formula>
    </cfRule>
  </conditionalFormatting>
  <conditionalFormatting sqref="A3:B3">
    <cfRule type="containsBlanks" dxfId="2596" priority="3">
      <formula>LEN(TRIM(A3))=0</formula>
    </cfRule>
  </conditionalFormatting>
  <conditionalFormatting sqref="A2:B6">
    <cfRule type="cellIs" dxfId="2595" priority="1" operator="equal">
      <formula>0</formula>
    </cfRule>
    <cfRule type="containsBlanks" dxfId="2594" priority="2">
      <formula>LEN(TRIM(A2))=0</formula>
    </cfRule>
  </conditionalFormatting>
  <dataValidations count="1">
    <dataValidation type="list" allowBlank="1" showInputMessage="1" showErrorMessage="1" sqref="B9:B21 A4:A21" xr:uid="{F6FB342C-7B28-4E3A-9EDD-21690884BEF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E3ECE-F9BF-43CD-BD12-2983CCAE901D}">
  <sheetPr codeName="Hoja32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155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IF(Tabla232[[#This Row],[CANTIDAD]]="",0%,Tabla232[[#This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IF(Tabla232[[#This Row],[CANTIDAD]]="",0%,Tabla232[[#This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250</v>
      </c>
      <c r="C6" s="9">
        <f>IF(Tabla232[[#This Row],[CANTIDAD]]="",0%,Tabla232[[#This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IF(Tabla232[[#This Row],[CANTIDAD]]="",0%,Tabla232[[#This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IF(Tabla232[[#This Row],[CANTIDAD]]="",0%,Tabla232[[#This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IF(Tabla232[[#This Row],[CANTIDAD]]="",0%,Tabla232[[#This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IF(Tabla232[[#This Row],[CANTIDAD]]="",0%,Tabla232[[#This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IF(Tabla232[[#This Row],[CANTIDAD]]="",0%,Tabla232[[#This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IF(Tabla232[[#This Row],[CANTIDAD]]="",0%,Tabla232[[#This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IF(Tabla232[[#This Row],[CANTIDAD]]="",0%,Tabla232[[#This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IF(Tabla232[[#This Row],[CANTIDAD]]="",0%,Tabla232[[#This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IF(Tabla232[[#This Row],[CANTIDAD]]="",0%,Tabla232[[#This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IF(Tabla232[[#This Row],[CANTIDAD]]="",0%,Tabla232[[#This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IF(Tabla232[[#This Row],[CANTIDAD]]="",0%,Tabla232[[#This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IF(Tabla232[[#This Row],[CANTIDAD]]="",0%,Tabla232[[#This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IF(Tabla232[[#This Row],[CANTIDAD]]="",0%,Tabla232[[#This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IF(Tabla232[[#This Row],[CANTIDAD]]="",0%,Tabla232[[#This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65" priority="24">
      <formula>LEN(TRIM(D2))=0</formula>
    </cfRule>
  </conditionalFormatting>
  <conditionalFormatting sqref="D4:W21 D2:W2">
    <cfRule type="cellIs" dxfId="2564" priority="23" operator="equal">
      <formula>0</formula>
    </cfRule>
  </conditionalFormatting>
  <conditionalFormatting sqref="C4:C21">
    <cfRule type="cellIs" dxfId="2563" priority="21" operator="equal">
      <formula>0</formula>
    </cfRule>
    <cfRule type="containsBlanks" dxfId="2562" priority="22">
      <formula>LEN(TRIM(C4))=0</formula>
    </cfRule>
  </conditionalFormatting>
  <conditionalFormatting sqref="D1:W1">
    <cfRule type="containsBlanks" dxfId="2561" priority="20">
      <formula>LEN(TRIM(D1))=0</formula>
    </cfRule>
  </conditionalFormatting>
  <conditionalFormatting sqref="C1">
    <cfRule type="containsBlanks" dxfId="2560" priority="19">
      <formula>LEN(TRIM(C1))=0</formula>
    </cfRule>
  </conditionalFormatting>
  <conditionalFormatting sqref="C2">
    <cfRule type="containsBlanks" dxfId="2559" priority="18">
      <formula>LEN(TRIM(C2))=0</formula>
    </cfRule>
  </conditionalFormatting>
  <conditionalFormatting sqref="D3:W3">
    <cfRule type="containsBlanks" dxfId="2558" priority="17">
      <formula>LEN(TRIM(D3))=0</formula>
    </cfRule>
  </conditionalFormatting>
  <conditionalFormatting sqref="C3">
    <cfRule type="containsBlanks" dxfId="2557" priority="16">
      <formula>LEN(TRIM(C3))=0</formula>
    </cfRule>
  </conditionalFormatting>
  <conditionalFormatting sqref="A10:W21 C1:W9">
    <cfRule type="cellIs" dxfId="2556" priority="14" operator="equal">
      <formula>0</formula>
    </cfRule>
    <cfRule type="containsBlanks" dxfId="2555" priority="15">
      <formula>LEN(TRIM(A1))=0</formula>
    </cfRule>
  </conditionalFormatting>
  <conditionalFormatting sqref="A9:B9">
    <cfRule type="cellIs" dxfId="2554" priority="12" operator="equal">
      <formula>0</formula>
    </cfRule>
    <cfRule type="containsBlanks" dxfId="2553" priority="13">
      <formula>LEN(TRIM(A9))=0</formula>
    </cfRule>
  </conditionalFormatting>
  <conditionalFormatting sqref="A1:B1">
    <cfRule type="containsBlanks" dxfId="2552" priority="11">
      <formula>LEN(TRIM(A1))=0</formula>
    </cfRule>
  </conditionalFormatting>
  <conditionalFormatting sqref="A1:B1">
    <cfRule type="cellIs" dxfId="2551" priority="9" operator="equal">
      <formula>0</formula>
    </cfRule>
    <cfRule type="containsBlanks" dxfId="2550" priority="10">
      <formula>LEN(TRIM(A1))=0</formula>
    </cfRule>
  </conditionalFormatting>
  <conditionalFormatting sqref="A8:B8">
    <cfRule type="cellIs" dxfId="2549" priority="7" operator="equal">
      <formula>0</formula>
    </cfRule>
    <cfRule type="containsBlanks" dxfId="2548" priority="8">
      <formula>LEN(TRIM(A8))=0</formula>
    </cfRule>
  </conditionalFormatting>
  <conditionalFormatting sqref="A7:B7">
    <cfRule type="cellIs" dxfId="2547" priority="5" operator="equal">
      <formula>0</formula>
    </cfRule>
    <cfRule type="containsBlanks" dxfId="2546" priority="6">
      <formula>LEN(TRIM(A7))=0</formula>
    </cfRule>
  </conditionalFormatting>
  <conditionalFormatting sqref="A2:B2">
    <cfRule type="containsBlanks" dxfId="2545" priority="4">
      <formula>LEN(TRIM(A2))=0</formula>
    </cfRule>
  </conditionalFormatting>
  <conditionalFormatting sqref="A3:B3">
    <cfRule type="containsBlanks" dxfId="2544" priority="3">
      <formula>LEN(TRIM(A3))=0</formula>
    </cfRule>
  </conditionalFormatting>
  <conditionalFormatting sqref="A2:B6">
    <cfRule type="cellIs" dxfId="2543" priority="1" operator="equal">
      <formula>0</formula>
    </cfRule>
    <cfRule type="containsBlanks" dxfId="2542" priority="2">
      <formula>LEN(TRIM(A2))=0</formula>
    </cfRule>
  </conditionalFormatting>
  <dataValidations disablePrompts="1" count="1">
    <dataValidation type="list" allowBlank="1" showInputMessage="1" showErrorMessage="1" sqref="B9:B21 A4:A21" xr:uid="{1DCBD1B5-0E71-4476-8ECB-3AD9425CE7A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35029-0E3A-4CC7-80A9-104FA3E29A27}">
  <sheetPr codeName="Hoja33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157</v>
      </c>
      <c r="B2" s="7" t="s">
        <v>156</v>
      </c>
      <c r="C2" s="7">
        <v>12150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0.26555000000000001</v>
      </c>
      <c r="F2" s="8">
        <f t="shared" si="0"/>
        <v>7.0049999999999987E-2</v>
      </c>
      <c r="G2" s="8">
        <f t="shared" si="0"/>
        <v>0</v>
      </c>
      <c r="H2" s="8">
        <f t="shared" si="0"/>
        <v>0</v>
      </c>
      <c r="I2" s="8">
        <f t="shared" si="0"/>
        <v>0.19550000000000001</v>
      </c>
      <c r="J2" s="8">
        <f t="shared" si="0"/>
        <v>3.0499999999999999E-2</v>
      </c>
      <c r="K2" s="8">
        <f t="shared" si="0"/>
        <v>0.1152</v>
      </c>
      <c r="L2" s="8">
        <f t="shared" si="0"/>
        <v>0</v>
      </c>
      <c r="M2" s="8">
        <f t="shared" si="0"/>
        <v>0</v>
      </c>
      <c r="N2" s="8">
        <f t="shared" si="0"/>
        <v>7.3199999999999987E-2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425</v>
      </c>
      <c r="C4" s="9">
        <f>IF(Tabla233[[#This Row],[CANTIDAD]]="",0%,Tabla233[[#This Row],[CANTIDAD]]/10)</f>
        <v>42.5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95</v>
      </c>
      <c r="B5" s="9">
        <v>50</v>
      </c>
      <c r="C5" s="9">
        <f>IF(Tabla233[[#This Row],[CANTIDAD]]="",0%,Tabla233[[#This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0.12</v>
      </c>
      <c r="F5" s="10" cm="1">
        <f t="array" ref="F5">IF($A5="",0%,(_xlfn.XLOOKUP($A5,Tabla1[[#All],[ID]],Tabla1[[#All],[N-NH4]])))</f>
        <v>0.12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0.61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192</v>
      </c>
      <c r="C6" s="9">
        <f>IF(Tabla233[[#This Row],[CANTIDAD]]="",0%,Tabla233[[#This Row],[CANTIDAD]]/10)</f>
        <v>19.2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123</v>
      </c>
      <c r="B7" s="9">
        <v>305</v>
      </c>
      <c r="C7" s="9">
        <f>IF(Tabla233[[#This Row],[CANTIDAD]]="",0%,Tabla233[[#This Row],[CANTIDAD]]/10)</f>
        <v>30.5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0.21</v>
      </c>
      <c r="F7" s="10" cm="1">
        <f t="array" ref="F7">IF($A7="",0%,(_xlfn.XLOOKUP($A7,Tabla1[[#All],[ID]],Tabla1[[#All],[N-NH4]])))</f>
        <v>0.21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0.24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90</v>
      </c>
      <c r="B8" s="9">
        <v>28</v>
      </c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0.18</v>
      </c>
      <c r="M8" s="10" cm="1">
        <f t="array" ref="M8">IF($A8="",0%,(_xlfn.XLOOKUP($A8,Tabla1[[#All],[ID]],Tabla1[[#All],[MgO]])))</f>
        <v>0.18</v>
      </c>
      <c r="N8" s="10" cm="1">
        <f t="array" ref="N8">IF($A8="",0%,(_xlfn.XLOOKUP($A8,Tabla1[[#All],[ID]],Tabla1[[#All],[S]])))</f>
        <v>0.04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0.14000000000000001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IF(Tabla233[[#This Row],[CANTIDAD]]="",0%,Tabla233[[#This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IF(Tabla233[[#This Row],[CANTIDAD]]="",0%,Tabla233[[#This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IF(Tabla233[[#This Row],[CANTIDAD]]="",0%,Tabla233[[#This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IF(Tabla233[[#This Row],[CANTIDAD]]="",0%,Tabla233[[#This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IF(Tabla233[[#This Row],[CANTIDAD]]="",0%,Tabla233[[#This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IF(Tabla233[[#This Row],[CANTIDAD]]="",0%,Tabla233[[#This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IF(Tabla233[[#This Row],[CANTIDAD]]="",0%,Tabla233[[#This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IF(Tabla233[[#This Row],[CANTIDAD]]="",0%,Tabla233[[#This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IF(Tabla233[[#This Row],[CANTIDAD]]="",0%,Tabla233[[#This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IF(Tabla233[[#This Row],[CANTIDAD]]="",0%,Tabla233[[#This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IF(Tabla233[[#This Row],[CANTIDAD]]="",0%,Tabla233[[#This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IF(Tabla233[[#This Row],[CANTIDAD]]="",0%,Tabla233[[#This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IF(Tabla233[[#This Row],[CANTIDAD]]="",0%,Tabla233[[#This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513" priority="28">
      <formula>LEN(TRIM(D2))=0</formula>
    </cfRule>
  </conditionalFormatting>
  <conditionalFormatting sqref="D4:W21 D2:W2">
    <cfRule type="cellIs" dxfId="2512" priority="27" operator="equal">
      <formula>0</formula>
    </cfRule>
  </conditionalFormatting>
  <conditionalFormatting sqref="C4:C21">
    <cfRule type="cellIs" dxfId="2511" priority="25" operator="equal">
      <formula>0</formula>
    </cfRule>
    <cfRule type="containsBlanks" dxfId="2510" priority="26">
      <formula>LEN(TRIM(C4))=0</formula>
    </cfRule>
  </conditionalFormatting>
  <conditionalFormatting sqref="D1:W1">
    <cfRule type="containsBlanks" dxfId="2509" priority="24">
      <formula>LEN(TRIM(D1))=0</formula>
    </cfRule>
  </conditionalFormatting>
  <conditionalFormatting sqref="C1">
    <cfRule type="containsBlanks" dxfId="2508" priority="23">
      <formula>LEN(TRIM(C1))=0</formula>
    </cfRule>
  </conditionalFormatting>
  <conditionalFormatting sqref="C2">
    <cfRule type="containsBlanks" dxfId="2507" priority="22">
      <formula>LEN(TRIM(C2))=0</formula>
    </cfRule>
  </conditionalFormatting>
  <conditionalFormatting sqref="D3:W3">
    <cfRule type="containsBlanks" dxfId="2506" priority="21">
      <formula>LEN(TRIM(D3))=0</formula>
    </cfRule>
  </conditionalFormatting>
  <conditionalFormatting sqref="C3">
    <cfRule type="containsBlanks" dxfId="2505" priority="20">
      <formula>LEN(TRIM(C3))=0</formula>
    </cfRule>
  </conditionalFormatting>
  <conditionalFormatting sqref="A10:W21 C1:W9">
    <cfRule type="cellIs" dxfId="2504" priority="18" operator="equal">
      <formula>0</formula>
    </cfRule>
    <cfRule type="containsBlanks" dxfId="2503" priority="19">
      <formula>LEN(TRIM(A1))=0</formula>
    </cfRule>
  </conditionalFormatting>
  <conditionalFormatting sqref="A9:B9">
    <cfRule type="cellIs" dxfId="2502" priority="16" operator="equal">
      <formula>0</formula>
    </cfRule>
    <cfRule type="containsBlanks" dxfId="2501" priority="17">
      <formula>LEN(TRIM(A9))=0</formula>
    </cfRule>
  </conditionalFormatting>
  <conditionalFormatting sqref="A1:B1">
    <cfRule type="containsBlanks" dxfId="2500" priority="15">
      <formula>LEN(TRIM(A1))=0</formula>
    </cfRule>
  </conditionalFormatting>
  <conditionalFormatting sqref="A1:B1">
    <cfRule type="cellIs" dxfId="2499" priority="13" operator="equal">
      <formula>0</formula>
    </cfRule>
    <cfRule type="containsBlanks" dxfId="2498" priority="14">
      <formula>LEN(TRIM(A1))=0</formula>
    </cfRule>
  </conditionalFormatting>
  <conditionalFormatting sqref="A8:B8">
    <cfRule type="cellIs" dxfId="2497" priority="11" operator="equal">
      <formula>0</formula>
    </cfRule>
    <cfRule type="containsBlanks" dxfId="2496" priority="12">
      <formula>LEN(TRIM(A8))=0</formula>
    </cfRule>
  </conditionalFormatting>
  <conditionalFormatting sqref="B7">
    <cfRule type="cellIs" dxfId="2495" priority="9" operator="equal">
      <formula>0</formula>
    </cfRule>
    <cfRule type="containsBlanks" dxfId="2494" priority="10">
      <formula>LEN(TRIM(B7))=0</formula>
    </cfRule>
  </conditionalFormatting>
  <conditionalFormatting sqref="A2:B2">
    <cfRule type="containsBlanks" dxfId="2493" priority="8">
      <formula>LEN(TRIM(A2))=0</formula>
    </cfRule>
  </conditionalFormatting>
  <conditionalFormatting sqref="A3:B3">
    <cfRule type="containsBlanks" dxfId="2492" priority="7">
      <formula>LEN(TRIM(A3))=0</formula>
    </cfRule>
  </conditionalFormatting>
  <conditionalFormatting sqref="A2:B3 B4:B6">
    <cfRule type="cellIs" dxfId="2491" priority="5" operator="equal">
      <formula>0</formula>
    </cfRule>
    <cfRule type="containsBlanks" dxfId="2490" priority="6">
      <formula>LEN(TRIM(A2))=0</formula>
    </cfRule>
  </conditionalFormatting>
  <conditionalFormatting sqref="A7">
    <cfRule type="cellIs" dxfId="2489" priority="3" operator="equal">
      <formula>0</formula>
    </cfRule>
    <cfRule type="containsBlanks" dxfId="2488" priority="4">
      <formula>LEN(TRIM(A7))=0</formula>
    </cfRule>
  </conditionalFormatting>
  <conditionalFormatting sqref="A4:A6">
    <cfRule type="cellIs" dxfId="2487" priority="1" operator="equal">
      <formula>0</formula>
    </cfRule>
    <cfRule type="containsBlanks" dxfId="2486" priority="2">
      <formula>LEN(TRIM(A4))=0</formula>
    </cfRule>
  </conditionalFormatting>
  <dataValidations count="1">
    <dataValidation type="list" allowBlank="1" showInputMessage="1" showErrorMessage="1" sqref="B9:B21 A4:A21" xr:uid="{B5BBBB0C-56FE-4162-946E-9FE6012AF52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1FC9E-6417-4B76-B846-EDC3C3696DC8}">
  <sheetPr codeName="Hoja34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158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0.1105</v>
      </c>
      <c r="M2" s="8">
        <f t="shared" si="0"/>
        <v>0.12230000000000001</v>
      </c>
      <c r="N2" s="8">
        <f t="shared" si="0"/>
        <v>6.5250000000000002E-2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0.12078000000000001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425</v>
      </c>
      <c r="C4" s="9">
        <f>IF(Tabla234[[#This Row],[CANTIDAD]]="",0%,Tabla234[[#This Row],[CANTIDAD]]/10)</f>
        <v>42.5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IF(Tabla234[[#This Row],[CANTIDAD]]="",0%,Tabla234[[#This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192</v>
      </c>
      <c r="C6" s="9">
        <f>IF(Tabla234[[#This Row],[CANTIDAD]]="",0%,Tabla234[[#This Row],[CANTIDAD]]/10)</f>
        <v>19.2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305</v>
      </c>
      <c r="C7" s="9">
        <f>IF(Tabla234[[#This Row],[CANTIDAD]]="",0%,Tabla234[[#This Row],[CANTIDAD]]/10)</f>
        <v>30.5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/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IF(Tabla234[[#This Row],[CANTIDAD]]="",0%,Tabla234[[#This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IF(Tabla234[[#This Row],[CANTIDAD]]="",0%,Tabla234[[#This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IF(Tabla234[[#This Row],[CANTIDAD]]="",0%,Tabla234[[#This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IF(Tabla234[[#This Row],[CANTIDAD]]="",0%,Tabla234[[#This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IF(Tabla234[[#This Row],[CANTIDAD]]="",0%,Tabla234[[#This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IF(Tabla234[[#This Row],[CANTIDAD]]="",0%,Tabla234[[#This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IF(Tabla234[[#This Row],[CANTIDAD]]="",0%,Tabla234[[#This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IF(Tabla234[[#This Row],[CANTIDAD]]="",0%,Tabla234[[#This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IF(Tabla234[[#This Row],[CANTIDAD]]="",0%,Tabla234[[#This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IF(Tabla234[[#This Row],[CANTIDAD]]="",0%,Tabla234[[#This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IF(Tabla234[[#This Row],[CANTIDAD]]="",0%,Tabla234[[#This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IF(Tabla234[[#This Row],[CANTIDAD]]="",0%,Tabla234[[#This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IF(Tabla234[[#This Row],[CANTIDAD]]="",0%,Tabla234[[#This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457" priority="28">
      <formula>LEN(TRIM(D2))=0</formula>
    </cfRule>
  </conditionalFormatting>
  <conditionalFormatting sqref="D4:W21 D2:W2">
    <cfRule type="cellIs" dxfId="2456" priority="27" operator="equal">
      <formula>0</formula>
    </cfRule>
  </conditionalFormatting>
  <conditionalFormatting sqref="C4:C21">
    <cfRule type="cellIs" dxfId="2455" priority="25" operator="equal">
      <formula>0</formula>
    </cfRule>
    <cfRule type="containsBlanks" dxfId="2454" priority="26">
      <formula>LEN(TRIM(C4))=0</formula>
    </cfRule>
  </conditionalFormatting>
  <conditionalFormatting sqref="D1:W1">
    <cfRule type="containsBlanks" dxfId="2453" priority="24">
      <formula>LEN(TRIM(D1))=0</formula>
    </cfRule>
  </conditionalFormatting>
  <conditionalFormatting sqref="C1">
    <cfRule type="containsBlanks" dxfId="2452" priority="23">
      <formula>LEN(TRIM(C1))=0</formula>
    </cfRule>
  </conditionalFormatting>
  <conditionalFormatting sqref="C2">
    <cfRule type="containsBlanks" dxfId="2451" priority="22">
      <formula>LEN(TRIM(C2))=0</formula>
    </cfRule>
  </conditionalFormatting>
  <conditionalFormatting sqref="D3:W3">
    <cfRule type="containsBlanks" dxfId="2450" priority="21">
      <formula>LEN(TRIM(D3))=0</formula>
    </cfRule>
  </conditionalFormatting>
  <conditionalFormatting sqref="C3">
    <cfRule type="containsBlanks" dxfId="2449" priority="20">
      <formula>LEN(TRIM(C3))=0</formula>
    </cfRule>
  </conditionalFormatting>
  <conditionalFormatting sqref="A10:W21 C1:W9">
    <cfRule type="cellIs" dxfId="2448" priority="18" operator="equal">
      <formula>0</formula>
    </cfRule>
    <cfRule type="containsBlanks" dxfId="2447" priority="19">
      <formula>LEN(TRIM(A1))=0</formula>
    </cfRule>
  </conditionalFormatting>
  <conditionalFormatting sqref="A9:B9">
    <cfRule type="cellIs" dxfId="2446" priority="16" operator="equal">
      <formula>0</formula>
    </cfRule>
    <cfRule type="containsBlanks" dxfId="2445" priority="17">
      <formula>LEN(TRIM(A9))=0</formula>
    </cfRule>
  </conditionalFormatting>
  <conditionalFormatting sqref="A1:B1">
    <cfRule type="containsBlanks" dxfId="2444" priority="15">
      <formula>LEN(TRIM(A1))=0</formula>
    </cfRule>
  </conditionalFormatting>
  <conditionalFormatting sqref="A1:B1">
    <cfRule type="cellIs" dxfId="2443" priority="13" operator="equal">
      <formula>0</formula>
    </cfRule>
    <cfRule type="containsBlanks" dxfId="2442" priority="14">
      <formula>LEN(TRIM(A1))=0</formula>
    </cfRule>
  </conditionalFormatting>
  <conditionalFormatting sqref="A8:B8">
    <cfRule type="cellIs" dxfId="2441" priority="11" operator="equal">
      <formula>0</formula>
    </cfRule>
    <cfRule type="containsBlanks" dxfId="2440" priority="12">
      <formula>LEN(TRIM(A8))=0</formula>
    </cfRule>
  </conditionalFormatting>
  <conditionalFormatting sqref="B7">
    <cfRule type="cellIs" dxfId="2439" priority="9" operator="equal">
      <formula>0</formula>
    </cfRule>
    <cfRule type="containsBlanks" dxfId="2438" priority="10">
      <formula>LEN(TRIM(B7))=0</formula>
    </cfRule>
  </conditionalFormatting>
  <conditionalFormatting sqref="A2:B2">
    <cfRule type="containsBlanks" dxfId="2437" priority="8">
      <formula>LEN(TRIM(A2))=0</formula>
    </cfRule>
  </conditionalFormatting>
  <conditionalFormatting sqref="A3:B3">
    <cfRule type="containsBlanks" dxfId="2436" priority="7">
      <formula>LEN(TRIM(A3))=0</formula>
    </cfRule>
  </conditionalFormatting>
  <conditionalFormatting sqref="A2:B3 B4:B6">
    <cfRule type="cellIs" dxfId="2435" priority="5" operator="equal">
      <formula>0</formula>
    </cfRule>
    <cfRule type="containsBlanks" dxfId="2434" priority="6">
      <formula>LEN(TRIM(A2))=0</formula>
    </cfRule>
  </conditionalFormatting>
  <conditionalFormatting sqref="A7">
    <cfRule type="cellIs" dxfId="2433" priority="3" operator="equal">
      <formula>0</formula>
    </cfRule>
    <cfRule type="containsBlanks" dxfId="2432" priority="4">
      <formula>LEN(TRIM(A7))=0</formula>
    </cfRule>
  </conditionalFormatting>
  <conditionalFormatting sqref="A4:A6">
    <cfRule type="cellIs" dxfId="2431" priority="1" operator="equal">
      <formula>0</formula>
    </cfRule>
    <cfRule type="containsBlanks" dxfId="2430" priority="2">
      <formula>LEN(TRIM(A4))=0</formula>
    </cfRule>
  </conditionalFormatting>
  <dataValidations count="1">
    <dataValidation type="list" allowBlank="1" showInputMessage="1" showErrorMessage="1" sqref="B9:B21 A4:A21" xr:uid="{4050BE12-1812-4536-B787-C0E4E01B88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4BC9-6075-4D82-814A-40F15A6C8E38}">
  <sheetPr codeName="Hoja35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161</v>
      </c>
      <c r="B2" s="7" t="s">
        <v>162</v>
      </c>
      <c r="C2" s="7">
        <v>11950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0.29670000000000002</v>
      </c>
      <c r="F2" s="8">
        <f t="shared" si="0"/>
        <v>4.1399999999999999E-2</v>
      </c>
      <c r="G2" s="8">
        <f t="shared" si="0"/>
        <v>0</v>
      </c>
      <c r="H2" s="8">
        <f t="shared" si="0"/>
        <v>0</v>
      </c>
      <c r="I2" s="8">
        <f t="shared" si="0"/>
        <v>0.25530000000000003</v>
      </c>
      <c r="J2" s="8">
        <f t="shared" si="0"/>
        <v>0.10580000000000001</v>
      </c>
      <c r="K2" s="8">
        <f t="shared" si="0"/>
        <v>5.7450000000000001E-2</v>
      </c>
      <c r="L2" s="8">
        <f t="shared" si="0"/>
        <v>0</v>
      </c>
      <c r="M2" s="8">
        <f t="shared" si="0"/>
        <v>1.9000000000000003E-2</v>
      </c>
      <c r="N2" s="8">
        <f t="shared" si="0"/>
        <v>3.3350000000000005E-2</v>
      </c>
      <c r="O2" s="8">
        <f t="shared" si="0"/>
        <v>1E-3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3.15E-3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555</v>
      </c>
      <c r="C4" s="9">
        <f>IF(Tabla235[[#This Row],[CANTIDAD]]="",0%,Tabla235[[#This Row],[CANTIDAD]]/10)</f>
        <v>55.5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164</v>
      </c>
      <c r="B5" s="9">
        <v>230</v>
      </c>
      <c r="C5" s="9">
        <f>IF(Tabla235[[#This Row],[CANTIDAD]]="",0%,Tabla235[[#This Row],[CANTIDAD]]/10)</f>
        <v>23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130</v>
      </c>
      <c r="B6" s="9">
        <v>10</v>
      </c>
      <c r="C6" s="9">
        <f>IF(Tabla235[[#This Row],[CANTIDAD]]="",0%,Tabla235[[#This Row],[CANTIDAD]]/10)</f>
        <v>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0.1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132</v>
      </c>
      <c r="B7" s="9">
        <v>15</v>
      </c>
      <c r="C7" s="9">
        <f>IF(Tabla235[[#This Row],[CANTIDAD]]="",0%,Tabla235[[#This Row],[CANTIDAD]]/10)</f>
        <v>1.5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7.0000000000000007E-2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0.21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165</v>
      </c>
      <c r="B8" s="9">
        <v>190</v>
      </c>
      <c r="C8" s="9">
        <f>IF(Tabla235[[#This Row],[CANTIDAD]]="",0%,Tabla235[[#This Row],[CANTIDAD]]/10)</f>
        <v>19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0.3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0.1</v>
      </c>
      <c r="N8" s="10" cm="1">
        <f t="array" ref="N8">IF($A8="",0%,(_xlfn.XLOOKUP($A8,Tabla1[[#All],[ID]],Tabla1[[#All],[S]])))</f>
        <v>0.17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IF(Tabla235[[#This Row],[CANTIDAD]]="",0%,Tabla235[[#This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IF(Tabla235[[#This Row],[CANTIDAD]]="",0%,Tabla235[[#This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IF(Tabla235[[#This Row],[CANTIDAD]]="",0%,Tabla235[[#This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IF(Tabla235[[#This Row],[CANTIDAD]]="",0%,Tabla235[[#This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IF(Tabla235[[#This Row],[CANTIDAD]]="",0%,Tabla235[[#This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IF(Tabla235[[#This Row],[CANTIDAD]]="",0%,Tabla235[[#This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IF(Tabla235[[#This Row],[CANTIDAD]]="",0%,Tabla235[[#This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IF(Tabla235[[#This Row],[CANTIDAD]]="",0%,Tabla235[[#This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IF(Tabla235[[#This Row],[CANTIDAD]]="",0%,Tabla235[[#This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IF(Tabla235[[#This Row],[CANTIDAD]]="",0%,Tabla235[[#This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IF(Tabla235[[#This Row],[CANTIDAD]]="",0%,Tabla235[[#This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IF(Tabla235[[#This Row],[CANTIDAD]]="",0%,Tabla235[[#This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IF(Tabla235[[#This Row],[CANTIDAD]]="",0%,Tabla235[[#This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401" priority="34">
      <formula>LEN(TRIM(D2))=0</formula>
    </cfRule>
  </conditionalFormatting>
  <conditionalFormatting sqref="D4:W21 D2:W2">
    <cfRule type="cellIs" dxfId="2400" priority="33" operator="equal">
      <formula>0</formula>
    </cfRule>
  </conditionalFormatting>
  <conditionalFormatting sqref="C4:C21">
    <cfRule type="cellIs" dxfId="2399" priority="31" operator="equal">
      <formula>0</formula>
    </cfRule>
    <cfRule type="containsBlanks" dxfId="2398" priority="32">
      <formula>LEN(TRIM(C4))=0</formula>
    </cfRule>
  </conditionalFormatting>
  <conditionalFormatting sqref="D1:W1">
    <cfRule type="containsBlanks" dxfId="2397" priority="30">
      <formula>LEN(TRIM(D1))=0</formula>
    </cfRule>
  </conditionalFormatting>
  <conditionalFormatting sqref="C1">
    <cfRule type="containsBlanks" dxfId="2396" priority="29">
      <formula>LEN(TRIM(C1))=0</formula>
    </cfRule>
  </conditionalFormatting>
  <conditionalFormatting sqref="C2">
    <cfRule type="containsBlanks" dxfId="2395" priority="28">
      <formula>LEN(TRIM(C2))=0</formula>
    </cfRule>
  </conditionalFormatting>
  <conditionalFormatting sqref="D3:W3">
    <cfRule type="containsBlanks" dxfId="2394" priority="27">
      <formula>LEN(TRIM(D3))=0</formula>
    </cfRule>
  </conditionalFormatting>
  <conditionalFormatting sqref="C3">
    <cfRule type="containsBlanks" dxfId="2393" priority="26">
      <formula>LEN(TRIM(C3))=0</formula>
    </cfRule>
  </conditionalFormatting>
  <conditionalFormatting sqref="A13:W21 C1:W9 B10:W12">
    <cfRule type="cellIs" dxfId="2392" priority="24" operator="equal">
      <formula>0</formula>
    </cfRule>
    <cfRule type="containsBlanks" dxfId="2391" priority="25">
      <formula>LEN(TRIM(A1))=0</formula>
    </cfRule>
  </conditionalFormatting>
  <conditionalFormatting sqref="B9">
    <cfRule type="cellIs" dxfId="2390" priority="22" operator="equal">
      <formula>0</formula>
    </cfRule>
    <cfRule type="containsBlanks" dxfId="2389" priority="23">
      <formula>LEN(TRIM(B9))=0</formula>
    </cfRule>
  </conditionalFormatting>
  <conditionalFormatting sqref="A1:B1">
    <cfRule type="containsBlanks" dxfId="2388" priority="21">
      <formula>LEN(TRIM(A1))=0</formula>
    </cfRule>
  </conditionalFormatting>
  <conditionalFormatting sqref="A1:B1">
    <cfRule type="cellIs" dxfId="2387" priority="19" operator="equal">
      <formula>0</formula>
    </cfRule>
    <cfRule type="containsBlanks" dxfId="2386" priority="20">
      <formula>LEN(TRIM(A1))=0</formula>
    </cfRule>
  </conditionalFormatting>
  <conditionalFormatting sqref="B8">
    <cfRule type="cellIs" dxfId="2385" priority="17" operator="equal">
      <formula>0</formula>
    </cfRule>
    <cfRule type="containsBlanks" dxfId="2384" priority="18">
      <formula>LEN(TRIM(B8))=0</formula>
    </cfRule>
  </conditionalFormatting>
  <conditionalFormatting sqref="B7">
    <cfRule type="cellIs" dxfId="2383" priority="15" operator="equal">
      <formula>0</formula>
    </cfRule>
    <cfRule type="containsBlanks" dxfId="2382" priority="16">
      <formula>LEN(TRIM(B7))=0</formula>
    </cfRule>
  </conditionalFormatting>
  <conditionalFormatting sqref="A2:B2">
    <cfRule type="containsBlanks" dxfId="2381" priority="14">
      <formula>LEN(TRIM(A2))=0</formula>
    </cfRule>
  </conditionalFormatting>
  <conditionalFormatting sqref="A3:B3">
    <cfRule type="containsBlanks" dxfId="2380" priority="13">
      <formula>LEN(TRIM(A3))=0</formula>
    </cfRule>
  </conditionalFormatting>
  <conditionalFormatting sqref="A2:B3 B4:B6">
    <cfRule type="cellIs" dxfId="2379" priority="11" operator="equal">
      <formula>0</formula>
    </cfRule>
    <cfRule type="containsBlanks" dxfId="2378" priority="12">
      <formula>LEN(TRIM(A2))=0</formula>
    </cfRule>
  </conditionalFormatting>
  <conditionalFormatting sqref="A10:A12">
    <cfRule type="cellIs" dxfId="2377" priority="9" operator="equal">
      <formula>0</formula>
    </cfRule>
    <cfRule type="containsBlanks" dxfId="2376" priority="10">
      <formula>LEN(TRIM(A10))=0</formula>
    </cfRule>
  </conditionalFormatting>
  <conditionalFormatting sqref="A8">
    <cfRule type="cellIs" dxfId="2375" priority="7" operator="equal">
      <formula>0</formula>
    </cfRule>
    <cfRule type="containsBlanks" dxfId="2374" priority="8">
      <formula>LEN(TRIM(A8))=0</formula>
    </cfRule>
  </conditionalFormatting>
  <conditionalFormatting sqref="A7">
    <cfRule type="cellIs" dxfId="2373" priority="5" operator="equal">
      <formula>0</formula>
    </cfRule>
    <cfRule type="containsBlanks" dxfId="2372" priority="6">
      <formula>LEN(TRIM(A7))=0</formula>
    </cfRule>
  </conditionalFormatting>
  <conditionalFormatting sqref="A4:A6">
    <cfRule type="cellIs" dxfId="2371" priority="3" operator="equal">
      <formula>0</formula>
    </cfRule>
    <cfRule type="containsBlanks" dxfId="2370" priority="4">
      <formula>LEN(TRIM(A4))=0</formula>
    </cfRule>
  </conditionalFormatting>
  <conditionalFormatting sqref="A9">
    <cfRule type="cellIs" dxfId="2369" priority="1" operator="equal">
      <formula>0</formula>
    </cfRule>
    <cfRule type="containsBlanks" dxfId="2368" priority="2">
      <formula>LEN(TRIM(A9))=0</formula>
    </cfRule>
  </conditionalFormatting>
  <dataValidations count="1">
    <dataValidation type="list" allowBlank="1" showInputMessage="1" showErrorMessage="1" sqref="B9:B21 A4:A21" xr:uid="{B9B0DBA8-523C-4391-8F86-2D189311C37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9FC6-047D-4B6A-A845-4EB4DD47C695}">
  <sheetPr codeName="Hoja36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166</v>
      </c>
      <c r="B2" s="7" t="s">
        <v>167</v>
      </c>
      <c r="C2" s="7">
        <v>4500</v>
      </c>
      <c r="D2" s="8">
        <f t="shared" ref="D2:W2" si="0">($C4*D4+$C5*D5+$C6*D6+$C7*D7+$C8*D8+$C9*D9+$C10*D10+$C11*D11+$C12*D12+$C13*D13+$C14*D14+$C15*D15+$C16*D16+$C17*D17+$C18*D18+$C19*D19+$C20*D20+$C21*D21)/100</f>
        <v>8.0000000000000002E-3</v>
      </c>
      <c r="E2" s="8">
        <f t="shared" si="0"/>
        <v>0.26129999999999998</v>
      </c>
      <c r="F2" s="8">
        <f t="shared" si="0"/>
        <v>4.0500000000000001E-2</v>
      </c>
      <c r="G2" s="8">
        <f t="shared" si="0"/>
        <v>0</v>
      </c>
      <c r="H2" s="8">
        <f t="shared" si="0"/>
        <v>0</v>
      </c>
      <c r="I2" s="8">
        <f t="shared" si="0"/>
        <v>0.22080000000000002</v>
      </c>
      <c r="J2" s="8">
        <f t="shared" si="0"/>
        <v>5.5E-2</v>
      </c>
      <c r="K2" s="8">
        <f t="shared" si="0"/>
        <v>2.7300000000000001E-2</v>
      </c>
      <c r="L2" s="8">
        <f t="shared" si="0"/>
        <v>6.4299999999999996E-2</v>
      </c>
      <c r="M2" s="8">
        <f t="shared" si="0"/>
        <v>1.34E-2</v>
      </c>
      <c r="N2" s="8">
        <f t="shared" si="0"/>
        <v>4.2000000000000003E-2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3.6900000000000002E-2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480</v>
      </c>
      <c r="C4" s="9">
        <f>IF(Tabla236[[#This Row],[CANTIDAD]]="",0%,Tabla236[[#This Row],[CANTIDAD]]/10)</f>
        <v>48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150</v>
      </c>
      <c r="C5" s="9">
        <f>IF(Tabla236[[#This Row],[CANTIDAD]]="",0%,Tabla236[[#This Row],[CANTIDAD]]/10)</f>
        <v>15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10</v>
      </c>
      <c r="C6" s="9">
        <f>IF(Tabla236[[#This Row],[CANTIDAD]]="",0%,Tabla236[[#This Row],[CANTIDAD]]/10)</f>
        <v>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169</v>
      </c>
      <c r="B7" s="9">
        <v>50</v>
      </c>
      <c r="C7" s="9">
        <f>IF(Tabla236[[#This Row],[CANTIDAD]]="",0%,Tabla236[[#This Row],[CANTIDAD]]/10)</f>
        <v>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170</v>
      </c>
      <c r="B8" s="9">
        <v>40</v>
      </c>
      <c r="C8" s="9">
        <f>IF(Tabla236[[#This Row],[CANTIDAD]]="",0%,Tabla236[[#This Row],[CANTIDAD]]/10)</f>
        <v>4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124</v>
      </c>
      <c r="B9" s="9">
        <v>160</v>
      </c>
      <c r="C9" s="9">
        <f>IF(Tabla236[[#This Row],[CANTIDAD]]="",0%,Tabla236[[#This Row],[CANTIDAD]]/10)</f>
        <v>16</v>
      </c>
      <c r="D9" s="10" cm="1">
        <f t="array" ref="D9">IF($A9="",0%,_xlfn.XLOOKUP($A9,Tabla1[[#All],[ID]],Tabla1[[#All],[C]]))</f>
        <v>0.05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0.23</v>
      </c>
      <c r="M9" s="10" cm="1">
        <f t="array" ref="M9">IF($A9="",0%,(_xlfn.XLOOKUP($A9,Tabla1[[#All],[ID]],Tabla1[[#All],[MgO]])))</f>
        <v>1.4999999999999999E-2</v>
      </c>
      <c r="N9" s="10" cm="1">
        <f t="array" ref="N9">IF($A9="",0%,(_xlfn.XLOOKUP($A9,Tabla1[[#All],[ID]],Tabla1[[#All],[S]])))</f>
        <v>0.01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0.21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133</v>
      </c>
      <c r="B10" s="9">
        <v>110</v>
      </c>
      <c r="C10" s="9">
        <f>IF(Tabla236[[#This Row],[CANTIDAD]]="",0%,Tabla236[[#This Row],[CANTIDAD]]/10)</f>
        <v>11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0.03</v>
      </c>
      <c r="L10" s="10" cm="1">
        <f t="array" ref="L10">IF($A10="",0%,(_xlfn.XLOOKUP($A10,Tabla1[[#All],[ID]],Tabla1[[#All],[CaO]])))</f>
        <v>0.25</v>
      </c>
      <c r="M10" s="10" cm="1">
        <f t="array" ref="M10">IF($A10="",0%,(_xlfn.XLOOKUP($A10,Tabla1[[#All],[ID]],Tabla1[[#All],[MgO]])))</f>
        <v>0.1</v>
      </c>
      <c r="N10" s="10" cm="1">
        <f t="array" ref="N10">IF($A10="",0%,(_xlfn.XLOOKUP($A10,Tabla1[[#All],[ID]],Tabla1[[#All],[S]])))</f>
        <v>0.04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0.03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127</v>
      </c>
      <c r="B11" s="9">
        <v>3</v>
      </c>
      <c r="C11" s="9">
        <f>IF(Tabla236[[#This Row],[CANTIDAD]]="",0%,Tabla236[[#This Row],[CANTIDAD]]/10)</f>
        <v>0.3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IF(Tabla236[[#This Row],[CANTIDAD]]="",0%,Tabla236[[#This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IF(Tabla236[[#This Row],[CANTIDAD]]="",0%,Tabla236[[#This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IF(Tabla236[[#This Row],[CANTIDAD]]="",0%,Tabla236[[#This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IF(Tabla236[[#This Row],[CANTIDAD]]="",0%,Tabla236[[#This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IF(Tabla236[[#This Row],[CANTIDAD]]="",0%,Tabla236[[#This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IF(Tabla236[[#This Row],[CANTIDAD]]="",0%,Tabla236[[#This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IF(Tabla236[[#This Row],[CANTIDAD]]="",0%,Tabla236[[#This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IF(Tabla236[[#This Row],[CANTIDAD]]="",0%,Tabla236[[#This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IF(Tabla236[[#This Row],[CANTIDAD]]="",0%,Tabla236[[#This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IF(Tabla236[[#This Row],[CANTIDAD]]="",0%,Tabla236[[#This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339" priority="32">
      <formula>LEN(TRIM(D2))=0</formula>
    </cfRule>
  </conditionalFormatting>
  <conditionalFormatting sqref="D4:W21 D2:W2">
    <cfRule type="cellIs" dxfId="2338" priority="31" operator="equal">
      <formula>0</formula>
    </cfRule>
  </conditionalFormatting>
  <conditionalFormatting sqref="C4:C21">
    <cfRule type="cellIs" dxfId="2337" priority="29" operator="equal">
      <formula>0</formula>
    </cfRule>
    <cfRule type="containsBlanks" dxfId="2336" priority="30">
      <formula>LEN(TRIM(C4))=0</formula>
    </cfRule>
  </conditionalFormatting>
  <conditionalFormatting sqref="D1:W1">
    <cfRule type="containsBlanks" dxfId="2335" priority="28">
      <formula>LEN(TRIM(D1))=0</formula>
    </cfRule>
  </conditionalFormatting>
  <conditionalFormatting sqref="C1">
    <cfRule type="containsBlanks" dxfId="2334" priority="27">
      <formula>LEN(TRIM(C1))=0</formula>
    </cfRule>
  </conditionalFormatting>
  <conditionalFormatting sqref="C2">
    <cfRule type="containsBlanks" dxfId="2333" priority="26">
      <formula>LEN(TRIM(C2))=0</formula>
    </cfRule>
  </conditionalFormatting>
  <conditionalFormatting sqref="D3:W3">
    <cfRule type="containsBlanks" dxfId="2332" priority="25">
      <formula>LEN(TRIM(D3))=0</formula>
    </cfRule>
  </conditionalFormatting>
  <conditionalFormatting sqref="C3">
    <cfRule type="containsBlanks" dxfId="2331" priority="24">
      <formula>LEN(TRIM(C3))=0</formula>
    </cfRule>
  </conditionalFormatting>
  <conditionalFormatting sqref="A13:W21 C1:W9 B10:W12">
    <cfRule type="cellIs" dxfId="2330" priority="22" operator="equal">
      <formula>0</formula>
    </cfRule>
    <cfRule type="containsBlanks" dxfId="2329" priority="23">
      <formula>LEN(TRIM(A1))=0</formula>
    </cfRule>
  </conditionalFormatting>
  <conditionalFormatting sqref="B9">
    <cfRule type="cellIs" dxfId="2328" priority="20" operator="equal">
      <formula>0</formula>
    </cfRule>
    <cfRule type="containsBlanks" dxfId="2327" priority="21">
      <formula>LEN(TRIM(B9))=0</formula>
    </cfRule>
  </conditionalFormatting>
  <conditionalFormatting sqref="A1:B1">
    <cfRule type="containsBlanks" dxfId="2326" priority="19">
      <formula>LEN(TRIM(A1))=0</formula>
    </cfRule>
  </conditionalFormatting>
  <conditionalFormatting sqref="A1:B1">
    <cfRule type="cellIs" dxfId="2325" priority="17" operator="equal">
      <formula>0</formula>
    </cfRule>
    <cfRule type="containsBlanks" dxfId="2324" priority="18">
      <formula>LEN(TRIM(A1))=0</formula>
    </cfRule>
  </conditionalFormatting>
  <conditionalFormatting sqref="A2:B2">
    <cfRule type="containsBlanks" dxfId="2323" priority="16">
      <formula>LEN(TRIM(A2))=0</formula>
    </cfRule>
  </conditionalFormatting>
  <conditionalFormatting sqref="A3:B3">
    <cfRule type="containsBlanks" dxfId="2322" priority="15">
      <formula>LEN(TRIM(A3))=0</formula>
    </cfRule>
  </conditionalFormatting>
  <conditionalFormatting sqref="A2:B3">
    <cfRule type="cellIs" dxfId="2321" priority="13" operator="equal">
      <formula>0</formula>
    </cfRule>
    <cfRule type="containsBlanks" dxfId="2320" priority="14">
      <formula>LEN(TRIM(A2))=0</formula>
    </cfRule>
  </conditionalFormatting>
  <conditionalFormatting sqref="B4:B8">
    <cfRule type="cellIs" dxfId="2319" priority="11" operator="equal">
      <formula>0</formula>
    </cfRule>
    <cfRule type="containsBlanks" dxfId="2318" priority="12">
      <formula>LEN(TRIM(B4))=0</formula>
    </cfRule>
  </conditionalFormatting>
  <conditionalFormatting sqref="A10:A12">
    <cfRule type="cellIs" dxfId="2317" priority="9" operator="equal">
      <formula>0</formula>
    </cfRule>
    <cfRule type="containsBlanks" dxfId="2316" priority="10">
      <formula>LEN(TRIM(A10))=0</formula>
    </cfRule>
  </conditionalFormatting>
  <conditionalFormatting sqref="A9">
    <cfRule type="cellIs" dxfId="2315" priority="7" operator="equal">
      <formula>0</formula>
    </cfRule>
    <cfRule type="containsBlanks" dxfId="2314" priority="8">
      <formula>LEN(TRIM(A9))=0</formula>
    </cfRule>
  </conditionalFormatting>
  <conditionalFormatting sqref="A8">
    <cfRule type="cellIs" dxfId="2313" priority="5" operator="equal">
      <formula>0</formula>
    </cfRule>
    <cfRule type="containsBlanks" dxfId="2312" priority="6">
      <formula>LEN(TRIM(A8))=0</formula>
    </cfRule>
  </conditionalFormatting>
  <conditionalFormatting sqref="A7">
    <cfRule type="cellIs" dxfId="2311" priority="3" operator="equal">
      <formula>0</formula>
    </cfRule>
    <cfRule type="containsBlanks" dxfId="2310" priority="4">
      <formula>LEN(TRIM(A7))=0</formula>
    </cfRule>
  </conditionalFormatting>
  <conditionalFormatting sqref="A4:A6">
    <cfRule type="cellIs" dxfId="2309" priority="1" operator="equal">
      <formula>0</formula>
    </cfRule>
    <cfRule type="containsBlanks" dxfId="2308" priority="2">
      <formula>LEN(TRIM(A4))=0</formula>
    </cfRule>
  </conditionalFormatting>
  <dataValidations count="1">
    <dataValidation type="list" allowBlank="1" showInputMessage="1" showErrorMessage="1" sqref="B9:B21 A4:A21" xr:uid="{A94ACA55-7E1F-4728-B3A6-F244F94DB9B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5FDA1-0701-4BA5-AB9D-34035394FACA}">
  <sheetPr codeName="Hoja37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171</v>
      </c>
      <c r="B2" s="7" t="s">
        <v>172</v>
      </c>
      <c r="C2" s="7">
        <v>4500</v>
      </c>
      <c r="D2" s="8">
        <f t="shared" ref="D2:W2" si="0">($C4*D4+$C5*D5+$C6*D6+$C7*D7+$C8*D8+$C9*D9+$C10*D10+$C11*D11+$C12*D12+$C13*D13+$C14*D14+$C15*D15+$C16*D16+$C17*D17+$C18*D18+$C19*D19+$C20*D20+$C21*D21)/100</f>
        <v>7.4999999999999997E-3</v>
      </c>
      <c r="E2" s="8">
        <f t="shared" si="0"/>
        <v>0.11132500000000001</v>
      </c>
      <c r="F2" s="8">
        <f t="shared" si="0"/>
        <v>8.257500000000001E-2</v>
      </c>
      <c r="G2" s="8">
        <f t="shared" si="0"/>
        <v>0</v>
      </c>
      <c r="H2" s="8">
        <f t="shared" si="0"/>
        <v>0</v>
      </c>
      <c r="I2" s="8">
        <f t="shared" si="0"/>
        <v>2.8750000000000001E-2</v>
      </c>
      <c r="J2" s="8">
        <f t="shared" si="0"/>
        <v>0.23699999999999999</v>
      </c>
      <c r="K2" s="8">
        <f t="shared" si="0"/>
        <v>9.3000000000000013E-2</v>
      </c>
      <c r="L2" s="8">
        <f t="shared" si="0"/>
        <v>5.9500000000000004E-2</v>
      </c>
      <c r="M2" s="8">
        <f t="shared" si="0"/>
        <v>1.225E-2</v>
      </c>
      <c r="N2" s="8">
        <f t="shared" si="0"/>
        <v>7.3000000000000001E-3</v>
      </c>
      <c r="O2" s="8">
        <f t="shared" si="0"/>
        <v>2E-3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3.4499999999999996E-2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62.5</v>
      </c>
      <c r="C4" s="9">
        <f>IF(Tabla237[[#This Row],[CANTIDAD]]="",0%,Tabla237[[#This Row],[CANTIDAD]]/10)</f>
        <v>6.25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7.5</v>
      </c>
      <c r="C5" s="9">
        <f>IF(Tabla237[[#This Row],[CANTIDAD]]="",0%,Tabla237[[#This Row],[CANTIDAD]]/10)</f>
        <v>0.75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142</v>
      </c>
      <c r="B6" s="9">
        <v>60</v>
      </c>
      <c r="C6" s="9">
        <f>IF(Tabla237[[#This Row],[CANTIDAD]]="",0%,Tabla237[[#This Row],[CANTIDAD]]/10)</f>
        <v>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450</v>
      </c>
      <c r="C7" s="9">
        <f>IF(Tabla237[[#This Row],[CANTIDAD]]="",0%,Tabla237[[#This Row],[CANTIDAD]]/10)</f>
        <v>45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20</v>
      </c>
      <c r="C8" s="9">
        <f>IF(Tabla237[[#This Row],[CANTIDAD]]="",0%,Tabla237[[#This Row],[CANTIDAD]]/10)</f>
        <v>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92</v>
      </c>
      <c r="B9" s="9">
        <v>150</v>
      </c>
      <c r="C9" s="9">
        <f>IF(Tabla237[[#This Row],[CANTIDAD]]="",0%,Tabla237[[#This Row],[CANTIDAD]]/10)</f>
        <v>15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0.6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124</v>
      </c>
      <c r="B10" s="9">
        <v>150</v>
      </c>
      <c r="C10" s="9">
        <f>IF(Tabla237[[#This Row],[CANTIDAD]]="",0%,Tabla237[[#This Row],[CANTIDAD]]/10)</f>
        <v>15</v>
      </c>
      <c r="D10" s="10" cm="1">
        <f t="array" ref="D10">IF($A10="",0%,_xlfn.XLOOKUP($A10,Tabla1[[#All],[ID]],Tabla1[[#All],[C]]))</f>
        <v>0.05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0.2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0.23</v>
      </c>
      <c r="M10" s="10" cm="1">
        <f t="array" ref="M10">IF($A10="",0%,(_xlfn.XLOOKUP($A10,Tabla1[[#All],[ID]],Tabla1[[#All],[MgO]])))</f>
        <v>1.4999999999999999E-2</v>
      </c>
      <c r="N10" s="10" cm="1">
        <f t="array" ref="N10">IF($A10="",0%,(_xlfn.XLOOKUP($A10,Tabla1[[#All],[ID]],Tabla1[[#All],[S]])))</f>
        <v>0.01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0.21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100</v>
      </c>
      <c r="C11" s="9">
        <f>IF(Tabla237[[#This Row],[CANTIDAD]]="",0%,Tabla237[[#This Row],[CANTIDAD]]/10)</f>
        <v>10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127</v>
      </c>
      <c r="B12" s="9">
        <v>3</v>
      </c>
      <c r="C12" s="9">
        <f>IF(Tabla237[[#This Row],[CANTIDAD]]="",0%,Tabla237[[#This Row],[CANTIDAD]]/10)</f>
        <v>0.3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IF(Tabla237[[#This Row],[CANTIDAD]]="",0%,Tabla237[[#This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IF(Tabla237[[#This Row],[CANTIDAD]]="",0%,Tabla237[[#This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IF(Tabla237[[#This Row],[CANTIDAD]]="",0%,Tabla237[[#This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IF(Tabla237[[#This Row],[CANTIDAD]]="",0%,Tabla237[[#This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IF(Tabla237[[#This Row],[CANTIDAD]]="",0%,Tabla237[[#This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IF(Tabla237[[#This Row],[CANTIDAD]]="",0%,Tabla237[[#This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IF(Tabla237[[#This Row],[CANTIDAD]]="",0%,Tabla237[[#This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IF(Tabla237[[#This Row],[CANTIDAD]]="",0%,Tabla237[[#This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IF(Tabla237[[#This Row],[CANTIDAD]]="",0%,Tabla237[[#This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279" priority="32">
      <formula>LEN(TRIM(D2))=0</formula>
    </cfRule>
  </conditionalFormatting>
  <conditionalFormatting sqref="D4:W21 D2:W2">
    <cfRule type="cellIs" dxfId="2278" priority="31" operator="equal">
      <formula>0</formula>
    </cfRule>
  </conditionalFormatting>
  <conditionalFormatting sqref="C4:C21">
    <cfRule type="cellIs" dxfId="2277" priority="29" operator="equal">
      <formula>0</formula>
    </cfRule>
    <cfRule type="containsBlanks" dxfId="2276" priority="30">
      <formula>LEN(TRIM(C4))=0</formula>
    </cfRule>
  </conditionalFormatting>
  <conditionalFormatting sqref="D1:W1">
    <cfRule type="containsBlanks" dxfId="2275" priority="28">
      <formula>LEN(TRIM(D1))=0</formula>
    </cfRule>
  </conditionalFormatting>
  <conditionalFormatting sqref="C1">
    <cfRule type="containsBlanks" dxfId="2274" priority="27">
      <formula>LEN(TRIM(C1))=0</formula>
    </cfRule>
  </conditionalFormatting>
  <conditionalFormatting sqref="C2">
    <cfRule type="containsBlanks" dxfId="2273" priority="26">
      <formula>LEN(TRIM(C2))=0</formula>
    </cfRule>
  </conditionalFormatting>
  <conditionalFormatting sqref="D3:W3">
    <cfRule type="containsBlanks" dxfId="2272" priority="25">
      <formula>LEN(TRIM(D3))=0</formula>
    </cfRule>
  </conditionalFormatting>
  <conditionalFormatting sqref="C3">
    <cfRule type="containsBlanks" dxfId="2271" priority="24">
      <formula>LEN(TRIM(C3))=0</formula>
    </cfRule>
  </conditionalFormatting>
  <conditionalFormatting sqref="A13:W21 C1:W9 B10:W12">
    <cfRule type="cellIs" dxfId="2270" priority="22" operator="equal">
      <formula>0</formula>
    </cfRule>
    <cfRule type="containsBlanks" dxfId="2269" priority="23">
      <formula>LEN(TRIM(A1))=0</formula>
    </cfRule>
  </conditionalFormatting>
  <conditionalFormatting sqref="B9">
    <cfRule type="cellIs" dxfId="2268" priority="20" operator="equal">
      <formula>0</formula>
    </cfRule>
    <cfRule type="containsBlanks" dxfId="2267" priority="21">
      <formula>LEN(TRIM(B9))=0</formula>
    </cfRule>
  </conditionalFormatting>
  <conditionalFormatting sqref="A1:B1">
    <cfRule type="containsBlanks" dxfId="2266" priority="19">
      <formula>LEN(TRIM(A1))=0</formula>
    </cfRule>
  </conditionalFormatting>
  <conditionalFormatting sqref="A1:B1">
    <cfRule type="cellIs" dxfId="2265" priority="17" operator="equal">
      <formula>0</formula>
    </cfRule>
    <cfRule type="containsBlanks" dxfId="2264" priority="18">
      <formula>LEN(TRIM(A1))=0</formula>
    </cfRule>
  </conditionalFormatting>
  <conditionalFormatting sqref="A2:B2">
    <cfRule type="containsBlanks" dxfId="2263" priority="16">
      <formula>LEN(TRIM(A2))=0</formula>
    </cfRule>
  </conditionalFormatting>
  <conditionalFormatting sqref="A3:B3">
    <cfRule type="containsBlanks" dxfId="2262" priority="15">
      <formula>LEN(TRIM(A3))=0</formula>
    </cfRule>
  </conditionalFormatting>
  <conditionalFormatting sqref="A2:B3">
    <cfRule type="cellIs" dxfId="2261" priority="13" operator="equal">
      <formula>0</formula>
    </cfRule>
    <cfRule type="containsBlanks" dxfId="2260" priority="14">
      <formula>LEN(TRIM(A2))=0</formula>
    </cfRule>
  </conditionalFormatting>
  <conditionalFormatting sqref="B4:B8">
    <cfRule type="cellIs" dxfId="2259" priority="11" operator="equal">
      <formula>0</formula>
    </cfRule>
    <cfRule type="containsBlanks" dxfId="2258" priority="12">
      <formula>LEN(TRIM(B4))=0</formula>
    </cfRule>
  </conditionalFormatting>
  <conditionalFormatting sqref="A10:A12">
    <cfRule type="cellIs" dxfId="2257" priority="9" operator="equal">
      <formula>0</formula>
    </cfRule>
    <cfRule type="containsBlanks" dxfId="2256" priority="10">
      <formula>LEN(TRIM(A10))=0</formula>
    </cfRule>
  </conditionalFormatting>
  <conditionalFormatting sqref="A9">
    <cfRule type="cellIs" dxfId="2255" priority="7" operator="equal">
      <formula>0</formula>
    </cfRule>
    <cfRule type="containsBlanks" dxfId="2254" priority="8">
      <formula>LEN(TRIM(A9))=0</formula>
    </cfRule>
  </conditionalFormatting>
  <conditionalFormatting sqref="A8">
    <cfRule type="cellIs" dxfId="2253" priority="5" operator="equal">
      <formula>0</formula>
    </cfRule>
    <cfRule type="containsBlanks" dxfId="2252" priority="6">
      <formula>LEN(TRIM(A8))=0</formula>
    </cfRule>
  </conditionalFormatting>
  <conditionalFormatting sqref="A7">
    <cfRule type="cellIs" dxfId="2251" priority="3" operator="equal">
      <formula>0</formula>
    </cfRule>
    <cfRule type="containsBlanks" dxfId="2250" priority="4">
      <formula>LEN(TRIM(A7))=0</formula>
    </cfRule>
  </conditionalFormatting>
  <conditionalFormatting sqref="A4:A6">
    <cfRule type="cellIs" dxfId="2249" priority="1" operator="equal">
      <formula>0</formula>
    </cfRule>
    <cfRule type="containsBlanks" dxfId="2248" priority="2">
      <formula>LEN(TRIM(A4))=0</formula>
    </cfRule>
  </conditionalFormatting>
  <dataValidations count="1">
    <dataValidation type="list" allowBlank="1" showInputMessage="1" showErrorMessage="1" sqref="B9:B21 A4:A21" xr:uid="{FABD5100-AFC3-43F0-9407-9F26685DF26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6117-5996-4C90-A514-CFE998D5BC1D}">
  <sheetPr codeName="Hoja38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174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510</v>
      </c>
      <c r="C4" s="9">
        <f>IF(Tabla238[[#This Row],[CANTIDAD]]="",0%,Tabla238[[#This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IF(Tabla238[[#This Row],[CANTIDAD]]="",0%,Tabla238[[#This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IF(Tabla238[[#This Row],[CANTIDAD]]="",0%,Tabla238[[#This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IF(Tabla238[[#This Row],[CANTIDAD]]="",0%,Tabla238[[#This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IF(Tabla238[[#This Row],[CANTIDAD]]="",0%,Tabla238[[#This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IF(Tabla238[[#This Row],[CANTIDAD]]="",0%,Tabla238[[#This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IF(Tabla238[[#This Row],[CANTIDAD]]="",0%,Tabla238[[#This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IF(Tabla238[[#This Row],[CANTIDAD]]="",0%,Tabla238[[#This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IF(Tabla238[[#This Row],[CANTIDAD]]="",0%,Tabla238[[#This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IF(Tabla238[[#This Row],[CANTIDAD]]="",0%,Tabla238[[#This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IF(Tabla238[[#This Row],[CANTIDAD]]="",0%,Tabla238[[#This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IF(Tabla238[[#This Row],[CANTIDAD]]="",0%,Tabla238[[#This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IF(Tabla238[[#This Row],[CANTIDAD]]="",0%,Tabla238[[#This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IF(Tabla238[[#This Row],[CANTIDAD]]="",0%,Tabla238[[#This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IF(Tabla238[[#This Row],[CANTIDAD]]="",0%,Tabla238[[#This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IF(Tabla238[[#This Row],[CANTIDAD]]="",0%,Tabla238[[#This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IF(Tabla238[[#This Row],[CANTIDAD]]="",0%,Tabla238[[#This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IF(Tabla238[[#This Row],[CANTIDAD]]="",0%,Tabla238[[#This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219" priority="32">
      <formula>LEN(TRIM(D2))=0</formula>
    </cfRule>
  </conditionalFormatting>
  <conditionalFormatting sqref="D4:W21 D2:W2">
    <cfRule type="cellIs" dxfId="2218" priority="31" operator="equal">
      <formula>0</formula>
    </cfRule>
  </conditionalFormatting>
  <conditionalFormatting sqref="C4:C21">
    <cfRule type="cellIs" dxfId="2217" priority="29" operator="equal">
      <formula>0</formula>
    </cfRule>
    <cfRule type="containsBlanks" dxfId="2216" priority="30">
      <formula>LEN(TRIM(C4))=0</formula>
    </cfRule>
  </conditionalFormatting>
  <conditionalFormatting sqref="D1:W1">
    <cfRule type="containsBlanks" dxfId="2215" priority="28">
      <formula>LEN(TRIM(D1))=0</formula>
    </cfRule>
  </conditionalFormatting>
  <conditionalFormatting sqref="C1">
    <cfRule type="containsBlanks" dxfId="2214" priority="27">
      <formula>LEN(TRIM(C1))=0</formula>
    </cfRule>
  </conditionalFormatting>
  <conditionalFormatting sqref="C2">
    <cfRule type="containsBlanks" dxfId="2213" priority="26">
      <formula>LEN(TRIM(C2))=0</formula>
    </cfRule>
  </conditionalFormatting>
  <conditionalFormatting sqref="D3:W3">
    <cfRule type="containsBlanks" dxfId="2212" priority="25">
      <formula>LEN(TRIM(D3))=0</formula>
    </cfRule>
  </conditionalFormatting>
  <conditionalFormatting sqref="C3">
    <cfRule type="containsBlanks" dxfId="2211" priority="24">
      <formula>LEN(TRIM(C3))=0</formula>
    </cfRule>
  </conditionalFormatting>
  <conditionalFormatting sqref="A13:W21 C1:W9 B10:W12">
    <cfRule type="cellIs" dxfId="2210" priority="22" operator="equal">
      <formula>0</formula>
    </cfRule>
    <cfRule type="containsBlanks" dxfId="2209" priority="23">
      <formula>LEN(TRIM(A1))=0</formula>
    </cfRule>
  </conditionalFormatting>
  <conditionalFormatting sqref="B9">
    <cfRule type="cellIs" dxfId="2208" priority="20" operator="equal">
      <formula>0</formula>
    </cfRule>
    <cfRule type="containsBlanks" dxfId="2207" priority="21">
      <formula>LEN(TRIM(B9))=0</formula>
    </cfRule>
  </conditionalFormatting>
  <conditionalFormatting sqref="A1:B1">
    <cfRule type="containsBlanks" dxfId="2206" priority="19">
      <formula>LEN(TRIM(A1))=0</formula>
    </cfRule>
  </conditionalFormatting>
  <conditionalFormatting sqref="A1:B1">
    <cfRule type="cellIs" dxfId="2205" priority="17" operator="equal">
      <formula>0</formula>
    </cfRule>
    <cfRule type="containsBlanks" dxfId="2204" priority="18">
      <formula>LEN(TRIM(A1))=0</formula>
    </cfRule>
  </conditionalFormatting>
  <conditionalFormatting sqref="A2:B2">
    <cfRule type="containsBlanks" dxfId="2203" priority="16">
      <formula>LEN(TRIM(A2))=0</formula>
    </cfRule>
  </conditionalFormatting>
  <conditionalFormatting sqref="A3:B3">
    <cfRule type="containsBlanks" dxfId="2202" priority="15">
      <formula>LEN(TRIM(A3))=0</formula>
    </cfRule>
  </conditionalFormatting>
  <conditionalFormatting sqref="A2:B3">
    <cfRule type="cellIs" dxfId="2201" priority="13" operator="equal">
      <formula>0</formula>
    </cfRule>
    <cfRule type="containsBlanks" dxfId="2200" priority="14">
      <formula>LEN(TRIM(A2))=0</formula>
    </cfRule>
  </conditionalFormatting>
  <conditionalFormatting sqref="B4:B8">
    <cfRule type="cellIs" dxfId="2199" priority="11" operator="equal">
      <formula>0</formula>
    </cfRule>
    <cfRule type="containsBlanks" dxfId="2198" priority="12">
      <formula>LEN(TRIM(B4))=0</formula>
    </cfRule>
  </conditionalFormatting>
  <conditionalFormatting sqref="A10:A12">
    <cfRule type="cellIs" dxfId="2197" priority="9" operator="equal">
      <formula>0</formula>
    </cfRule>
    <cfRule type="containsBlanks" dxfId="2196" priority="10">
      <formula>LEN(TRIM(A10))=0</formula>
    </cfRule>
  </conditionalFormatting>
  <conditionalFormatting sqref="A9">
    <cfRule type="cellIs" dxfId="2195" priority="7" operator="equal">
      <formula>0</formula>
    </cfRule>
    <cfRule type="containsBlanks" dxfId="2194" priority="8">
      <formula>LEN(TRIM(A9))=0</formula>
    </cfRule>
  </conditionalFormatting>
  <conditionalFormatting sqref="A8">
    <cfRule type="cellIs" dxfId="2193" priority="5" operator="equal">
      <formula>0</formula>
    </cfRule>
    <cfRule type="containsBlanks" dxfId="2192" priority="6">
      <formula>LEN(TRIM(A8))=0</formula>
    </cfRule>
  </conditionalFormatting>
  <conditionalFormatting sqref="A7">
    <cfRule type="cellIs" dxfId="2191" priority="3" operator="equal">
      <formula>0</formula>
    </cfRule>
    <cfRule type="containsBlanks" dxfId="2190" priority="4">
      <formula>LEN(TRIM(A7))=0</formula>
    </cfRule>
  </conditionalFormatting>
  <conditionalFormatting sqref="A4:A6">
    <cfRule type="cellIs" dxfId="2189" priority="1" operator="equal">
      <formula>0</formula>
    </cfRule>
    <cfRule type="containsBlanks" dxfId="2188" priority="2">
      <formula>LEN(TRIM(A4))=0</formula>
    </cfRule>
  </conditionalFormatting>
  <dataValidations count="1">
    <dataValidation type="list" allowBlank="1" showInputMessage="1" showErrorMessage="1" sqref="B9:B21 A4:A21" xr:uid="{399DAA12-4064-41B2-93B3-529B7CA7D0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E58B-079B-4C9C-A76F-AC66B4A8BB56}">
  <sheetPr codeName="Hoja39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175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IF(Tabla239[[#This Row],[CANTIDAD]]="",0%,Tabla239[[#This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IF(Tabla239[[#This Row],[CANTIDAD]]="",0%,Tabla239[[#This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IF(Tabla239[[#This Row],[CANTIDAD]]="",0%,Tabla239[[#This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IF(Tabla239[[#This Row],[CANTIDAD]]="",0%,Tabla239[[#This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IF(Tabla239[[#This Row],[CANTIDAD]]="",0%,Tabla239[[#This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IF(Tabla239[[#This Row],[CANTIDAD]]="",0%,Tabla239[[#This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IF(Tabla239[[#This Row],[CANTIDAD]]="",0%,Tabla239[[#This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IF(Tabla239[[#This Row],[CANTIDAD]]="",0%,Tabla239[[#This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IF(Tabla239[[#This Row],[CANTIDAD]]="",0%,Tabla239[[#This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IF(Tabla239[[#This Row],[CANTIDAD]]="",0%,Tabla239[[#This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IF(Tabla239[[#This Row],[CANTIDAD]]="",0%,Tabla239[[#This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IF(Tabla239[[#This Row],[CANTIDAD]]="",0%,Tabla239[[#This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IF(Tabla239[[#This Row],[CANTIDAD]]="",0%,Tabla239[[#This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IF(Tabla239[[#This Row],[CANTIDAD]]="",0%,Tabla239[[#This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IF(Tabla239[[#This Row],[CANTIDAD]]="",0%,Tabla239[[#This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IF(Tabla239[[#This Row],[CANTIDAD]]="",0%,Tabla239[[#This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IF(Tabla239[[#This Row],[CANTIDAD]]="",0%,Tabla239[[#This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IF(Tabla239[[#This Row],[CANTIDAD]]="",0%,Tabla239[[#This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59" priority="30">
      <formula>LEN(TRIM(D2))=0</formula>
    </cfRule>
  </conditionalFormatting>
  <conditionalFormatting sqref="D4:W21 D2:W2">
    <cfRule type="cellIs" dxfId="2158" priority="29" operator="equal">
      <formula>0</formula>
    </cfRule>
  </conditionalFormatting>
  <conditionalFormatting sqref="C4:C21">
    <cfRule type="cellIs" dxfId="2157" priority="27" operator="equal">
      <formula>0</formula>
    </cfRule>
    <cfRule type="containsBlanks" dxfId="2156" priority="28">
      <formula>LEN(TRIM(C4))=0</formula>
    </cfRule>
  </conditionalFormatting>
  <conditionalFormatting sqref="D1:W1">
    <cfRule type="containsBlanks" dxfId="2155" priority="26">
      <formula>LEN(TRIM(D1))=0</formula>
    </cfRule>
  </conditionalFormatting>
  <conditionalFormatting sqref="C1">
    <cfRule type="containsBlanks" dxfId="2154" priority="25">
      <formula>LEN(TRIM(C1))=0</formula>
    </cfRule>
  </conditionalFormatting>
  <conditionalFormatting sqref="C2">
    <cfRule type="containsBlanks" dxfId="2153" priority="24">
      <formula>LEN(TRIM(C2))=0</formula>
    </cfRule>
  </conditionalFormatting>
  <conditionalFormatting sqref="D3:W3">
    <cfRule type="containsBlanks" dxfId="2152" priority="23">
      <formula>LEN(TRIM(D3))=0</formula>
    </cfRule>
  </conditionalFormatting>
  <conditionalFormatting sqref="C3">
    <cfRule type="containsBlanks" dxfId="2151" priority="22">
      <formula>LEN(TRIM(C3))=0</formula>
    </cfRule>
  </conditionalFormatting>
  <conditionalFormatting sqref="A13:W21 C1:W9 B10:W12">
    <cfRule type="cellIs" dxfId="2150" priority="20" operator="equal">
      <formula>0</formula>
    </cfRule>
    <cfRule type="containsBlanks" dxfId="2149" priority="21">
      <formula>LEN(TRIM(A1))=0</formula>
    </cfRule>
  </conditionalFormatting>
  <conditionalFormatting sqref="B9">
    <cfRule type="cellIs" dxfId="2148" priority="18" operator="equal">
      <formula>0</formula>
    </cfRule>
    <cfRule type="containsBlanks" dxfId="2147" priority="19">
      <formula>LEN(TRIM(B9))=0</formula>
    </cfRule>
  </conditionalFormatting>
  <conditionalFormatting sqref="A1:B1">
    <cfRule type="containsBlanks" dxfId="2146" priority="17">
      <formula>LEN(TRIM(A1))=0</formula>
    </cfRule>
  </conditionalFormatting>
  <conditionalFormatting sqref="A1:B1">
    <cfRule type="cellIs" dxfId="2145" priority="15" operator="equal">
      <formula>0</formula>
    </cfRule>
    <cfRule type="containsBlanks" dxfId="2144" priority="16">
      <formula>LEN(TRIM(A1))=0</formula>
    </cfRule>
  </conditionalFormatting>
  <conditionalFormatting sqref="B7:B8">
    <cfRule type="cellIs" dxfId="2143" priority="13" operator="equal">
      <formula>0</formula>
    </cfRule>
    <cfRule type="containsBlanks" dxfId="2142" priority="14">
      <formula>LEN(TRIM(B7))=0</formula>
    </cfRule>
  </conditionalFormatting>
  <conditionalFormatting sqref="A10:A12">
    <cfRule type="cellIs" dxfId="2141" priority="11" operator="equal">
      <formula>0</formula>
    </cfRule>
    <cfRule type="containsBlanks" dxfId="2140" priority="12">
      <formula>LEN(TRIM(A10))=0</formula>
    </cfRule>
  </conditionalFormatting>
  <conditionalFormatting sqref="A9">
    <cfRule type="cellIs" dxfId="2139" priority="9" operator="equal">
      <formula>0</formula>
    </cfRule>
    <cfRule type="containsBlanks" dxfId="2138" priority="10">
      <formula>LEN(TRIM(A9))=0</formula>
    </cfRule>
  </conditionalFormatting>
  <conditionalFormatting sqref="A8">
    <cfRule type="cellIs" dxfId="2137" priority="7" operator="equal">
      <formula>0</formula>
    </cfRule>
    <cfRule type="containsBlanks" dxfId="2136" priority="8">
      <formula>LEN(TRIM(A8))=0</formula>
    </cfRule>
  </conditionalFormatting>
  <conditionalFormatting sqref="A7">
    <cfRule type="cellIs" dxfId="2135" priority="5" operator="equal">
      <formula>0</formula>
    </cfRule>
    <cfRule type="containsBlanks" dxfId="2134" priority="6">
      <formula>LEN(TRIM(A7))=0</formula>
    </cfRule>
  </conditionalFormatting>
  <conditionalFormatting sqref="A2:B2">
    <cfRule type="containsBlanks" dxfId="2133" priority="4">
      <formula>LEN(TRIM(A2))=0</formula>
    </cfRule>
  </conditionalFormatting>
  <conditionalFormatting sqref="A3:B3">
    <cfRule type="containsBlanks" dxfId="2132" priority="3">
      <formula>LEN(TRIM(A3))=0</formula>
    </cfRule>
  </conditionalFormatting>
  <conditionalFormatting sqref="A2:B6">
    <cfRule type="cellIs" dxfId="2131" priority="1" operator="equal">
      <formula>0</formula>
    </cfRule>
    <cfRule type="containsBlanks" dxfId="2130" priority="2">
      <formula>LEN(TRIM(A2))=0</formula>
    </cfRule>
  </conditionalFormatting>
  <dataValidations count="1">
    <dataValidation type="list" allowBlank="1" showInputMessage="1" showErrorMessage="1" sqref="B9:B21 A4:A21" xr:uid="{7B2FCF65-917D-4525-9556-5D7EA9A45831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3F9C-83F4-42BB-A070-ED2B17EE56EE}">
  <sheetPr codeName="Hoja40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176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IF(Tabla240[[#This Row],[CANTIDAD]]="",0%,Tabla240[[#This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IF(Tabla240[[#This Row],[CANTIDAD]]="",0%,Tabla240[[#This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IF(Tabla240[[#This Row],[CANTIDAD]]="",0%,Tabla240[[#This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IF(Tabla240[[#This Row],[CANTIDAD]]="",0%,Tabla240[[#This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IF(Tabla240[[#This Row],[CANTIDAD]]="",0%,Tabla240[[#This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IF(Tabla240[[#This Row],[CANTIDAD]]="",0%,Tabla240[[#This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IF(Tabla240[[#This Row],[CANTIDAD]]="",0%,Tabla240[[#This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IF(Tabla240[[#This Row],[CANTIDAD]]="",0%,Tabla240[[#This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IF(Tabla240[[#This Row],[CANTIDAD]]="",0%,Tabla240[[#This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IF(Tabla240[[#This Row],[CANTIDAD]]="",0%,Tabla240[[#This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IF(Tabla240[[#This Row],[CANTIDAD]]="",0%,Tabla240[[#This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IF(Tabla240[[#This Row],[CANTIDAD]]="",0%,Tabla240[[#This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IF(Tabla240[[#This Row],[CANTIDAD]]="",0%,Tabla240[[#This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IF(Tabla240[[#This Row],[CANTIDAD]]="",0%,Tabla240[[#This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IF(Tabla240[[#This Row],[CANTIDAD]]="",0%,Tabla240[[#This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IF(Tabla240[[#This Row],[CANTIDAD]]="",0%,Tabla240[[#This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IF(Tabla240[[#This Row],[CANTIDAD]]="",0%,Tabla240[[#This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IF(Tabla240[[#This Row],[CANTIDAD]]="",0%,Tabla240[[#This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101" priority="32">
      <formula>LEN(TRIM(D2))=0</formula>
    </cfRule>
  </conditionalFormatting>
  <conditionalFormatting sqref="D4:W21 D2:W2">
    <cfRule type="cellIs" dxfId="2100" priority="31" operator="equal">
      <formula>0</formula>
    </cfRule>
  </conditionalFormatting>
  <conditionalFormatting sqref="C4:C21">
    <cfRule type="cellIs" dxfId="2099" priority="29" operator="equal">
      <formula>0</formula>
    </cfRule>
    <cfRule type="containsBlanks" dxfId="2098" priority="30">
      <formula>LEN(TRIM(C4))=0</formula>
    </cfRule>
  </conditionalFormatting>
  <conditionalFormatting sqref="D1:W1">
    <cfRule type="containsBlanks" dxfId="2097" priority="28">
      <formula>LEN(TRIM(D1))=0</formula>
    </cfRule>
  </conditionalFormatting>
  <conditionalFormatting sqref="C1">
    <cfRule type="containsBlanks" dxfId="2096" priority="27">
      <formula>LEN(TRIM(C1))=0</formula>
    </cfRule>
  </conditionalFormatting>
  <conditionalFormatting sqref="C2">
    <cfRule type="containsBlanks" dxfId="2095" priority="26">
      <formula>LEN(TRIM(C2))=0</formula>
    </cfRule>
  </conditionalFormatting>
  <conditionalFormatting sqref="D3:W3">
    <cfRule type="containsBlanks" dxfId="2094" priority="25">
      <formula>LEN(TRIM(D3))=0</formula>
    </cfRule>
  </conditionalFormatting>
  <conditionalFormatting sqref="C3">
    <cfRule type="containsBlanks" dxfId="2093" priority="24">
      <formula>LEN(TRIM(C3))=0</formula>
    </cfRule>
  </conditionalFormatting>
  <conditionalFormatting sqref="A13:W21 C1:W9 B10:W12">
    <cfRule type="cellIs" dxfId="2092" priority="22" operator="equal">
      <formula>0</formula>
    </cfRule>
    <cfRule type="containsBlanks" dxfId="2091" priority="23">
      <formula>LEN(TRIM(A1))=0</formula>
    </cfRule>
  </conditionalFormatting>
  <conditionalFormatting sqref="B9">
    <cfRule type="cellIs" dxfId="2090" priority="20" operator="equal">
      <formula>0</formula>
    </cfRule>
    <cfRule type="containsBlanks" dxfId="2089" priority="21">
      <formula>LEN(TRIM(B9))=0</formula>
    </cfRule>
  </conditionalFormatting>
  <conditionalFormatting sqref="A1:B1">
    <cfRule type="containsBlanks" dxfId="2088" priority="19">
      <formula>LEN(TRIM(A1))=0</formula>
    </cfRule>
  </conditionalFormatting>
  <conditionalFormatting sqref="A1:B1">
    <cfRule type="cellIs" dxfId="2087" priority="17" operator="equal">
      <formula>0</formula>
    </cfRule>
    <cfRule type="containsBlanks" dxfId="2086" priority="18">
      <formula>LEN(TRIM(A1))=0</formula>
    </cfRule>
  </conditionalFormatting>
  <conditionalFormatting sqref="B7:B8">
    <cfRule type="cellIs" dxfId="2085" priority="15" operator="equal">
      <formula>0</formula>
    </cfRule>
    <cfRule type="containsBlanks" dxfId="2084" priority="16">
      <formula>LEN(TRIM(B7))=0</formula>
    </cfRule>
  </conditionalFormatting>
  <conditionalFormatting sqref="A10:A12">
    <cfRule type="cellIs" dxfId="2083" priority="13" operator="equal">
      <formula>0</formula>
    </cfRule>
    <cfRule type="containsBlanks" dxfId="2082" priority="14">
      <formula>LEN(TRIM(A10))=0</formula>
    </cfRule>
  </conditionalFormatting>
  <conditionalFormatting sqref="A9">
    <cfRule type="cellIs" dxfId="2081" priority="11" operator="equal">
      <formula>0</formula>
    </cfRule>
    <cfRule type="containsBlanks" dxfId="2080" priority="12">
      <formula>LEN(TRIM(A9))=0</formula>
    </cfRule>
  </conditionalFormatting>
  <conditionalFormatting sqref="A8">
    <cfRule type="cellIs" dxfId="2079" priority="9" operator="equal">
      <formula>0</formula>
    </cfRule>
    <cfRule type="containsBlanks" dxfId="2078" priority="10">
      <formula>LEN(TRIM(A8))=0</formula>
    </cfRule>
  </conditionalFormatting>
  <conditionalFormatting sqref="A7">
    <cfRule type="cellIs" dxfId="2077" priority="7" operator="equal">
      <formula>0</formula>
    </cfRule>
    <cfRule type="containsBlanks" dxfId="2076" priority="8">
      <formula>LEN(TRIM(A7))=0</formula>
    </cfRule>
  </conditionalFormatting>
  <conditionalFormatting sqref="A2:B2">
    <cfRule type="containsBlanks" dxfId="2075" priority="6">
      <formula>LEN(TRIM(A2))=0</formula>
    </cfRule>
  </conditionalFormatting>
  <conditionalFormatting sqref="A3:B3">
    <cfRule type="containsBlanks" dxfId="2074" priority="5">
      <formula>LEN(TRIM(A3))=0</formula>
    </cfRule>
  </conditionalFormatting>
  <conditionalFormatting sqref="A2:B3">
    <cfRule type="cellIs" dxfId="2073" priority="3" operator="equal">
      <formula>0</formula>
    </cfRule>
    <cfRule type="containsBlanks" dxfId="2072" priority="4">
      <formula>LEN(TRIM(A2))=0</formula>
    </cfRule>
  </conditionalFormatting>
  <conditionalFormatting sqref="A4:B6">
    <cfRule type="cellIs" dxfId="2071" priority="1" operator="equal">
      <formula>0</formula>
    </cfRule>
    <cfRule type="containsBlanks" dxfId="2070" priority="2">
      <formula>LEN(TRIM(A4))=0</formula>
    </cfRule>
  </conditionalFormatting>
  <dataValidations count="1">
    <dataValidation type="list" allowBlank="1" showInputMessage="1" showErrorMessage="1" sqref="B9:B21 A4:A21" xr:uid="{FEA62229-A7A5-4A72-B23F-AF86F294A65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B685-6B48-47F7-8544-B76B59F53457}">
  <sheetPr codeName="Hoja41">
    <tabColor rgb="FFC00000"/>
  </sheetPr>
  <dimension ref="A1:W25"/>
  <sheetViews>
    <sheetView workbookViewId="0">
      <selection activeCell="A3" sqref="A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177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IF(Tabla241[[#This Row],[CANTIDAD]]="",0%,Tabla241[[#This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IF(Tabla241[[#This Row],[CANTIDAD]]="",0%,Tabla241[[#This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IF(Tabla241[[#This Row],[CANTIDAD]]="",0%,Tabla241[[#This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IF(Tabla241[[#This Row],[CANTIDAD]]="",0%,Tabla241[[#This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IF(Tabla241[[#This Row],[CANTIDAD]]="",0%,Tabla241[[#This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IF(Tabla241[[#This Row],[CANTIDAD]]="",0%,Tabla241[[#This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IF(Tabla241[[#This Row],[CANTIDAD]]="",0%,Tabla241[[#This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IF(Tabla241[[#This Row],[CANTIDAD]]="",0%,Tabla241[[#This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IF(Tabla241[[#This Row],[CANTIDAD]]="",0%,Tabla241[[#This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IF(Tabla241[[#This Row],[CANTIDAD]]="",0%,Tabla241[[#This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IF(Tabla241[[#This Row],[CANTIDAD]]="",0%,Tabla241[[#This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IF(Tabla241[[#This Row],[CANTIDAD]]="",0%,Tabla241[[#This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IF(Tabla241[[#This Row],[CANTIDAD]]="",0%,Tabla241[[#This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IF(Tabla241[[#This Row],[CANTIDAD]]="",0%,Tabla241[[#This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IF(Tabla241[[#This Row],[CANTIDAD]]="",0%,Tabla241[[#This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IF(Tabla241[[#This Row],[CANTIDAD]]="",0%,Tabla241[[#This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IF(Tabla241[[#This Row],[CANTIDAD]]="",0%,Tabla241[[#This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IF(Tabla241[[#This Row],[CANTIDAD]]="",0%,Tabla241[[#This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041" priority="32">
      <formula>LEN(TRIM(D2))=0</formula>
    </cfRule>
  </conditionalFormatting>
  <conditionalFormatting sqref="D4:W21 D2:W2">
    <cfRule type="cellIs" dxfId="2040" priority="31" operator="equal">
      <formula>0</formula>
    </cfRule>
  </conditionalFormatting>
  <conditionalFormatting sqref="C4:C21">
    <cfRule type="cellIs" dxfId="2039" priority="29" operator="equal">
      <formula>0</formula>
    </cfRule>
    <cfRule type="containsBlanks" dxfId="2038" priority="30">
      <formula>LEN(TRIM(C4))=0</formula>
    </cfRule>
  </conditionalFormatting>
  <conditionalFormatting sqref="D1:W1">
    <cfRule type="containsBlanks" dxfId="2037" priority="28">
      <formula>LEN(TRIM(D1))=0</formula>
    </cfRule>
  </conditionalFormatting>
  <conditionalFormatting sqref="C1">
    <cfRule type="containsBlanks" dxfId="2036" priority="27">
      <formula>LEN(TRIM(C1))=0</formula>
    </cfRule>
  </conditionalFormatting>
  <conditionalFormatting sqref="C2">
    <cfRule type="containsBlanks" dxfId="2035" priority="26">
      <formula>LEN(TRIM(C2))=0</formula>
    </cfRule>
  </conditionalFormatting>
  <conditionalFormatting sqref="D3:W3">
    <cfRule type="containsBlanks" dxfId="2034" priority="25">
      <formula>LEN(TRIM(D3))=0</formula>
    </cfRule>
  </conditionalFormatting>
  <conditionalFormatting sqref="C3">
    <cfRule type="containsBlanks" dxfId="2033" priority="24">
      <formula>LEN(TRIM(C3))=0</formula>
    </cfRule>
  </conditionalFormatting>
  <conditionalFormatting sqref="A13:W21 C1:W9 B10:W12">
    <cfRule type="cellIs" dxfId="2032" priority="22" operator="equal">
      <formula>0</formula>
    </cfRule>
    <cfRule type="containsBlanks" dxfId="2031" priority="23">
      <formula>LEN(TRIM(A1))=0</formula>
    </cfRule>
  </conditionalFormatting>
  <conditionalFormatting sqref="B9">
    <cfRule type="cellIs" dxfId="2030" priority="20" operator="equal">
      <formula>0</formula>
    </cfRule>
    <cfRule type="containsBlanks" dxfId="2029" priority="21">
      <formula>LEN(TRIM(B9))=0</formula>
    </cfRule>
  </conditionalFormatting>
  <conditionalFormatting sqref="A1:B1">
    <cfRule type="containsBlanks" dxfId="2028" priority="19">
      <formula>LEN(TRIM(A1))=0</formula>
    </cfRule>
  </conditionalFormatting>
  <conditionalFormatting sqref="A1:B1">
    <cfRule type="cellIs" dxfId="2027" priority="17" operator="equal">
      <formula>0</formula>
    </cfRule>
    <cfRule type="containsBlanks" dxfId="2026" priority="18">
      <formula>LEN(TRIM(A1))=0</formula>
    </cfRule>
  </conditionalFormatting>
  <conditionalFormatting sqref="B7:B8">
    <cfRule type="cellIs" dxfId="2025" priority="15" operator="equal">
      <formula>0</formula>
    </cfRule>
    <cfRule type="containsBlanks" dxfId="2024" priority="16">
      <formula>LEN(TRIM(B7))=0</formula>
    </cfRule>
  </conditionalFormatting>
  <conditionalFormatting sqref="A10:A12">
    <cfRule type="cellIs" dxfId="2023" priority="13" operator="equal">
      <formula>0</formula>
    </cfRule>
    <cfRule type="containsBlanks" dxfId="2022" priority="14">
      <formula>LEN(TRIM(A10))=0</formula>
    </cfRule>
  </conditionalFormatting>
  <conditionalFormatting sqref="A9">
    <cfRule type="cellIs" dxfId="2021" priority="11" operator="equal">
      <formula>0</formula>
    </cfRule>
    <cfRule type="containsBlanks" dxfId="2020" priority="12">
      <formula>LEN(TRIM(A9))=0</formula>
    </cfRule>
  </conditionalFormatting>
  <conditionalFormatting sqref="A8">
    <cfRule type="cellIs" dxfId="2019" priority="9" operator="equal">
      <formula>0</formula>
    </cfRule>
    <cfRule type="containsBlanks" dxfId="2018" priority="10">
      <formula>LEN(TRIM(A8))=0</formula>
    </cfRule>
  </conditionalFormatting>
  <conditionalFormatting sqref="A7">
    <cfRule type="cellIs" dxfId="2017" priority="7" operator="equal">
      <formula>0</formula>
    </cfRule>
    <cfRule type="containsBlanks" dxfId="2016" priority="8">
      <formula>LEN(TRIM(A7))=0</formula>
    </cfRule>
  </conditionalFormatting>
  <conditionalFormatting sqref="A2:B2">
    <cfRule type="containsBlanks" dxfId="2015" priority="6">
      <formula>LEN(TRIM(A2))=0</formula>
    </cfRule>
  </conditionalFormatting>
  <conditionalFormatting sqref="A3:B3">
    <cfRule type="containsBlanks" dxfId="2014" priority="5">
      <formula>LEN(TRIM(A3))=0</formula>
    </cfRule>
  </conditionalFormatting>
  <conditionalFormatting sqref="A2:B3">
    <cfRule type="cellIs" dxfId="2013" priority="3" operator="equal">
      <formula>0</formula>
    </cfRule>
    <cfRule type="containsBlanks" dxfId="2012" priority="4">
      <formula>LEN(TRIM(A2))=0</formula>
    </cfRule>
  </conditionalFormatting>
  <conditionalFormatting sqref="A4:B6">
    <cfRule type="cellIs" dxfId="2011" priority="1" operator="equal">
      <formula>0</formula>
    </cfRule>
    <cfRule type="containsBlanks" dxfId="2010" priority="2">
      <formula>LEN(TRIM(A4))=0</formula>
    </cfRule>
  </conditionalFormatting>
  <dataValidations count="1">
    <dataValidation type="list" allowBlank="1" showInputMessage="1" showErrorMessage="1" sqref="B9:B21 A4:A21" xr:uid="{41E95374-6F7B-433E-9A14-46649D9A073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ECB12-EA9F-40D8-81E9-437FC94E759A}">
  <sheetPr codeName="Hoja42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179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IF(Tabla242[[#This Row],[CANTIDAD]]="",0%,Tabla242[[#This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IF(Tabla242[[#This Row],[CANTIDAD]]="",0%,Tabla242[[#This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IF(Tabla242[[#This Row],[CANTIDAD]]="",0%,Tabla242[[#This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IF(Tabla242[[#This Row],[CANTIDAD]]="",0%,Tabla242[[#This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IF(Tabla242[[#This Row],[CANTIDAD]]="",0%,Tabla242[[#This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IF(Tabla242[[#This Row],[CANTIDAD]]="",0%,Tabla242[[#This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IF(Tabla242[[#This Row],[CANTIDAD]]="",0%,Tabla242[[#This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IF(Tabla242[[#This Row],[CANTIDAD]]="",0%,Tabla242[[#This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IF(Tabla242[[#This Row],[CANTIDAD]]="",0%,Tabla242[[#This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IF(Tabla242[[#This Row],[CANTIDAD]]="",0%,Tabla242[[#This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IF(Tabla242[[#This Row],[CANTIDAD]]="",0%,Tabla242[[#This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IF(Tabla242[[#This Row],[CANTIDAD]]="",0%,Tabla242[[#This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IF(Tabla242[[#This Row],[CANTIDAD]]="",0%,Tabla242[[#This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IF(Tabla242[[#This Row],[CANTIDAD]]="",0%,Tabla242[[#This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IF(Tabla242[[#This Row],[CANTIDAD]]="",0%,Tabla242[[#This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IF(Tabla242[[#This Row],[CANTIDAD]]="",0%,Tabla242[[#This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IF(Tabla242[[#This Row],[CANTIDAD]]="",0%,Tabla242[[#This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IF(Tabla242[[#This Row],[CANTIDAD]]="",0%,Tabla242[[#This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81" priority="26">
      <formula>LEN(TRIM(D2))=0</formula>
    </cfRule>
  </conditionalFormatting>
  <conditionalFormatting sqref="D4:W21 D2:W2">
    <cfRule type="cellIs" dxfId="1980" priority="25" operator="equal">
      <formula>0</formula>
    </cfRule>
  </conditionalFormatting>
  <conditionalFormatting sqref="C4:C21">
    <cfRule type="cellIs" dxfId="1979" priority="23" operator="equal">
      <formula>0</formula>
    </cfRule>
    <cfRule type="containsBlanks" dxfId="1978" priority="24">
      <formula>LEN(TRIM(C4))=0</formula>
    </cfRule>
  </conditionalFormatting>
  <conditionalFormatting sqref="D1:W1">
    <cfRule type="containsBlanks" dxfId="1977" priority="22">
      <formula>LEN(TRIM(D1))=0</formula>
    </cfRule>
  </conditionalFormatting>
  <conditionalFormatting sqref="C1">
    <cfRule type="containsBlanks" dxfId="1976" priority="21">
      <formula>LEN(TRIM(C1))=0</formula>
    </cfRule>
  </conditionalFormatting>
  <conditionalFormatting sqref="C2">
    <cfRule type="containsBlanks" dxfId="1975" priority="20">
      <formula>LEN(TRIM(C2))=0</formula>
    </cfRule>
  </conditionalFormatting>
  <conditionalFormatting sqref="D3:W3">
    <cfRule type="containsBlanks" dxfId="1974" priority="19">
      <formula>LEN(TRIM(D3))=0</formula>
    </cfRule>
  </conditionalFormatting>
  <conditionalFormatting sqref="C3">
    <cfRule type="containsBlanks" dxfId="1973" priority="18">
      <formula>LEN(TRIM(C3))=0</formula>
    </cfRule>
  </conditionalFormatting>
  <conditionalFormatting sqref="A13:W21 C1:W9 B10:W12">
    <cfRule type="cellIs" dxfId="1972" priority="16" operator="equal">
      <formula>0</formula>
    </cfRule>
    <cfRule type="containsBlanks" dxfId="1971" priority="17">
      <formula>LEN(TRIM(A1))=0</formula>
    </cfRule>
  </conditionalFormatting>
  <conditionalFormatting sqref="B9">
    <cfRule type="cellIs" dxfId="1970" priority="14" operator="equal">
      <formula>0</formula>
    </cfRule>
    <cfRule type="containsBlanks" dxfId="1969" priority="15">
      <formula>LEN(TRIM(B9))=0</formula>
    </cfRule>
  </conditionalFormatting>
  <conditionalFormatting sqref="A1:B1">
    <cfRule type="containsBlanks" dxfId="1968" priority="13">
      <formula>LEN(TRIM(A1))=0</formula>
    </cfRule>
  </conditionalFormatting>
  <conditionalFormatting sqref="A1:B1">
    <cfRule type="cellIs" dxfId="1967" priority="11" operator="equal">
      <formula>0</formula>
    </cfRule>
    <cfRule type="containsBlanks" dxfId="1966" priority="12">
      <formula>LEN(TRIM(A1))=0</formula>
    </cfRule>
  </conditionalFormatting>
  <conditionalFormatting sqref="A10:A12">
    <cfRule type="cellIs" dxfId="1965" priority="9" operator="equal">
      <formula>0</formula>
    </cfRule>
    <cfRule type="containsBlanks" dxfId="1964" priority="10">
      <formula>LEN(TRIM(A10))=0</formula>
    </cfRule>
  </conditionalFormatting>
  <conditionalFormatting sqref="A9">
    <cfRule type="cellIs" dxfId="1963" priority="7" operator="equal">
      <formula>0</formula>
    </cfRule>
    <cfRule type="containsBlanks" dxfId="1962" priority="8">
      <formula>LEN(TRIM(A9))=0</formula>
    </cfRule>
  </conditionalFormatting>
  <conditionalFormatting sqref="A2:B2">
    <cfRule type="containsBlanks" dxfId="1961" priority="6">
      <formula>LEN(TRIM(A2))=0</formula>
    </cfRule>
  </conditionalFormatting>
  <conditionalFormatting sqref="A3:B3">
    <cfRule type="containsBlanks" dxfId="1960" priority="5">
      <formula>LEN(TRIM(A3))=0</formula>
    </cfRule>
  </conditionalFormatting>
  <conditionalFormatting sqref="A2:B3">
    <cfRule type="cellIs" dxfId="1959" priority="3" operator="equal">
      <formula>0</formula>
    </cfRule>
    <cfRule type="containsBlanks" dxfId="1958" priority="4">
      <formula>LEN(TRIM(A2))=0</formula>
    </cfRule>
  </conditionalFormatting>
  <conditionalFormatting sqref="A4:B8">
    <cfRule type="cellIs" dxfId="1957" priority="1" operator="equal">
      <formula>0</formula>
    </cfRule>
    <cfRule type="containsBlanks" dxfId="1956" priority="2">
      <formula>LEN(TRIM(A4))=0</formula>
    </cfRule>
  </conditionalFormatting>
  <dataValidations count="1">
    <dataValidation type="list" allowBlank="1" showInputMessage="1" showErrorMessage="1" sqref="B9:B21 A4:A21" xr:uid="{D707B90B-7C84-4920-BE86-A96E9BCD8D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A4DEF-5C81-4164-A2D5-0273F7005F92}">
  <sheetPr codeName="Hoja43">
    <tabColor rgb="FFC00000"/>
  </sheetPr>
  <dimension ref="A1:W25"/>
  <sheetViews>
    <sheetView workbookViewId="0">
      <selection activeCell="F40" sqref="F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181</v>
      </c>
      <c r="B2" s="7" t="s">
        <v>182</v>
      </c>
      <c r="C2" s="7">
        <v>3050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0.24815000000000001</v>
      </c>
      <c r="F2" s="8">
        <f t="shared" si="0"/>
        <v>3.8849999999999996E-2</v>
      </c>
      <c r="G2" s="8">
        <f t="shared" si="0"/>
        <v>0</v>
      </c>
      <c r="H2" s="8">
        <f t="shared" si="0"/>
        <v>0</v>
      </c>
      <c r="I2" s="8">
        <f t="shared" si="0"/>
        <v>0.20929999999999999</v>
      </c>
      <c r="J2" s="8">
        <f t="shared" si="0"/>
        <v>4.2699999999999995E-2</v>
      </c>
      <c r="K2" s="8">
        <f t="shared" si="0"/>
        <v>0.13500000000000001</v>
      </c>
      <c r="L2" s="8">
        <f t="shared" si="0"/>
        <v>5.0400000000000002E-3</v>
      </c>
      <c r="M2" s="8">
        <f t="shared" si="0"/>
        <v>5.0400000000000002E-3</v>
      </c>
      <c r="N2" s="8">
        <f t="shared" si="0"/>
        <v>3.5920000000000001E-2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3.9199999999999999E-3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455</v>
      </c>
      <c r="C4" s="9">
        <f>IF(Tabla243[[#This Row],[CANTIDAD]]="",0%,Tabla243[[#This Row],[CANTIDAD]]/10)</f>
        <v>45.5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183</v>
      </c>
      <c r="B5" s="9">
        <v>145</v>
      </c>
      <c r="C5" s="9">
        <f>IF(Tabla243[[#This Row],[CANTIDAD]]="",0%,Tabla243[[#This Row],[CANTIDAD]]/10)</f>
        <v>14.5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90</v>
      </c>
      <c r="B6" s="9">
        <v>28</v>
      </c>
      <c r="C6" s="9">
        <f>IF(Tabla243[[#This Row],[CANTIDAD]]="",0%,Tabla243[[#This Row],[CANTIDAD]]/10)</f>
        <v>2.8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0.18</v>
      </c>
      <c r="M6" s="10" cm="1">
        <f t="array" ref="M6">IF($A6="",0%,(_xlfn.XLOOKUP($A6,Tabla1[[#All],[ID]],Tabla1[[#All],[MgO]])))</f>
        <v>0.18</v>
      </c>
      <c r="N6" s="10" cm="1">
        <f t="array" ref="N6">IF($A6="",0%,(_xlfn.XLOOKUP($A6,Tabla1[[#All],[ID]],Tabla1[[#All],[S]])))</f>
        <v>0.04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0.14000000000000001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95</v>
      </c>
      <c r="B7" s="9">
        <v>70</v>
      </c>
      <c r="C7" s="9">
        <f>IF(Tabla243[[#This Row],[CANTIDAD]]="",0%,Tabla243[[#This Row],[CANTIDAD]]/10)</f>
        <v>7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0.12</v>
      </c>
      <c r="F7" s="10" cm="1">
        <f t="array" ref="F7">IF($A7="",0%,(_xlfn.XLOOKUP($A7,Tabla1[[#All],[ID]],Tabla1[[#All],[N-NH4]])))</f>
        <v>0.12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0.61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225</v>
      </c>
      <c r="C8" s="9">
        <f>IF(Tabla243[[#This Row],[CANTIDAD]]="",0%,Tabla243[[#This Row],[CANTIDAD]]/10)</f>
        <v>22.5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186</v>
      </c>
      <c r="B9" s="9">
        <v>77</v>
      </c>
      <c r="C9" s="9">
        <f>IF(Tabla243[[#This Row],[CANTIDAD]]="",0%,Tabla243[[#This Row],[CANTIDAD]]/10)</f>
        <v>7.7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127</v>
      </c>
      <c r="B10" s="9">
        <v>3</v>
      </c>
      <c r="C10" s="9">
        <f>IF(Tabla243[[#This Row],[CANTIDAD]]="",0%,Tabla243[[#This Row],[CANTIDAD]]/10)</f>
        <v>0.3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IF(Tabla243[[#This Row],[CANTIDAD]]="",0%,Tabla243[[#This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IF(Tabla243[[#This Row],[CANTIDAD]]="",0%,Tabla243[[#This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IF(Tabla243[[#This Row],[CANTIDAD]]="",0%,Tabla243[[#This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IF(Tabla243[[#This Row],[CANTIDAD]]="",0%,Tabla243[[#This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IF(Tabla243[[#This Row],[CANTIDAD]]="",0%,Tabla243[[#This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IF(Tabla243[[#This Row],[CANTIDAD]]="",0%,Tabla243[[#This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IF(Tabla243[[#This Row],[CANTIDAD]]="",0%,Tabla243[[#This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IF(Tabla243[[#This Row],[CANTIDAD]]="",0%,Tabla243[[#This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IF(Tabla243[[#This Row],[CANTIDAD]]="",0%,Tabla243[[#This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IF(Tabla243[[#This Row],[CANTIDAD]]="",0%,Tabla243[[#This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IF(Tabla243[[#This Row],[CANTIDAD]]="",0%,Tabla243[[#This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927" priority="26">
      <formula>LEN(TRIM(D2))=0</formula>
    </cfRule>
  </conditionalFormatting>
  <conditionalFormatting sqref="D4:W21 D2:W2">
    <cfRule type="cellIs" dxfId="1926" priority="25" operator="equal">
      <formula>0</formula>
    </cfRule>
  </conditionalFormatting>
  <conditionalFormatting sqref="C4:C21">
    <cfRule type="cellIs" dxfId="1925" priority="23" operator="equal">
      <formula>0</formula>
    </cfRule>
    <cfRule type="containsBlanks" dxfId="1924" priority="24">
      <formula>LEN(TRIM(C4))=0</formula>
    </cfRule>
  </conditionalFormatting>
  <conditionalFormatting sqref="D1:W1">
    <cfRule type="containsBlanks" dxfId="1923" priority="22">
      <formula>LEN(TRIM(D1))=0</formula>
    </cfRule>
  </conditionalFormatting>
  <conditionalFormatting sqref="C1">
    <cfRule type="containsBlanks" dxfId="1922" priority="21">
      <formula>LEN(TRIM(C1))=0</formula>
    </cfRule>
  </conditionalFormatting>
  <conditionalFormatting sqref="C2">
    <cfRule type="containsBlanks" dxfId="1921" priority="20">
      <formula>LEN(TRIM(C2))=0</formula>
    </cfRule>
  </conditionalFormatting>
  <conditionalFormatting sqref="D3:W3">
    <cfRule type="containsBlanks" dxfId="1920" priority="19">
      <formula>LEN(TRIM(D3))=0</formula>
    </cfRule>
  </conditionalFormatting>
  <conditionalFormatting sqref="C3">
    <cfRule type="containsBlanks" dxfId="1919" priority="18">
      <formula>LEN(TRIM(C3))=0</formula>
    </cfRule>
  </conditionalFormatting>
  <conditionalFormatting sqref="A13:W21 C1:W9 B10:W12">
    <cfRule type="cellIs" dxfId="1918" priority="16" operator="equal">
      <formula>0</formula>
    </cfRule>
    <cfRule type="containsBlanks" dxfId="1917" priority="17">
      <formula>LEN(TRIM(A1))=0</formula>
    </cfRule>
  </conditionalFormatting>
  <conditionalFormatting sqref="B9">
    <cfRule type="cellIs" dxfId="1916" priority="14" operator="equal">
      <formula>0</formula>
    </cfRule>
    <cfRule type="containsBlanks" dxfId="1915" priority="15">
      <formula>LEN(TRIM(B9))=0</formula>
    </cfRule>
  </conditionalFormatting>
  <conditionalFormatting sqref="A1:B1">
    <cfRule type="containsBlanks" dxfId="1914" priority="13">
      <formula>LEN(TRIM(A1))=0</formula>
    </cfRule>
  </conditionalFormatting>
  <conditionalFormatting sqref="A1:B1">
    <cfRule type="cellIs" dxfId="1913" priority="11" operator="equal">
      <formula>0</formula>
    </cfRule>
    <cfRule type="containsBlanks" dxfId="1912" priority="12">
      <formula>LEN(TRIM(A1))=0</formula>
    </cfRule>
  </conditionalFormatting>
  <conditionalFormatting sqref="A10:A12">
    <cfRule type="cellIs" dxfId="1911" priority="9" operator="equal">
      <formula>0</formula>
    </cfRule>
    <cfRule type="containsBlanks" dxfId="1910" priority="10">
      <formula>LEN(TRIM(A10))=0</formula>
    </cfRule>
  </conditionalFormatting>
  <conditionalFormatting sqref="A9">
    <cfRule type="cellIs" dxfId="1909" priority="7" operator="equal">
      <formula>0</formula>
    </cfRule>
    <cfRule type="containsBlanks" dxfId="1908" priority="8">
      <formula>LEN(TRIM(A9))=0</formula>
    </cfRule>
  </conditionalFormatting>
  <conditionalFormatting sqref="A2:B2">
    <cfRule type="containsBlanks" dxfId="1907" priority="6">
      <formula>LEN(TRIM(A2))=0</formula>
    </cfRule>
  </conditionalFormatting>
  <conditionalFormatting sqref="A3:B3">
    <cfRule type="containsBlanks" dxfId="1906" priority="5">
      <formula>LEN(TRIM(A3))=0</formula>
    </cfRule>
  </conditionalFormatting>
  <conditionalFormatting sqref="A2:B3">
    <cfRule type="cellIs" dxfId="1905" priority="3" operator="equal">
      <formula>0</formula>
    </cfRule>
    <cfRule type="containsBlanks" dxfId="1904" priority="4">
      <formula>LEN(TRIM(A2))=0</formula>
    </cfRule>
  </conditionalFormatting>
  <conditionalFormatting sqref="A4:B8">
    <cfRule type="cellIs" dxfId="1903" priority="1" operator="equal">
      <formula>0</formula>
    </cfRule>
    <cfRule type="containsBlanks" dxfId="1902" priority="2">
      <formula>LEN(TRIM(A4))=0</formula>
    </cfRule>
  </conditionalFormatting>
  <dataValidations count="1">
    <dataValidation type="list" allowBlank="1" showInputMessage="1" showErrorMessage="1" sqref="B9:B21 A4:A21" xr:uid="{242D08C8-D4D6-42A9-9307-97347632C4F7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7E3A3-F9F1-41DF-AFC2-103AA48F31EF}">
  <sheetPr codeName="Hoja44">
    <tabColor rgb="FFC00000"/>
  </sheetPr>
  <dimension ref="A1:W25"/>
  <sheetViews>
    <sheetView workbookViewId="0">
      <selection activeCell="F40" sqref="F40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187</v>
      </c>
      <c r="B2" s="7" t="s">
        <v>188</v>
      </c>
      <c r="C2" s="7">
        <v>3050</v>
      </c>
      <c r="D2" s="8">
        <f t="shared" ref="D2:W2" si="0">($C4*D4+$C5*D5+$C6*D6+$C7*D7+$C8*D8+$C9*D9+$C10*D10+$C11*D11+$C12*D12+$C13*D13+$C14*D14+$C15*D15+$C16*D16+$C17*D17+$C18*D18+$C19*D19+$C20*D20+$C21*D21)/100</f>
        <v>4.0000000000000001E-3</v>
      </c>
      <c r="E2" s="8">
        <f t="shared" si="0"/>
        <v>0.19120000000000001</v>
      </c>
      <c r="F2" s="8">
        <f t="shared" si="0"/>
        <v>7.1999999999999998E-3</v>
      </c>
      <c r="G2" s="8">
        <f t="shared" si="0"/>
        <v>0</v>
      </c>
      <c r="H2" s="8">
        <f t="shared" si="0"/>
        <v>0</v>
      </c>
      <c r="I2" s="8">
        <f t="shared" si="0"/>
        <v>0.18400000000000002</v>
      </c>
      <c r="J2" s="8">
        <f t="shared" si="0"/>
        <v>3.4400000000000007E-2</v>
      </c>
      <c r="K2" s="8">
        <f t="shared" si="0"/>
        <v>0.18330000000000002</v>
      </c>
      <c r="L2" s="8">
        <f t="shared" si="0"/>
        <v>4.3400000000000001E-2</v>
      </c>
      <c r="M2" s="8">
        <f t="shared" si="0"/>
        <v>1.1200000000000002E-2</v>
      </c>
      <c r="N2" s="8">
        <f t="shared" si="0"/>
        <v>5.5000000000000005E-3</v>
      </c>
      <c r="O2" s="8">
        <f t="shared" si="0"/>
        <v>2E-3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1.9799999999999998E-2</v>
      </c>
      <c r="V2" s="8">
        <f t="shared" si="0"/>
        <v>2.0999999999999999E-3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400</v>
      </c>
      <c r="C4" s="9">
        <f>IF(Tabla244[[#This Row],[CANTIDAD]]="",0%,Tabla244[[#This Row],[CANTIDAD]]/10)</f>
        <v>40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40</v>
      </c>
      <c r="C5" s="9">
        <f>IF(Tabla244[[#This Row],[CANTIDAD]]="",0%,Tabla244[[#This Row],[CANTIDAD]]/10)</f>
        <v>4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300</v>
      </c>
      <c r="C6" s="9">
        <f>IF(Tabla244[[#This Row],[CANTIDAD]]="",0%,Tabla244[[#This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80</v>
      </c>
      <c r="C7" s="9">
        <f>IF(Tabla244[[#This Row],[CANTIDAD]]="",0%,Tabla244[[#This Row],[CANTIDAD]]/10)</f>
        <v>8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20</v>
      </c>
      <c r="C8" s="9">
        <f>IF(Tabla244[[#This Row],[CANTIDAD]]="",0%,Tabla244[[#This Row],[CANTIDAD]]/10)</f>
        <v>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132</v>
      </c>
      <c r="B9" s="9">
        <v>10</v>
      </c>
      <c r="C9" s="9">
        <f>IF(Tabla244[[#This Row],[CANTIDAD]]="",0%,Tabla244[[#This Row],[CANTIDAD]]/10)</f>
        <v>1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0.03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7.0000000000000007E-2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0.21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142</v>
      </c>
      <c r="B10" s="9">
        <v>50</v>
      </c>
      <c r="C10" s="9">
        <f>IF(Tabla244[[#This Row],[CANTIDAD]]="",0%,Tabla244[[#This Row],[CANTIDAD]]/10)</f>
        <v>5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133</v>
      </c>
      <c r="B11" s="9">
        <v>100</v>
      </c>
      <c r="C11" s="9">
        <f>IF(Tabla244[[#This Row],[CANTIDAD]]="",0%,Tabla244[[#This Row],[CANTIDAD]]/10)</f>
        <v>10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0.03</v>
      </c>
      <c r="L11" s="10" cm="1">
        <f t="array" ref="L11">IF($A11="",0%,(_xlfn.XLOOKUP($A11,Tabla1[[#All],[ID]],Tabla1[[#All],[CaO]])))</f>
        <v>0.25</v>
      </c>
      <c r="M11" s="10" cm="1">
        <f t="array" ref="M11">IF($A11="",0%,(_xlfn.XLOOKUP($A11,Tabla1[[#All],[ID]],Tabla1[[#All],[MgO]])))</f>
        <v>0.1</v>
      </c>
      <c r="N11" s="10" cm="1">
        <f t="array" ref="N11">IF($A11="",0%,(_xlfn.XLOOKUP($A11,Tabla1[[#All],[ID]],Tabla1[[#All],[S]])))</f>
        <v>0.04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0.03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IF(Tabla244[[#This Row],[CANTIDAD]]="",0%,Tabla244[[#This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IF(Tabla244[[#This Row],[CANTIDAD]]="",0%,Tabla244[[#This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IF(Tabla244[[#This Row],[CANTIDAD]]="",0%,Tabla244[[#This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IF(Tabla244[[#This Row],[CANTIDAD]]="",0%,Tabla244[[#This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IF(Tabla244[[#This Row],[CANTIDAD]]="",0%,Tabla244[[#This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IF(Tabla244[[#This Row],[CANTIDAD]]="",0%,Tabla244[[#This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IF(Tabla244[[#This Row],[CANTIDAD]]="",0%,Tabla244[[#This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IF(Tabla244[[#This Row],[CANTIDAD]]="",0%,Tabla244[[#This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IF(Tabla244[[#This Row],[CANTIDAD]]="",0%,Tabla244[[#This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IF(Tabla244[[#This Row],[CANTIDAD]]="",0%,Tabla244[[#This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73" priority="28">
      <formula>LEN(TRIM(D2))=0</formula>
    </cfRule>
  </conditionalFormatting>
  <conditionalFormatting sqref="D4:W21 D2:W2">
    <cfRule type="cellIs" dxfId="1872" priority="27" operator="equal">
      <formula>0</formula>
    </cfRule>
  </conditionalFormatting>
  <conditionalFormatting sqref="C4:C21">
    <cfRule type="cellIs" dxfId="1871" priority="25" operator="equal">
      <formula>0</formula>
    </cfRule>
    <cfRule type="containsBlanks" dxfId="1870" priority="26">
      <formula>LEN(TRIM(C4))=0</formula>
    </cfRule>
  </conditionalFormatting>
  <conditionalFormatting sqref="D1:W1">
    <cfRule type="containsBlanks" dxfId="1869" priority="24">
      <formula>LEN(TRIM(D1))=0</formula>
    </cfRule>
  </conditionalFormatting>
  <conditionalFormatting sqref="C1">
    <cfRule type="containsBlanks" dxfId="1868" priority="23">
      <formula>LEN(TRIM(C1))=0</formula>
    </cfRule>
  </conditionalFormatting>
  <conditionalFormatting sqref="C2">
    <cfRule type="containsBlanks" dxfId="1867" priority="22">
      <formula>LEN(TRIM(C2))=0</formula>
    </cfRule>
  </conditionalFormatting>
  <conditionalFormatting sqref="D3:W3">
    <cfRule type="containsBlanks" dxfId="1866" priority="21">
      <formula>LEN(TRIM(D3))=0</formula>
    </cfRule>
  </conditionalFormatting>
  <conditionalFormatting sqref="C3">
    <cfRule type="containsBlanks" dxfId="1865" priority="20">
      <formula>LEN(TRIM(C3))=0</formula>
    </cfRule>
  </conditionalFormatting>
  <conditionalFormatting sqref="A13:W21 C1:W9 B10:W12">
    <cfRule type="cellIs" dxfId="1864" priority="18" operator="equal">
      <formula>0</formula>
    </cfRule>
    <cfRule type="containsBlanks" dxfId="1863" priority="19">
      <formula>LEN(TRIM(A1))=0</formula>
    </cfRule>
  </conditionalFormatting>
  <conditionalFormatting sqref="B9">
    <cfRule type="cellIs" dxfId="1862" priority="16" operator="equal">
      <formula>0</formula>
    </cfRule>
    <cfRule type="containsBlanks" dxfId="1861" priority="17">
      <formula>LEN(TRIM(B9))=0</formula>
    </cfRule>
  </conditionalFormatting>
  <conditionalFormatting sqref="A1:B1">
    <cfRule type="containsBlanks" dxfId="1860" priority="15">
      <formula>LEN(TRIM(A1))=0</formula>
    </cfRule>
  </conditionalFormatting>
  <conditionalFormatting sqref="A1:B1">
    <cfRule type="cellIs" dxfId="1859" priority="13" operator="equal">
      <formula>0</formula>
    </cfRule>
    <cfRule type="containsBlanks" dxfId="1858" priority="14">
      <formula>LEN(TRIM(A1))=0</formula>
    </cfRule>
  </conditionalFormatting>
  <conditionalFormatting sqref="A9:A12">
    <cfRule type="cellIs" dxfId="1857" priority="11" operator="equal">
      <formula>0</formula>
    </cfRule>
    <cfRule type="containsBlanks" dxfId="1856" priority="12">
      <formula>LEN(TRIM(A9))=0</formula>
    </cfRule>
  </conditionalFormatting>
  <conditionalFormatting sqref="A9">
    <cfRule type="cellIs" dxfId="1855" priority="9" operator="equal">
      <formula>0</formula>
    </cfRule>
    <cfRule type="containsBlanks" dxfId="1854" priority="10">
      <formula>LEN(TRIM(A9))=0</formula>
    </cfRule>
  </conditionalFormatting>
  <conditionalFormatting sqref="A2:B2">
    <cfRule type="containsBlanks" dxfId="1853" priority="8">
      <formula>LEN(TRIM(A2))=0</formula>
    </cfRule>
  </conditionalFormatting>
  <conditionalFormatting sqref="A3:B3">
    <cfRule type="containsBlanks" dxfId="1852" priority="7">
      <formula>LEN(TRIM(A3))=0</formula>
    </cfRule>
  </conditionalFormatting>
  <conditionalFormatting sqref="A2:B3">
    <cfRule type="cellIs" dxfId="1851" priority="5" operator="equal">
      <formula>0</formula>
    </cfRule>
    <cfRule type="containsBlanks" dxfId="1850" priority="6">
      <formula>LEN(TRIM(A2))=0</formula>
    </cfRule>
  </conditionalFormatting>
  <conditionalFormatting sqref="A4:B8">
    <cfRule type="cellIs" dxfId="1849" priority="3" operator="equal">
      <formula>0</formula>
    </cfRule>
    <cfRule type="containsBlanks" dxfId="1848" priority="4">
      <formula>LEN(TRIM(A4))=0</formula>
    </cfRule>
  </conditionalFormatting>
  <conditionalFormatting sqref="A8">
    <cfRule type="cellIs" dxfId="1847" priority="1" operator="equal">
      <formula>0</formula>
    </cfRule>
    <cfRule type="containsBlanks" dxfId="1846" priority="2">
      <formula>LEN(TRIM(A8))=0</formula>
    </cfRule>
  </conditionalFormatting>
  <dataValidations count="1">
    <dataValidation type="list" allowBlank="1" showInputMessage="1" showErrorMessage="1" sqref="B9:B21 A4:A21" xr:uid="{D68B0EAA-F625-4EFF-9EFE-9C80EA6E69D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9B3A-9843-444E-835F-725899DE6A31}">
  <sheetPr codeName="Hoja45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189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IF(Tabla245[[#This Row],[CANTIDAD]]="",0%,Tabla245[[#This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IF(Tabla245[[#This Row],[CANTIDAD]]="",0%,Tabla245[[#This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IF(Tabla245[[#This Row],[CANTIDAD]]="",0%,Tabla245[[#This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IF(Tabla245[[#This Row],[CANTIDAD]]="",0%,Tabla245[[#This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IF(Tabla245[[#This Row],[CANTIDAD]]="",0%,Tabla245[[#This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IF(Tabla245[[#This Row],[CANTIDAD]]="",0%,Tabla245[[#This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IF(Tabla245[[#This Row],[CANTIDAD]]="",0%,Tabla245[[#This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IF(Tabla245[[#This Row],[CANTIDAD]]="",0%,Tabla245[[#This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IF(Tabla245[[#This Row],[CANTIDAD]]="",0%,Tabla245[[#This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IF(Tabla245[[#This Row],[CANTIDAD]]="",0%,Tabla245[[#This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IF(Tabla245[[#This Row],[CANTIDAD]]="",0%,Tabla245[[#This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IF(Tabla245[[#This Row],[CANTIDAD]]="",0%,Tabla245[[#This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IF(Tabla245[[#This Row],[CANTIDAD]]="",0%,Tabla245[[#This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IF(Tabla245[[#This Row],[CANTIDAD]]="",0%,Tabla245[[#This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IF(Tabla245[[#This Row],[CANTIDAD]]="",0%,Tabla245[[#This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IF(Tabla245[[#This Row],[CANTIDAD]]="",0%,Tabla245[[#This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IF(Tabla245[[#This Row],[CANTIDAD]]="",0%,Tabla245[[#This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IF(Tabla245[[#This Row],[CANTIDAD]]="",0%,Tabla245[[#This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17" priority="26">
      <formula>LEN(TRIM(D2))=0</formula>
    </cfRule>
  </conditionalFormatting>
  <conditionalFormatting sqref="D4:W21 D2:W2">
    <cfRule type="cellIs" dxfId="1816" priority="25" operator="equal">
      <formula>0</formula>
    </cfRule>
  </conditionalFormatting>
  <conditionalFormatting sqref="C4:C21">
    <cfRule type="cellIs" dxfId="1815" priority="23" operator="equal">
      <formula>0</formula>
    </cfRule>
    <cfRule type="containsBlanks" dxfId="1814" priority="24">
      <formula>LEN(TRIM(C4))=0</formula>
    </cfRule>
  </conditionalFormatting>
  <conditionalFormatting sqref="D1:W1">
    <cfRule type="containsBlanks" dxfId="1813" priority="22">
      <formula>LEN(TRIM(D1))=0</formula>
    </cfRule>
  </conditionalFormatting>
  <conditionalFormatting sqref="C1">
    <cfRule type="containsBlanks" dxfId="1812" priority="21">
      <formula>LEN(TRIM(C1))=0</formula>
    </cfRule>
  </conditionalFormatting>
  <conditionalFormatting sqref="C2">
    <cfRule type="containsBlanks" dxfId="1811" priority="20">
      <formula>LEN(TRIM(C2))=0</formula>
    </cfRule>
  </conditionalFormatting>
  <conditionalFormatting sqref="D3:W3">
    <cfRule type="containsBlanks" dxfId="1810" priority="19">
      <formula>LEN(TRIM(D3))=0</formula>
    </cfRule>
  </conditionalFormatting>
  <conditionalFormatting sqref="C3">
    <cfRule type="containsBlanks" dxfId="1809" priority="18">
      <formula>LEN(TRIM(C3))=0</formula>
    </cfRule>
  </conditionalFormatting>
  <conditionalFormatting sqref="A13:W21 C1:W9 B10:W12">
    <cfRule type="cellIs" dxfId="1808" priority="16" operator="equal">
      <formula>0</formula>
    </cfRule>
    <cfRule type="containsBlanks" dxfId="1807" priority="17">
      <formula>LEN(TRIM(A1))=0</formula>
    </cfRule>
  </conditionalFormatting>
  <conditionalFormatting sqref="B9">
    <cfRule type="cellIs" dxfId="1806" priority="14" operator="equal">
      <formula>0</formula>
    </cfRule>
    <cfRule type="containsBlanks" dxfId="1805" priority="15">
      <formula>LEN(TRIM(B9))=0</formula>
    </cfRule>
  </conditionalFormatting>
  <conditionalFormatting sqref="A1:B1">
    <cfRule type="containsBlanks" dxfId="1804" priority="13">
      <formula>LEN(TRIM(A1))=0</formula>
    </cfRule>
  </conditionalFormatting>
  <conditionalFormatting sqref="A1:B1">
    <cfRule type="cellIs" dxfId="1803" priority="11" operator="equal">
      <formula>0</formula>
    </cfRule>
    <cfRule type="containsBlanks" dxfId="1802" priority="12">
      <formula>LEN(TRIM(A1))=0</formula>
    </cfRule>
  </conditionalFormatting>
  <conditionalFormatting sqref="A9:A12">
    <cfRule type="cellIs" dxfId="1801" priority="9" operator="equal">
      <formula>0</formula>
    </cfRule>
    <cfRule type="containsBlanks" dxfId="1800" priority="10">
      <formula>LEN(TRIM(A9))=0</formula>
    </cfRule>
  </conditionalFormatting>
  <conditionalFormatting sqref="A9">
    <cfRule type="cellIs" dxfId="1799" priority="7" operator="equal">
      <formula>0</formula>
    </cfRule>
    <cfRule type="containsBlanks" dxfId="1798" priority="8">
      <formula>LEN(TRIM(A9))=0</formula>
    </cfRule>
  </conditionalFormatting>
  <conditionalFormatting sqref="A2:B2">
    <cfRule type="containsBlanks" dxfId="1797" priority="6">
      <formula>LEN(TRIM(A2))=0</formula>
    </cfRule>
  </conditionalFormatting>
  <conditionalFormatting sqref="A3:B3">
    <cfRule type="containsBlanks" dxfId="1796" priority="5">
      <formula>LEN(TRIM(A3))=0</formula>
    </cfRule>
  </conditionalFormatting>
  <conditionalFormatting sqref="A2:B3">
    <cfRule type="cellIs" dxfId="1795" priority="3" operator="equal">
      <formula>0</formula>
    </cfRule>
    <cfRule type="containsBlanks" dxfId="1794" priority="4">
      <formula>LEN(TRIM(A2))=0</formula>
    </cfRule>
  </conditionalFormatting>
  <conditionalFormatting sqref="A4:B8">
    <cfRule type="cellIs" dxfId="1793" priority="1" operator="equal">
      <formula>0</formula>
    </cfRule>
    <cfRule type="containsBlanks" dxfId="1792" priority="2">
      <formula>LEN(TRIM(A4))=0</formula>
    </cfRule>
  </conditionalFormatting>
  <dataValidations count="1">
    <dataValidation type="list" allowBlank="1" showInputMessage="1" showErrorMessage="1" sqref="B9:B21 A4:A21" xr:uid="{C5EB471C-C6DF-462D-B484-3462B18E4C8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30B9A-895D-40D4-9368-1912D293D5BD}">
  <sheetPr codeName="Hoja46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190</v>
      </c>
      <c r="B2" s="7" t="s">
        <v>148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6.0000000000000001E-3</v>
      </c>
      <c r="L2" s="8">
        <f t="shared" si="0"/>
        <v>0.27949999999999997</v>
      </c>
      <c r="M2" s="8">
        <f t="shared" si="0"/>
        <v>5.8499999999999996E-2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0.18184999999999998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IF(Tabla246[[#This Row],[CANTIDAD]]="",0%,Tabla246[[#This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600</v>
      </c>
      <c r="C5" s="9">
        <f>IF(Tabla246[[#This Row],[CANTIDAD]]="",0%,Tabla246[[#This Row],[CANTIDAD]]/10)</f>
        <v>60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138</v>
      </c>
      <c r="B6" s="9">
        <v>250</v>
      </c>
      <c r="C6" s="9">
        <f>IF(Tabla246[[#This Row],[CANTIDAD]]="",0%,Tabla246[[#This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100</v>
      </c>
      <c r="C7" s="9">
        <f>IF(Tabla246[[#This Row],[CANTIDAD]]="",0%,Tabla246[[#This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IF(Tabla246[[#This Row],[CANTIDAD]]="",0%,Tabla246[[#This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IF(Tabla246[[#This Row],[CANTIDAD]]="",0%,Tabla246[[#This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IF(Tabla246[[#This Row],[CANTIDAD]]="",0%,Tabla246[[#This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IF(Tabla246[[#This Row],[CANTIDAD]]="",0%,Tabla246[[#This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IF(Tabla246[[#This Row],[CANTIDAD]]="",0%,Tabla246[[#This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IF(Tabla246[[#This Row],[CANTIDAD]]="",0%,Tabla246[[#This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IF(Tabla246[[#This Row],[CANTIDAD]]="",0%,Tabla246[[#This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IF(Tabla246[[#This Row],[CANTIDAD]]="",0%,Tabla246[[#This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IF(Tabla246[[#This Row],[CANTIDAD]]="",0%,Tabla246[[#This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IF(Tabla246[[#This Row],[CANTIDAD]]="",0%,Tabla246[[#This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IF(Tabla246[[#This Row],[CANTIDAD]]="",0%,Tabla246[[#This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IF(Tabla246[[#This Row],[CANTIDAD]]="",0%,Tabla246[[#This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IF(Tabla246[[#This Row],[CANTIDAD]]="",0%,Tabla246[[#This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IF(Tabla246[[#This Row],[CANTIDAD]]="",0%,Tabla246[[#This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63" priority="30">
      <formula>LEN(TRIM(D2))=0</formula>
    </cfRule>
  </conditionalFormatting>
  <conditionalFormatting sqref="D4:W21 D2:W2">
    <cfRule type="cellIs" dxfId="1762" priority="29" operator="equal">
      <formula>0</formula>
    </cfRule>
  </conditionalFormatting>
  <conditionalFormatting sqref="C4:C21">
    <cfRule type="cellIs" dxfId="1761" priority="27" operator="equal">
      <formula>0</formula>
    </cfRule>
    <cfRule type="containsBlanks" dxfId="1760" priority="28">
      <formula>LEN(TRIM(C4))=0</formula>
    </cfRule>
  </conditionalFormatting>
  <conditionalFormatting sqref="D1:W1">
    <cfRule type="containsBlanks" dxfId="1759" priority="26">
      <formula>LEN(TRIM(D1))=0</formula>
    </cfRule>
  </conditionalFormatting>
  <conditionalFormatting sqref="C1">
    <cfRule type="containsBlanks" dxfId="1758" priority="25">
      <formula>LEN(TRIM(C1))=0</formula>
    </cfRule>
  </conditionalFormatting>
  <conditionalFormatting sqref="C2">
    <cfRule type="containsBlanks" dxfId="1757" priority="24">
      <formula>LEN(TRIM(C2))=0</formula>
    </cfRule>
  </conditionalFormatting>
  <conditionalFormatting sqref="D3:W3">
    <cfRule type="containsBlanks" dxfId="1756" priority="23">
      <formula>LEN(TRIM(D3))=0</formula>
    </cfRule>
  </conditionalFormatting>
  <conditionalFormatting sqref="C3">
    <cfRule type="containsBlanks" dxfId="1755" priority="22">
      <formula>LEN(TRIM(C3))=0</formula>
    </cfRule>
  </conditionalFormatting>
  <conditionalFormatting sqref="A13:W21 C1:W9 B10:W12">
    <cfRule type="cellIs" dxfId="1754" priority="20" operator="equal">
      <formula>0</formula>
    </cfRule>
    <cfRule type="containsBlanks" dxfId="1753" priority="21">
      <formula>LEN(TRIM(A1))=0</formula>
    </cfRule>
  </conditionalFormatting>
  <conditionalFormatting sqref="B9">
    <cfRule type="cellIs" dxfId="1752" priority="18" operator="equal">
      <formula>0</formula>
    </cfRule>
    <cfRule type="containsBlanks" dxfId="1751" priority="19">
      <formula>LEN(TRIM(B9))=0</formula>
    </cfRule>
  </conditionalFormatting>
  <conditionalFormatting sqref="A1:B1">
    <cfRule type="containsBlanks" dxfId="1750" priority="17">
      <formula>LEN(TRIM(A1))=0</formula>
    </cfRule>
  </conditionalFormatting>
  <conditionalFormatting sqref="A1:B1">
    <cfRule type="cellIs" dxfId="1749" priority="15" operator="equal">
      <formula>0</formula>
    </cfRule>
    <cfRule type="containsBlanks" dxfId="1748" priority="16">
      <formula>LEN(TRIM(A1))=0</formula>
    </cfRule>
  </conditionalFormatting>
  <conditionalFormatting sqref="A9:A12">
    <cfRule type="cellIs" dxfId="1747" priority="13" operator="equal">
      <formula>0</formula>
    </cfRule>
    <cfRule type="containsBlanks" dxfId="1746" priority="14">
      <formula>LEN(TRIM(A9))=0</formula>
    </cfRule>
  </conditionalFormatting>
  <conditionalFormatting sqref="A9">
    <cfRule type="cellIs" dxfId="1745" priority="11" operator="equal">
      <formula>0</formula>
    </cfRule>
    <cfRule type="containsBlanks" dxfId="1744" priority="12">
      <formula>LEN(TRIM(A9))=0</formula>
    </cfRule>
  </conditionalFormatting>
  <conditionalFormatting sqref="A8:B8">
    <cfRule type="cellIs" dxfId="1743" priority="9" operator="equal">
      <formula>0</formula>
    </cfRule>
    <cfRule type="containsBlanks" dxfId="1742" priority="10">
      <formula>LEN(TRIM(A8))=0</formula>
    </cfRule>
  </conditionalFormatting>
  <conditionalFormatting sqref="B7">
    <cfRule type="cellIs" dxfId="1741" priority="7" operator="equal">
      <formula>0</formula>
    </cfRule>
    <cfRule type="containsBlanks" dxfId="1740" priority="8">
      <formula>LEN(TRIM(B7))=0</formula>
    </cfRule>
  </conditionalFormatting>
  <conditionalFormatting sqref="A7">
    <cfRule type="cellIs" dxfId="1739" priority="5" operator="equal">
      <formula>0</formula>
    </cfRule>
    <cfRule type="containsBlanks" dxfId="1738" priority="6">
      <formula>LEN(TRIM(A7))=0</formula>
    </cfRule>
  </conditionalFormatting>
  <conditionalFormatting sqref="A2:B2">
    <cfRule type="containsBlanks" dxfId="1737" priority="4">
      <formula>LEN(TRIM(A2))=0</formula>
    </cfRule>
  </conditionalFormatting>
  <conditionalFormatting sqref="A3:B3">
    <cfRule type="containsBlanks" dxfId="1736" priority="3">
      <formula>LEN(TRIM(A3))=0</formula>
    </cfRule>
  </conditionalFormatting>
  <conditionalFormatting sqref="A2:B6">
    <cfRule type="cellIs" dxfId="1735" priority="1" operator="equal">
      <formula>0</formula>
    </cfRule>
    <cfRule type="containsBlanks" dxfId="1734" priority="2">
      <formula>LEN(TRIM(A2))=0</formula>
    </cfRule>
  </conditionalFormatting>
  <dataValidations count="1">
    <dataValidation type="list" allowBlank="1" showInputMessage="1" showErrorMessage="1" sqref="B9:B21 A4:A21" xr:uid="{DEBFB146-636E-4CF1-8E02-6D3C5A6FA8F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223C-8FB5-414E-885B-93750A6FEFBB}">
  <sheetPr codeName="Hoja47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191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IF(Tabla247[[#This Row],[CANTIDAD]]="",0%,Tabla247[[#This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IF(Tabla247[[#This Row],[CANTIDAD]]="",0%,Tabla247[[#This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IF(Tabla247[[#This Row],[CANTIDAD]]="",0%,Tabla247[[#This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IF(Tabla247[[#This Row],[CANTIDAD]]="",0%,Tabla247[[#This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IF(Tabla247[[#This Row],[CANTIDAD]]="",0%,Tabla247[[#This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IF(Tabla247[[#This Row],[CANTIDAD]]="",0%,Tabla247[[#This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IF(Tabla247[[#This Row],[CANTIDAD]]="",0%,Tabla247[[#This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IF(Tabla247[[#This Row],[CANTIDAD]]="",0%,Tabla247[[#This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IF(Tabla247[[#This Row],[CANTIDAD]]="",0%,Tabla247[[#This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IF(Tabla247[[#This Row],[CANTIDAD]]="",0%,Tabla247[[#This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IF(Tabla247[[#This Row],[CANTIDAD]]="",0%,Tabla247[[#This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IF(Tabla247[[#This Row],[CANTIDAD]]="",0%,Tabla247[[#This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IF(Tabla247[[#This Row],[CANTIDAD]]="",0%,Tabla247[[#This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IF(Tabla247[[#This Row],[CANTIDAD]]="",0%,Tabla247[[#This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IF(Tabla247[[#This Row],[CANTIDAD]]="",0%,Tabla247[[#This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IF(Tabla247[[#This Row],[CANTIDAD]]="",0%,Tabla247[[#This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IF(Tabla247[[#This Row],[CANTIDAD]]="",0%,Tabla247[[#This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IF(Tabla247[[#This Row],[CANTIDAD]]="",0%,Tabla247[[#This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705" priority="30">
      <formula>LEN(TRIM(D2))=0</formula>
    </cfRule>
  </conditionalFormatting>
  <conditionalFormatting sqref="D4:W21 D2:W2">
    <cfRule type="cellIs" dxfId="1704" priority="29" operator="equal">
      <formula>0</formula>
    </cfRule>
  </conditionalFormatting>
  <conditionalFormatting sqref="C4:C21">
    <cfRule type="cellIs" dxfId="1703" priority="27" operator="equal">
      <formula>0</formula>
    </cfRule>
    <cfRule type="containsBlanks" dxfId="1702" priority="28">
      <formula>LEN(TRIM(C4))=0</formula>
    </cfRule>
  </conditionalFormatting>
  <conditionalFormatting sqref="D1:W1">
    <cfRule type="containsBlanks" dxfId="1701" priority="26">
      <formula>LEN(TRIM(D1))=0</formula>
    </cfRule>
  </conditionalFormatting>
  <conditionalFormatting sqref="C1">
    <cfRule type="containsBlanks" dxfId="1700" priority="25">
      <formula>LEN(TRIM(C1))=0</formula>
    </cfRule>
  </conditionalFormatting>
  <conditionalFormatting sqref="C2">
    <cfRule type="containsBlanks" dxfId="1699" priority="24">
      <formula>LEN(TRIM(C2))=0</formula>
    </cfRule>
  </conditionalFormatting>
  <conditionalFormatting sqref="D3:W3">
    <cfRule type="containsBlanks" dxfId="1698" priority="23">
      <formula>LEN(TRIM(D3))=0</formula>
    </cfRule>
  </conditionalFormatting>
  <conditionalFormatting sqref="C3">
    <cfRule type="containsBlanks" dxfId="1697" priority="22">
      <formula>LEN(TRIM(C3))=0</formula>
    </cfRule>
  </conditionalFormatting>
  <conditionalFormatting sqref="A13:W21 C1:W9 B10:W12">
    <cfRule type="cellIs" dxfId="1696" priority="20" operator="equal">
      <formula>0</formula>
    </cfRule>
    <cfRule type="containsBlanks" dxfId="1695" priority="21">
      <formula>LEN(TRIM(A1))=0</formula>
    </cfRule>
  </conditionalFormatting>
  <conditionalFormatting sqref="B9">
    <cfRule type="cellIs" dxfId="1694" priority="18" operator="equal">
      <formula>0</formula>
    </cfRule>
    <cfRule type="containsBlanks" dxfId="1693" priority="19">
      <formula>LEN(TRIM(B9))=0</formula>
    </cfRule>
  </conditionalFormatting>
  <conditionalFormatting sqref="A1:B1">
    <cfRule type="containsBlanks" dxfId="1692" priority="17">
      <formula>LEN(TRIM(A1))=0</formula>
    </cfRule>
  </conditionalFormatting>
  <conditionalFormatting sqref="A1:B1">
    <cfRule type="cellIs" dxfId="1691" priority="15" operator="equal">
      <formula>0</formula>
    </cfRule>
    <cfRule type="containsBlanks" dxfId="1690" priority="16">
      <formula>LEN(TRIM(A1))=0</formula>
    </cfRule>
  </conditionalFormatting>
  <conditionalFormatting sqref="A9:A12">
    <cfRule type="cellIs" dxfId="1689" priority="13" operator="equal">
      <formula>0</formula>
    </cfRule>
    <cfRule type="containsBlanks" dxfId="1688" priority="14">
      <formula>LEN(TRIM(A9))=0</formula>
    </cfRule>
  </conditionalFormatting>
  <conditionalFormatting sqref="A9">
    <cfRule type="cellIs" dxfId="1687" priority="11" operator="equal">
      <formula>0</formula>
    </cfRule>
    <cfRule type="containsBlanks" dxfId="1686" priority="12">
      <formula>LEN(TRIM(A9))=0</formula>
    </cfRule>
  </conditionalFormatting>
  <conditionalFormatting sqref="A8:B8">
    <cfRule type="cellIs" dxfId="1685" priority="9" operator="equal">
      <formula>0</formula>
    </cfRule>
    <cfRule type="containsBlanks" dxfId="1684" priority="10">
      <formula>LEN(TRIM(A8))=0</formula>
    </cfRule>
  </conditionalFormatting>
  <conditionalFormatting sqref="B7">
    <cfRule type="cellIs" dxfId="1683" priority="7" operator="equal">
      <formula>0</formula>
    </cfRule>
    <cfRule type="containsBlanks" dxfId="1682" priority="8">
      <formula>LEN(TRIM(B7))=0</formula>
    </cfRule>
  </conditionalFormatting>
  <conditionalFormatting sqref="A7">
    <cfRule type="cellIs" dxfId="1681" priority="5" operator="equal">
      <formula>0</formula>
    </cfRule>
    <cfRule type="containsBlanks" dxfId="1680" priority="6">
      <formula>LEN(TRIM(A7))=0</formula>
    </cfRule>
  </conditionalFormatting>
  <conditionalFormatting sqref="A2:B2">
    <cfRule type="containsBlanks" dxfId="1679" priority="4">
      <formula>LEN(TRIM(A2))=0</formula>
    </cfRule>
  </conditionalFormatting>
  <conditionalFormatting sqref="A3:B3">
    <cfRule type="containsBlanks" dxfId="1678" priority="3">
      <formula>LEN(TRIM(A3))=0</formula>
    </cfRule>
  </conditionalFormatting>
  <conditionalFormatting sqref="A2:B6">
    <cfRule type="cellIs" dxfId="1677" priority="1" operator="equal">
      <formula>0</formula>
    </cfRule>
    <cfRule type="containsBlanks" dxfId="1676" priority="2">
      <formula>LEN(TRIM(A2))=0</formula>
    </cfRule>
  </conditionalFormatting>
  <dataValidations count="1">
    <dataValidation type="list" allowBlank="1" showInputMessage="1" showErrorMessage="1" sqref="B9:B21 A4:A21" xr:uid="{6382E90D-42E3-47FA-8599-71CD309C21D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F43E-203B-4EF8-B084-8380FD823F47}">
  <sheetPr codeName="Hoja48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189</v>
      </c>
      <c r="B2" s="7" t="s">
        <v>88</v>
      </c>
      <c r="C2" s="7">
        <v>15000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IF(Tabla248[[#This Row],[CANTIDAD]]="",0%,Tabla248[[#This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IF(Tabla248[[#This Row],[CANTIDAD]]="",0%,Tabla248[[#This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IF(Tabla248[[#This Row],[CANTIDAD]]="",0%,Tabla248[[#This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IF(Tabla248[[#This Row],[CANTIDAD]]="",0%,Tabla248[[#This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IF(Tabla248[[#This Row],[CANTIDAD]]="",0%,Tabla248[[#This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IF(Tabla248[[#This Row],[CANTIDAD]]="",0%,Tabla248[[#This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IF(Tabla248[[#This Row],[CANTIDAD]]="",0%,Tabla248[[#This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IF(Tabla248[[#This Row],[CANTIDAD]]="",0%,Tabla248[[#This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IF(Tabla248[[#This Row],[CANTIDAD]]="",0%,Tabla248[[#This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IF(Tabla248[[#This Row],[CANTIDAD]]="",0%,Tabla248[[#This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IF(Tabla248[[#This Row],[CANTIDAD]]="",0%,Tabla248[[#This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IF(Tabla248[[#This Row],[CANTIDAD]]="",0%,Tabla248[[#This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IF(Tabla248[[#This Row],[CANTIDAD]]="",0%,Tabla248[[#This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IF(Tabla248[[#This Row],[CANTIDAD]]="",0%,Tabla248[[#This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IF(Tabla248[[#This Row],[CANTIDAD]]="",0%,Tabla248[[#This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IF(Tabla248[[#This Row],[CANTIDAD]]="",0%,Tabla248[[#This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IF(Tabla248[[#This Row],[CANTIDAD]]="",0%,Tabla248[[#This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IF(Tabla248[[#This Row],[CANTIDAD]]="",0%,Tabla248[[#This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647" priority="28">
      <formula>LEN(TRIM(D2))=0</formula>
    </cfRule>
  </conditionalFormatting>
  <conditionalFormatting sqref="D4:W21 D2:W2">
    <cfRule type="cellIs" dxfId="1646" priority="27" operator="equal">
      <formula>0</formula>
    </cfRule>
  </conditionalFormatting>
  <conditionalFormatting sqref="C4:C21">
    <cfRule type="cellIs" dxfId="1645" priority="25" operator="equal">
      <formula>0</formula>
    </cfRule>
    <cfRule type="containsBlanks" dxfId="1644" priority="26">
      <formula>LEN(TRIM(C4))=0</formula>
    </cfRule>
  </conditionalFormatting>
  <conditionalFormatting sqref="D1:W1">
    <cfRule type="containsBlanks" dxfId="1643" priority="24">
      <formula>LEN(TRIM(D1))=0</formula>
    </cfRule>
  </conditionalFormatting>
  <conditionalFormatting sqref="C1">
    <cfRule type="containsBlanks" dxfId="1642" priority="23">
      <formula>LEN(TRIM(C1))=0</formula>
    </cfRule>
  </conditionalFormatting>
  <conditionalFormatting sqref="C2">
    <cfRule type="containsBlanks" dxfId="1641" priority="22">
      <formula>LEN(TRIM(C2))=0</formula>
    </cfRule>
  </conditionalFormatting>
  <conditionalFormatting sqref="D3:W3">
    <cfRule type="containsBlanks" dxfId="1640" priority="21">
      <formula>LEN(TRIM(D3))=0</formula>
    </cfRule>
  </conditionalFormatting>
  <conditionalFormatting sqref="C3">
    <cfRule type="containsBlanks" dxfId="1639" priority="20">
      <formula>LEN(TRIM(C3))=0</formula>
    </cfRule>
  </conditionalFormatting>
  <conditionalFormatting sqref="A13:W21 C1:W9 B10:W12">
    <cfRule type="cellIs" dxfId="1638" priority="18" operator="equal">
      <formula>0</formula>
    </cfRule>
    <cfRule type="containsBlanks" dxfId="1637" priority="19">
      <formula>LEN(TRIM(A1))=0</formula>
    </cfRule>
  </conditionalFormatting>
  <conditionalFormatting sqref="B9">
    <cfRule type="cellIs" dxfId="1636" priority="16" operator="equal">
      <formula>0</formula>
    </cfRule>
    <cfRule type="containsBlanks" dxfId="1635" priority="17">
      <formula>LEN(TRIM(B9))=0</formula>
    </cfRule>
  </conditionalFormatting>
  <conditionalFormatting sqref="A1:B1">
    <cfRule type="containsBlanks" dxfId="1634" priority="15">
      <formula>LEN(TRIM(A1))=0</formula>
    </cfRule>
  </conditionalFormatting>
  <conditionalFormatting sqref="A1:B1">
    <cfRule type="cellIs" dxfId="1633" priority="13" operator="equal">
      <formula>0</formula>
    </cfRule>
    <cfRule type="containsBlanks" dxfId="1632" priority="14">
      <formula>LEN(TRIM(A1))=0</formula>
    </cfRule>
  </conditionalFormatting>
  <conditionalFormatting sqref="A9:A12">
    <cfRule type="cellIs" dxfId="1631" priority="11" operator="equal">
      <formula>0</formula>
    </cfRule>
    <cfRule type="containsBlanks" dxfId="1630" priority="12">
      <formula>LEN(TRIM(A9))=0</formula>
    </cfRule>
  </conditionalFormatting>
  <conditionalFormatting sqref="A9">
    <cfRule type="cellIs" dxfId="1629" priority="9" operator="equal">
      <formula>0</formula>
    </cfRule>
    <cfRule type="containsBlanks" dxfId="1628" priority="10">
      <formula>LEN(TRIM(A9))=0</formula>
    </cfRule>
  </conditionalFormatting>
  <conditionalFormatting sqref="A8:B8">
    <cfRule type="cellIs" dxfId="1627" priority="7" operator="equal">
      <formula>0</formula>
    </cfRule>
    <cfRule type="containsBlanks" dxfId="1626" priority="8">
      <formula>LEN(TRIM(A8))=0</formula>
    </cfRule>
  </conditionalFormatting>
  <conditionalFormatting sqref="A7:B7">
    <cfRule type="cellIs" dxfId="1625" priority="5" operator="equal">
      <formula>0</formula>
    </cfRule>
    <cfRule type="containsBlanks" dxfId="1624" priority="6">
      <formula>LEN(TRIM(A7))=0</formula>
    </cfRule>
  </conditionalFormatting>
  <conditionalFormatting sqref="A2:B2">
    <cfRule type="containsBlanks" dxfId="1623" priority="4">
      <formula>LEN(TRIM(A2))=0</formula>
    </cfRule>
  </conditionalFormatting>
  <conditionalFormatting sqref="A3:B3">
    <cfRule type="containsBlanks" dxfId="1622" priority="3">
      <formula>LEN(TRIM(A3))=0</formula>
    </cfRule>
  </conditionalFormatting>
  <conditionalFormatting sqref="A2:B6">
    <cfRule type="cellIs" dxfId="1621" priority="1" operator="equal">
      <formula>0</formula>
    </cfRule>
    <cfRule type="containsBlanks" dxfId="1620" priority="2">
      <formula>LEN(TRIM(A2))=0</formula>
    </cfRule>
  </conditionalFormatting>
  <dataValidations count="1">
    <dataValidation type="list" allowBlank="1" showInputMessage="1" showErrorMessage="1" sqref="B9:B21 A4:A21" xr:uid="{91783C00-82D9-47E5-AB16-6659151FC4C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DD57-8725-494B-ACDE-197D6794C9AA}">
  <sheetPr codeName="Hoja49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192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IF(Tabla249[[#This Row],[CANTIDAD]]="",0%,Tabla249[[#This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IF(Tabla249[[#This Row],[CANTIDAD]]="",0%,Tabla249[[#This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IF(Tabla249[[#This Row],[CANTIDAD]]="",0%,Tabla249[[#This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IF(Tabla249[[#This Row],[CANTIDAD]]="",0%,Tabla249[[#This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IF(Tabla249[[#This Row],[CANTIDAD]]="",0%,Tabla249[[#This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IF(Tabla249[[#This Row],[CANTIDAD]]="",0%,Tabla249[[#This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IF(Tabla249[[#This Row],[CANTIDAD]]="",0%,Tabla249[[#This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IF(Tabla249[[#This Row],[CANTIDAD]]="",0%,Tabla249[[#This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IF(Tabla249[[#This Row],[CANTIDAD]]="",0%,Tabla249[[#This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IF(Tabla249[[#This Row],[CANTIDAD]]="",0%,Tabla249[[#This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IF(Tabla249[[#This Row],[CANTIDAD]]="",0%,Tabla249[[#This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IF(Tabla249[[#This Row],[CANTIDAD]]="",0%,Tabla249[[#This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IF(Tabla249[[#This Row],[CANTIDAD]]="",0%,Tabla249[[#This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IF(Tabla249[[#This Row],[CANTIDAD]]="",0%,Tabla249[[#This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IF(Tabla249[[#This Row],[CANTIDAD]]="",0%,Tabla249[[#This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IF(Tabla249[[#This Row],[CANTIDAD]]="",0%,Tabla249[[#This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IF(Tabla249[[#This Row],[CANTIDAD]]="",0%,Tabla249[[#This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IF(Tabla249[[#This Row],[CANTIDAD]]="",0%,Tabla249[[#This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91" priority="28">
      <formula>LEN(TRIM(D2))=0</formula>
    </cfRule>
  </conditionalFormatting>
  <conditionalFormatting sqref="D4:W21 D2:W2">
    <cfRule type="cellIs" dxfId="1590" priority="27" operator="equal">
      <formula>0</formula>
    </cfRule>
  </conditionalFormatting>
  <conditionalFormatting sqref="C4:C21">
    <cfRule type="cellIs" dxfId="1589" priority="25" operator="equal">
      <formula>0</formula>
    </cfRule>
    <cfRule type="containsBlanks" dxfId="1588" priority="26">
      <formula>LEN(TRIM(C4))=0</formula>
    </cfRule>
  </conditionalFormatting>
  <conditionalFormatting sqref="D1:W1">
    <cfRule type="containsBlanks" dxfId="1587" priority="24">
      <formula>LEN(TRIM(D1))=0</formula>
    </cfRule>
  </conditionalFormatting>
  <conditionalFormatting sqref="C1">
    <cfRule type="containsBlanks" dxfId="1586" priority="23">
      <formula>LEN(TRIM(C1))=0</formula>
    </cfRule>
  </conditionalFormatting>
  <conditionalFormatting sqref="C2">
    <cfRule type="containsBlanks" dxfId="1585" priority="22">
      <formula>LEN(TRIM(C2))=0</formula>
    </cfRule>
  </conditionalFormatting>
  <conditionalFormatting sqref="D3:W3">
    <cfRule type="containsBlanks" dxfId="1584" priority="21">
      <formula>LEN(TRIM(D3))=0</formula>
    </cfRule>
  </conditionalFormatting>
  <conditionalFormatting sqref="C3">
    <cfRule type="containsBlanks" dxfId="1583" priority="20">
      <formula>LEN(TRIM(C3))=0</formula>
    </cfRule>
  </conditionalFormatting>
  <conditionalFormatting sqref="A13:W21 C1:W9 B10:W12">
    <cfRule type="cellIs" dxfId="1582" priority="18" operator="equal">
      <formula>0</formula>
    </cfRule>
    <cfRule type="containsBlanks" dxfId="1581" priority="19">
      <formula>LEN(TRIM(A1))=0</formula>
    </cfRule>
  </conditionalFormatting>
  <conditionalFormatting sqref="B9">
    <cfRule type="cellIs" dxfId="1580" priority="16" operator="equal">
      <formula>0</formula>
    </cfRule>
    <cfRule type="containsBlanks" dxfId="1579" priority="17">
      <formula>LEN(TRIM(B9))=0</formula>
    </cfRule>
  </conditionalFormatting>
  <conditionalFormatting sqref="A1:B1">
    <cfRule type="containsBlanks" dxfId="1578" priority="15">
      <formula>LEN(TRIM(A1))=0</formula>
    </cfRule>
  </conditionalFormatting>
  <conditionalFormatting sqref="A1:B1">
    <cfRule type="cellIs" dxfId="1577" priority="13" operator="equal">
      <formula>0</formula>
    </cfRule>
    <cfRule type="containsBlanks" dxfId="1576" priority="14">
      <formula>LEN(TRIM(A1))=0</formula>
    </cfRule>
  </conditionalFormatting>
  <conditionalFormatting sqref="A9:A12">
    <cfRule type="cellIs" dxfId="1575" priority="11" operator="equal">
      <formula>0</formula>
    </cfRule>
    <cfRule type="containsBlanks" dxfId="1574" priority="12">
      <formula>LEN(TRIM(A9))=0</formula>
    </cfRule>
  </conditionalFormatting>
  <conditionalFormatting sqref="A9">
    <cfRule type="cellIs" dxfId="1573" priority="9" operator="equal">
      <formula>0</formula>
    </cfRule>
    <cfRule type="containsBlanks" dxfId="1572" priority="10">
      <formula>LEN(TRIM(A9))=0</formula>
    </cfRule>
  </conditionalFormatting>
  <conditionalFormatting sqref="A8:B8">
    <cfRule type="cellIs" dxfId="1571" priority="7" operator="equal">
      <formula>0</formula>
    </cfRule>
    <cfRule type="containsBlanks" dxfId="1570" priority="8">
      <formula>LEN(TRIM(A8))=0</formula>
    </cfRule>
  </conditionalFormatting>
  <conditionalFormatting sqref="A7:B7">
    <cfRule type="cellIs" dxfId="1569" priority="5" operator="equal">
      <formula>0</formula>
    </cfRule>
    <cfRule type="containsBlanks" dxfId="1568" priority="6">
      <formula>LEN(TRIM(A7))=0</formula>
    </cfRule>
  </conditionalFormatting>
  <conditionalFormatting sqref="A2:B2">
    <cfRule type="containsBlanks" dxfId="1567" priority="4">
      <formula>LEN(TRIM(A2))=0</formula>
    </cfRule>
  </conditionalFormatting>
  <conditionalFormatting sqref="A3:B3">
    <cfRule type="containsBlanks" dxfId="1566" priority="3">
      <formula>LEN(TRIM(A3))=0</formula>
    </cfRule>
  </conditionalFormatting>
  <conditionalFormatting sqref="A2:B6">
    <cfRule type="cellIs" dxfId="1565" priority="1" operator="equal">
      <formula>0</formula>
    </cfRule>
    <cfRule type="containsBlanks" dxfId="1564" priority="2">
      <formula>LEN(TRIM(A2))=0</formula>
    </cfRule>
  </conditionalFormatting>
  <dataValidations count="1">
    <dataValidation type="list" allowBlank="1" showInputMessage="1" showErrorMessage="1" sqref="B9:B21 A4:A21" xr:uid="{9BB2C1A2-A21B-4F0A-8BC4-12D86B5C5E7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712F3-B262-4A10-A534-E116A063F908}">
  <sheetPr codeName="Hoja50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194</v>
      </c>
      <c r="B2" s="7" t="s">
        <v>195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0.15600000000000003</v>
      </c>
      <c r="F2" s="8">
        <f t="shared" si="0"/>
        <v>1.7999999999999999E-2</v>
      </c>
      <c r="G2" s="8">
        <f t="shared" si="0"/>
        <v>0</v>
      </c>
      <c r="H2" s="8">
        <f t="shared" si="0"/>
        <v>0</v>
      </c>
      <c r="I2" s="8">
        <f t="shared" si="0"/>
        <v>0.115</v>
      </c>
      <c r="J2" s="8">
        <f t="shared" si="0"/>
        <v>4.9000000000000002E-2</v>
      </c>
      <c r="K2" s="8">
        <f t="shared" si="0"/>
        <v>0.17</v>
      </c>
      <c r="L2" s="8">
        <f t="shared" si="0"/>
        <v>4.0000000000000001E-3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3.0000000000000001E-3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250</v>
      </c>
      <c r="C4" s="9">
        <f>IF(Tabla250[[#This Row],[CANTIDAD]]="",0%,Tabla250[[#This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100</v>
      </c>
      <c r="C5" s="9">
        <f>IF(Tabla250[[#This Row],[CANTIDAD]]="",0%,Tabla250[[#This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250</v>
      </c>
      <c r="C6" s="9">
        <f>IF(Tabla250[[#This Row],[CANTIDAD]]="",0%,Tabla250[[#This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196</v>
      </c>
      <c r="B7" s="9">
        <v>100</v>
      </c>
      <c r="C7" s="9">
        <f>IF(Tabla250[[#This Row],[CANTIDAD]]="",0%,Tabla250[[#This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0.23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0.03</v>
      </c>
      <c r="K7" s="10" cm="1">
        <f t="array" ref="K7">IF($A7="",0%,(_xlfn.XLOOKUP($A7,Tabla1[[#All],[ID]],Tabla1[[#All],[K]])))</f>
        <v>0.2</v>
      </c>
      <c r="L7" s="10" cm="1">
        <f t="array" ref="L7">IF($A7="",0%,(_xlfn.XLOOKUP($A7,Tabla1[[#All],[ID]],Tabla1[[#All],[CaO]])))</f>
        <v>0.04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197</v>
      </c>
      <c r="B8" s="9">
        <v>300</v>
      </c>
      <c r="C8" s="9">
        <f>IF(Tabla250[[#This Row],[CANTIDAD]]="",0%,Tabla250[[#This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IF(Tabla250[[#This Row],[CANTIDAD]]="",0%,Tabla250[[#This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IF(Tabla250[[#This Row],[CANTIDAD]]="",0%,Tabla250[[#This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IF(Tabla250[[#This Row],[CANTIDAD]]="",0%,Tabla250[[#This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IF(Tabla250[[#This Row],[CANTIDAD]]="",0%,Tabla250[[#This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IF(Tabla250[[#This Row],[CANTIDAD]]="",0%,Tabla250[[#This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IF(Tabla250[[#This Row],[CANTIDAD]]="",0%,Tabla250[[#This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IF(Tabla250[[#This Row],[CANTIDAD]]="",0%,Tabla250[[#This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IF(Tabla250[[#This Row],[CANTIDAD]]="",0%,Tabla250[[#This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IF(Tabla250[[#This Row],[CANTIDAD]]="",0%,Tabla250[[#This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IF(Tabla250[[#This Row],[CANTIDAD]]="",0%,Tabla250[[#This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IF(Tabla250[[#This Row],[CANTIDAD]]="",0%,Tabla250[[#This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IF(Tabla250[[#This Row],[CANTIDAD]]="",0%,Tabla250[[#This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IF(Tabla250[[#This Row],[CANTIDAD]]="",0%,Tabla250[[#This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535" priority="28">
      <formula>LEN(TRIM(D2))=0</formula>
    </cfRule>
  </conditionalFormatting>
  <conditionalFormatting sqref="D4:W21 D2:W2">
    <cfRule type="cellIs" dxfId="1534" priority="27" operator="equal">
      <formula>0</formula>
    </cfRule>
  </conditionalFormatting>
  <conditionalFormatting sqref="C4:C21">
    <cfRule type="cellIs" dxfId="1533" priority="25" operator="equal">
      <formula>0</formula>
    </cfRule>
    <cfRule type="containsBlanks" dxfId="1532" priority="26">
      <formula>LEN(TRIM(C4))=0</formula>
    </cfRule>
  </conditionalFormatting>
  <conditionalFormatting sqref="D1:W1">
    <cfRule type="containsBlanks" dxfId="1531" priority="24">
      <formula>LEN(TRIM(D1))=0</formula>
    </cfRule>
  </conditionalFormatting>
  <conditionalFormatting sqref="C1">
    <cfRule type="containsBlanks" dxfId="1530" priority="23">
      <formula>LEN(TRIM(C1))=0</formula>
    </cfRule>
  </conditionalFormatting>
  <conditionalFormatting sqref="C2">
    <cfRule type="containsBlanks" dxfId="1529" priority="22">
      <formula>LEN(TRIM(C2))=0</formula>
    </cfRule>
  </conditionalFormatting>
  <conditionalFormatting sqref="D3:W3">
    <cfRule type="containsBlanks" dxfId="1528" priority="21">
      <formula>LEN(TRIM(D3))=0</formula>
    </cfRule>
  </conditionalFormatting>
  <conditionalFormatting sqref="C3">
    <cfRule type="containsBlanks" dxfId="1527" priority="20">
      <formula>LEN(TRIM(C3))=0</formula>
    </cfRule>
  </conditionalFormatting>
  <conditionalFormatting sqref="A13:W21 C1:W9 B10:W12">
    <cfRule type="cellIs" dxfId="1526" priority="18" operator="equal">
      <formula>0</formula>
    </cfRule>
    <cfRule type="containsBlanks" dxfId="1525" priority="19">
      <formula>LEN(TRIM(A1))=0</formula>
    </cfRule>
  </conditionalFormatting>
  <conditionalFormatting sqref="B9">
    <cfRule type="cellIs" dxfId="1524" priority="16" operator="equal">
      <formula>0</formula>
    </cfRule>
    <cfRule type="containsBlanks" dxfId="1523" priority="17">
      <formula>LEN(TRIM(B9))=0</formula>
    </cfRule>
  </conditionalFormatting>
  <conditionalFormatting sqref="A1:B1">
    <cfRule type="containsBlanks" dxfId="1522" priority="15">
      <formula>LEN(TRIM(A1))=0</formula>
    </cfRule>
  </conditionalFormatting>
  <conditionalFormatting sqref="A1:B1">
    <cfRule type="cellIs" dxfId="1521" priority="13" operator="equal">
      <formula>0</formula>
    </cfRule>
    <cfRule type="containsBlanks" dxfId="1520" priority="14">
      <formula>LEN(TRIM(A1))=0</formula>
    </cfRule>
  </conditionalFormatting>
  <conditionalFormatting sqref="A9:A12">
    <cfRule type="cellIs" dxfId="1519" priority="11" operator="equal">
      <formula>0</formula>
    </cfRule>
    <cfRule type="containsBlanks" dxfId="1518" priority="12">
      <formula>LEN(TRIM(A9))=0</formula>
    </cfRule>
  </conditionalFormatting>
  <conditionalFormatting sqref="A9">
    <cfRule type="cellIs" dxfId="1517" priority="9" operator="equal">
      <formula>0</formula>
    </cfRule>
    <cfRule type="containsBlanks" dxfId="1516" priority="10">
      <formula>LEN(TRIM(A9))=0</formula>
    </cfRule>
  </conditionalFormatting>
  <conditionalFormatting sqref="A7:B7">
    <cfRule type="cellIs" dxfId="1515" priority="5" operator="equal">
      <formula>0</formula>
    </cfRule>
    <cfRule type="containsBlanks" dxfId="1514" priority="6">
      <formula>LEN(TRIM(A7))=0</formula>
    </cfRule>
  </conditionalFormatting>
  <conditionalFormatting sqref="A2:B6">
    <cfRule type="cellIs" dxfId="1513" priority="1" operator="equal">
      <formula>0</formula>
    </cfRule>
    <cfRule type="containsBlanks" dxfId="1512" priority="2">
      <formula>LEN(TRIM(A2))=0</formula>
    </cfRule>
  </conditionalFormatting>
  <conditionalFormatting sqref="A8:B8">
    <cfRule type="cellIs" dxfId="1511" priority="7" operator="equal">
      <formula>0</formula>
    </cfRule>
    <cfRule type="containsBlanks" dxfId="1510" priority="8">
      <formula>LEN(TRIM(A8))=0</formula>
    </cfRule>
  </conditionalFormatting>
  <conditionalFormatting sqref="A2:B2">
    <cfRule type="containsBlanks" dxfId="1509" priority="4">
      <formula>LEN(TRIM(A2))=0</formula>
    </cfRule>
  </conditionalFormatting>
  <conditionalFormatting sqref="A3:B3">
    <cfRule type="containsBlanks" dxfId="1508" priority="3">
      <formula>LEN(TRIM(A3))=0</formula>
    </cfRule>
  </conditionalFormatting>
  <dataValidations count="1">
    <dataValidation type="list" allowBlank="1" showInputMessage="1" showErrorMessage="1" sqref="B9:B21 A4:A21" xr:uid="{FDC1CB30-F80F-4DE3-817A-E96A34A85E26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0E0F-6E03-4FF7-9F23-3321ED0F9D9F}">
  <sheetPr codeName="Hoja51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198</v>
      </c>
      <c r="B2" s="7" t="s">
        <v>34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IF(Tabla251[[#This Row],[CANTIDAD]]="",0%,Tabla251[[#This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IF(Tabla251[[#This Row],[CANTIDAD]]="",0%,Tabla251[[#This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IF(Tabla251[[#This Row],[CANTIDAD]]="",0%,Tabla251[[#This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IF(Tabla251[[#This Row],[CANTIDAD]]="",0%,Tabla251[[#This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IF(Tabla251[[#This Row],[CANTIDAD]]="",0%,Tabla251[[#This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IF(Tabla251[[#This Row],[CANTIDAD]]="",0%,Tabla251[[#This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IF(Tabla251[[#This Row],[CANTIDAD]]="",0%,Tabla251[[#This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IF(Tabla251[[#This Row],[CANTIDAD]]="",0%,Tabla251[[#This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IF(Tabla251[[#This Row],[CANTIDAD]]="",0%,Tabla251[[#This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IF(Tabla251[[#This Row],[CANTIDAD]]="",0%,Tabla251[[#This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IF(Tabla251[[#This Row],[CANTIDAD]]="",0%,Tabla251[[#This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IF(Tabla251[[#This Row],[CANTIDAD]]="",0%,Tabla251[[#This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IF(Tabla251[[#This Row],[CANTIDAD]]="",0%,Tabla251[[#This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IF(Tabla251[[#This Row],[CANTIDAD]]="",0%,Tabla251[[#This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IF(Tabla251[[#This Row],[CANTIDAD]]="",0%,Tabla251[[#This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IF(Tabla251[[#This Row],[CANTIDAD]]="",0%,Tabla251[[#This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IF(Tabla251[[#This Row],[CANTIDAD]]="",0%,Tabla251[[#This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IF(Tabla251[[#This Row],[CANTIDAD]]="",0%,Tabla251[[#This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479" priority="24">
      <formula>LEN(TRIM(D2))=0</formula>
    </cfRule>
  </conditionalFormatting>
  <conditionalFormatting sqref="D4:W21 D2:W2">
    <cfRule type="cellIs" dxfId="1478" priority="23" operator="equal">
      <formula>0</formula>
    </cfRule>
  </conditionalFormatting>
  <conditionalFormatting sqref="C4:C21">
    <cfRule type="cellIs" dxfId="1477" priority="21" operator="equal">
      <formula>0</formula>
    </cfRule>
    <cfRule type="containsBlanks" dxfId="1476" priority="22">
      <formula>LEN(TRIM(C4))=0</formula>
    </cfRule>
  </conditionalFormatting>
  <conditionalFormatting sqref="D1:W1">
    <cfRule type="containsBlanks" dxfId="1475" priority="20">
      <formula>LEN(TRIM(D1))=0</formula>
    </cfRule>
  </conditionalFormatting>
  <conditionalFormatting sqref="C1">
    <cfRule type="containsBlanks" dxfId="1474" priority="19">
      <formula>LEN(TRIM(C1))=0</formula>
    </cfRule>
  </conditionalFormatting>
  <conditionalFormatting sqref="C2">
    <cfRule type="containsBlanks" dxfId="1473" priority="18">
      <formula>LEN(TRIM(C2))=0</formula>
    </cfRule>
  </conditionalFormatting>
  <conditionalFormatting sqref="D3:W3">
    <cfRule type="containsBlanks" dxfId="1472" priority="17">
      <formula>LEN(TRIM(D3))=0</formula>
    </cfRule>
  </conditionalFormatting>
  <conditionalFormatting sqref="C3">
    <cfRule type="containsBlanks" dxfId="1471" priority="16">
      <formula>LEN(TRIM(C3))=0</formula>
    </cfRule>
  </conditionalFormatting>
  <conditionalFormatting sqref="A13:W21 C1:W9 B10:W12">
    <cfRule type="cellIs" dxfId="1470" priority="14" operator="equal">
      <formula>0</formula>
    </cfRule>
    <cfRule type="containsBlanks" dxfId="1469" priority="15">
      <formula>LEN(TRIM(A1))=0</formula>
    </cfRule>
  </conditionalFormatting>
  <conditionalFormatting sqref="B9">
    <cfRule type="cellIs" dxfId="1468" priority="12" operator="equal">
      <formula>0</formula>
    </cfRule>
    <cfRule type="containsBlanks" dxfId="1467" priority="13">
      <formula>LEN(TRIM(B9))=0</formula>
    </cfRule>
  </conditionalFormatting>
  <conditionalFormatting sqref="A1:B1">
    <cfRule type="containsBlanks" dxfId="1466" priority="11">
      <formula>LEN(TRIM(A1))=0</formula>
    </cfRule>
  </conditionalFormatting>
  <conditionalFormatting sqref="A1:B1">
    <cfRule type="cellIs" dxfId="1465" priority="9" operator="equal">
      <formula>0</formula>
    </cfRule>
    <cfRule type="containsBlanks" dxfId="1464" priority="10">
      <formula>LEN(TRIM(A1))=0</formula>
    </cfRule>
  </conditionalFormatting>
  <conditionalFormatting sqref="A9:A12">
    <cfRule type="cellIs" dxfId="1463" priority="7" operator="equal">
      <formula>0</formula>
    </cfRule>
    <cfRule type="containsBlanks" dxfId="1462" priority="8">
      <formula>LEN(TRIM(A9))=0</formula>
    </cfRule>
  </conditionalFormatting>
  <conditionalFormatting sqref="A9">
    <cfRule type="cellIs" dxfId="1461" priority="5" operator="equal">
      <formula>0</formula>
    </cfRule>
    <cfRule type="containsBlanks" dxfId="1460" priority="6">
      <formula>LEN(TRIM(A9))=0</formula>
    </cfRule>
  </conditionalFormatting>
  <conditionalFormatting sqref="A2:B2">
    <cfRule type="containsBlanks" dxfId="1459" priority="4">
      <formula>LEN(TRIM(A2))=0</formula>
    </cfRule>
  </conditionalFormatting>
  <conditionalFormatting sqref="A3:B3">
    <cfRule type="containsBlanks" dxfId="1458" priority="3">
      <formula>LEN(TRIM(A3))=0</formula>
    </cfRule>
  </conditionalFormatting>
  <conditionalFormatting sqref="A2:B8">
    <cfRule type="cellIs" dxfId="1457" priority="1" operator="equal">
      <formula>0</formula>
    </cfRule>
    <cfRule type="containsBlanks" dxfId="1456" priority="2">
      <formula>LEN(TRIM(A2))=0</formula>
    </cfRule>
  </conditionalFormatting>
  <dataValidations count="1">
    <dataValidation type="list" allowBlank="1" showInputMessage="1" showErrorMessage="1" sqref="B9:B21 A4:A21" xr:uid="{01B5D180-D714-4C24-AE8D-131231B046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5FD62-0894-4629-B064-AE115CEA7894}">
  <sheetPr codeName="Hoja52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199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0.15659999999999999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0.12275999999999999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IF(Tabla252[[#This Row],[CANTIDAD]]="",0%,Tabla252[[#This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IF(Tabla252[[#This Row],[CANTIDAD]]="",0%,Tabla252[[#This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IF(Tabla252[[#This Row],[CANTIDAD]]="",0%,Tabla252[[#This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IF(Tabla252[[#This Row],[CANTIDAD]]="",0%,Tabla252[[#This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IF(Tabla252[[#This Row],[CANTIDAD]]="",0%,Tabla252[[#This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IF(Tabla252[[#This Row],[CANTIDAD]]="",0%,Tabla252[[#This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IF(Tabla252[[#This Row],[CANTIDAD]]="",0%,Tabla252[[#This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IF(Tabla252[[#This Row],[CANTIDAD]]="",0%,Tabla252[[#This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IF(Tabla252[[#This Row],[CANTIDAD]]="",0%,Tabla252[[#This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IF(Tabla252[[#This Row],[CANTIDAD]]="",0%,Tabla252[[#This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IF(Tabla252[[#This Row],[CANTIDAD]]="",0%,Tabla252[[#This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IF(Tabla252[[#This Row],[CANTIDAD]]="",0%,Tabla252[[#This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IF(Tabla252[[#This Row],[CANTIDAD]]="",0%,Tabla252[[#This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IF(Tabla252[[#This Row],[CANTIDAD]]="",0%,Tabla252[[#This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IF(Tabla252[[#This Row],[CANTIDAD]]="",0%,Tabla252[[#This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IF(Tabla252[[#This Row],[CANTIDAD]]="",0%,Tabla252[[#This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IF(Tabla252[[#This Row],[CANTIDAD]]="",0%,Tabla252[[#This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IF(Tabla252[[#This Row],[CANTIDAD]]="",0%,Tabla252[[#This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427" priority="24">
      <formula>LEN(TRIM(D2))=0</formula>
    </cfRule>
  </conditionalFormatting>
  <conditionalFormatting sqref="D4:W21 D2:W2">
    <cfRule type="cellIs" dxfId="1426" priority="23" operator="equal">
      <formula>0</formula>
    </cfRule>
  </conditionalFormatting>
  <conditionalFormatting sqref="C4:C21">
    <cfRule type="cellIs" dxfId="1425" priority="21" operator="equal">
      <formula>0</formula>
    </cfRule>
    <cfRule type="containsBlanks" dxfId="1424" priority="22">
      <formula>LEN(TRIM(C4))=0</formula>
    </cfRule>
  </conditionalFormatting>
  <conditionalFormatting sqref="D1:W1">
    <cfRule type="containsBlanks" dxfId="1423" priority="20">
      <formula>LEN(TRIM(D1))=0</formula>
    </cfRule>
  </conditionalFormatting>
  <conditionalFormatting sqref="C1">
    <cfRule type="containsBlanks" dxfId="1422" priority="19">
      <formula>LEN(TRIM(C1))=0</formula>
    </cfRule>
  </conditionalFormatting>
  <conditionalFormatting sqref="C2">
    <cfRule type="containsBlanks" dxfId="1421" priority="18">
      <formula>LEN(TRIM(C2))=0</formula>
    </cfRule>
  </conditionalFormatting>
  <conditionalFormatting sqref="D3:W3">
    <cfRule type="containsBlanks" dxfId="1420" priority="17">
      <formula>LEN(TRIM(D3))=0</formula>
    </cfRule>
  </conditionalFormatting>
  <conditionalFormatting sqref="C3">
    <cfRule type="containsBlanks" dxfId="1419" priority="16">
      <formula>LEN(TRIM(C3))=0</formula>
    </cfRule>
  </conditionalFormatting>
  <conditionalFormatting sqref="A13:W21 C1:W9 B10:W12">
    <cfRule type="cellIs" dxfId="1418" priority="14" operator="equal">
      <formula>0</formula>
    </cfRule>
    <cfRule type="containsBlanks" dxfId="1417" priority="15">
      <formula>LEN(TRIM(A1))=0</formula>
    </cfRule>
  </conditionalFormatting>
  <conditionalFormatting sqref="B9">
    <cfRule type="cellIs" dxfId="1416" priority="12" operator="equal">
      <formula>0</formula>
    </cfRule>
    <cfRule type="containsBlanks" dxfId="1415" priority="13">
      <formula>LEN(TRIM(B9))=0</formula>
    </cfRule>
  </conditionalFormatting>
  <conditionalFormatting sqref="A1:B1">
    <cfRule type="containsBlanks" dxfId="1414" priority="11">
      <formula>LEN(TRIM(A1))=0</formula>
    </cfRule>
  </conditionalFormatting>
  <conditionalFormatting sqref="A1:B1">
    <cfRule type="cellIs" dxfId="1413" priority="9" operator="equal">
      <formula>0</formula>
    </cfRule>
    <cfRule type="containsBlanks" dxfId="1412" priority="10">
      <formula>LEN(TRIM(A1))=0</formula>
    </cfRule>
  </conditionalFormatting>
  <conditionalFormatting sqref="A9:A12">
    <cfRule type="cellIs" dxfId="1411" priority="7" operator="equal">
      <formula>0</formula>
    </cfRule>
    <cfRule type="containsBlanks" dxfId="1410" priority="8">
      <formula>LEN(TRIM(A9))=0</formula>
    </cfRule>
  </conditionalFormatting>
  <conditionalFormatting sqref="A9">
    <cfRule type="cellIs" dxfId="1409" priority="5" operator="equal">
      <formula>0</formula>
    </cfRule>
    <cfRule type="containsBlanks" dxfId="1408" priority="6">
      <formula>LEN(TRIM(A9))=0</formula>
    </cfRule>
  </conditionalFormatting>
  <conditionalFormatting sqref="A2:B2">
    <cfRule type="containsBlanks" dxfId="1407" priority="4">
      <formula>LEN(TRIM(A2))=0</formula>
    </cfRule>
  </conditionalFormatting>
  <conditionalFormatting sqref="A3:B3">
    <cfRule type="containsBlanks" dxfId="1406" priority="3">
      <formula>LEN(TRIM(A3))=0</formula>
    </cfRule>
  </conditionalFormatting>
  <conditionalFormatting sqref="A2:B8">
    <cfRule type="cellIs" dxfId="1405" priority="1" operator="equal">
      <formula>0</formula>
    </cfRule>
    <cfRule type="containsBlanks" dxfId="1404" priority="2">
      <formula>LEN(TRIM(A2))=0</formula>
    </cfRule>
  </conditionalFormatting>
  <dataValidations count="1">
    <dataValidation type="list" allowBlank="1" showInputMessage="1" showErrorMessage="1" sqref="B9:B21 A4:A21" xr:uid="{DC34D7E6-D672-4252-9680-F0C5BF439459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8CA3-7009-477B-8B7B-F29247A09491}">
  <sheetPr codeName="Hoja53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200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0.15659999999999999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0.12275999999999999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IF(Tabla253[[#This Row],[CANTIDAD]]="",0%,Tabla253[[#This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IF(Tabla253[[#This Row],[CANTIDAD]]="",0%,Tabla253[[#This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IF(Tabla253[[#This Row],[CANTIDAD]]="",0%,Tabla253[[#This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IF(Tabla253[[#This Row],[CANTIDAD]]="",0%,Tabla253[[#This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IF(Tabla253[[#This Row],[CANTIDAD]]="",0%,Tabla253[[#This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IF(Tabla253[[#This Row],[CANTIDAD]]="",0%,Tabla253[[#This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IF(Tabla253[[#This Row],[CANTIDAD]]="",0%,Tabla253[[#This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IF(Tabla253[[#This Row],[CANTIDAD]]="",0%,Tabla253[[#This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IF(Tabla253[[#This Row],[CANTIDAD]]="",0%,Tabla253[[#This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IF(Tabla253[[#This Row],[CANTIDAD]]="",0%,Tabla253[[#This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IF(Tabla253[[#This Row],[CANTIDAD]]="",0%,Tabla253[[#This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IF(Tabla253[[#This Row],[CANTIDAD]]="",0%,Tabla253[[#This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IF(Tabla253[[#This Row],[CANTIDAD]]="",0%,Tabla253[[#This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IF(Tabla253[[#This Row],[CANTIDAD]]="",0%,Tabla253[[#This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IF(Tabla253[[#This Row],[CANTIDAD]]="",0%,Tabla253[[#This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IF(Tabla253[[#This Row],[CANTIDAD]]="",0%,Tabla253[[#This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IF(Tabla253[[#This Row],[CANTIDAD]]="",0%,Tabla253[[#This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IF(Tabla253[[#This Row],[CANTIDAD]]="",0%,Tabla253[[#This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75" priority="24">
      <formula>LEN(TRIM(D2))=0</formula>
    </cfRule>
  </conditionalFormatting>
  <conditionalFormatting sqref="D4:W21 D2:W2">
    <cfRule type="cellIs" dxfId="1374" priority="23" operator="equal">
      <formula>0</formula>
    </cfRule>
  </conditionalFormatting>
  <conditionalFormatting sqref="C4:C21">
    <cfRule type="cellIs" dxfId="1373" priority="21" operator="equal">
      <formula>0</formula>
    </cfRule>
    <cfRule type="containsBlanks" dxfId="1372" priority="22">
      <formula>LEN(TRIM(C4))=0</formula>
    </cfRule>
  </conditionalFormatting>
  <conditionalFormatting sqref="D1:W1">
    <cfRule type="containsBlanks" dxfId="1371" priority="20">
      <formula>LEN(TRIM(D1))=0</formula>
    </cfRule>
  </conditionalFormatting>
  <conditionalFormatting sqref="C1">
    <cfRule type="containsBlanks" dxfId="1370" priority="19">
      <formula>LEN(TRIM(C1))=0</formula>
    </cfRule>
  </conditionalFormatting>
  <conditionalFormatting sqref="C2">
    <cfRule type="containsBlanks" dxfId="1369" priority="18">
      <formula>LEN(TRIM(C2))=0</formula>
    </cfRule>
  </conditionalFormatting>
  <conditionalFormatting sqref="D3:W3">
    <cfRule type="containsBlanks" dxfId="1368" priority="17">
      <formula>LEN(TRIM(D3))=0</formula>
    </cfRule>
  </conditionalFormatting>
  <conditionalFormatting sqref="C3">
    <cfRule type="containsBlanks" dxfId="1367" priority="16">
      <formula>LEN(TRIM(C3))=0</formula>
    </cfRule>
  </conditionalFormatting>
  <conditionalFormatting sqref="A13:W21 C1:W9 B10:W12">
    <cfRule type="cellIs" dxfId="1366" priority="14" operator="equal">
      <formula>0</formula>
    </cfRule>
    <cfRule type="containsBlanks" dxfId="1365" priority="15">
      <formula>LEN(TRIM(A1))=0</formula>
    </cfRule>
  </conditionalFormatting>
  <conditionalFormatting sqref="B9">
    <cfRule type="cellIs" dxfId="1364" priority="12" operator="equal">
      <formula>0</formula>
    </cfRule>
    <cfRule type="containsBlanks" dxfId="1363" priority="13">
      <formula>LEN(TRIM(B9))=0</formula>
    </cfRule>
  </conditionalFormatting>
  <conditionalFormatting sqref="A1:B1">
    <cfRule type="containsBlanks" dxfId="1362" priority="11">
      <formula>LEN(TRIM(A1))=0</formula>
    </cfRule>
  </conditionalFormatting>
  <conditionalFormatting sqref="A1:B1">
    <cfRule type="cellIs" dxfId="1361" priority="9" operator="equal">
      <formula>0</formula>
    </cfRule>
    <cfRule type="containsBlanks" dxfId="1360" priority="10">
      <formula>LEN(TRIM(A1))=0</formula>
    </cfRule>
  </conditionalFormatting>
  <conditionalFormatting sqref="A9:A12">
    <cfRule type="cellIs" dxfId="1359" priority="7" operator="equal">
      <formula>0</formula>
    </cfRule>
    <cfRule type="containsBlanks" dxfId="1358" priority="8">
      <formula>LEN(TRIM(A9))=0</formula>
    </cfRule>
  </conditionalFormatting>
  <conditionalFormatting sqref="A9">
    <cfRule type="cellIs" dxfId="1357" priority="5" operator="equal">
      <formula>0</formula>
    </cfRule>
    <cfRule type="containsBlanks" dxfId="1356" priority="6">
      <formula>LEN(TRIM(A9))=0</formula>
    </cfRule>
  </conditionalFormatting>
  <conditionalFormatting sqref="A2:B2">
    <cfRule type="containsBlanks" dxfId="1355" priority="4">
      <formula>LEN(TRIM(A2))=0</formula>
    </cfRule>
  </conditionalFormatting>
  <conditionalFormatting sqref="A3:B3">
    <cfRule type="containsBlanks" dxfId="1354" priority="3">
      <formula>LEN(TRIM(A3))=0</formula>
    </cfRule>
  </conditionalFormatting>
  <conditionalFormatting sqref="A2:B8">
    <cfRule type="cellIs" dxfId="1353" priority="1" operator="equal">
      <formula>0</formula>
    </cfRule>
    <cfRule type="containsBlanks" dxfId="1352" priority="2">
      <formula>LEN(TRIM(A2))=0</formula>
    </cfRule>
  </conditionalFormatting>
  <dataValidations count="1">
    <dataValidation type="list" allowBlank="1" showInputMessage="1" showErrorMessage="1" sqref="B9:B21 A4:A21" xr:uid="{54283DDA-BC83-423C-9E49-538B66426C8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36857-644B-43D6-9CD4-B6E1EAE5FF37}">
  <sheetPr codeName="Hoja54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201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2.3999999999999998E-3</v>
      </c>
      <c r="L2" s="8">
        <f t="shared" si="0"/>
        <v>0.2452</v>
      </c>
      <c r="M2" s="8">
        <f t="shared" si="0"/>
        <v>1.6500000000000001E-2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5.6899999999999992E-2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IF(Tabla254[[#This Row],[CANTIDAD]]="",0%,Tabla254[[#This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IF(Tabla254[[#This Row],[CANTIDAD]]="",0%,Tabla254[[#This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100</v>
      </c>
      <c r="C6" s="9">
        <f>IF(Tabla254[[#This Row],[CANTIDAD]]="",0%,Tabla254[[#This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100</v>
      </c>
      <c r="C7" s="9">
        <f>IF(Tabla254[[#This Row],[CANTIDAD]]="",0%,Tabla254[[#This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IF(Tabla254[[#This Row],[CANTIDAD]]="",0%,Tabla254[[#This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IF(Tabla254[[#This Row],[CANTIDAD]]="",0%,Tabla254[[#This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IF(Tabla254[[#This Row],[CANTIDAD]]="",0%,Tabla254[[#This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IF(Tabla254[[#This Row],[CANTIDAD]]="",0%,Tabla254[[#This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IF(Tabla254[[#This Row],[CANTIDAD]]="",0%,Tabla254[[#This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IF(Tabla254[[#This Row],[CANTIDAD]]="",0%,Tabla254[[#This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IF(Tabla254[[#This Row],[CANTIDAD]]="",0%,Tabla254[[#This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IF(Tabla254[[#This Row],[CANTIDAD]]="",0%,Tabla254[[#This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IF(Tabla254[[#This Row],[CANTIDAD]]="",0%,Tabla254[[#This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IF(Tabla254[[#This Row],[CANTIDAD]]="",0%,Tabla254[[#This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IF(Tabla254[[#This Row],[CANTIDAD]]="",0%,Tabla254[[#This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IF(Tabla254[[#This Row],[CANTIDAD]]="",0%,Tabla254[[#This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IF(Tabla254[[#This Row],[CANTIDAD]]="",0%,Tabla254[[#This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IF(Tabla254[[#This Row],[CANTIDAD]]="",0%,Tabla254[[#This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323" priority="28">
      <formula>LEN(TRIM(D2))=0</formula>
    </cfRule>
  </conditionalFormatting>
  <conditionalFormatting sqref="D4:W21 D2:W2">
    <cfRule type="cellIs" dxfId="1322" priority="27" operator="equal">
      <formula>0</formula>
    </cfRule>
  </conditionalFormatting>
  <conditionalFormatting sqref="C4:C21">
    <cfRule type="cellIs" dxfId="1321" priority="25" operator="equal">
      <formula>0</formula>
    </cfRule>
    <cfRule type="containsBlanks" dxfId="1320" priority="26">
      <formula>LEN(TRIM(C4))=0</formula>
    </cfRule>
  </conditionalFormatting>
  <conditionalFormatting sqref="D1:W1">
    <cfRule type="containsBlanks" dxfId="1319" priority="24">
      <formula>LEN(TRIM(D1))=0</formula>
    </cfRule>
  </conditionalFormatting>
  <conditionalFormatting sqref="C1">
    <cfRule type="containsBlanks" dxfId="1318" priority="23">
      <formula>LEN(TRIM(C1))=0</formula>
    </cfRule>
  </conditionalFormatting>
  <conditionalFormatting sqref="C2">
    <cfRule type="containsBlanks" dxfId="1317" priority="22">
      <formula>LEN(TRIM(C2))=0</formula>
    </cfRule>
  </conditionalFormatting>
  <conditionalFormatting sqref="D3:W3">
    <cfRule type="containsBlanks" dxfId="1316" priority="21">
      <formula>LEN(TRIM(D3))=0</formula>
    </cfRule>
  </conditionalFormatting>
  <conditionalFormatting sqref="C3">
    <cfRule type="containsBlanks" dxfId="1315" priority="20">
      <formula>LEN(TRIM(C3))=0</formula>
    </cfRule>
  </conditionalFormatting>
  <conditionalFormatting sqref="A13:W21 C1:W9 B10:W12">
    <cfRule type="cellIs" dxfId="1314" priority="18" operator="equal">
      <formula>0</formula>
    </cfRule>
    <cfRule type="containsBlanks" dxfId="1313" priority="19">
      <formula>LEN(TRIM(A1))=0</formula>
    </cfRule>
  </conditionalFormatting>
  <conditionalFormatting sqref="B9">
    <cfRule type="cellIs" dxfId="1312" priority="16" operator="equal">
      <formula>0</formula>
    </cfRule>
    <cfRule type="containsBlanks" dxfId="1311" priority="17">
      <formula>LEN(TRIM(B9))=0</formula>
    </cfRule>
  </conditionalFormatting>
  <conditionalFormatting sqref="A1:B1">
    <cfRule type="containsBlanks" dxfId="1310" priority="15">
      <formula>LEN(TRIM(A1))=0</formula>
    </cfRule>
  </conditionalFormatting>
  <conditionalFormatting sqref="A1:B1">
    <cfRule type="cellIs" dxfId="1309" priority="13" operator="equal">
      <formula>0</formula>
    </cfRule>
    <cfRule type="containsBlanks" dxfId="1308" priority="14">
      <formula>LEN(TRIM(A1))=0</formula>
    </cfRule>
  </conditionalFormatting>
  <conditionalFormatting sqref="A9:A12">
    <cfRule type="cellIs" dxfId="1307" priority="11" operator="equal">
      <formula>0</formula>
    </cfRule>
    <cfRule type="containsBlanks" dxfId="1306" priority="12">
      <formula>LEN(TRIM(A9))=0</formula>
    </cfRule>
  </conditionalFormatting>
  <conditionalFormatting sqref="A9">
    <cfRule type="cellIs" dxfId="1305" priority="9" operator="equal">
      <formula>0</formula>
    </cfRule>
    <cfRule type="containsBlanks" dxfId="1304" priority="10">
      <formula>LEN(TRIM(A9))=0</formula>
    </cfRule>
  </conditionalFormatting>
  <conditionalFormatting sqref="A8:B8">
    <cfRule type="cellIs" dxfId="1303" priority="7" operator="equal">
      <formula>0</formula>
    </cfRule>
    <cfRule type="containsBlanks" dxfId="1302" priority="8">
      <formula>LEN(TRIM(A8))=0</formula>
    </cfRule>
  </conditionalFormatting>
  <conditionalFormatting sqref="A7:B7">
    <cfRule type="cellIs" dxfId="1301" priority="5" operator="equal">
      <formula>0</formula>
    </cfRule>
    <cfRule type="containsBlanks" dxfId="1300" priority="6">
      <formula>LEN(TRIM(A7))=0</formula>
    </cfRule>
  </conditionalFormatting>
  <conditionalFormatting sqref="A2:B2">
    <cfRule type="containsBlanks" dxfId="1299" priority="4">
      <formula>LEN(TRIM(A2))=0</formula>
    </cfRule>
  </conditionalFormatting>
  <conditionalFormatting sqref="A3:B3">
    <cfRule type="containsBlanks" dxfId="1298" priority="3">
      <formula>LEN(TRIM(A3))=0</formula>
    </cfRule>
  </conditionalFormatting>
  <conditionalFormatting sqref="A2:B6">
    <cfRule type="cellIs" dxfId="1297" priority="1" operator="equal">
      <formula>0</formula>
    </cfRule>
    <cfRule type="containsBlanks" dxfId="1296" priority="2">
      <formula>LEN(TRIM(A2))=0</formula>
    </cfRule>
  </conditionalFormatting>
  <dataValidations count="1">
    <dataValidation type="list" allowBlank="1" showInputMessage="1" showErrorMessage="1" sqref="B9:B21 A4:A21" xr:uid="{CCE8359A-079C-4188-934C-7655CA3B8F6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E589-CFC5-4850-B6A5-49691D5F2557}">
  <sheetPr codeName="Hoja55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202</v>
      </c>
      <c r="B2" s="7" t="s">
        <v>195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0.15600000000000003</v>
      </c>
      <c r="F2" s="8">
        <f t="shared" si="0"/>
        <v>1.7999999999999999E-2</v>
      </c>
      <c r="G2" s="8">
        <f t="shared" si="0"/>
        <v>0</v>
      </c>
      <c r="H2" s="8">
        <f t="shared" si="0"/>
        <v>0</v>
      </c>
      <c r="I2" s="8">
        <f t="shared" si="0"/>
        <v>0.115</v>
      </c>
      <c r="J2" s="8">
        <f t="shared" si="0"/>
        <v>4.9000000000000002E-2</v>
      </c>
      <c r="K2" s="8">
        <f t="shared" si="0"/>
        <v>0.17</v>
      </c>
      <c r="L2" s="8">
        <f t="shared" si="0"/>
        <v>4.0000000000000001E-3</v>
      </c>
      <c r="M2" s="8">
        <f t="shared" si="0"/>
        <v>0</v>
      </c>
      <c r="N2" s="8">
        <f t="shared" si="0"/>
        <v>0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3.0000000000000001E-3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250</v>
      </c>
      <c r="C4" s="9">
        <f>IF(Tabla255[[#This Row],[CANTIDAD]]="",0%,Tabla255[[#This Row],[CANTIDAD]]/10)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100</v>
      </c>
      <c r="C5" s="9">
        <f>IF(Tabla255[[#This Row],[CANTIDAD]]="",0%,Tabla255[[#This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250</v>
      </c>
      <c r="C6" s="9">
        <f>IF(Tabla255[[#This Row],[CANTIDAD]]="",0%,Tabla255[[#This Row],[CANTIDAD]]/10)</f>
        <v>25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196</v>
      </c>
      <c r="B7" s="9">
        <v>100</v>
      </c>
      <c r="C7" s="9">
        <f>IF(Tabla255[[#This Row],[CANTIDAD]]="",0%,Tabla255[[#This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0.23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0.03</v>
      </c>
      <c r="K7" s="10" cm="1">
        <f t="array" ref="K7">IF($A7="",0%,(_xlfn.XLOOKUP($A7,Tabla1[[#All],[ID]],Tabla1[[#All],[K]])))</f>
        <v>0.2</v>
      </c>
      <c r="L7" s="10" cm="1">
        <f t="array" ref="L7">IF($A7="",0%,(_xlfn.XLOOKUP($A7,Tabla1[[#All],[ID]],Tabla1[[#All],[CaO]])))</f>
        <v>0.04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197</v>
      </c>
      <c r="B8" s="9">
        <v>300</v>
      </c>
      <c r="C8" s="9">
        <f>IF(Tabla255[[#This Row],[CANTIDAD]]="",0%,Tabla255[[#This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IF(Tabla255[[#This Row],[CANTIDAD]]="",0%,Tabla255[[#This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IF(Tabla255[[#This Row],[CANTIDAD]]="",0%,Tabla255[[#This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IF(Tabla255[[#This Row],[CANTIDAD]]="",0%,Tabla255[[#This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IF(Tabla255[[#This Row],[CANTIDAD]]="",0%,Tabla255[[#This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IF(Tabla255[[#This Row],[CANTIDAD]]="",0%,Tabla255[[#This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IF(Tabla255[[#This Row],[CANTIDAD]]="",0%,Tabla255[[#This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IF(Tabla255[[#This Row],[CANTIDAD]]="",0%,Tabla255[[#This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IF(Tabla255[[#This Row],[CANTIDAD]]="",0%,Tabla255[[#This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IF(Tabla255[[#This Row],[CANTIDAD]]="",0%,Tabla255[[#This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IF(Tabla255[[#This Row],[CANTIDAD]]="",0%,Tabla255[[#This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IF(Tabla255[[#This Row],[CANTIDAD]]="",0%,Tabla255[[#This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IF(Tabla255[[#This Row],[CANTIDAD]]="",0%,Tabla255[[#This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IF(Tabla255[[#This Row],[CANTIDAD]]="",0%,Tabla255[[#This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67" priority="28">
      <formula>LEN(TRIM(D2))=0</formula>
    </cfRule>
  </conditionalFormatting>
  <conditionalFormatting sqref="D4:W21 D2:W2">
    <cfRule type="cellIs" dxfId="1266" priority="27" operator="equal">
      <formula>0</formula>
    </cfRule>
  </conditionalFormatting>
  <conditionalFormatting sqref="C4:C21">
    <cfRule type="cellIs" dxfId="1265" priority="25" operator="equal">
      <formula>0</formula>
    </cfRule>
    <cfRule type="containsBlanks" dxfId="1264" priority="26">
      <formula>LEN(TRIM(C4))=0</formula>
    </cfRule>
  </conditionalFormatting>
  <conditionalFormatting sqref="D1:W1">
    <cfRule type="containsBlanks" dxfId="1263" priority="24">
      <formula>LEN(TRIM(D1))=0</formula>
    </cfRule>
  </conditionalFormatting>
  <conditionalFormatting sqref="C1">
    <cfRule type="containsBlanks" dxfId="1262" priority="23">
      <formula>LEN(TRIM(C1))=0</formula>
    </cfRule>
  </conditionalFormatting>
  <conditionalFormatting sqref="C2">
    <cfRule type="containsBlanks" dxfId="1261" priority="22">
      <formula>LEN(TRIM(C2))=0</formula>
    </cfRule>
  </conditionalFormatting>
  <conditionalFormatting sqref="D3:W3">
    <cfRule type="containsBlanks" dxfId="1260" priority="21">
      <formula>LEN(TRIM(D3))=0</formula>
    </cfRule>
  </conditionalFormatting>
  <conditionalFormatting sqref="C3">
    <cfRule type="containsBlanks" dxfId="1259" priority="20">
      <formula>LEN(TRIM(C3))=0</formula>
    </cfRule>
  </conditionalFormatting>
  <conditionalFormatting sqref="A13:W21 C1:W9 B10:W12">
    <cfRule type="cellIs" dxfId="1258" priority="18" operator="equal">
      <formula>0</formula>
    </cfRule>
    <cfRule type="containsBlanks" dxfId="1257" priority="19">
      <formula>LEN(TRIM(A1))=0</formula>
    </cfRule>
  </conditionalFormatting>
  <conditionalFormatting sqref="B9">
    <cfRule type="cellIs" dxfId="1256" priority="16" operator="equal">
      <formula>0</formula>
    </cfRule>
    <cfRule type="containsBlanks" dxfId="1255" priority="17">
      <formula>LEN(TRIM(B9))=0</formula>
    </cfRule>
  </conditionalFormatting>
  <conditionalFormatting sqref="A1:B1">
    <cfRule type="containsBlanks" dxfId="1254" priority="15">
      <formula>LEN(TRIM(A1))=0</formula>
    </cfRule>
  </conditionalFormatting>
  <conditionalFormatting sqref="A1:B1">
    <cfRule type="cellIs" dxfId="1253" priority="13" operator="equal">
      <formula>0</formula>
    </cfRule>
    <cfRule type="containsBlanks" dxfId="1252" priority="14">
      <formula>LEN(TRIM(A1))=0</formula>
    </cfRule>
  </conditionalFormatting>
  <conditionalFormatting sqref="A9:A12">
    <cfRule type="cellIs" dxfId="1251" priority="11" operator="equal">
      <formula>0</formula>
    </cfRule>
    <cfRule type="containsBlanks" dxfId="1250" priority="12">
      <formula>LEN(TRIM(A9))=0</formula>
    </cfRule>
  </conditionalFormatting>
  <conditionalFormatting sqref="A9">
    <cfRule type="cellIs" dxfId="1249" priority="9" operator="equal">
      <formula>0</formula>
    </cfRule>
    <cfRule type="containsBlanks" dxfId="1248" priority="10">
      <formula>LEN(TRIM(A9))=0</formula>
    </cfRule>
  </conditionalFormatting>
  <conditionalFormatting sqref="A7:B7">
    <cfRule type="cellIs" dxfId="1247" priority="5" operator="equal">
      <formula>0</formula>
    </cfRule>
    <cfRule type="containsBlanks" dxfId="1246" priority="6">
      <formula>LEN(TRIM(A7))=0</formula>
    </cfRule>
  </conditionalFormatting>
  <conditionalFormatting sqref="A2:B6">
    <cfRule type="cellIs" dxfId="1245" priority="1" operator="equal">
      <formula>0</formula>
    </cfRule>
    <cfRule type="containsBlanks" dxfId="1244" priority="2">
      <formula>LEN(TRIM(A2))=0</formula>
    </cfRule>
  </conditionalFormatting>
  <conditionalFormatting sqref="A8:B8">
    <cfRule type="cellIs" dxfId="1243" priority="7" operator="equal">
      <formula>0</formula>
    </cfRule>
    <cfRule type="containsBlanks" dxfId="1242" priority="8">
      <formula>LEN(TRIM(A8))=0</formula>
    </cfRule>
  </conditionalFormatting>
  <conditionalFormatting sqref="A2:B2">
    <cfRule type="containsBlanks" dxfId="1241" priority="4">
      <formula>LEN(TRIM(A2))=0</formula>
    </cfRule>
  </conditionalFormatting>
  <conditionalFormatting sqref="A3:B3">
    <cfRule type="containsBlanks" dxfId="1240" priority="3">
      <formula>LEN(TRIM(A3))=0</formula>
    </cfRule>
  </conditionalFormatting>
  <dataValidations disablePrompts="1" count="1">
    <dataValidation type="list" allowBlank="1" showInputMessage="1" showErrorMessage="1" sqref="B9:B21 A4:A21" xr:uid="{C7F7D2A5-0277-4F46-956D-1E6766E0F28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1503D-66C0-4B99-9557-A8F6EE0F0C14}">
  <sheetPr codeName="Hoja56">
    <tabColor rgb="FFC00000"/>
  </sheetPr>
  <dimension ref="A1:W25"/>
  <sheetViews>
    <sheetView workbookViewId="0">
      <selection activeCell="C3" sqref="C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203</v>
      </c>
      <c r="B2" s="7" t="s">
        <v>88</v>
      </c>
      <c r="C2" s="7">
        <v>10000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IF(Tabla256[[#This Row],[CANTIDAD]]="",0%,Tabla256[[#This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IF(Tabla256[[#This Row],[CANTIDAD]]="",0%,Tabla256[[#This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IF(Tabla256[[#This Row],[CANTIDAD]]="",0%,Tabla256[[#This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IF(Tabla256[[#This Row],[CANTIDAD]]="",0%,Tabla256[[#This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IF(Tabla256[[#This Row],[CANTIDAD]]="",0%,Tabla256[[#This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IF(Tabla256[[#This Row],[CANTIDAD]]="",0%,Tabla256[[#This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IF(Tabla256[[#This Row],[CANTIDAD]]="",0%,Tabla256[[#This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IF(Tabla256[[#This Row],[CANTIDAD]]="",0%,Tabla256[[#This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IF(Tabla256[[#This Row],[CANTIDAD]]="",0%,Tabla256[[#This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IF(Tabla256[[#This Row],[CANTIDAD]]="",0%,Tabla256[[#This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IF(Tabla256[[#This Row],[CANTIDAD]]="",0%,Tabla256[[#This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IF(Tabla256[[#This Row],[CANTIDAD]]="",0%,Tabla256[[#This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IF(Tabla256[[#This Row],[CANTIDAD]]="",0%,Tabla256[[#This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IF(Tabla256[[#This Row],[CANTIDAD]]="",0%,Tabla256[[#This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IF(Tabla256[[#This Row],[CANTIDAD]]="",0%,Tabla256[[#This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IF(Tabla256[[#This Row],[CANTIDAD]]="",0%,Tabla256[[#This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IF(Tabla256[[#This Row],[CANTIDAD]]="",0%,Tabla256[[#This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IF(Tabla256[[#This Row],[CANTIDAD]]="",0%,Tabla256[[#This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11" priority="28">
      <formula>LEN(TRIM(D2))=0</formula>
    </cfRule>
  </conditionalFormatting>
  <conditionalFormatting sqref="D4:W21 D2:W2">
    <cfRule type="cellIs" dxfId="1210" priority="27" operator="equal">
      <formula>0</formula>
    </cfRule>
  </conditionalFormatting>
  <conditionalFormatting sqref="C4:C21">
    <cfRule type="cellIs" dxfId="1209" priority="25" operator="equal">
      <formula>0</formula>
    </cfRule>
    <cfRule type="containsBlanks" dxfId="1208" priority="26">
      <formula>LEN(TRIM(C4))=0</formula>
    </cfRule>
  </conditionalFormatting>
  <conditionalFormatting sqref="D1:W1">
    <cfRule type="containsBlanks" dxfId="1207" priority="24">
      <formula>LEN(TRIM(D1))=0</formula>
    </cfRule>
  </conditionalFormatting>
  <conditionalFormatting sqref="C1">
    <cfRule type="containsBlanks" dxfId="1206" priority="23">
      <formula>LEN(TRIM(C1))=0</formula>
    </cfRule>
  </conditionalFormatting>
  <conditionalFormatting sqref="C2">
    <cfRule type="containsBlanks" dxfId="1205" priority="22">
      <formula>LEN(TRIM(C2))=0</formula>
    </cfRule>
  </conditionalFormatting>
  <conditionalFormatting sqref="D3:W3">
    <cfRule type="containsBlanks" dxfId="1204" priority="21">
      <formula>LEN(TRIM(D3))=0</formula>
    </cfRule>
  </conditionalFormatting>
  <conditionalFormatting sqref="C3">
    <cfRule type="containsBlanks" dxfId="1203" priority="20">
      <formula>LEN(TRIM(C3))=0</formula>
    </cfRule>
  </conditionalFormatting>
  <conditionalFormatting sqref="A13:W21 C1:W9 B10:W12">
    <cfRule type="cellIs" dxfId="1202" priority="18" operator="equal">
      <formula>0</formula>
    </cfRule>
    <cfRule type="containsBlanks" dxfId="1201" priority="19">
      <formula>LEN(TRIM(A1))=0</formula>
    </cfRule>
  </conditionalFormatting>
  <conditionalFormatting sqref="B9">
    <cfRule type="cellIs" dxfId="1200" priority="16" operator="equal">
      <formula>0</formula>
    </cfRule>
    <cfRule type="containsBlanks" dxfId="1199" priority="17">
      <formula>LEN(TRIM(B9))=0</formula>
    </cfRule>
  </conditionalFormatting>
  <conditionalFormatting sqref="A1:B1">
    <cfRule type="containsBlanks" dxfId="1198" priority="15">
      <formula>LEN(TRIM(A1))=0</formula>
    </cfRule>
  </conditionalFormatting>
  <conditionalFormatting sqref="A1:B1">
    <cfRule type="cellIs" dxfId="1197" priority="13" operator="equal">
      <formula>0</formula>
    </cfRule>
    <cfRule type="containsBlanks" dxfId="1196" priority="14">
      <formula>LEN(TRIM(A1))=0</formula>
    </cfRule>
  </conditionalFormatting>
  <conditionalFormatting sqref="A9:A12">
    <cfRule type="cellIs" dxfId="1195" priority="11" operator="equal">
      <formula>0</formula>
    </cfRule>
    <cfRule type="containsBlanks" dxfId="1194" priority="12">
      <formula>LEN(TRIM(A9))=0</formula>
    </cfRule>
  </conditionalFormatting>
  <conditionalFormatting sqref="A9">
    <cfRule type="cellIs" dxfId="1193" priority="9" operator="equal">
      <formula>0</formula>
    </cfRule>
    <cfRule type="containsBlanks" dxfId="1192" priority="10">
      <formula>LEN(TRIM(A9))=0</formula>
    </cfRule>
  </conditionalFormatting>
  <conditionalFormatting sqref="A8:B8">
    <cfRule type="cellIs" dxfId="1191" priority="7" operator="equal">
      <formula>0</formula>
    </cfRule>
    <cfRule type="containsBlanks" dxfId="1190" priority="8">
      <formula>LEN(TRIM(A8))=0</formula>
    </cfRule>
  </conditionalFormatting>
  <conditionalFormatting sqref="A7:B7">
    <cfRule type="cellIs" dxfId="1189" priority="5" operator="equal">
      <formula>0</formula>
    </cfRule>
    <cfRule type="containsBlanks" dxfId="1188" priority="6">
      <formula>LEN(TRIM(A7))=0</formula>
    </cfRule>
  </conditionalFormatting>
  <conditionalFormatting sqref="A2:B2">
    <cfRule type="containsBlanks" dxfId="1187" priority="4">
      <formula>LEN(TRIM(A2))=0</formula>
    </cfRule>
  </conditionalFormatting>
  <conditionalFormatting sqref="A3:B3">
    <cfRule type="containsBlanks" dxfId="1186" priority="3">
      <formula>LEN(TRIM(A3))=0</formula>
    </cfRule>
  </conditionalFormatting>
  <conditionalFormatting sqref="A2:B6">
    <cfRule type="cellIs" dxfId="1185" priority="1" operator="equal">
      <formula>0</formula>
    </cfRule>
    <cfRule type="containsBlanks" dxfId="1184" priority="2">
      <formula>LEN(TRIM(A2))=0</formula>
    </cfRule>
  </conditionalFormatting>
  <dataValidations count="1">
    <dataValidation type="list" allowBlank="1" showInputMessage="1" showErrorMessage="1" sqref="B9:B21 A4:A21" xr:uid="{EDD0E4BC-408A-49FC-917C-BE8C81776F3B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FE52E-C6A6-4F2A-B693-EDA42D369A1F}">
  <sheetPr codeName="Hoja57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204</v>
      </c>
      <c r="B2" s="7" t="s">
        <v>88</v>
      </c>
      <c r="C2" s="7">
        <v>20000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0.1368</v>
      </c>
      <c r="F2" s="8">
        <f t="shared" si="0"/>
        <v>5.3999999999999992E-2</v>
      </c>
      <c r="G2" s="8">
        <f t="shared" si="0"/>
        <v>0</v>
      </c>
      <c r="H2" s="8">
        <f t="shared" si="0"/>
        <v>0</v>
      </c>
      <c r="I2" s="8">
        <f t="shared" si="0"/>
        <v>8.2800000000000012E-2</v>
      </c>
      <c r="J2" s="8">
        <f t="shared" si="0"/>
        <v>0.13800000000000001</v>
      </c>
      <c r="K2" s="8">
        <f t="shared" si="0"/>
        <v>0.13799999999999998</v>
      </c>
      <c r="L2" s="8">
        <f t="shared" si="0"/>
        <v>5.2199999999999996E-2</v>
      </c>
      <c r="M2" s="8">
        <f t="shared" si="0"/>
        <v>5.2199999999999996E-2</v>
      </c>
      <c r="N2" s="8">
        <f t="shared" si="0"/>
        <v>1.1599999999999999E-2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4.0600000000000004E-2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180</v>
      </c>
      <c r="C4" s="9">
        <f>IF(Tabla257[[#This Row],[CANTIDAD]]="",0%,Tabla257[[#This Row],[CANTIDAD]]/10)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290</v>
      </c>
      <c r="C5" s="9">
        <f>IF(Tabla257[[#This Row],[CANTIDAD]]="",0%,Tabla257[[#This Row],[CANTIDAD]]/10)</f>
        <v>29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300</v>
      </c>
      <c r="C6" s="9">
        <f>IF(Tabla257[[#This Row],[CANTIDAD]]="",0%,Tabla257[[#This Row],[CANTIDAD]]/10)</f>
        <v>30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230</v>
      </c>
      <c r="C7" s="9">
        <f>IF(Tabla257[[#This Row],[CANTIDAD]]="",0%,Tabla257[[#This Row],[CANTIDAD]]/10)</f>
        <v>23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IF(Tabla257[[#This Row],[CANTIDAD]]="",0%,Tabla257[[#This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IF(Tabla257[[#This Row],[CANTIDAD]]="",0%,Tabla257[[#This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IF(Tabla257[[#This Row],[CANTIDAD]]="",0%,Tabla257[[#This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IF(Tabla257[[#This Row],[CANTIDAD]]="",0%,Tabla257[[#This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IF(Tabla257[[#This Row],[CANTIDAD]]="",0%,Tabla257[[#This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IF(Tabla257[[#This Row],[CANTIDAD]]="",0%,Tabla257[[#This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IF(Tabla257[[#This Row],[CANTIDAD]]="",0%,Tabla257[[#This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IF(Tabla257[[#This Row],[CANTIDAD]]="",0%,Tabla257[[#This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IF(Tabla257[[#This Row],[CANTIDAD]]="",0%,Tabla257[[#This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IF(Tabla257[[#This Row],[CANTIDAD]]="",0%,Tabla257[[#This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IF(Tabla257[[#This Row],[CANTIDAD]]="",0%,Tabla257[[#This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IF(Tabla257[[#This Row],[CANTIDAD]]="",0%,Tabla257[[#This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IF(Tabla257[[#This Row],[CANTIDAD]]="",0%,Tabla257[[#This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IF(Tabla257[[#This Row],[CANTIDAD]]="",0%,Tabla257[[#This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155" priority="28">
      <formula>LEN(TRIM(D2))=0</formula>
    </cfRule>
  </conditionalFormatting>
  <conditionalFormatting sqref="D4:W21 D2:W2">
    <cfRule type="cellIs" dxfId="1154" priority="27" operator="equal">
      <formula>0</formula>
    </cfRule>
  </conditionalFormatting>
  <conditionalFormatting sqref="C4:C21">
    <cfRule type="cellIs" dxfId="1153" priority="25" operator="equal">
      <formula>0</formula>
    </cfRule>
    <cfRule type="containsBlanks" dxfId="1152" priority="26">
      <formula>LEN(TRIM(C4))=0</formula>
    </cfRule>
  </conditionalFormatting>
  <conditionalFormatting sqref="D1:W1">
    <cfRule type="containsBlanks" dxfId="1151" priority="24">
      <formula>LEN(TRIM(D1))=0</formula>
    </cfRule>
  </conditionalFormatting>
  <conditionalFormatting sqref="C1">
    <cfRule type="containsBlanks" dxfId="1150" priority="23">
      <formula>LEN(TRIM(C1))=0</formula>
    </cfRule>
  </conditionalFormatting>
  <conditionalFormatting sqref="C2">
    <cfRule type="containsBlanks" dxfId="1149" priority="22">
      <formula>LEN(TRIM(C2))=0</formula>
    </cfRule>
  </conditionalFormatting>
  <conditionalFormatting sqref="D3:W3">
    <cfRule type="containsBlanks" dxfId="1148" priority="21">
      <formula>LEN(TRIM(D3))=0</formula>
    </cfRule>
  </conditionalFormatting>
  <conditionalFormatting sqref="C3">
    <cfRule type="containsBlanks" dxfId="1147" priority="20">
      <formula>LEN(TRIM(C3))=0</formula>
    </cfRule>
  </conditionalFormatting>
  <conditionalFormatting sqref="A13:W21 C1:W9 B10:W12">
    <cfRule type="cellIs" dxfId="1146" priority="18" operator="equal">
      <formula>0</formula>
    </cfRule>
    <cfRule type="containsBlanks" dxfId="1145" priority="19">
      <formula>LEN(TRIM(A1))=0</formula>
    </cfRule>
  </conditionalFormatting>
  <conditionalFormatting sqref="B9">
    <cfRule type="cellIs" dxfId="1144" priority="16" operator="equal">
      <formula>0</formula>
    </cfRule>
    <cfRule type="containsBlanks" dxfId="1143" priority="17">
      <formula>LEN(TRIM(B9))=0</formula>
    </cfRule>
  </conditionalFormatting>
  <conditionalFormatting sqref="A1:B1">
    <cfRule type="containsBlanks" dxfId="1142" priority="15">
      <formula>LEN(TRIM(A1))=0</formula>
    </cfRule>
  </conditionalFormatting>
  <conditionalFormatting sqref="A1:B1">
    <cfRule type="cellIs" dxfId="1141" priority="13" operator="equal">
      <formula>0</formula>
    </cfRule>
    <cfRule type="containsBlanks" dxfId="1140" priority="14">
      <formula>LEN(TRIM(A1))=0</formula>
    </cfRule>
  </conditionalFormatting>
  <conditionalFormatting sqref="A9:A12">
    <cfRule type="cellIs" dxfId="1139" priority="11" operator="equal">
      <formula>0</formula>
    </cfRule>
    <cfRule type="containsBlanks" dxfId="1138" priority="12">
      <formula>LEN(TRIM(A9))=0</formula>
    </cfRule>
  </conditionalFormatting>
  <conditionalFormatting sqref="A9">
    <cfRule type="cellIs" dxfId="1137" priority="9" operator="equal">
      <formula>0</formula>
    </cfRule>
    <cfRule type="containsBlanks" dxfId="1136" priority="10">
      <formula>LEN(TRIM(A9))=0</formula>
    </cfRule>
  </conditionalFormatting>
  <conditionalFormatting sqref="A8:B8">
    <cfRule type="cellIs" dxfId="1135" priority="7" operator="equal">
      <formula>0</formula>
    </cfRule>
    <cfRule type="containsBlanks" dxfId="1134" priority="8">
      <formula>LEN(TRIM(A8))=0</formula>
    </cfRule>
  </conditionalFormatting>
  <conditionalFormatting sqref="A7:B7">
    <cfRule type="cellIs" dxfId="1133" priority="5" operator="equal">
      <formula>0</formula>
    </cfRule>
    <cfRule type="containsBlanks" dxfId="1132" priority="6">
      <formula>LEN(TRIM(A7))=0</formula>
    </cfRule>
  </conditionalFormatting>
  <conditionalFormatting sqref="A2:B2">
    <cfRule type="containsBlanks" dxfId="1131" priority="4">
      <formula>LEN(TRIM(A2))=0</formula>
    </cfRule>
  </conditionalFormatting>
  <conditionalFormatting sqref="A3:B3">
    <cfRule type="containsBlanks" dxfId="1130" priority="3">
      <formula>LEN(TRIM(A3))=0</formula>
    </cfRule>
  </conditionalFormatting>
  <conditionalFormatting sqref="A2:B6">
    <cfRule type="cellIs" dxfId="1129" priority="1" operator="equal">
      <formula>0</formula>
    </cfRule>
    <cfRule type="containsBlanks" dxfId="1128" priority="2">
      <formula>LEN(TRIM(A2))=0</formula>
    </cfRule>
  </conditionalFormatting>
  <dataValidations count="1">
    <dataValidation type="list" allowBlank="1" showInputMessage="1" showErrorMessage="1" sqref="B9:B21 A4:A21" xr:uid="{DCBC35EB-33B2-4FFA-934D-0A07D42E0AF0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52C42-ABE7-4568-8FC6-A5D434C35F89}">
  <sheetPr codeName="Hoja58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205</v>
      </c>
      <c r="B2" s="7" t="s">
        <v>154</v>
      </c>
      <c r="C2" s="7">
        <v>25000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0.24900000000000003</v>
      </c>
      <c r="F2" s="8">
        <f t="shared" si="0"/>
        <v>1.44E-2</v>
      </c>
      <c r="G2" s="8">
        <f t="shared" si="0"/>
        <v>0</v>
      </c>
      <c r="H2" s="8">
        <f t="shared" si="0"/>
        <v>0</v>
      </c>
      <c r="I2" s="8">
        <f t="shared" si="0"/>
        <v>0.2346</v>
      </c>
      <c r="J2" s="8">
        <f t="shared" si="0"/>
        <v>3.6799999999999999E-2</v>
      </c>
      <c r="K2" s="8">
        <f t="shared" si="0"/>
        <v>0.22800000000000001</v>
      </c>
      <c r="L2" s="8">
        <f t="shared" si="0"/>
        <v>5.4000000000000003E-3</v>
      </c>
      <c r="M2" s="8">
        <f t="shared" si="0"/>
        <v>5.4000000000000003E-3</v>
      </c>
      <c r="N2" s="8">
        <f t="shared" si="0"/>
        <v>1.1999999999999999E-3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4.2000000000000006E-3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168</v>
      </c>
      <c r="B4" s="9">
        <v>510</v>
      </c>
      <c r="C4" s="9">
        <f>IF(Tabla258[[#This Row],[CANTIDAD]]="",0%,Tabla258[[#This Row],[CANTIDAD]]/10)</f>
        <v>51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90</v>
      </c>
      <c r="B5" s="9">
        <v>30</v>
      </c>
      <c r="C5" s="9">
        <f>IF(Tabla258[[#This Row],[CANTIDAD]]="",0%,Tabla258[[#This Row],[CANTIDAD]]/10)</f>
        <v>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0.18</v>
      </c>
      <c r="M5" s="10" cm="1">
        <f t="array" ref="M5">IF($A5="",0%,(_xlfn.XLOOKUP($A5,Tabla1[[#All],[ID]],Tabla1[[#All],[MgO]])))</f>
        <v>0.18</v>
      </c>
      <c r="N5" s="10" cm="1">
        <f t="array" ref="N5">IF($A5="",0%,(_xlfn.XLOOKUP($A5,Tabla1[[#All],[ID]],Tabla1[[#All],[S]])))</f>
        <v>0.04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0.14000000000000001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91</v>
      </c>
      <c r="B6" s="9">
        <v>80</v>
      </c>
      <c r="C6" s="9">
        <f>IF(Tabla258[[#This Row],[CANTIDAD]]="",0%,Tabla258[[#This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0.18</v>
      </c>
      <c r="F6" s="10" cm="1">
        <f t="array" ref="F6">IF($A6="",0%,(_xlfn.XLOOKUP($A6,Tabla1[[#All],[ID]],Tabla1[[#All],[N-NH4]])))</f>
        <v>0.18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0.46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92</v>
      </c>
      <c r="B7" s="9">
        <v>380</v>
      </c>
      <c r="C7" s="9">
        <f>IF(Tabla258[[#This Row],[CANTIDAD]]="",0%,Tabla258[[#This Row],[CANTIDAD]]/10)</f>
        <v>38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0.6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IF(Tabla258[[#This Row],[CANTIDAD]]="",0%,Tabla258[[#This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IF(Tabla258[[#This Row],[CANTIDAD]]="",0%,Tabla258[[#This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IF(Tabla258[[#This Row],[CANTIDAD]]="",0%,Tabla258[[#This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IF(Tabla258[[#This Row],[CANTIDAD]]="",0%,Tabla258[[#This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IF(Tabla258[[#This Row],[CANTIDAD]]="",0%,Tabla258[[#This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IF(Tabla258[[#This Row],[CANTIDAD]]="",0%,Tabla258[[#This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IF(Tabla258[[#This Row],[CANTIDAD]]="",0%,Tabla258[[#This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IF(Tabla258[[#This Row],[CANTIDAD]]="",0%,Tabla258[[#This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IF(Tabla258[[#This Row],[CANTIDAD]]="",0%,Tabla258[[#This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IF(Tabla258[[#This Row],[CANTIDAD]]="",0%,Tabla258[[#This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IF(Tabla258[[#This Row],[CANTIDAD]]="",0%,Tabla258[[#This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IF(Tabla258[[#This Row],[CANTIDAD]]="",0%,Tabla258[[#This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IF(Tabla258[[#This Row],[CANTIDAD]]="",0%,Tabla258[[#This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IF(Tabla258[[#This Row],[CANTIDAD]]="",0%,Tabla258[[#This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099" priority="32">
      <formula>LEN(TRIM(D2))=0</formula>
    </cfRule>
  </conditionalFormatting>
  <conditionalFormatting sqref="D4:W21 D2:W2">
    <cfRule type="cellIs" dxfId="1098" priority="31" operator="equal">
      <formula>0</formula>
    </cfRule>
  </conditionalFormatting>
  <conditionalFormatting sqref="C4:C21">
    <cfRule type="cellIs" dxfId="1097" priority="29" operator="equal">
      <formula>0</formula>
    </cfRule>
    <cfRule type="containsBlanks" dxfId="1096" priority="30">
      <formula>LEN(TRIM(C4))=0</formula>
    </cfRule>
  </conditionalFormatting>
  <conditionalFormatting sqref="D1:W1">
    <cfRule type="containsBlanks" dxfId="1095" priority="28">
      <formula>LEN(TRIM(D1))=0</formula>
    </cfRule>
  </conditionalFormatting>
  <conditionalFormatting sqref="C1">
    <cfRule type="containsBlanks" dxfId="1094" priority="27">
      <formula>LEN(TRIM(C1))=0</formula>
    </cfRule>
  </conditionalFormatting>
  <conditionalFormatting sqref="C2">
    <cfRule type="containsBlanks" dxfId="1093" priority="26">
      <formula>LEN(TRIM(C2))=0</formula>
    </cfRule>
  </conditionalFormatting>
  <conditionalFormatting sqref="D3:W3">
    <cfRule type="containsBlanks" dxfId="1092" priority="25">
      <formula>LEN(TRIM(D3))=0</formula>
    </cfRule>
  </conditionalFormatting>
  <conditionalFormatting sqref="C3">
    <cfRule type="containsBlanks" dxfId="1091" priority="24">
      <formula>LEN(TRIM(C3))=0</formula>
    </cfRule>
  </conditionalFormatting>
  <conditionalFormatting sqref="A13:W21 C1:W9 B10:W12">
    <cfRule type="cellIs" dxfId="1090" priority="22" operator="equal">
      <formula>0</formula>
    </cfRule>
    <cfRule type="containsBlanks" dxfId="1089" priority="23">
      <formula>LEN(TRIM(A1))=0</formula>
    </cfRule>
  </conditionalFormatting>
  <conditionalFormatting sqref="B9">
    <cfRule type="cellIs" dxfId="1088" priority="20" operator="equal">
      <formula>0</formula>
    </cfRule>
    <cfRule type="containsBlanks" dxfId="1087" priority="21">
      <formula>LEN(TRIM(B9))=0</formula>
    </cfRule>
  </conditionalFormatting>
  <conditionalFormatting sqref="A1:B1">
    <cfRule type="containsBlanks" dxfId="1086" priority="19">
      <formula>LEN(TRIM(A1))=0</formula>
    </cfRule>
  </conditionalFormatting>
  <conditionalFormatting sqref="A1:B1">
    <cfRule type="cellIs" dxfId="1085" priority="17" operator="equal">
      <formula>0</formula>
    </cfRule>
    <cfRule type="containsBlanks" dxfId="1084" priority="18">
      <formula>LEN(TRIM(A1))=0</formula>
    </cfRule>
  </conditionalFormatting>
  <conditionalFormatting sqref="A9:A12">
    <cfRule type="cellIs" dxfId="1083" priority="15" operator="equal">
      <formula>0</formula>
    </cfRule>
    <cfRule type="containsBlanks" dxfId="1082" priority="16">
      <formula>LEN(TRIM(A9))=0</formula>
    </cfRule>
  </conditionalFormatting>
  <conditionalFormatting sqref="A9">
    <cfRule type="cellIs" dxfId="1081" priority="13" operator="equal">
      <formula>0</formula>
    </cfRule>
    <cfRule type="containsBlanks" dxfId="1080" priority="14">
      <formula>LEN(TRIM(A9))=0</formula>
    </cfRule>
  </conditionalFormatting>
  <conditionalFormatting sqref="A8:B8">
    <cfRule type="cellIs" dxfId="1079" priority="11" operator="equal">
      <formula>0</formula>
    </cfRule>
    <cfRule type="containsBlanks" dxfId="1078" priority="12">
      <formula>LEN(TRIM(A8))=0</formula>
    </cfRule>
  </conditionalFormatting>
  <conditionalFormatting sqref="A2:B2">
    <cfRule type="containsBlanks" dxfId="1077" priority="10">
      <formula>LEN(TRIM(A2))=0</formula>
    </cfRule>
  </conditionalFormatting>
  <conditionalFormatting sqref="A3:B3">
    <cfRule type="containsBlanks" dxfId="1076" priority="9">
      <formula>LEN(TRIM(A3))=0</formula>
    </cfRule>
  </conditionalFormatting>
  <conditionalFormatting sqref="A2:B3">
    <cfRule type="cellIs" dxfId="1075" priority="7" operator="equal">
      <formula>0</formula>
    </cfRule>
    <cfRule type="containsBlanks" dxfId="1074" priority="8">
      <formula>LEN(TRIM(A2))=0</formula>
    </cfRule>
  </conditionalFormatting>
  <conditionalFormatting sqref="B4:B7">
    <cfRule type="cellIs" dxfId="1073" priority="5" operator="equal">
      <formula>0</formula>
    </cfRule>
    <cfRule type="containsBlanks" dxfId="1072" priority="6">
      <formula>LEN(TRIM(B4))=0</formula>
    </cfRule>
  </conditionalFormatting>
  <conditionalFormatting sqref="A7">
    <cfRule type="cellIs" dxfId="1071" priority="3" operator="equal">
      <formula>0</formula>
    </cfRule>
    <cfRule type="containsBlanks" dxfId="1070" priority="4">
      <formula>LEN(TRIM(A7))=0</formula>
    </cfRule>
  </conditionalFormatting>
  <conditionalFormatting sqref="A4:A6">
    <cfRule type="cellIs" dxfId="1069" priority="1" operator="equal">
      <formula>0</formula>
    </cfRule>
    <cfRule type="containsBlanks" dxfId="1068" priority="2">
      <formula>LEN(TRIM(A4))=0</formula>
    </cfRule>
  </conditionalFormatting>
  <dataValidations count="1">
    <dataValidation type="list" allowBlank="1" showInputMessage="1" showErrorMessage="1" sqref="B9:B21 A4:A21" xr:uid="{5726107F-4374-4B82-97BA-B735F67493AD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2DA99-88B0-495A-BB95-2D5129D4474D}">
  <sheetPr codeName="Hoja59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206</v>
      </c>
      <c r="B2" s="7" t="s">
        <v>207</v>
      </c>
      <c r="C2" s="7">
        <v>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0.39750000000000002</v>
      </c>
      <c r="F2" s="8">
        <f t="shared" si="0"/>
        <v>5.2499999999999998E-2</v>
      </c>
      <c r="G2" s="8">
        <f t="shared" si="0"/>
        <v>0</v>
      </c>
      <c r="H2" s="8">
        <f t="shared" si="0"/>
        <v>0</v>
      </c>
      <c r="I2" s="8">
        <f t="shared" si="0"/>
        <v>0.34499999999999997</v>
      </c>
      <c r="J2" s="8">
        <f t="shared" si="0"/>
        <v>0</v>
      </c>
      <c r="K2" s="8">
        <f t="shared" si="0"/>
        <v>0</v>
      </c>
      <c r="L2" s="8">
        <f t="shared" si="0"/>
        <v>0</v>
      </c>
      <c r="M2" s="8">
        <f t="shared" si="0"/>
        <v>0</v>
      </c>
      <c r="N2" s="8">
        <f t="shared" si="0"/>
        <v>0.06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750</v>
      </c>
      <c r="C4" s="9">
        <f>IF(Tabla259[[#This Row],[CANTIDAD]]="",0%,Tabla259[[#This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250</v>
      </c>
      <c r="C5" s="9">
        <f>IF(Tabla259[[#This Row],[CANTIDAD]]="",0%,Tabla259[[#This Row],[CANTIDAD]]/10)</f>
        <v>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127</v>
      </c>
      <c r="B6" s="9">
        <v>3</v>
      </c>
      <c r="C6" s="9">
        <f>IF(Tabla259[[#This Row],[CANTIDAD]]="",0%,Tabla259[[#This Row],[CANTIDAD]]/10)</f>
        <v>0.3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IF(Tabla259[[#This Row],[CANTIDAD]]="",0%,Tabla259[[#This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IF(Tabla259[[#This Row],[CANTIDAD]]="",0%,Tabla259[[#This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IF(Tabla259[[#This Row],[CANTIDAD]]="",0%,Tabla259[[#This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IF(Tabla259[[#This Row],[CANTIDAD]]="",0%,Tabla259[[#This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IF(Tabla259[[#This Row],[CANTIDAD]]="",0%,Tabla259[[#This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IF(Tabla259[[#This Row],[CANTIDAD]]="",0%,Tabla259[[#This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IF(Tabla259[[#This Row],[CANTIDAD]]="",0%,Tabla259[[#This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IF(Tabla259[[#This Row],[CANTIDAD]]="",0%,Tabla259[[#This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IF(Tabla259[[#This Row],[CANTIDAD]]="",0%,Tabla259[[#This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IF(Tabla259[[#This Row],[CANTIDAD]]="",0%,Tabla259[[#This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IF(Tabla259[[#This Row],[CANTIDAD]]="",0%,Tabla259[[#This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IF(Tabla259[[#This Row],[CANTIDAD]]="",0%,Tabla259[[#This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IF(Tabla259[[#This Row],[CANTIDAD]]="",0%,Tabla259[[#This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IF(Tabla259[[#This Row],[CANTIDAD]]="",0%,Tabla259[[#This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IF(Tabla259[[#This Row],[CANTIDAD]]="",0%,Tabla259[[#This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039" priority="32">
      <formula>LEN(TRIM(D2))=0</formula>
    </cfRule>
  </conditionalFormatting>
  <conditionalFormatting sqref="D4:W21 D2:W2">
    <cfRule type="cellIs" dxfId="1038" priority="31" operator="equal">
      <formula>0</formula>
    </cfRule>
  </conditionalFormatting>
  <conditionalFormatting sqref="C4:C21">
    <cfRule type="cellIs" dxfId="1037" priority="29" operator="equal">
      <formula>0</formula>
    </cfRule>
    <cfRule type="containsBlanks" dxfId="1036" priority="30">
      <formula>LEN(TRIM(C4))=0</formula>
    </cfRule>
  </conditionalFormatting>
  <conditionalFormatting sqref="D1:W1">
    <cfRule type="containsBlanks" dxfId="1035" priority="28">
      <formula>LEN(TRIM(D1))=0</formula>
    </cfRule>
  </conditionalFormatting>
  <conditionalFormatting sqref="C1">
    <cfRule type="containsBlanks" dxfId="1034" priority="27">
      <formula>LEN(TRIM(C1))=0</formula>
    </cfRule>
  </conditionalFormatting>
  <conditionalFormatting sqref="C2">
    <cfRule type="containsBlanks" dxfId="1033" priority="26">
      <formula>LEN(TRIM(C2))=0</formula>
    </cfRule>
  </conditionalFormatting>
  <conditionalFormatting sqref="D3:W3">
    <cfRule type="containsBlanks" dxfId="1032" priority="25">
      <formula>LEN(TRIM(D3))=0</formula>
    </cfRule>
  </conditionalFormatting>
  <conditionalFormatting sqref="C3">
    <cfRule type="containsBlanks" dxfId="1031" priority="24">
      <formula>LEN(TRIM(C3))=0</formula>
    </cfRule>
  </conditionalFormatting>
  <conditionalFormatting sqref="A13:W21 C1:W9 B10:W12">
    <cfRule type="cellIs" dxfId="1030" priority="22" operator="equal">
      <formula>0</formula>
    </cfRule>
    <cfRule type="containsBlanks" dxfId="1029" priority="23">
      <formula>LEN(TRIM(A1))=0</formula>
    </cfRule>
  </conditionalFormatting>
  <conditionalFormatting sqref="B9">
    <cfRule type="cellIs" dxfId="1028" priority="20" operator="equal">
      <formula>0</formula>
    </cfRule>
    <cfRule type="containsBlanks" dxfId="1027" priority="21">
      <formula>LEN(TRIM(B9))=0</formula>
    </cfRule>
  </conditionalFormatting>
  <conditionalFormatting sqref="A1:B1">
    <cfRule type="containsBlanks" dxfId="1026" priority="19">
      <formula>LEN(TRIM(A1))=0</formula>
    </cfRule>
  </conditionalFormatting>
  <conditionalFormatting sqref="A1:B1">
    <cfRule type="cellIs" dxfId="1025" priority="17" operator="equal">
      <formula>0</formula>
    </cfRule>
    <cfRule type="containsBlanks" dxfId="1024" priority="18">
      <formula>LEN(TRIM(A1))=0</formula>
    </cfRule>
  </conditionalFormatting>
  <conditionalFormatting sqref="A9:A12">
    <cfRule type="cellIs" dxfId="1023" priority="15" operator="equal">
      <formula>0</formula>
    </cfRule>
    <cfRule type="containsBlanks" dxfId="1022" priority="16">
      <formula>LEN(TRIM(A9))=0</formula>
    </cfRule>
  </conditionalFormatting>
  <conditionalFormatting sqref="A9">
    <cfRule type="cellIs" dxfId="1021" priority="13" operator="equal">
      <formula>0</formula>
    </cfRule>
    <cfRule type="containsBlanks" dxfId="1020" priority="14">
      <formula>LEN(TRIM(A9))=0</formula>
    </cfRule>
  </conditionalFormatting>
  <conditionalFormatting sqref="A8:B8">
    <cfRule type="cellIs" dxfId="1019" priority="11" operator="equal">
      <formula>0</formula>
    </cfRule>
    <cfRule type="containsBlanks" dxfId="1018" priority="12">
      <formula>LEN(TRIM(A8))=0</formula>
    </cfRule>
  </conditionalFormatting>
  <conditionalFormatting sqref="A2:B2">
    <cfRule type="containsBlanks" dxfId="1017" priority="10">
      <formula>LEN(TRIM(A2))=0</formula>
    </cfRule>
  </conditionalFormatting>
  <conditionalFormatting sqref="A3:B3">
    <cfRule type="containsBlanks" dxfId="1016" priority="9">
      <formula>LEN(TRIM(A3))=0</formula>
    </cfRule>
  </conditionalFormatting>
  <conditionalFormatting sqref="A2:B3">
    <cfRule type="cellIs" dxfId="1015" priority="7" operator="equal">
      <formula>0</formula>
    </cfRule>
    <cfRule type="containsBlanks" dxfId="1014" priority="8">
      <formula>LEN(TRIM(A2))=0</formula>
    </cfRule>
  </conditionalFormatting>
  <conditionalFormatting sqref="B4:B7">
    <cfRule type="cellIs" dxfId="1013" priority="5" operator="equal">
      <formula>0</formula>
    </cfRule>
    <cfRule type="containsBlanks" dxfId="1012" priority="6">
      <formula>LEN(TRIM(B4))=0</formula>
    </cfRule>
  </conditionalFormatting>
  <conditionalFormatting sqref="A7">
    <cfRule type="cellIs" dxfId="1011" priority="3" operator="equal">
      <formula>0</formula>
    </cfRule>
    <cfRule type="containsBlanks" dxfId="1010" priority="4">
      <formula>LEN(TRIM(A7))=0</formula>
    </cfRule>
  </conditionalFormatting>
  <conditionalFormatting sqref="A4:A6">
    <cfRule type="cellIs" dxfId="1009" priority="1" operator="equal">
      <formula>0</formula>
    </cfRule>
    <cfRule type="containsBlanks" dxfId="1008" priority="2">
      <formula>LEN(TRIM(A4))=0</formula>
    </cfRule>
  </conditionalFormatting>
  <dataValidations count="1">
    <dataValidation type="list" allowBlank="1" showInputMessage="1" showErrorMessage="1" sqref="B9:B21 A4:A21" xr:uid="{D1168217-E4F9-4BB5-8B70-BD0C28A69CC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EA9FC-13B8-48BD-B1AB-897B359123C1}">
  <sheetPr codeName="Hoja60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208</v>
      </c>
      <c r="B2" s="7" t="s">
        <v>209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4.7500000000000001E-2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0.19</v>
      </c>
      <c r="K2" s="8">
        <f t="shared" si="0"/>
        <v>0</v>
      </c>
      <c r="L2" s="8">
        <f t="shared" si="0"/>
        <v>0.21850000000000003</v>
      </c>
      <c r="M2" s="8">
        <f t="shared" si="0"/>
        <v>1.4250000000000001E-2</v>
      </c>
      <c r="N2" s="8">
        <f t="shared" si="0"/>
        <v>9.5000000000000015E-3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0.19949999999999998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124</v>
      </c>
      <c r="B4" s="9">
        <v>950</v>
      </c>
      <c r="C4" s="9">
        <f>IF(Tabla260[[#This Row],[CANTIDAD]]="",0%,Tabla260[[#This Row],[CANTIDAD]]/10)</f>
        <v>95</v>
      </c>
      <c r="D4" s="10" cm="1">
        <f t="array" ref="D4">IF($A4="",0%,_xlfn.XLOOKUP($A4,Tabla1[[#All],[ID]],Tabla1[[#All],[C]]))</f>
        <v>0.05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0.2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0.23</v>
      </c>
      <c r="M4" s="10" cm="1">
        <f t="array" ref="M4">IF($A4="",0%,(_xlfn.XLOOKUP($A4,Tabla1[[#All],[ID]],Tabla1[[#All],[MgO]])))</f>
        <v>1.4999999999999999E-2</v>
      </c>
      <c r="N4" s="10" cm="1">
        <f t="array" ref="N4">IF($A4="",0%,(_xlfn.XLOOKUP($A4,Tabla1[[#All],[ID]],Tabla1[[#All],[S]])))</f>
        <v>0.01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0.21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160</v>
      </c>
      <c r="B5" s="9">
        <v>50</v>
      </c>
      <c r="C5" s="9">
        <f>IF(Tabla260[[#This Row],[CANTIDAD]]="",0%,Tabla260[[#This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/>
      <c r="B6" s="9"/>
      <c r="C6" s="9">
        <f>IF(Tabla260[[#This Row],[CANTIDAD]]="",0%,Tabla260[[#This Row],[CANTIDAD]]/10)</f>
        <v>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IF(Tabla260[[#This Row],[CANTIDAD]]="",0%,Tabla260[[#This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IF(Tabla260[[#This Row],[CANTIDAD]]="",0%,Tabla260[[#This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IF(Tabla260[[#This Row],[CANTIDAD]]="",0%,Tabla260[[#This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IF(Tabla260[[#This Row],[CANTIDAD]]="",0%,Tabla260[[#This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IF(Tabla260[[#This Row],[CANTIDAD]]="",0%,Tabla260[[#This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IF(Tabla260[[#This Row],[CANTIDAD]]="",0%,Tabla260[[#This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IF(Tabla260[[#This Row],[CANTIDAD]]="",0%,Tabla260[[#This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IF(Tabla260[[#This Row],[CANTIDAD]]="",0%,Tabla260[[#This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IF(Tabla260[[#This Row],[CANTIDAD]]="",0%,Tabla260[[#This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IF(Tabla260[[#This Row],[CANTIDAD]]="",0%,Tabla260[[#This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IF(Tabla260[[#This Row],[CANTIDAD]]="",0%,Tabla260[[#This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IF(Tabla260[[#This Row],[CANTIDAD]]="",0%,Tabla260[[#This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IF(Tabla260[[#This Row],[CANTIDAD]]="",0%,Tabla260[[#This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IF(Tabla260[[#This Row],[CANTIDAD]]="",0%,Tabla260[[#This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IF(Tabla260[[#This Row],[CANTIDAD]]="",0%,Tabla260[[#This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979" priority="32">
      <formula>LEN(TRIM(D2))=0</formula>
    </cfRule>
  </conditionalFormatting>
  <conditionalFormatting sqref="D4:W21 D2:W2">
    <cfRule type="cellIs" dxfId="978" priority="31" operator="equal">
      <formula>0</formula>
    </cfRule>
  </conditionalFormatting>
  <conditionalFormatting sqref="C4:C21">
    <cfRule type="cellIs" dxfId="977" priority="29" operator="equal">
      <formula>0</formula>
    </cfRule>
    <cfRule type="containsBlanks" dxfId="976" priority="30">
      <formula>LEN(TRIM(C4))=0</formula>
    </cfRule>
  </conditionalFormatting>
  <conditionalFormatting sqref="D1:W1">
    <cfRule type="containsBlanks" dxfId="975" priority="28">
      <formula>LEN(TRIM(D1))=0</formula>
    </cfRule>
  </conditionalFormatting>
  <conditionalFormatting sqref="C1">
    <cfRule type="containsBlanks" dxfId="974" priority="27">
      <formula>LEN(TRIM(C1))=0</formula>
    </cfRule>
  </conditionalFormatting>
  <conditionalFormatting sqref="C2">
    <cfRule type="containsBlanks" dxfId="973" priority="26">
      <formula>LEN(TRIM(C2))=0</formula>
    </cfRule>
  </conditionalFormatting>
  <conditionalFormatting sqref="D3:W3">
    <cfRule type="containsBlanks" dxfId="972" priority="25">
      <formula>LEN(TRIM(D3))=0</formula>
    </cfRule>
  </conditionalFormatting>
  <conditionalFormatting sqref="C3">
    <cfRule type="containsBlanks" dxfId="971" priority="24">
      <formula>LEN(TRIM(C3))=0</formula>
    </cfRule>
  </conditionalFormatting>
  <conditionalFormatting sqref="A13:W21 C1:W9 B10:W12">
    <cfRule type="cellIs" dxfId="970" priority="22" operator="equal">
      <formula>0</formula>
    </cfRule>
    <cfRule type="containsBlanks" dxfId="969" priority="23">
      <formula>LEN(TRIM(A1))=0</formula>
    </cfRule>
  </conditionalFormatting>
  <conditionalFormatting sqref="B9">
    <cfRule type="cellIs" dxfId="968" priority="20" operator="equal">
      <formula>0</formula>
    </cfRule>
    <cfRule type="containsBlanks" dxfId="967" priority="21">
      <formula>LEN(TRIM(B9))=0</formula>
    </cfRule>
  </conditionalFormatting>
  <conditionalFormatting sqref="A1:B1">
    <cfRule type="containsBlanks" dxfId="966" priority="19">
      <formula>LEN(TRIM(A1))=0</formula>
    </cfRule>
  </conditionalFormatting>
  <conditionalFormatting sqref="A1:B1">
    <cfRule type="cellIs" dxfId="965" priority="17" operator="equal">
      <formula>0</formula>
    </cfRule>
    <cfRule type="containsBlanks" dxfId="964" priority="18">
      <formula>LEN(TRIM(A1))=0</formula>
    </cfRule>
  </conditionalFormatting>
  <conditionalFormatting sqref="A9:A12">
    <cfRule type="cellIs" dxfId="963" priority="15" operator="equal">
      <formula>0</formula>
    </cfRule>
    <cfRule type="containsBlanks" dxfId="962" priority="16">
      <formula>LEN(TRIM(A9))=0</formula>
    </cfRule>
  </conditionalFormatting>
  <conditionalFormatting sqref="A9">
    <cfRule type="cellIs" dxfId="961" priority="13" operator="equal">
      <formula>0</formula>
    </cfRule>
    <cfRule type="containsBlanks" dxfId="960" priority="14">
      <formula>LEN(TRIM(A9))=0</formula>
    </cfRule>
  </conditionalFormatting>
  <conditionalFormatting sqref="A8:B8">
    <cfRule type="cellIs" dxfId="959" priority="11" operator="equal">
      <formula>0</formula>
    </cfRule>
    <cfRule type="containsBlanks" dxfId="958" priority="12">
      <formula>LEN(TRIM(A8))=0</formula>
    </cfRule>
  </conditionalFormatting>
  <conditionalFormatting sqref="A2:B2">
    <cfRule type="containsBlanks" dxfId="957" priority="10">
      <formula>LEN(TRIM(A2))=0</formula>
    </cfRule>
  </conditionalFormatting>
  <conditionalFormatting sqref="A3:B3">
    <cfRule type="containsBlanks" dxfId="956" priority="9">
      <formula>LEN(TRIM(A3))=0</formula>
    </cfRule>
  </conditionalFormatting>
  <conditionalFormatting sqref="A2:B3">
    <cfRule type="cellIs" dxfId="955" priority="7" operator="equal">
      <formula>0</formula>
    </cfRule>
    <cfRule type="containsBlanks" dxfId="954" priority="8">
      <formula>LEN(TRIM(A2))=0</formula>
    </cfRule>
  </conditionalFormatting>
  <conditionalFormatting sqref="B4:B7">
    <cfRule type="cellIs" dxfId="953" priority="5" operator="equal">
      <formula>0</formula>
    </cfRule>
    <cfRule type="containsBlanks" dxfId="952" priority="6">
      <formula>LEN(TRIM(B4))=0</formula>
    </cfRule>
  </conditionalFormatting>
  <conditionalFormatting sqref="A7">
    <cfRule type="cellIs" dxfId="951" priority="3" operator="equal">
      <formula>0</formula>
    </cfRule>
    <cfRule type="containsBlanks" dxfId="950" priority="4">
      <formula>LEN(TRIM(A7))=0</formula>
    </cfRule>
  </conditionalFormatting>
  <conditionalFormatting sqref="A4:A6">
    <cfRule type="cellIs" dxfId="949" priority="1" operator="equal">
      <formula>0</formula>
    </cfRule>
    <cfRule type="containsBlanks" dxfId="948" priority="2">
      <formula>LEN(TRIM(A4))=0</formula>
    </cfRule>
  </conditionalFormatting>
  <dataValidations count="1">
    <dataValidation type="list" allowBlank="1" showInputMessage="1" showErrorMessage="1" sqref="B9:B21 A4:A21" xr:uid="{B27CF455-3CB1-4D67-8CA0-F5C108AB08BA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A689F-2646-4197-AE18-AA7F725A3647}">
  <sheetPr codeName="Hoja61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210</v>
      </c>
      <c r="B2" s="7" t="s">
        <v>159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0.11440000000000002</v>
      </c>
      <c r="M2" s="8">
        <f t="shared" si="0"/>
        <v>0.15659999999999999</v>
      </c>
      <c r="N2" s="8">
        <f t="shared" si="0"/>
        <v>9.3200000000000005E-2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0.12275999999999999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440</v>
      </c>
      <c r="C4" s="9">
        <f>IF(Tabla261[[#This Row],[CANTIDAD]]="",0%,Tabla261[[#This Row],[CANTIDAD]]/10)</f>
        <v>44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180</v>
      </c>
      <c r="C5" s="9">
        <f>IF(Tabla261[[#This Row],[CANTIDAD]]="",0%,Tabla261[[#This Row],[CANTIDAD]]/10)</f>
        <v>18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160</v>
      </c>
      <c r="B6" s="9">
        <v>70</v>
      </c>
      <c r="C6" s="9">
        <f>IF(Tabla261[[#This Row],[CANTIDAD]]="",0%,Tabla261[[#This Row],[CANTIDAD]]/10)</f>
        <v>7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310</v>
      </c>
      <c r="C7" s="9">
        <f>IF(Tabla261[[#This Row],[CANTIDAD]]="",0%,Tabla261[[#This Row],[CANTIDAD]]/10)</f>
        <v>31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IF(Tabla261[[#This Row],[CANTIDAD]]="",0%,Tabla261[[#This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IF(Tabla261[[#This Row],[CANTIDAD]]="",0%,Tabla261[[#This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IF(Tabla261[[#This Row],[CANTIDAD]]="",0%,Tabla261[[#This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IF(Tabla261[[#This Row],[CANTIDAD]]="",0%,Tabla261[[#This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IF(Tabla261[[#This Row],[CANTIDAD]]="",0%,Tabla261[[#This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IF(Tabla261[[#This Row],[CANTIDAD]]="",0%,Tabla261[[#This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IF(Tabla261[[#This Row],[CANTIDAD]]="",0%,Tabla261[[#This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IF(Tabla261[[#This Row],[CANTIDAD]]="",0%,Tabla261[[#This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IF(Tabla261[[#This Row],[CANTIDAD]]="",0%,Tabla261[[#This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IF(Tabla261[[#This Row],[CANTIDAD]]="",0%,Tabla261[[#This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IF(Tabla261[[#This Row],[CANTIDAD]]="",0%,Tabla261[[#This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IF(Tabla261[[#This Row],[CANTIDAD]]="",0%,Tabla261[[#This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IF(Tabla261[[#This Row],[CANTIDAD]]="",0%,Tabla261[[#This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IF(Tabla261[[#This Row],[CANTIDAD]]="",0%,Tabla261[[#This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919" priority="26">
      <formula>LEN(TRIM(D2))=0</formula>
    </cfRule>
  </conditionalFormatting>
  <conditionalFormatting sqref="D4:W21 D2:W2">
    <cfRule type="cellIs" dxfId="918" priority="25" operator="equal">
      <formula>0</formula>
    </cfRule>
  </conditionalFormatting>
  <conditionalFormatting sqref="C4:C21">
    <cfRule type="cellIs" dxfId="917" priority="23" operator="equal">
      <formula>0</formula>
    </cfRule>
    <cfRule type="containsBlanks" dxfId="916" priority="24">
      <formula>LEN(TRIM(C4))=0</formula>
    </cfRule>
  </conditionalFormatting>
  <conditionalFormatting sqref="D1:W1">
    <cfRule type="containsBlanks" dxfId="915" priority="22">
      <formula>LEN(TRIM(D1))=0</formula>
    </cfRule>
  </conditionalFormatting>
  <conditionalFormatting sqref="C1">
    <cfRule type="containsBlanks" dxfId="914" priority="21">
      <formula>LEN(TRIM(C1))=0</formula>
    </cfRule>
  </conditionalFormatting>
  <conditionalFormatting sqref="C2">
    <cfRule type="containsBlanks" dxfId="913" priority="20">
      <formula>LEN(TRIM(C2))=0</formula>
    </cfRule>
  </conditionalFormatting>
  <conditionalFormatting sqref="D3:W3">
    <cfRule type="containsBlanks" dxfId="912" priority="19">
      <formula>LEN(TRIM(D3))=0</formula>
    </cfRule>
  </conditionalFormatting>
  <conditionalFormatting sqref="C3">
    <cfRule type="containsBlanks" dxfId="911" priority="18">
      <formula>LEN(TRIM(C3))=0</formula>
    </cfRule>
  </conditionalFormatting>
  <conditionalFormatting sqref="A13:W21 C1:W9 B10:W12">
    <cfRule type="cellIs" dxfId="910" priority="16" operator="equal">
      <formula>0</formula>
    </cfRule>
    <cfRule type="containsBlanks" dxfId="909" priority="17">
      <formula>LEN(TRIM(A1))=0</formula>
    </cfRule>
  </conditionalFormatting>
  <conditionalFormatting sqref="B9">
    <cfRule type="cellIs" dxfId="908" priority="14" operator="equal">
      <formula>0</formula>
    </cfRule>
    <cfRule type="containsBlanks" dxfId="907" priority="15">
      <formula>LEN(TRIM(B9))=0</formula>
    </cfRule>
  </conditionalFormatting>
  <conditionalFormatting sqref="A1:B1">
    <cfRule type="containsBlanks" dxfId="906" priority="13">
      <formula>LEN(TRIM(A1))=0</formula>
    </cfRule>
  </conditionalFormatting>
  <conditionalFormatting sqref="A1:B1">
    <cfRule type="cellIs" dxfId="905" priority="11" operator="equal">
      <formula>0</formula>
    </cfRule>
    <cfRule type="containsBlanks" dxfId="904" priority="12">
      <formula>LEN(TRIM(A1))=0</formula>
    </cfRule>
  </conditionalFormatting>
  <conditionalFormatting sqref="A9:A12">
    <cfRule type="cellIs" dxfId="903" priority="9" operator="equal">
      <formula>0</formula>
    </cfRule>
    <cfRule type="containsBlanks" dxfId="902" priority="10">
      <formula>LEN(TRIM(A9))=0</formula>
    </cfRule>
  </conditionalFormatting>
  <conditionalFormatting sqref="A9">
    <cfRule type="cellIs" dxfId="901" priority="7" operator="equal">
      <formula>0</formula>
    </cfRule>
    <cfRule type="containsBlanks" dxfId="900" priority="8">
      <formula>LEN(TRIM(A9))=0</formula>
    </cfRule>
  </conditionalFormatting>
  <conditionalFormatting sqref="A8:B8">
    <cfRule type="cellIs" dxfId="899" priority="5" operator="equal">
      <formula>0</formula>
    </cfRule>
    <cfRule type="containsBlanks" dxfId="898" priority="6">
      <formula>LEN(TRIM(A8))=0</formula>
    </cfRule>
  </conditionalFormatting>
  <conditionalFormatting sqref="A2:B2">
    <cfRule type="containsBlanks" dxfId="897" priority="4">
      <formula>LEN(TRIM(A2))=0</formula>
    </cfRule>
  </conditionalFormatting>
  <conditionalFormatting sqref="A3:B3">
    <cfRule type="containsBlanks" dxfId="896" priority="3">
      <formula>LEN(TRIM(A3))=0</formula>
    </cfRule>
  </conditionalFormatting>
  <conditionalFormatting sqref="A2:B7">
    <cfRule type="cellIs" dxfId="895" priority="1" operator="equal">
      <formula>0</formula>
    </cfRule>
    <cfRule type="containsBlanks" dxfId="894" priority="2">
      <formula>LEN(TRIM(A2))=0</formula>
    </cfRule>
  </conditionalFormatting>
  <dataValidations count="1">
    <dataValidation type="list" allowBlank="1" showInputMessage="1" showErrorMessage="1" sqref="B9:B21 A4:A21" xr:uid="{31BFD144-A6E6-48D3-A8FD-AB849CC7C129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3541-785A-44A8-B869-5B65244F5763}">
  <sheetPr codeName="Hoja62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211</v>
      </c>
      <c r="B2" s="7" t="s">
        <v>99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2.3999999999999998E-3</v>
      </c>
      <c r="L2" s="8">
        <f t="shared" si="0"/>
        <v>0.2452</v>
      </c>
      <c r="M2" s="8">
        <f t="shared" si="0"/>
        <v>1.6500000000000001E-2</v>
      </c>
      <c r="N2" s="8">
        <f t="shared" si="0"/>
        <v>0.1075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5.6899999999999992E-2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750</v>
      </c>
      <c r="C4" s="9">
        <f>IF(Tabla262[[#This Row],[CANTIDAD]]="",0%,Tabla262[[#This Row],[CANTIDAD]]/10)</f>
        <v>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50</v>
      </c>
      <c r="C5" s="9">
        <f>IF(Tabla262[[#This Row],[CANTIDAD]]="",0%,Tabla262[[#This Row],[CANTIDAD]]/10)</f>
        <v>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43</v>
      </c>
      <c r="B6" s="9">
        <v>100</v>
      </c>
      <c r="C6" s="9">
        <f>IF(Tabla262[[#This Row],[CANTIDAD]]="",0%,Tabla262[[#This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0.44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101</v>
      </c>
      <c r="B7" s="9">
        <v>100</v>
      </c>
      <c r="C7" s="9">
        <f>IF(Tabla262[[#This Row],[CANTIDAD]]="",0%,Tabla262[[#This Row],[CANTIDAD]]/10)</f>
        <v>10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2.4E-2</v>
      </c>
      <c r="L7" s="10" cm="1">
        <f t="array" ref="L7">IF($A7="",0%,(_xlfn.XLOOKUP($A7,Tabla1[[#All],[ID]],Tabla1[[#All],[CaO]])))</f>
        <v>6.2E-2</v>
      </c>
      <c r="M7" s="10" cm="1">
        <f t="array" ref="M7">IF($A7="",0%,(_xlfn.XLOOKUP($A7,Tabla1[[#All],[ID]],Tabla1[[#All],[MgO]])))</f>
        <v>0.04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0.56899999999999995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IF(Tabla262[[#This Row],[CANTIDAD]]="",0%,Tabla262[[#This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IF(Tabla262[[#This Row],[CANTIDAD]]="",0%,Tabla262[[#This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IF(Tabla262[[#This Row],[CANTIDAD]]="",0%,Tabla262[[#This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IF(Tabla262[[#This Row],[CANTIDAD]]="",0%,Tabla262[[#This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IF(Tabla262[[#This Row],[CANTIDAD]]="",0%,Tabla262[[#This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IF(Tabla262[[#This Row],[CANTIDAD]]="",0%,Tabla262[[#This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IF(Tabla262[[#This Row],[CANTIDAD]]="",0%,Tabla262[[#This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IF(Tabla262[[#This Row],[CANTIDAD]]="",0%,Tabla262[[#This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IF(Tabla262[[#This Row],[CANTIDAD]]="",0%,Tabla262[[#This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IF(Tabla262[[#This Row],[CANTIDAD]]="",0%,Tabla262[[#This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IF(Tabla262[[#This Row],[CANTIDAD]]="",0%,Tabla262[[#This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IF(Tabla262[[#This Row],[CANTIDAD]]="",0%,Tabla262[[#This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IF(Tabla262[[#This Row],[CANTIDAD]]="",0%,Tabla262[[#This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IF(Tabla262[[#This Row],[CANTIDAD]]="",0%,Tabla262[[#This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865" priority="28">
      <formula>LEN(TRIM(D2))=0</formula>
    </cfRule>
  </conditionalFormatting>
  <conditionalFormatting sqref="D4:W21 D2:W2">
    <cfRule type="cellIs" dxfId="864" priority="27" operator="equal">
      <formula>0</formula>
    </cfRule>
  </conditionalFormatting>
  <conditionalFormatting sqref="C4:C21">
    <cfRule type="cellIs" dxfId="863" priority="25" operator="equal">
      <formula>0</formula>
    </cfRule>
    <cfRule type="containsBlanks" dxfId="862" priority="26">
      <formula>LEN(TRIM(C4))=0</formula>
    </cfRule>
  </conditionalFormatting>
  <conditionalFormatting sqref="D1:W1">
    <cfRule type="containsBlanks" dxfId="861" priority="24">
      <formula>LEN(TRIM(D1))=0</formula>
    </cfRule>
  </conditionalFormatting>
  <conditionalFormatting sqref="C1">
    <cfRule type="containsBlanks" dxfId="860" priority="23">
      <formula>LEN(TRIM(C1))=0</formula>
    </cfRule>
  </conditionalFormatting>
  <conditionalFormatting sqref="C2">
    <cfRule type="containsBlanks" dxfId="859" priority="22">
      <formula>LEN(TRIM(C2))=0</formula>
    </cfRule>
  </conditionalFormatting>
  <conditionalFormatting sqref="D3:W3">
    <cfRule type="containsBlanks" dxfId="858" priority="21">
      <formula>LEN(TRIM(D3))=0</formula>
    </cfRule>
  </conditionalFormatting>
  <conditionalFormatting sqref="C3">
    <cfRule type="containsBlanks" dxfId="857" priority="20">
      <formula>LEN(TRIM(C3))=0</formula>
    </cfRule>
  </conditionalFormatting>
  <conditionalFormatting sqref="A13:W21 C1:W9 B10:W12">
    <cfRule type="cellIs" dxfId="856" priority="18" operator="equal">
      <formula>0</formula>
    </cfRule>
    <cfRule type="containsBlanks" dxfId="855" priority="19">
      <formula>LEN(TRIM(A1))=0</formula>
    </cfRule>
  </conditionalFormatting>
  <conditionalFormatting sqref="B9">
    <cfRule type="cellIs" dxfId="854" priority="16" operator="equal">
      <formula>0</formula>
    </cfRule>
    <cfRule type="containsBlanks" dxfId="853" priority="17">
      <formula>LEN(TRIM(B9))=0</formula>
    </cfRule>
  </conditionalFormatting>
  <conditionalFormatting sqref="A1:B1">
    <cfRule type="containsBlanks" dxfId="852" priority="15">
      <formula>LEN(TRIM(A1))=0</formula>
    </cfRule>
  </conditionalFormatting>
  <conditionalFormatting sqref="A1:B1">
    <cfRule type="cellIs" dxfId="851" priority="13" operator="equal">
      <formula>0</formula>
    </cfRule>
    <cfRule type="containsBlanks" dxfId="850" priority="14">
      <formula>LEN(TRIM(A1))=0</formula>
    </cfRule>
  </conditionalFormatting>
  <conditionalFormatting sqref="A9:A12">
    <cfRule type="cellIs" dxfId="849" priority="11" operator="equal">
      <formula>0</formula>
    </cfRule>
    <cfRule type="containsBlanks" dxfId="848" priority="12">
      <formula>LEN(TRIM(A9))=0</formula>
    </cfRule>
  </conditionalFormatting>
  <conditionalFormatting sqref="A9">
    <cfRule type="cellIs" dxfId="847" priority="9" operator="equal">
      <formula>0</formula>
    </cfRule>
    <cfRule type="containsBlanks" dxfId="846" priority="10">
      <formula>LEN(TRIM(A9))=0</formula>
    </cfRule>
  </conditionalFormatting>
  <conditionalFormatting sqref="A8:B8">
    <cfRule type="cellIs" dxfId="845" priority="7" operator="equal">
      <formula>0</formula>
    </cfRule>
    <cfRule type="containsBlanks" dxfId="844" priority="8">
      <formula>LEN(TRIM(A8))=0</formula>
    </cfRule>
  </conditionalFormatting>
  <conditionalFormatting sqref="A7:B7">
    <cfRule type="cellIs" dxfId="843" priority="5" operator="equal">
      <formula>0</formula>
    </cfRule>
    <cfRule type="containsBlanks" dxfId="842" priority="6">
      <formula>LEN(TRIM(A7))=0</formula>
    </cfRule>
  </conditionalFormatting>
  <conditionalFormatting sqref="A2:B2">
    <cfRule type="containsBlanks" dxfId="841" priority="4">
      <formula>LEN(TRIM(A2))=0</formula>
    </cfRule>
  </conditionalFormatting>
  <conditionalFormatting sqref="A3:B3">
    <cfRule type="containsBlanks" dxfId="840" priority="3">
      <formula>LEN(TRIM(A3))=0</formula>
    </cfRule>
  </conditionalFormatting>
  <conditionalFormatting sqref="A2:B6">
    <cfRule type="cellIs" dxfId="839" priority="1" operator="equal">
      <formula>0</formula>
    </cfRule>
    <cfRule type="containsBlanks" dxfId="838" priority="2">
      <formula>LEN(TRIM(A2))=0</formula>
    </cfRule>
  </conditionalFormatting>
  <dataValidations count="1">
    <dataValidation type="list" allowBlank="1" showInputMessage="1" showErrorMessage="1" sqref="B9:B21 A4:A21" xr:uid="{301C152B-565D-4A42-8FE4-5B5C7216BDA4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6731B-EB2E-4CB4-853A-C174AE7382AB}">
  <sheetPr codeName="Hoja63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212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IF(Tabla263[[#This Row],[CANTIDAD]]="",0%,Tabla263[[#This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IF(Tabla263[[#This Row],[CANTIDAD]]="",0%,Tabla263[[#This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IF(Tabla263[[#This Row],[CANTIDAD]]="",0%,Tabla263[[#This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IF(Tabla263[[#This Row],[CANTIDAD]]="",0%,Tabla263[[#This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IF(Tabla263[[#This Row],[CANTIDAD]]="",0%,Tabla263[[#This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IF(Tabla263[[#This Row],[CANTIDAD]]="",0%,Tabla263[[#This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IF(Tabla263[[#This Row],[CANTIDAD]]="",0%,Tabla263[[#This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IF(Tabla263[[#This Row],[CANTIDAD]]="",0%,Tabla263[[#This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IF(Tabla263[[#This Row],[CANTIDAD]]="",0%,Tabla263[[#This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IF(Tabla263[[#This Row],[CANTIDAD]]="",0%,Tabla263[[#This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IF(Tabla263[[#This Row],[CANTIDAD]]="",0%,Tabla263[[#This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IF(Tabla263[[#This Row],[CANTIDAD]]="",0%,Tabla263[[#This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IF(Tabla263[[#This Row],[CANTIDAD]]="",0%,Tabla263[[#This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IF(Tabla263[[#This Row],[CANTIDAD]]="",0%,Tabla263[[#This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IF(Tabla263[[#This Row],[CANTIDAD]]="",0%,Tabla263[[#This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IF(Tabla263[[#This Row],[CANTIDAD]]="",0%,Tabla263[[#This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IF(Tabla263[[#This Row],[CANTIDAD]]="",0%,Tabla263[[#This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IF(Tabla263[[#This Row],[CANTIDAD]]="",0%,Tabla263[[#This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809" priority="28">
      <formula>LEN(TRIM(D2))=0</formula>
    </cfRule>
  </conditionalFormatting>
  <conditionalFormatting sqref="D4:W21 D2:W2">
    <cfRule type="cellIs" dxfId="808" priority="27" operator="equal">
      <formula>0</formula>
    </cfRule>
  </conditionalFormatting>
  <conditionalFormatting sqref="C4:C21">
    <cfRule type="cellIs" dxfId="807" priority="25" operator="equal">
      <formula>0</formula>
    </cfRule>
    <cfRule type="containsBlanks" dxfId="806" priority="26">
      <formula>LEN(TRIM(C4))=0</formula>
    </cfRule>
  </conditionalFormatting>
  <conditionalFormatting sqref="D1:W1">
    <cfRule type="containsBlanks" dxfId="805" priority="24">
      <formula>LEN(TRIM(D1))=0</formula>
    </cfRule>
  </conditionalFormatting>
  <conditionalFormatting sqref="C1">
    <cfRule type="containsBlanks" dxfId="804" priority="23">
      <formula>LEN(TRIM(C1))=0</formula>
    </cfRule>
  </conditionalFormatting>
  <conditionalFormatting sqref="C2">
    <cfRule type="containsBlanks" dxfId="803" priority="22">
      <formula>LEN(TRIM(C2))=0</formula>
    </cfRule>
  </conditionalFormatting>
  <conditionalFormatting sqref="D3:W3">
    <cfRule type="containsBlanks" dxfId="802" priority="21">
      <formula>LEN(TRIM(D3))=0</formula>
    </cfRule>
  </conditionalFormatting>
  <conditionalFormatting sqref="C3">
    <cfRule type="containsBlanks" dxfId="801" priority="20">
      <formula>LEN(TRIM(C3))=0</formula>
    </cfRule>
  </conditionalFormatting>
  <conditionalFormatting sqref="A13:W21 C1:W9 B10:W12">
    <cfRule type="cellIs" dxfId="800" priority="18" operator="equal">
      <formula>0</formula>
    </cfRule>
    <cfRule type="containsBlanks" dxfId="799" priority="19">
      <formula>LEN(TRIM(A1))=0</formula>
    </cfRule>
  </conditionalFormatting>
  <conditionalFormatting sqref="B9">
    <cfRule type="cellIs" dxfId="798" priority="16" operator="equal">
      <formula>0</formula>
    </cfRule>
    <cfRule type="containsBlanks" dxfId="797" priority="17">
      <formula>LEN(TRIM(B9))=0</formula>
    </cfRule>
  </conditionalFormatting>
  <conditionalFormatting sqref="A1:B1">
    <cfRule type="containsBlanks" dxfId="796" priority="15">
      <formula>LEN(TRIM(A1))=0</formula>
    </cfRule>
  </conditionalFormatting>
  <conditionalFormatting sqref="A1:B1">
    <cfRule type="cellIs" dxfId="795" priority="13" operator="equal">
      <formula>0</formula>
    </cfRule>
    <cfRule type="containsBlanks" dxfId="794" priority="14">
      <formula>LEN(TRIM(A1))=0</formula>
    </cfRule>
  </conditionalFormatting>
  <conditionalFormatting sqref="A9:A12">
    <cfRule type="cellIs" dxfId="793" priority="11" operator="equal">
      <formula>0</formula>
    </cfRule>
    <cfRule type="containsBlanks" dxfId="792" priority="12">
      <formula>LEN(TRIM(A9))=0</formula>
    </cfRule>
  </conditionalFormatting>
  <conditionalFormatting sqref="A9">
    <cfRule type="cellIs" dxfId="791" priority="9" operator="equal">
      <formula>0</formula>
    </cfRule>
    <cfRule type="containsBlanks" dxfId="790" priority="10">
      <formula>LEN(TRIM(A9))=0</formula>
    </cfRule>
  </conditionalFormatting>
  <conditionalFormatting sqref="A8:B8">
    <cfRule type="cellIs" dxfId="789" priority="7" operator="equal">
      <formula>0</formula>
    </cfRule>
    <cfRule type="containsBlanks" dxfId="788" priority="8">
      <formula>LEN(TRIM(A8))=0</formula>
    </cfRule>
  </conditionalFormatting>
  <conditionalFormatting sqref="A7:B7">
    <cfRule type="cellIs" dxfId="787" priority="5" operator="equal">
      <formula>0</formula>
    </cfRule>
    <cfRule type="containsBlanks" dxfId="786" priority="6">
      <formula>LEN(TRIM(A7))=0</formula>
    </cfRule>
  </conditionalFormatting>
  <conditionalFormatting sqref="A2:B2">
    <cfRule type="containsBlanks" dxfId="785" priority="4">
      <formula>LEN(TRIM(A2))=0</formula>
    </cfRule>
  </conditionalFormatting>
  <conditionalFormatting sqref="A3:B3">
    <cfRule type="containsBlanks" dxfId="784" priority="3">
      <formula>LEN(TRIM(A3))=0</formula>
    </cfRule>
  </conditionalFormatting>
  <conditionalFormatting sqref="A2:B6">
    <cfRule type="cellIs" dxfId="783" priority="1" operator="equal">
      <formula>0</formula>
    </cfRule>
    <cfRule type="containsBlanks" dxfId="782" priority="2">
      <formula>LEN(TRIM(A2))=0</formula>
    </cfRule>
  </conditionalFormatting>
  <dataValidations count="1">
    <dataValidation type="list" allowBlank="1" showInputMessage="1" showErrorMessage="1" sqref="B9:B21 A4:A21" xr:uid="{9158A30C-9250-40E0-969B-8B0462D60CC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0C24-3B84-4029-80E6-424935C0E995}">
  <sheetPr codeName="Hoja64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213</v>
      </c>
      <c r="B2" s="7" t="s">
        <v>214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0.17499999999999999</v>
      </c>
      <c r="F2" s="8">
        <f t="shared" si="0"/>
        <v>3.6539999999999996E-2</v>
      </c>
      <c r="G2" s="8">
        <f t="shared" si="0"/>
        <v>0</v>
      </c>
      <c r="H2" s="8">
        <f t="shared" si="0"/>
        <v>0</v>
      </c>
      <c r="I2" s="8">
        <f t="shared" si="0"/>
        <v>0.13846000000000003</v>
      </c>
      <c r="J2" s="8">
        <f t="shared" si="0"/>
        <v>9.3380000000000005E-2</v>
      </c>
      <c r="K2" s="8">
        <f t="shared" si="0"/>
        <v>0.28694999999999998</v>
      </c>
      <c r="L2" s="8">
        <f t="shared" si="0"/>
        <v>0</v>
      </c>
      <c r="M2" s="8">
        <f t="shared" si="0"/>
        <v>0</v>
      </c>
      <c r="N2" s="8">
        <f t="shared" si="0"/>
        <v>3.5000000000000005E-4</v>
      </c>
      <c r="O2" s="8">
        <f t="shared" si="0"/>
        <v>1.2999999999999999E-3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</v>
      </c>
      <c r="V2" s="8">
        <f t="shared" si="0"/>
        <v>1.0499999999999999E-3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89</v>
      </c>
      <c r="B4" s="9">
        <v>301</v>
      </c>
      <c r="C4" s="9">
        <f>IF(Tabla264[[#This Row],[CANTIDAD]]="",0%,Tabla264[[#This Row],[CANTIDAD]]/10)</f>
        <v>30.1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203</v>
      </c>
      <c r="C5" s="9">
        <f>IF(Tabla264[[#This Row],[CANTIDAD]]="",0%,Tabla264[[#This Row],[CANTIDAD]]/10)</f>
        <v>20.3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478</v>
      </c>
      <c r="C6" s="9">
        <f>IF(Tabla264[[#This Row],[CANTIDAD]]="",0%,Tabla264[[#This Row],[CANTIDAD]]/10)</f>
        <v>47.8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132</v>
      </c>
      <c r="B7" s="9">
        <v>5</v>
      </c>
      <c r="C7" s="9">
        <f>IF(Tabla264[[#This Row],[CANTIDAD]]="",0%,Tabla264[[#This Row],[CANTIDAD]]/10)</f>
        <v>0.5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7.0000000000000007E-2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0.21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130</v>
      </c>
      <c r="B8" s="9">
        <v>13</v>
      </c>
      <c r="C8" s="9">
        <f>IF(Tabla264[[#This Row],[CANTIDAD]]="",0%,Tabla264[[#This Row],[CANTIDAD]]/10)</f>
        <v>1.3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0.1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127</v>
      </c>
      <c r="B9" s="9">
        <v>3</v>
      </c>
      <c r="C9" s="9">
        <f>IF(Tabla264[[#This Row],[CANTIDAD]]="",0%,Tabla264[[#This Row],[CANTIDAD]]/10)</f>
        <v>0.3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IF(Tabla264[[#This Row],[CANTIDAD]]="",0%,Tabla264[[#This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IF(Tabla264[[#This Row],[CANTIDAD]]="",0%,Tabla264[[#This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IF(Tabla264[[#This Row],[CANTIDAD]]="",0%,Tabla264[[#This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IF(Tabla264[[#This Row],[CANTIDAD]]="",0%,Tabla264[[#This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IF(Tabla264[[#This Row],[CANTIDAD]]="",0%,Tabla264[[#This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IF(Tabla264[[#This Row],[CANTIDAD]]="",0%,Tabla264[[#This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IF(Tabla264[[#This Row],[CANTIDAD]]="",0%,Tabla264[[#This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IF(Tabla264[[#This Row],[CANTIDAD]]="",0%,Tabla264[[#This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IF(Tabla264[[#This Row],[CANTIDAD]]="",0%,Tabla264[[#This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IF(Tabla264[[#This Row],[CANTIDAD]]="",0%,Tabla264[[#This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IF(Tabla264[[#This Row],[CANTIDAD]]="",0%,Tabla264[[#This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IF(Tabla264[[#This Row],[CANTIDAD]]="",0%,Tabla264[[#This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753" priority="24">
      <formula>LEN(TRIM(D2))=0</formula>
    </cfRule>
  </conditionalFormatting>
  <conditionalFormatting sqref="D4:W21 D2:W2">
    <cfRule type="cellIs" dxfId="752" priority="23" operator="equal">
      <formula>0</formula>
    </cfRule>
  </conditionalFormatting>
  <conditionalFormatting sqref="C4:C21">
    <cfRule type="cellIs" dxfId="751" priority="21" operator="equal">
      <formula>0</formula>
    </cfRule>
    <cfRule type="containsBlanks" dxfId="750" priority="22">
      <formula>LEN(TRIM(C4))=0</formula>
    </cfRule>
  </conditionalFormatting>
  <conditionalFormatting sqref="D1:W1">
    <cfRule type="containsBlanks" dxfId="749" priority="20">
      <formula>LEN(TRIM(D1))=0</formula>
    </cfRule>
  </conditionalFormatting>
  <conditionalFormatting sqref="C1">
    <cfRule type="containsBlanks" dxfId="748" priority="19">
      <formula>LEN(TRIM(C1))=0</formula>
    </cfRule>
  </conditionalFormatting>
  <conditionalFormatting sqref="C2">
    <cfRule type="containsBlanks" dxfId="747" priority="18">
      <formula>LEN(TRIM(C2))=0</formula>
    </cfRule>
  </conditionalFormatting>
  <conditionalFormatting sqref="D3:W3">
    <cfRule type="containsBlanks" dxfId="746" priority="17">
      <formula>LEN(TRIM(D3))=0</formula>
    </cfRule>
  </conditionalFormatting>
  <conditionalFormatting sqref="C3">
    <cfRule type="containsBlanks" dxfId="745" priority="16">
      <formula>LEN(TRIM(C3))=0</formula>
    </cfRule>
  </conditionalFormatting>
  <conditionalFormatting sqref="A13:W21 C1:W9 B10:W12">
    <cfRule type="cellIs" dxfId="744" priority="14" operator="equal">
      <formula>0</formula>
    </cfRule>
    <cfRule type="containsBlanks" dxfId="743" priority="15">
      <formula>LEN(TRIM(A1))=0</formula>
    </cfRule>
  </conditionalFormatting>
  <conditionalFormatting sqref="B9">
    <cfRule type="cellIs" dxfId="742" priority="12" operator="equal">
      <formula>0</formula>
    </cfRule>
    <cfRule type="containsBlanks" dxfId="741" priority="13">
      <formula>LEN(TRIM(B9))=0</formula>
    </cfRule>
  </conditionalFormatting>
  <conditionalFormatting sqref="A1:B1">
    <cfRule type="containsBlanks" dxfId="740" priority="11">
      <formula>LEN(TRIM(A1))=0</formula>
    </cfRule>
  </conditionalFormatting>
  <conditionalFormatting sqref="A1:B1">
    <cfRule type="cellIs" dxfId="739" priority="9" operator="equal">
      <formula>0</formula>
    </cfRule>
    <cfRule type="containsBlanks" dxfId="738" priority="10">
      <formula>LEN(TRIM(A1))=0</formula>
    </cfRule>
  </conditionalFormatting>
  <conditionalFormatting sqref="A9:A12">
    <cfRule type="cellIs" dxfId="737" priority="7" operator="equal">
      <formula>0</formula>
    </cfRule>
    <cfRule type="containsBlanks" dxfId="736" priority="8">
      <formula>LEN(TRIM(A9))=0</formula>
    </cfRule>
  </conditionalFormatting>
  <conditionalFormatting sqref="A9">
    <cfRule type="cellIs" dxfId="735" priority="5" operator="equal">
      <formula>0</formula>
    </cfRule>
    <cfRule type="containsBlanks" dxfId="734" priority="6">
      <formula>LEN(TRIM(A9))=0</formula>
    </cfRule>
  </conditionalFormatting>
  <conditionalFormatting sqref="A2:B2">
    <cfRule type="containsBlanks" dxfId="733" priority="4">
      <formula>LEN(TRIM(A2))=0</formula>
    </cfRule>
  </conditionalFormatting>
  <conditionalFormatting sqref="A3:B3">
    <cfRule type="containsBlanks" dxfId="732" priority="3">
      <formula>LEN(TRIM(A3))=0</formula>
    </cfRule>
  </conditionalFormatting>
  <conditionalFormatting sqref="A2:B8">
    <cfRule type="cellIs" dxfId="731" priority="1" operator="equal">
      <formula>0</formula>
    </cfRule>
    <cfRule type="containsBlanks" dxfId="730" priority="2">
      <formula>LEN(TRIM(A2))=0</formula>
    </cfRule>
  </conditionalFormatting>
  <dataValidations count="1">
    <dataValidation type="list" allowBlank="1" showInputMessage="1" showErrorMessage="1" sqref="B9:B21 A4:A21" xr:uid="{0CB9D56C-F460-4541-B367-D3AD03537E1D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C1576-E89C-44A6-B686-FECBBDC28A1E}">
  <sheetPr codeName="Hoja65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216</v>
      </c>
      <c r="B2" s="7" t="s">
        <v>215</v>
      </c>
      <c r="C2" s="7">
        <v>35000</v>
      </c>
      <c r="D2" s="8" t="e">
        <f t="shared" ref="D2:W2" si="0">($C4*D4+$C5*D5+$C6*D6+$C7*D7+$C8*D8+$C9*D9+$C10*D10+$C11*D11+$C12*D12+$C13*D13+$C14*D14+$C15*D15+$C16*D16+$C17*D17+$C18*D18+$C19*D19+$C20*D20+$C21*D21)/100</f>
        <v>#VALUE!</v>
      </c>
      <c r="E2" s="8" t="e">
        <f t="shared" si="0"/>
        <v>#VALUE!</v>
      </c>
      <c r="F2" s="8" t="e">
        <f t="shared" si="0"/>
        <v>#VALUE!</v>
      </c>
      <c r="G2" s="8" t="e">
        <f t="shared" si="0"/>
        <v>#VALUE!</v>
      </c>
      <c r="H2" s="8" t="e">
        <f t="shared" si="0"/>
        <v>#VALUE!</v>
      </c>
      <c r="I2" s="8" t="e">
        <f t="shared" si="0"/>
        <v>#VALUE!</v>
      </c>
      <c r="J2" s="8" t="e">
        <f t="shared" si="0"/>
        <v>#VALUE!</v>
      </c>
      <c r="K2" s="8" t="e">
        <f t="shared" si="0"/>
        <v>#VALUE!</v>
      </c>
      <c r="L2" s="8" t="e">
        <f t="shared" si="0"/>
        <v>#VALUE!</v>
      </c>
      <c r="M2" s="8" t="e">
        <f t="shared" si="0"/>
        <v>#VALUE!</v>
      </c>
      <c r="N2" s="8" t="e">
        <f t="shared" si="0"/>
        <v>#VALUE!</v>
      </c>
      <c r="O2" s="8" t="e">
        <f t="shared" si="0"/>
        <v>#VALUE!</v>
      </c>
      <c r="P2" s="8" t="e">
        <f t="shared" si="0"/>
        <v>#VALUE!</v>
      </c>
      <c r="Q2" s="8" t="e">
        <f t="shared" si="0"/>
        <v>#VALUE!</v>
      </c>
      <c r="R2" s="8" t="e">
        <f t="shared" si="0"/>
        <v>#VALUE!</v>
      </c>
      <c r="S2" s="8" t="e">
        <f t="shared" si="0"/>
        <v>#VALUE!</v>
      </c>
      <c r="T2" s="8" t="e">
        <f t="shared" si="0"/>
        <v>#VALUE!</v>
      </c>
      <c r="U2" s="8" t="e">
        <f t="shared" si="0"/>
        <v>#VALUE!</v>
      </c>
      <c r="V2" s="8" t="e">
        <f t="shared" si="0"/>
        <v>#VALUE!</v>
      </c>
      <c r="W2" s="8" t="e">
        <f t="shared" si="0"/>
        <v>#VALUE!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247.5</v>
      </c>
      <c r="C4" s="9">
        <f>IF(Tabla265[[#This Row],[CANTIDAD]]="",0%,Tabla265[[#This Row],[CANTIDAD]]/10)</f>
        <v>24.75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123</v>
      </c>
      <c r="B5" s="9">
        <v>82.5</v>
      </c>
      <c r="C5" s="9">
        <f>IF(Tabla265[[#This Row],[CANTIDAD]]="",0%,Tabla265[[#This Row],[CANTIDAD]]/10)</f>
        <v>8.25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0.21</v>
      </c>
      <c r="F5" s="10" cm="1">
        <f t="array" ref="F5">IF($A5="",0%,(_xlfn.XLOOKUP($A5,Tabla1[[#All],[ID]],Tabla1[[#All],[N-NH4]])))</f>
        <v>0.21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0.24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95</v>
      </c>
      <c r="B6" s="9">
        <v>80</v>
      </c>
      <c r="C6" s="9">
        <f>IF(Tabla265[[#This Row],[CANTIDAD]]="",0%,Tabla265[[#This Row],[CANTIDAD]]/10)</f>
        <v>8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0.12</v>
      </c>
      <c r="F6" s="10" cm="1">
        <f t="array" ref="F6">IF($A6="",0%,(_xlfn.XLOOKUP($A6,Tabla1[[#All],[ID]],Tabla1[[#All],[N-NH4]])))</f>
        <v>0.12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0.61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91</v>
      </c>
      <c r="B7" s="9">
        <v>60</v>
      </c>
      <c r="C7" s="9">
        <f>IF(Tabla265[[#This Row],[CANTIDAD]]="",0%,Tabla265[[#This Row],[CANTIDAD]]/10)</f>
        <v>6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0.18</v>
      </c>
      <c r="F7" s="10" cm="1">
        <f t="array" ref="F7">IF($A7="",0%,(_xlfn.XLOOKUP($A7,Tabla1[[#All],[ID]],Tabla1[[#All],[N-NH4]])))</f>
        <v>0.18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0.46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300</v>
      </c>
      <c r="C8" s="9">
        <f>IF(Tabla265[[#This Row],[CANTIDAD]]="",0%,Tabla265[[#This Row],[CANTIDAD]]/10)</f>
        <v>30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 t="s">
        <v>124</v>
      </c>
      <c r="B9" s="9">
        <v>170</v>
      </c>
      <c r="C9" s="9">
        <f>IF(Tabla265[[#This Row],[CANTIDAD]]="",0%,Tabla265[[#This Row],[CANTIDAD]]/10)</f>
        <v>17</v>
      </c>
      <c r="D9" s="10" cm="1">
        <f t="array" ref="D9">IF($A9="",0%,_xlfn.XLOOKUP($A9,Tabla1[[#All],[ID]],Tabla1[[#All],[C]]))</f>
        <v>0.05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0.2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0.23</v>
      </c>
      <c r="M9" s="10" cm="1">
        <f t="array" ref="M9">IF($A9="",0%,(_xlfn.XLOOKUP($A9,Tabla1[[#All],[ID]],Tabla1[[#All],[MgO]])))</f>
        <v>1.4999999999999999E-2</v>
      </c>
      <c r="N9" s="10" cm="1">
        <f t="array" ref="N9">IF($A9="",0%,(_xlfn.XLOOKUP($A9,Tabla1[[#All],[ID]],Tabla1[[#All],[S]])))</f>
        <v>0.01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0.21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 t="s">
        <v>133</v>
      </c>
      <c r="B10" s="9">
        <v>20</v>
      </c>
      <c r="C10" s="9">
        <f>IF(Tabla265[[#This Row],[CANTIDAD]]="",0%,Tabla265[[#This Row],[CANTIDAD]]/10)</f>
        <v>2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0.03</v>
      </c>
      <c r="L10" s="10" cm="1">
        <f t="array" ref="L10">IF($A10="",0%,(_xlfn.XLOOKUP($A10,Tabla1[[#All],[ID]],Tabla1[[#All],[CaO]])))</f>
        <v>0.25</v>
      </c>
      <c r="M10" s="10" cm="1">
        <f t="array" ref="M10">IF($A10="",0%,(_xlfn.XLOOKUP($A10,Tabla1[[#All],[ID]],Tabla1[[#All],[MgO]])))</f>
        <v>0.1</v>
      </c>
      <c r="N10" s="10" cm="1">
        <f t="array" ref="N10">IF($A10="",0%,(_xlfn.XLOOKUP($A10,Tabla1[[#All],[ID]],Tabla1[[#All],[S]])))</f>
        <v>0.04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0.03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 t="s">
        <v>217</v>
      </c>
      <c r="B11" s="9">
        <v>40</v>
      </c>
      <c r="C11" s="9">
        <f>IF(Tabla265[[#This Row],[CANTIDAD]]="",0%,Tabla265[[#This Row],[CANTIDAD]]/10)</f>
        <v>4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0.05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0.13</v>
      </c>
      <c r="M11" s="10" cm="1">
        <f t="array" ref="M11">IF($A11="",0%,(_xlfn.XLOOKUP($A11,Tabla1[[#All],[ID]],Tabla1[[#All],[MgO]])))</f>
        <v>0.06</v>
      </c>
      <c r="N11" s="10" cm="1">
        <f t="array" ref="N11">IF($A11="",0%,(_xlfn.XLOOKUP($A11,Tabla1[[#All],[ID]],Tabla1[[#All],[S]])))</f>
        <v>0.05</v>
      </c>
      <c r="O11" s="10" cm="1">
        <f t="array" ref="O11">IF($A11="",0%,(_xlfn.XLOOKUP($A11,Tabla1[[#All],[ID]],Tabla1[[#All],[B]])))</f>
        <v>0.01</v>
      </c>
      <c r="P11" s="10" cm="1">
        <f t="array" ref="P11">IF($A11="",0%,(_xlfn.XLOOKUP($A11,Tabla1[[#All],[ID]],Tabla1[[#All],[Co]])))</f>
        <v>5.0000000000000001E-3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2.5000000000000001E-2</v>
      </c>
      <c r="W11" s="11" cm="1">
        <f t="array" ref="W11">IF($A11="",0%,(_xlfn.XLOOKUP($A11,Tabla1[[#All],[ID]],Tabla1[[#All],[Na]])))</f>
        <v>0</v>
      </c>
    </row>
    <row r="12" spans="1:23" x14ac:dyDescent="0.25">
      <c r="A12" s="9" t="s">
        <v>218</v>
      </c>
      <c r="B12" s="9">
        <v>30</v>
      </c>
      <c r="C12" s="9">
        <f>IF(Tabla265[[#This Row],[CANTIDAD]]="",0%,Tabla265[[#This Row],[CANTIDAD]]/10)</f>
        <v>3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0.3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0.1</v>
      </c>
      <c r="N12" s="10" cm="1">
        <f t="array" ref="N12">IF($A12="",0%,(_xlfn.XLOOKUP($A12,Tabla1[[#All],[ID]],Tabla1[[#All],[S]])))</f>
        <v>0.17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 t="s">
        <v>127</v>
      </c>
      <c r="B13" s="9">
        <v>3</v>
      </c>
      <c r="C13" s="9">
        <f>IF(Tabla265[[#This Row],[CANTIDAD]]="",0%,Tabla265[[#This Row],[CANTIDAD]]/10)</f>
        <v>0.3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 t="s">
        <v>219</v>
      </c>
      <c r="C14" s="9" t="e">
        <f>IF(Tabla265[[#This Row],[CANTIDAD]]="",0%,Tabla265[[#This Row],[CANTIDAD]]/10)</f>
        <v>#VALUE!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IF(Tabla265[[#This Row],[CANTIDAD]]="",0%,Tabla265[[#This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IF(Tabla265[[#This Row],[CANTIDAD]]="",0%,Tabla265[[#This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IF(Tabla265[[#This Row],[CANTIDAD]]="",0%,Tabla265[[#This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IF(Tabla265[[#This Row],[CANTIDAD]]="",0%,Tabla265[[#This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IF(Tabla265[[#This Row],[CANTIDAD]]="",0%,Tabla265[[#This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IF(Tabla265[[#This Row],[CANTIDAD]]="",0%,Tabla265[[#This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IF(Tabla265[[#This Row],[CANTIDAD]]="",0%,Tabla265[[#This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701" priority="24">
      <formula>LEN(TRIM(D2))=0</formula>
    </cfRule>
  </conditionalFormatting>
  <conditionalFormatting sqref="D4:W21 D2:W2">
    <cfRule type="cellIs" dxfId="700" priority="23" operator="equal">
      <formula>0</formula>
    </cfRule>
  </conditionalFormatting>
  <conditionalFormatting sqref="C4:C21">
    <cfRule type="cellIs" dxfId="699" priority="21" operator="equal">
      <formula>0</formula>
    </cfRule>
    <cfRule type="containsBlanks" dxfId="698" priority="22">
      <formula>LEN(TRIM(C4))=0</formula>
    </cfRule>
  </conditionalFormatting>
  <conditionalFormatting sqref="D1:W1">
    <cfRule type="containsBlanks" dxfId="697" priority="20">
      <formula>LEN(TRIM(D1))=0</formula>
    </cfRule>
  </conditionalFormatting>
  <conditionalFormatting sqref="C1">
    <cfRule type="containsBlanks" dxfId="696" priority="19">
      <formula>LEN(TRIM(C1))=0</formula>
    </cfRule>
  </conditionalFormatting>
  <conditionalFormatting sqref="C2">
    <cfRule type="containsBlanks" dxfId="695" priority="18">
      <formula>LEN(TRIM(C2))=0</formula>
    </cfRule>
  </conditionalFormatting>
  <conditionalFormatting sqref="D3:W3">
    <cfRule type="containsBlanks" dxfId="694" priority="17">
      <formula>LEN(TRIM(D3))=0</formula>
    </cfRule>
  </conditionalFormatting>
  <conditionalFormatting sqref="C3">
    <cfRule type="containsBlanks" dxfId="693" priority="16">
      <formula>LEN(TRIM(C3))=0</formula>
    </cfRule>
  </conditionalFormatting>
  <conditionalFormatting sqref="A13:W21 C1:W9 B10:W12">
    <cfRule type="cellIs" dxfId="692" priority="14" operator="equal">
      <formula>0</formula>
    </cfRule>
    <cfRule type="containsBlanks" dxfId="691" priority="15">
      <formula>LEN(TRIM(A1))=0</formula>
    </cfRule>
  </conditionalFormatting>
  <conditionalFormatting sqref="B9">
    <cfRule type="cellIs" dxfId="690" priority="12" operator="equal">
      <formula>0</formula>
    </cfRule>
    <cfRule type="containsBlanks" dxfId="689" priority="13">
      <formula>LEN(TRIM(B9))=0</formula>
    </cfRule>
  </conditionalFormatting>
  <conditionalFormatting sqref="A1:B1">
    <cfRule type="containsBlanks" dxfId="688" priority="11">
      <formula>LEN(TRIM(A1))=0</formula>
    </cfRule>
  </conditionalFormatting>
  <conditionalFormatting sqref="A1:B1">
    <cfRule type="cellIs" dxfId="687" priority="9" operator="equal">
      <formula>0</formula>
    </cfRule>
    <cfRule type="containsBlanks" dxfId="686" priority="10">
      <formula>LEN(TRIM(A1))=0</formula>
    </cfRule>
  </conditionalFormatting>
  <conditionalFormatting sqref="A9:A12">
    <cfRule type="cellIs" dxfId="685" priority="7" operator="equal">
      <formula>0</formula>
    </cfRule>
    <cfRule type="containsBlanks" dxfId="684" priority="8">
      <formula>LEN(TRIM(A9))=0</formula>
    </cfRule>
  </conditionalFormatting>
  <conditionalFormatting sqref="A9">
    <cfRule type="cellIs" dxfId="683" priority="5" operator="equal">
      <formula>0</formula>
    </cfRule>
    <cfRule type="containsBlanks" dxfId="682" priority="6">
      <formula>LEN(TRIM(A9))=0</formula>
    </cfRule>
  </conditionalFormatting>
  <conditionalFormatting sqref="A2:B2">
    <cfRule type="containsBlanks" dxfId="681" priority="4">
      <formula>LEN(TRIM(A2))=0</formula>
    </cfRule>
  </conditionalFormatting>
  <conditionalFormatting sqref="A3:B3">
    <cfRule type="containsBlanks" dxfId="680" priority="3">
      <formula>LEN(TRIM(A3))=0</formula>
    </cfRule>
  </conditionalFormatting>
  <conditionalFormatting sqref="A2:B8">
    <cfRule type="cellIs" dxfId="679" priority="1" operator="equal">
      <formula>0</formula>
    </cfRule>
    <cfRule type="containsBlanks" dxfId="678" priority="2">
      <formula>LEN(TRIM(A2))=0</formula>
    </cfRule>
  </conditionalFormatting>
  <dataValidations count="1">
    <dataValidation type="list" allowBlank="1" showInputMessage="1" showErrorMessage="1" sqref="B9:B21 A4:A21" xr:uid="{DEF057DA-48B5-4559-83D8-D3BA5F90140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D33F-8E65-413C-8A2A-B0A9C2C0A38B}">
  <sheetPr codeName="Hoja66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221</v>
      </c>
      <c r="B2" s="7" t="s">
        <v>220</v>
      </c>
      <c r="C2" s="7">
        <v>1000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0.15960000000000002</v>
      </c>
      <c r="F2" s="8">
        <f t="shared" si="0"/>
        <v>6.3E-2</v>
      </c>
      <c r="G2" s="8">
        <f t="shared" si="0"/>
        <v>0</v>
      </c>
      <c r="H2" s="8">
        <f t="shared" si="0"/>
        <v>0</v>
      </c>
      <c r="I2" s="8">
        <f t="shared" si="0"/>
        <v>9.6600000000000005E-2</v>
      </c>
      <c r="J2" s="8">
        <f t="shared" si="0"/>
        <v>0.161</v>
      </c>
      <c r="K2" s="8">
        <f t="shared" si="0"/>
        <v>0.16140000000000002</v>
      </c>
      <c r="L2" s="8">
        <f t="shared" si="0"/>
        <v>4.4999999999999998E-2</v>
      </c>
      <c r="M2" s="8">
        <f t="shared" si="0"/>
        <v>1.8000000000000002E-2</v>
      </c>
      <c r="N2" s="8">
        <f t="shared" si="0"/>
        <v>7.1999999999999998E-3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5.4000000000000003E-3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96</v>
      </c>
      <c r="B4" s="9">
        <v>210</v>
      </c>
      <c r="C4" s="9">
        <f>IF(Tabla266[[#This Row],[CANTIDAD]]="",0%,Tabla266[[#This Row],[CANTIDAD]]/10)</f>
        <v>21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0.46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0.46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91</v>
      </c>
      <c r="B5" s="9">
        <v>350</v>
      </c>
      <c r="C5" s="9">
        <f>IF(Tabla266[[#This Row],[CANTIDAD]]="",0%,Tabla266[[#This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92</v>
      </c>
      <c r="B6" s="9">
        <v>260</v>
      </c>
      <c r="C6" s="9">
        <f>IF(Tabla266[[#This Row],[CANTIDAD]]="",0%,Tabla266[[#This Row],[CANTIDAD]]/10)</f>
        <v>26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133</v>
      </c>
      <c r="B7" s="9">
        <v>180</v>
      </c>
      <c r="C7" s="9">
        <f>IF(Tabla266[[#This Row],[CANTIDAD]]="",0%,Tabla266[[#This Row],[CANTIDAD]]/10)</f>
        <v>18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0.03</v>
      </c>
      <c r="L7" s="10" cm="1">
        <f t="array" ref="L7">IF($A7="",0%,(_xlfn.XLOOKUP($A7,Tabla1[[#All],[ID]],Tabla1[[#All],[CaO]])))</f>
        <v>0.25</v>
      </c>
      <c r="M7" s="10" cm="1">
        <f t="array" ref="M7">IF($A7="",0%,(_xlfn.XLOOKUP($A7,Tabla1[[#All],[ID]],Tabla1[[#All],[MgO]])))</f>
        <v>0.1</v>
      </c>
      <c r="N7" s="10" cm="1">
        <f t="array" ref="N7">IF($A7="",0%,(_xlfn.XLOOKUP($A7,Tabla1[[#All],[ID]],Tabla1[[#All],[S]])))</f>
        <v>0.04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0.03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127</v>
      </c>
      <c r="B8" s="9">
        <v>0.63</v>
      </c>
      <c r="C8" s="9">
        <f>IF(Tabla266[[#This Row],[CANTIDAD]]="",0%,Tabla266[[#This Row],[CANTIDAD]]/10)</f>
        <v>6.3E-2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IF(Tabla266[[#This Row],[CANTIDAD]]="",0%,Tabla266[[#This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IF(Tabla266[[#This Row],[CANTIDAD]]="",0%,Tabla266[[#This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IF(Tabla266[[#This Row],[CANTIDAD]]="",0%,Tabla266[[#This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IF(Tabla266[[#This Row],[CANTIDAD]]="",0%,Tabla266[[#This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IF(Tabla266[[#This Row],[CANTIDAD]]="",0%,Tabla266[[#This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IF(Tabla266[[#This Row],[CANTIDAD]]="",0%,Tabla266[[#This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IF(Tabla266[[#This Row],[CANTIDAD]]="",0%,Tabla266[[#This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IF(Tabla266[[#This Row],[CANTIDAD]]="",0%,Tabla266[[#This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IF(Tabla266[[#This Row],[CANTIDAD]]="",0%,Tabla266[[#This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IF(Tabla266[[#This Row],[CANTIDAD]]="",0%,Tabla266[[#This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IF(Tabla266[[#This Row],[CANTIDAD]]="",0%,Tabla266[[#This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IF(Tabla266[[#This Row],[CANTIDAD]]="",0%,Tabla266[[#This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IF(Tabla266[[#This Row],[CANTIDAD]]="",0%,Tabla266[[#This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649" priority="28">
      <formula>LEN(TRIM(D2))=0</formula>
    </cfRule>
  </conditionalFormatting>
  <conditionalFormatting sqref="D4:W21 D2:W2">
    <cfRule type="cellIs" dxfId="648" priority="27" operator="equal">
      <formula>0</formula>
    </cfRule>
  </conditionalFormatting>
  <conditionalFormatting sqref="C4:C21">
    <cfRule type="cellIs" dxfId="647" priority="25" operator="equal">
      <formula>0</formula>
    </cfRule>
    <cfRule type="containsBlanks" dxfId="646" priority="26">
      <formula>LEN(TRIM(C4))=0</formula>
    </cfRule>
  </conditionalFormatting>
  <conditionalFormatting sqref="D1:W1">
    <cfRule type="containsBlanks" dxfId="645" priority="24">
      <formula>LEN(TRIM(D1))=0</formula>
    </cfRule>
  </conditionalFormatting>
  <conditionalFormatting sqref="C1">
    <cfRule type="containsBlanks" dxfId="644" priority="23">
      <formula>LEN(TRIM(C1))=0</formula>
    </cfRule>
  </conditionalFormatting>
  <conditionalFormatting sqref="C2">
    <cfRule type="containsBlanks" dxfId="643" priority="22">
      <formula>LEN(TRIM(C2))=0</formula>
    </cfRule>
  </conditionalFormatting>
  <conditionalFormatting sqref="D3:W3">
    <cfRule type="containsBlanks" dxfId="642" priority="21">
      <formula>LEN(TRIM(D3))=0</formula>
    </cfRule>
  </conditionalFormatting>
  <conditionalFormatting sqref="C3">
    <cfRule type="containsBlanks" dxfId="641" priority="20">
      <formula>LEN(TRIM(C3))=0</formula>
    </cfRule>
  </conditionalFormatting>
  <conditionalFormatting sqref="A13:W21 C1:W9 B10:W12">
    <cfRule type="cellIs" dxfId="640" priority="18" operator="equal">
      <formula>0</formula>
    </cfRule>
    <cfRule type="containsBlanks" dxfId="639" priority="19">
      <formula>LEN(TRIM(A1))=0</formula>
    </cfRule>
  </conditionalFormatting>
  <conditionalFormatting sqref="B9">
    <cfRule type="cellIs" dxfId="638" priority="16" operator="equal">
      <formula>0</formula>
    </cfRule>
    <cfRule type="containsBlanks" dxfId="637" priority="17">
      <formula>LEN(TRIM(B9))=0</formula>
    </cfRule>
  </conditionalFormatting>
  <conditionalFormatting sqref="A1:B1">
    <cfRule type="containsBlanks" dxfId="636" priority="15">
      <formula>LEN(TRIM(A1))=0</formula>
    </cfRule>
  </conditionalFormatting>
  <conditionalFormatting sqref="A1:B1">
    <cfRule type="cellIs" dxfId="635" priority="13" operator="equal">
      <formula>0</formula>
    </cfRule>
    <cfRule type="containsBlanks" dxfId="634" priority="14">
      <formula>LEN(TRIM(A1))=0</formula>
    </cfRule>
  </conditionalFormatting>
  <conditionalFormatting sqref="A9:A12">
    <cfRule type="cellIs" dxfId="633" priority="11" operator="equal">
      <formula>0</formula>
    </cfRule>
    <cfRule type="containsBlanks" dxfId="632" priority="12">
      <formula>LEN(TRIM(A9))=0</formula>
    </cfRule>
  </conditionalFormatting>
  <conditionalFormatting sqref="A9">
    <cfRule type="cellIs" dxfId="631" priority="9" operator="equal">
      <formula>0</formula>
    </cfRule>
    <cfRule type="containsBlanks" dxfId="630" priority="10">
      <formula>LEN(TRIM(A9))=0</formula>
    </cfRule>
  </conditionalFormatting>
  <conditionalFormatting sqref="A8:B8">
    <cfRule type="cellIs" dxfId="629" priority="7" operator="equal">
      <formula>0</formula>
    </cfRule>
    <cfRule type="containsBlanks" dxfId="628" priority="8">
      <formula>LEN(TRIM(A8))=0</formula>
    </cfRule>
  </conditionalFormatting>
  <conditionalFormatting sqref="A7:B7">
    <cfRule type="cellIs" dxfId="627" priority="5" operator="equal">
      <formula>0</formula>
    </cfRule>
    <cfRule type="containsBlanks" dxfId="626" priority="6">
      <formula>LEN(TRIM(A7))=0</formula>
    </cfRule>
  </conditionalFormatting>
  <conditionalFormatting sqref="A2:B2">
    <cfRule type="containsBlanks" dxfId="625" priority="4">
      <formula>LEN(TRIM(A2))=0</formula>
    </cfRule>
  </conditionalFormatting>
  <conditionalFormatting sqref="A3:B3">
    <cfRule type="containsBlanks" dxfId="624" priority="3">
      <formula>LEN(TRIM(A3))=0</formula>
    </cfRule>
  </conditionalFormatting>
  <conditionalFormatting sqref="A2:B6">
    <cfRule type="cellIs" dxfId="623" priority="1" operator="equal">
      <formula>0</formula>
    </cfRule>
    <cfRule type="containsBlanks" dxfId="622" priority="2">
      <formula>LEN(TRIM(A2))=0</formula>
    </cfRule>
  </conditionalFormatting>
  <dataValidations count="1">
    <dataValidation type="list" allowBlank="1" showInputMessage="1" showErrorMessage="1" sqref="B9:B21 A4:A21" xr:uid="{F0BD6971-6CC0-4356-8418-788DF5E2DC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A3C2-5B8E-45E4-BEDB-BE1EC26102DD}">
  <sheetPr codeName="Hoja67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222</v>
      </c>
      <c r="B2" s="7" t="s">
        <v>34</v>
      </c>
      <c r="C2" s="7">
        <v>10500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0.183</v>
      </c>
      <c r="M2" s="8">
        <f t="shared" si="0"/>
        <v>0.18299999999999997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0.15839999999999999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IF(Tabla267[[#This Row],[CANTIDAD]]="",0%,Tabla267[[#This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IF(Tabla267[[#This Row],[CANTIDAD]]="",0%,Tabla267[[#This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IF(Tabla267[[#This Row],[CANTIDAD]]="",0%,Tabla267[[#This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400</v>
      </c>
      <c r="C7" s="9">
        <f>IF(Tabla267[[#This Row],[CANTIDAD]]="",0%,Tabla267[[#This Row],[CANTIDAD]]/10)</f>
        <v>40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250</v>
      </c>
      <c r="C8" s="9">
        <f>IF(Tabla267[[#This Row],[CANTIDAD]]="",0%,Tabla267[[#This Row],[CANTIDAD]]/10)</f>
        <v>25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IF(Tabla267[[#This Row],[CANTIDAD]]="",0%,Tabla267[[#This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IF(Tabla267[[#This Row],[CANTIDAD]]="",0%,Tabla267[[#This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IF(Tabla267[[#This Row],[CANTIDAD]]="",0%,Tabla267[[#This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IF(Tabla267[[#This Row],[CANTIDAD]]="",0%,Tabla267[[#This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IF(Tabla267[[#This Row],[CANTIDAD]]="",0%,Tabla267[[#This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IF(Tabla267[[#This Row],[CANTIDAD]]="",0%,Tabla267[[#This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IF(Tabla267[[#This Row],[CANTIDAD]]="",0%,Tabla267[[#This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IF(Tabla267[[#This Row],[CANTIDAD]]="",0%,Tabla267[[#This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IF(Tabla267[[#This Row],[CANTIDAD]]="",0%,Tabla267[[#This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IF(Tabla267[[#This Row],[CANTIDAD]]="",0%,Tabla267[[#This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IF(Tabla267[[#This Row],[CANTIDAD]]="",0%,Tabla267[[#This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IF(Tabla267[[#This Row],[CANTIDAD]]="",0%,Tabla267[[#This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IF(Tabla267[[#This Row],[CANTIDAD]]="",0%,Tabla267[[#This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93" priority="28">
      <formula>LEN(TRIM(D2))=0</formula>
    </cfRule>
  </conditionalFormatting>
  <conditionalFormatting sqref="D4:W21 D2:W2">
    <cfRule type="cellIs" dxfId="592" priority="27" operator="equal">
      <formula>0</formula>
    </cfRule>
  </conditionalFormatting>
  <conditionalFormatting sqref="C4:C21">
    <cfRule type="cellIs" dxfId="591" priority="25" operator="equal">
      <formula>0</formula>
    </cfRule>
    <cfRule type="containsBlanks" dxfId="590" priority="26">
      <formula>LEN(TRIM(C4))=0</formula>
    </cfRule>
  </conditionalFormatting>
  <conditionalFormatting sqref="D1:W1">
    <cfRule type="containsBlanks" dxfId="589" priority="24">
      <formula>LEN(TRIM(D1))=0</formula>
    </cfRule>
  </conditionalFormatting>
  <conditionalFormatting sqref="C1">
    <cfRule type="containsBlanks" dxfId="588" priority="23">
      <formula>LEN(TRIM(C1))=0</formula>
    </cfRule>
  </conditionalFormatting>
  <conditionalFormatting sqref="C2">
    <cfRule type="containsBlanks" dxfId="587" priority="22">
      <formula>LEN(TRIM(C2))=0</formula>
    </cfRule>
  </conditionalFormatting>
  <conditionalFormatting sqref="D3:W3">
    <cfRule type="containsBlanks" dxfId="586" priority="21">
      <formula>LEN(TRIM(D3))=0</formula>
    </cfRule>
  </conditionalFormatting>
  <conditionalFormatting sqref="C3">
    <cfRule type="containsBlanks" dxfId="585" priority="20">
      <formula>LEN(TRIM(C3))=0</formula>
    </cfRule>
  </conditionalFormatting>
  <conditionalFormatting sqref="A13:W21 C1:W9 B10:W12">
    <cfRule type="cellIs" dxfId="584" priority="18" operator="equal">
      <formula>0</formula>
    </cfRule>
    <cfRule type="containsBlanks" dxfId="583" priority="19">
      <formula>LEN(TRIM(A1))=0</formula>
    </cfRule>
  </conditionalFormatting>
  <conditionalFormatting sqref="B9">
    <cfRule type="cellIs" dxfId="582" priority="16" operator="equal">
      <formula>0</formula>
    </cfRule>
    <cfRule type="containsBlanks" dxfId="581" priority="17">
      <formula>LEN(TRIM(B9))=0</formula>
    </cfRule>
  </conditionalFormatting>
  <conditionalFormatting sqref="A1:B1">
    <cfRule type="containsBlanks" dxfId="580" priority="15">
      <formula>LEN(TRIM(A1))=0</formula>
    </cfRule>
  </conditionalFormatting>
  <conditionalFormatting sqref="A1:B1">
    <cfRule type="cellIs" dxfId="579" priority="13" operator="equal">
      <formula>0</formula>
    </cfRule>
    <cfRule type="containsBlanks" dxfId="578" priority="14">
      <formula>LEN(TRIM(A1))=0</formula>
    </cfRule>
  </conditionalFormatting>
  <conditionalFormatting sqref="A9:A12">
    <cfRule type="cellIs" dxfId="577" priority="11" operator="equal">
      <formula>0</formula>
    </cfRule>
    <cfRule type="containsBlanks" dxfId="576" priority="12">
      <formula>LEN(TRIM(A9))=0</formula>
    </cfRule>
  </conditionalFormatting>
  <conditionalFormatting sqref="A9">
    <cfRule type="cellIs" dxfId="575" priority="9" operator="equal">
      <formula>0</formula>
    </cfRule>
    <cfRule type="containsBlanks" dxfId="574" priority="10">
      <formula>LEN(TRIM(A9))=0</formula>
    </cfRule>
  </conditionalFormatting>
  <conditionalFormatting sqref="A8:B8">
    <cfRule type="cellIs" dxfId="573" priority="7" operator="equal">
      <formula>0</formula>
    </cfRule>
    <cfRule type="containsBlanks" dxfId="572" priority="8">
      <formula>LEN(TRIM(A8))=0</formula>
    </cfRule>
  </conditionalFormatting>
  <conditionalFormatting sqref="A7:B7">
    <cfRule type="cellIs" dxfId="571" priority="5" operator="equal">
      <formula>0</formula>
    </cfRule>
    <cfRule type="containsBlanks" dxfId="570" priority="6">
      <formula>LEN(TRIM(A7))=0</formula>
    </cfRule>
  </conditionalFormatting>
  <conditionalFormatting sqref="A2:B2">
    <cfRule type="containsBlanks" dxfId="569" priority="4">
      <formula>LEN(TRIM(A2))=0</formula>
    </cfRule>
  </conditionalFormatting>
  <conditionalFormatting sqref="A3:B3">
    <cfRule type="containsBlanks" dxfId="568" priority="3">
      <formula>LEN(TRIM(A3))=0</formula>
    </cfRule>
  </conditionalFormatting>
  <conditionalFormatting sqref="A2:B6">
    <cfRule type="cellIs" dxfId="567" priority="1" operator="equal">
      <formula>0</formula>
    </cfRule>
    <cfRule type="containsBlanks" dxfId="566" priority="2">
      <formula>LEN(TRIM(A2))=0</formula>
    </cfRule>
  </conditionalFormatting>
  <dataValidations count="1">
    <dataValidation type="list" allowBlank="1" showInputMessage="1" showErrorMessage="1" sqref="B9:B21 A4:A21" xr:uid="{1AB42F2F-C1C9-44B9-882C-C3C1D353297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C7D2-E332-4F7F-AD10-48E1ADC5AD9F}">
  <sheetPr codeName="Hoja68">
    <tabColor rgb="FFC00000"/>
  </sheetPr>
  <dimension ref="A1:W25"/>
  <sheetViews>
    <sheetView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222</v>
      </c>
      <c r="B2" s="7" t="s">
        <v>80</v>
      </c>
      <c r="C2" s="7">
        <v>35000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1.44E-2</v>
      </c>
      <c r="L2" s="8">
        <f t="shared" si="0"/>
        <v>0.19120000000000001</v>
      </c>
      <c r="M2" s="8">
        <f t="shared" si="0"/>
        <v>3.6499999999999998E-2</v>
      </c>
      <c r="N2" s="8">
        <f t="shared" si="0"/>
        <v>0.01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0.34139999999999998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40</v>
      </c>
      <c r="B4" s="9">
        <v>50</v>
      </c>
      <c r="C4" s="9">
        <f>IF(Tabla268[[#This Row],[CANTIDAD]]="",0%,Tabla268[[#This Row],[CANTIDAD]]/10)</f>
        <v>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0.25</v>
      </c>
      <c r="N4" s="10" cm="1">
        <f t="array" ref="N4">IF($A4="",0%,(_xlfn.XLOOKUP($A4,Tabla1[[#All],[ID]],Tabla1[[#All],[S]])))</f>
        <v>0.2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43</v>
      </c>
      <c r="B5" s="9">
        <v>350</v>
      </c>
      <c r="C5" s="9">
        <f>IF(Tabla268[[#This Row],[CANTIDAD]]="",0%,Tabla268[[#This Row],[CANTIDAD]]/10)</f>
        <v>35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0.44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81</v>
      </c>
      <c r="B6" s="9">
        <v>600</v>
      </c>
      <c r="C6" s="9">
        <f>IF(Tabla268[[#This Row],[CANTIDAD]]="",0%,Tabla268[[#This Row],[CANTIDAD]]/10)</f>
        <v>60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2.4E-2</v>
      </c>
      <c r="L6" s="10" cm="1">
        <f t="array" ref="L6">IF($A6="",0%,(_xlfn.XLOOKUP($A6,Tabla1[[#All],[ID]],Tabla1[[#All],[CaO]])))</f>
        <v>6.2E-2</v>
      </c>
      <c r="M6" s="10" cm="1">
        <f t="array" ref="M6">IF($A6="",0%,(_xlfn.XLOOKUP($A6,Tabla1[[#All],[ID]],Tabla1[[#All],[MgO]])))</f>
        <v>0.04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0.56899999999999995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/>
      <c r="B7" s="9"/>
      <c r="C7" s="9">
        <f>IF(Tabla268[[#This Row],[CANTIDAD]]="",0%,Tabla268[[#This Row],[CANTIDAD]]/10)</f>
        <v>0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IF(Tabla268[[#This Row],[CANTIDAD]]="",0%,Tabla268[[#This Row],[CANTIDAD]]/10)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>
        <f>IF(Tabla268[[#This Row],[CANTIDAD]]="",0%,Tabla268[[#This Row],[CANTIDAD]]/10)</f>
        <v>0</v>
      </c>
      <c r="D9" s="10" cm="1">
        <f t="array" ref="D9">IF($A9="",0%,_xlfn.XLOOKUP($A9,Tabla1[[#All],[ID]],Tabla1[[#All],[C]]))</f>
        <v>0</v>
      </c>
      <c r="E9" s="10" cm="1">
        <f t="array" ref="E9">IF($A9="",0%,_xlfn.XLOOKUP($A9,Tabla1[[#All],[ID]],Tabla1[[#All],[N]]))</f>
        <v>0</v>
      </c>
      <c r="F9" s="10" cm="1">
        <f t="array" ref="F9">IF($A9="",0%,(_xlfn.XLOOKUP($A9,Tabla1[[#All],[ID]],Tabla1[[#All],[N-NH4]])))</f>
        <v>0</v>
      </c>
      <c r="G9" s="10" cm="1">
        <f t="array" ref="G9">IF($A9="",0%,(_xlfn.XLOOKUP($A9,Tabla1[[#All],[ID]],Tabla1[[#All],[N-NO3]])))</f>
        <v>0</v>
      </c>
      <c r="H9" s="10" cm="1">
        <f t="array" ref="H9">IF($A9="",0%,(_xlfn.XLOOKUP($A9,Tabla1[[#All],[ID]],Tabla1[[#All],[N-org]])))</f>
        <v>0</v>
      </c>
      <c r="I9" s="10" cm="1">
        <f t="array" ref="I9">IF($A9="",0%,(_xlfn.XLOOKUP($A9,Tabla1[[#All],[ID]],Tabla1[[#All],[N-ur]])))</f>
        <v>0</v>
      </c>
      <c r="J9" s="10" cm="1">
        <f t="array" ref="J9">IF($A9="",0%,(_xlfn.XLOOKUP($A9,Tabla1[[#All],[ID]],Tabla1[[#All],[P]])))</f>
        <v>0</v>
      </c>
      <c r="K9" s="10" cm="1">
        <f t="array" ref="K9">IF($A9="",0%,(_xlfn.XLOOKUP($A9,Tabla1[[#All],[ID]],Tabla1[[#All],[K]])))</f>
        <v>0</v>
      </c>
      <c r="L9" s="10" cm="1">
        <f t="array" ref="L9">IF($A9="",0%,(_xlfn.XLOOKUP($A9,Tabla1[[#All],[ID]],Tabla1[[#All],[CaO]])))</f>
        <v>0</v>
      </c>
      <c r="M9" s="10" cm="1">
        <f t="array" ref="M9">IF($A9="",0%,(_xlfn.XLOOKUP($A9,Tabla1[[#All],[ID]],Tabla1[[#All],[MgO]])))</f>
        <v>0</v>
      </c>
      <c r="N9" s="10" cm="1">
        <f t="array" ref="N9">IF($A9="",0%,(_xlfn.XLOOKUP($A9,Tabla1[[#All],[ID]],Tabla1[[#All],[S]])))</f>
        <v>0</v>
      </c>
      <c r="O9" s="10" cm="1">
        <f t="array" ref="O9">IF($A9="",0%,(_xlfn.XLOOKUP($A9,Tabla1[[#All],[ID]],Tabla1[[#All],[B]])))</f>
        <v>0</v>
      </c>
      <c r="P9" s="10" cm="1">
        <f t="array" ref="P9">IF($A9="",0%,(_xlfn.XLOOKUP($A9,Tabla1[[#All],[ID]],Tabla1[[#All],[Co]])))</f>
        <v>0</v>
      </c>
      <c r="Q9" s="10" cm="1">
        <f t="array" ref="Q9">IF($A9="",0%,(_xlfn.XLOOKUP($A9,Tabla1[[#All],[ID]],Tabla1[[#All],[Cu]])))</f>
        <v>0</v>
      </c>
      <c r="R9" s="10" cm="1">
        <f t="array" ref="R9">IF($A9="",0%,(_xlfn.XLOOKUP($A9,Tabla1[[#All],[ID]],Tabla1[[#All],[Fe]])))</f>
        <v>0</v>
      </c>
      <c r="S9" s="10" cm="1">
        <f t="array" ref="S9">IF($A9="",0%,(_xlfn.XLOOKUP($A9,Tabla1[[#All],[ID]],Tabla1[[#All],[Mn]])))</f>
        <v>0</v>
      </c>
      <c r="T9" s="10" cm="1">
        <f t="array" ref="T9">IF($A9="",0%,(_xlfn.XLOOKUP($A9,Tabla1[[#All],[ID]],Tabla1[[#All],[Mo]])))</f>
        <v>0</v>
      </c>
      <c r="U9" s="10" cm="1">
        <f t="array" ref="U9">IF($A9="",0%,(_xlfn.XLOOKUP($A9,Tabla1[[#All],[ID]],Tabla1[[#All],[SiO2]])))</f>
        <v>0</v>
      </c>
      <c r="V9" s="10" cm="1">
        <f t="array" ref="V9">IF($A9="",0%,(_xlfn.XLOOKUP($A9,Tabla1[[#All],[ID]],Tabla1[[#All],[Zn]])))</f>
        <v>0</v>
      </c>
      <c r="W9" s="11" cm="1">
        <f t="array" ref="W9">IF($A9="",0%,(_xlfn.XLOOKUP($A9,Tabla1[[#All],[ID]],Tabla1[[#All],[Na]])))</f>
        <v>0</v>
      </c>
    </row>
    <row r="10" spans="1:23" x14ac:dyDescent="0.25">
      <c r="A10" s="9"/>
      <c r="B10" s="9"/>
      <c r="C10" s="9">
        <f>IF(Tabla268[[#This Row],[CANTIDAD]]="",0%,Tabla268[[#This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IF(Tabla268[[#This Row],[CANTIDAD]]="",0%,Tabla268[[#This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IF(Tabla268[[#This Row],[CANTIDAD]]="",0%,Tabla268[[#This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IF(Tabla268[[#This Row],[CANTIDAD]]="",0%,Tabla268[[#This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IF(Tabla268[[#This Row],[CANTIDAD]]="",0%,Tabla268[[#This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IF(Tabla268[[#This Row],[CANTIDAD]]="",0%,Tabla268[[#This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IF(Tabla268[[#This Row],[CANTIDAD]]="",0%,Tabla268[[#This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IF(Tabla268[[#This Row],[CANTIDAD]]="",0%,Tabla268[[#This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IF(Tabla268[[#This Row],[CANTIDAD]]="",0%,Tabla268[[#This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IF(Tabla268[[#This Row],[CANTIDAD]]="",0%,Tabla268[[#This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IF(Tabla268[[#This Row],[CANTIDAD]]="",0%,Tabla268[[#This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IF(Tabla268[[#This Row],[CANTIDAD]]="",0%,Tabla268[[#This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37" priority="28">
      <formula>LEN(TRIM(D2))=0</formula>
    </cfRule>
  </conditionalFormatting>
  <conditionalFormatting sqref="D4:W21 D2:W2">
    <cfRule type="cellIs" dxfId="536" priority="27" operator="equal">
      <formula>0</formula>
    </cfRule>
  </conditionalFormatting>
  <conditionalFormatting sqref="C4:C21">
    <cfRule type="cellIs" dxfId="535" priority="25" operator="equal">
      <formula>0</formula>
    </cfRule>
    <cfRule type="containsBlanks" dxfId="534" priority="26">
      <formula>LEN(TRIM(C4))=0</formula>
    </cfRule>
  </conditionalFormatting>
  <conditionalFormatting sqref="D1:W1">
    <cfRule type="containsBlanks" dxfId="533" priority="24">
      <formula>LEN(TRIM(D1))=0</formula>
    </cfRule>
  </conditionalFormatting>
  <conditionalFormatting sqref="C1">
    <cfRule type="containsBlanks" dxfId="532" priority="23">
      <formula>LEN(TRIM(C1))=0</formula>
    </cfRule>
  </conditionalFormatting>
  <conditionalFormatting sqref="C2">
    <cfRule type="containsBlanks" dxfId="531" priority="22">
      <formula>LEN(TRIM(C2))=0</formula>
    </cfRule>
  </conditionalFormatting>
  <conditionalFormatting sqref="D3:W3">
    <cfRule type="containsBlanks" dxfId="530" priority="21">
      <formula>LEN(TRIM(D3))=0</formula>
    </cfRule>
  </conditionalFormatting>
  <conditionalFormatting sqref="C3">
    <cfRule type="containsBlanks" dxfId="529" priority="20">
      <formula>LEN(TRIM(C3))=0</formula>
    </cfRule>
  </conditionalFormatting>
  <conditionalFormatting sqref="A13:W21 C1:W9 B10:W12">
    <cfRule type="cellIs" dxfId="528" priority="18" operator="equal">
      <formula>0</formula>
    </cfRule>
    <cfRule type="containsBlanks" dxfId="527" priority="19">
      <formula>LEN(TRIM(A1))=0</formula>
    </cfRule>
  </conditionalFormatting>
  <conditionalFormatting sqref="B9">
    <cfRule type="cellIs" dxfId="526" priority="16" operator="equal">
      <formula>0</formula>
    </cfRule>
    <cfRule type="containsBlanks" dxfId="525" priority="17">
      <formula>LEN(TRIM(B9))=0</formula>
    </cfRule>
  </conditionalFormatting>
  <conditionalFormatting sqref="A1:B1">
    <cfRule type="containsBlanks" dxfId="524" priority="15">
      <formula>LEN(TRIM(A1))=0</formula>
    </cfRule>
  </conditionalFormatting>
  <conditionalFormatting sqref="A1:B1">
    <cfRule type="cellIs" dxfId="523" priority="13" operator="equal">
      <formula>0</formula>
    </cfRule>
    <cfRule type="containsBlanks" dxfId="522" priority="14">
      <formula>LEN(TRIM(A1))=0</formula>
    </cfRule>
  </conditionalFormatting>
  <conditionalFormatting sqref="A9:A12">
    <cfRule type="cellIs" dxfId="521" priority="11" operator="equal">
      <formula>0</formula>
    </cfRule>
    <cfRule type="containsBlanks" dxfId="520" priority="12">
      <formula>LEN(TRIM(A9))=0</formula>
    </cfRule>
  </conditionalFormatting>
  <conditionalFormatting sqref="A9">
    <cfRule type="cellIs" dxfId="519" priority="9" operator="equal">
      <formula>0</formula>
    </cfRule>
    <cfRule type="containsBlanks" dxfId="518" priority="10">
      <formula>LEN(TRIM(A9))=0</formula>
    </cfRule>
  </conditionalFormatting>
  <conditionalFormatting sqref="A8:B8">
    <cfRule type="cellIs" dxfId="517" priority="7" operator="equal">
      <formula>0</formula>
    </cfRule>
    <cfRule type="containsBlanks" dxfId="516" priority="8">
      <formula>LEN(TRIM(A8))=0</formula>
    </cfRule>
  </conditionalFormatting>
  <conditionalFormatting sqref="A7:B7">
    <cfRule type="cellIs" dxfId="515" priority="5" operator="equal">
      <formula>0</formula>
    </cfRule>
    <cfRule type="containsBlanks" dxfId="514" priority="6">
      <formula>LEN(TRIM(A7))=0</formula>
    </cfRule>
  </conditionalFormatting>
  <conditionalFormatting sqref="A2:B2">
    <cfRule type="containsBlanks" dxfId="513" priority="4">
      <formula>LEN(TRIM(A2))=0</formula>
    </cfRule>
  </conditionalFormatting>
  <conditionalFormatting sqref="A3:B3">
    <cfRule type="containsBlanks" dxfId="512" priority="3">
      <formula>LEN(TRIM(A3))=0</formula>
    </cfRule>
  </conditionalFormatting>
  <conditionalFormatting sqref="A2:B6">
    <cfRule type="cellIs" dxfId="511" priority="1" operator="equal">
      <formula>0</formula>
    </cfRule>
    <cfRule type="containsBlanks" dxfId="510" priority="2">
      <formula>LEN(TRIM(A2))=0</formula>
    </cfRule>
  </conditionalFormatting>
  <dataValidations count="1">
    <dataValidation type="list" allowBlank="1" showInputMessage="1" showErrorMessage="1" sqref="B9:B21 A4:A21" xr:uid="{E8E84595-B287-43DA-A723-B3C99AA4EF7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0E8DD-0227-4A5D-A018-D9D434BF7BA4}">
  <sheetPr codeName="Hoja69">
    <tabColor rgb="FFC00000"/>
  </sheetPr>
  <dimension ref="A1:W25"/>
  <sheetViews>
    <sheetView topLeftCell="B1" workbookViewId="0">
      <selection activeCell="J7" sqref="J7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 t="s">
        <v>245</v>
      </c>
      <c r="B2" s="7" t="s">
        <v>34</v>
      </c>
      <c r="C2" s="7">
        <v>700000</v>
      </c>
      <c r="D2" s="8">
        <f t="shared" ref="D2:W2" si="0">($C4*D4+$C5*D5+$C6*D6+$C7*D7+$C8*D8+$C9*D9+$C10*D10+$C11*D11+$C12*D12+$C13*D13+$C14*D14+$C15*D15+$C16*D16+$C17*D17+$C18*D18+$C19*D19+$C20*D20+$C21*D21)/100</f>
        <v>0</v>
      </c>
      <c r="E2" s="8">
        <f t="shared" si="0"/>
        <v>0</v>
      </c>
      <c r="F2" s="8">
        <f t="shared" si="0"/>
        <v>0</v>
      </c>
      <c r="G2" s="8">
        <f t="shared" si="0"/>
        <v>0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  <c r="L2" s="8">
        <f t="shared" si="0"/>
        <v>0.13900000000000001</v>
      </c>
      <c r="M2" s="8">
        <f t="shared" si="0"/>
        <v>0.16500000000000001</v>
      </c>
      <c r="N2" s="8">
        <f t="shared" si="0"/>
        <v>3.95E-2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0.1386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39</v>
      </c>
      <c r="B4" s="9">
        <v>150</v>
      </c>
      <c r="C4" s="9">
        <f>IF(Tabla269[[#This Row],[CANTIDAD]]="",0%,Tabla269[[#This Row],[CANTIDAD]]/10)</f>
        <v>15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0.26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0.13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40</v>
      </c>
      <c r="B5" s="9">
        <v>100</v>
      </c>
      <c r="C5" s="9">
        <f>IF(Tabla269[[#This Row],[CANTIDAD]]="",0%,Tabla269[[#This Row],[CANTIDAD]]/10)</f>
        <v>10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0.25</v>
      </c>
      <c r="N5" s="10" cm="1">
        <f t="array" ref="N5">IF($A5="",0%,(_xlfn.XLOOKUP($A5,Tabla1[[#All],[ID]],Tabla1[[#All],[S]])))</f>
        <v>0.2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41</v>
      </c>
      <c r="B6" s="9">
        <v>100</v>
      </c>
      <c r="C6" s="9">
        <f>IF(Tabla269[[#This Row],[CANTIDAD]]="",0%,Tabla269[[#This Row],[CANTIDAD]]/10)</f>
        <v>10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0.34</v>
      </c>
      <c r="M6" s="10" cm="1">
        <f t="array" ref="M6">IF($A6="",0%,(_xlfn.XLOOKUP($A6,Tabla1[[#All],[ID]],Tabla1[[#All],[MgO]])))</f>
        <v>0.14000000000000001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42</v>
      </c>
      <c r="B7" s="9">
        <v>350</v>
      </c>
      <c r="C7" s="9">
        <f>IF(Tabla269[[#This Row],[CANTIDAD]]="",0%,Tabla269[[#This Row],[CANTIDAD]]/10)</f>
        <v>35</v>
      </c>
      <c r="D7" s="10" cm="1">
        <f t="array" ref="D7">IF($A7="",0%,_xlfn.XLOOKUP($A7,Tabla1[[#All],[ID]],Tabla1[[#All],[C]]))</f>
        <v>0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</v>
      </c>
      <c r="M7" s="10" cm="1">
        <f t="array" ref="M7">IF($A7="",0%,(_xlfn.XLOOKUP($A7,Tabla1[[#All],[ID]],Tabla1[[#All],[MgO]])))</f>
        <v>0.36</v>
      </c>
      <c r="N7" s="10" cm="1">
        <f t="array" ref="N7">IF($A7="",0%,(_xlfn.XLOOKUP($A7,Tabla1[[#All],[ID]],Tabla1[[#All],[S]])))</f>
        <v>0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0.39600000000000002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43</v>
      </c>
      <c r="B8" s="9">
        <v>150</v>
      </c>
      <c r="C8" s="9">
        <f>IF(Tabla269[[#This Row],[CANTIDAD]]="",0%,Tabla269[[#This Row],[CANTIDAD]]/10)</f>
        <v>15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0.44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IF(Tabla269[[#This Row],[CANTIDAD]]="",0%,Tabla269[[#This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IF(Tabla269[[#This Row],[CANTIDAD]]="",0%,Tabla269[[#This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IF(Tabla269[[#This Row],[CANTIDAD]]="",0%,Tabla269[[#This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IF(Tabla269[[#This Row],[CANTIDAD]]="",0%,Tabla269[[#This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IF(Tabla269[[#This Row],[CANTIDAD]]="",0%,Tabla269[[#This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IF(Tabla269[[#This Row],[CANTIDAD]]="",0%,Tabla269[[#This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IF(Tabla269[[#This Row],[CANTIDAD]]="",0%,Tabla269[[#This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IF(Tabla269[[#This Row],[CANTIDAD]]="",0%,Tabla269[[#This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IF(Tabla269[[#This Row],[CANTIDAD]]="",0%,Tabla269[[#This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IF(Tabla269[[#This Row],[CANTIDAD]]="",0%,Tabla269[[#This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IF(Tabla269[[#This Row],[CANTIDAD]]="",0%,Tabla269[[#This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IF(Tabla269[[#This Row],[CANTIDAD]]="",0%,Tabla269[[#This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81" priority="30">
      <formula>LEN(TRIM(D2))=0</formula>
    </cfRule>
  </conditionalFormatting>
  <conditionalFormatting sqref="D4:W21 D2:W2">
    <cfRule type="cellIs" dxfId="480" priority="29" operator="equal">
      <formula>0</formula>
    </cfRule>
  </conditionalFormatting>
  <conditionalFormatting sqref="C4:C21">
    <cfRule type="cellIs" dxfId="479" priority="27" operator="equal">
      <formula>0</formula>
    </cfRule>
    <cfRule type="containsBlanks" dxfId="478" priority="28">
      <formula>LEN(TRIM(C4))=0</formula>
    </cfRule>
  </conditionalFormatting>
  <conditionalFormatting sqref="D1:W1">
    <cfRule type="containsBlanks" dxfId="477" priority="26">
      <formula>LEN(TRIM(D1))=0</formula>
    </cfRule>
  </conditionalFormatting>
  <conditionalFormatting sqref="C1">
    <cfRule type="containsBlanks" dxfId="476" priority="25">
      <formula>LEN(TRIM(C1))=0</formula>
    </cfRule>
  </conditionalFormatting>
  <conditionalFormatting sqref="C2">
    <cfRule type="containsBlanks" dxfId="475" priority="24">
      <formula>LEN(TRIM(C2))=0</formula>
    </cfRule>
  </conditionalFormatting>
  <conditionalFormatting sqref="D3:W3">
    <cfRule type="containsBlanks" dxfId="474" priority="23">
      <formula>LEN(TRIM(D3))=0</formula>
    </cfRule>
  </conditionalFormatting>
  <conditionalFormatting sqref="C3">
    <cfRule type="containsBlanks" dxfId="473" priority="22">
      <formula>LEN(TRIM(C3))=0</formula>
    </cfRule>
  </conditionalFormatting>
  <conditionalFormatting sqref="A13:W21 C1:W9 B10:W12">
    <cfRule type="cellIs" dxfId="472" priority="20" operator="equal">
      <formula>0</formula>
    </cfRule>
    <cfRule type="containsBlanks" dxfId="471" priority="21">
      <formula>LEN(TRIM(A1))=0</formula>
    </cfRule>
  </conditionalFormatting>
  <conditionalFormatting sqref="B9">
    <cfRule type="cellIs" dxfId="470" priority="18" operator="equal">
      <formula>0</formula>
    </cfRule>
    <cfRule type="containsBlanks" dxfId="469" priority="19">
      <formula>LEN(TRIM(B9))=0</formula>
    </cfRule>
  </conditionalFormatting>
  <conditionalFormatting sqref="A1:B1">
    <cfRule type="containsBlanks" dxfId="468" priority="17">
      <formula>LEN(TRIM(A1))=0</formula>
    </cfRule>
  </conditionalFormatting>
  <conditionalFormatting sqref="A1:B1">
    <cfRule type="cellIs" dxfId="467" priority="15" operator="equal">
      <formula>0</formula>
    </cfRule>
    <cfRule type="containsBlanks" dxfId="466" priority="16">
      <formula>LEN(TRIM(A1))=0</formula>
    </cfRule>
  </conditionalFormatting>
  <conditionalFormatting sqref="A8:A12">
    <cfRule type="cellIs" dxfId="465" priority="13" operator="equal">
      <formula>0</formula>
    </cfRule>
    <cfRule type="containsBlanks" dxfId="464" priority="14">
      <formula>LEN(TRIM(A8))=0</formula>
    </cfRule>
  </conditionalFormatting>
  <conditionalFormatting sqref="A9">
    <cfRule type="cellIs" dxfId="463" priority="11" operator="equal">
      <formula>0</formula>
    </cfRule>
    <cfRule type="containsBlanks" dxfId="462" priority="12">
      <formula>LEN(TRIM(A9))=0</formula>
    </cfRule>
  </conditionalFormatting>
  <conditionalFormatting sqref="A8:B8">
    <cfRule type="cellIs" dxfId="461" priority="9" operator="equal">
      <formula>0</formula>
    </cfRule>
    <cfRule type="containsBlanks" dxfId="460" priority="10">
      <formula>LEN(TRIM(A8))=0</formula>
    </cfRule>
  </conditionalFormatting>
  <conditionalFormatting sqref="A7:B7">
    <cfRule type="cellIs" dxfId="459" priority="7" operator="equal">
      <formula>0</formula>
    </cfRule>
    <cfRule type="containsBlanks" dxfId="458" priority="8">
      <formula>LEN(TRIM(A7))=0</formula>
    </cfRule>
  </conditionalFormatting>
  <conditionalFormatting sqref="A2:B2">
    <cfRule type="containsBlanks" dxfId="457" priority="6">
      <formula>LEN(TRIM(A2))=0</formula>
    </cfRule>
  </conditionalFormatting>
  <conditionalFormatting sqref="A3:B3">
    <cfRule type="containsBlanks" dxfId="456" priority="5">
      <formula>LEN(TRIM(A3))=0</formula>
    </cfRule>
  </conditionalFormatting>
  <conditionalFormatting sqref="A2:B6">
    <cfRule type="cellIs" dxfId="455" priority="3" operator="equal">
      <formula>0</formula>
    </cfRule>
    <cfRule type="containsBlanks" dxfId="454" priority="4">
      <formula>LEN(TRIM(A2))=0</formula>
    </cfRule>
  </conditionalFormatting>
  <conditionalFormatting sqref="A8">
    <cfRule type="cellIs" dxfId="453" priority="1" operator="equal">
      <formula>0</formula>
    </cfRule>
    <cfRule type="containsBlanks" dxfId="452" priority="2">
      <formula>LEN(TRIM(A8))=0</formula>
    </cfRule>
  </conditionalFormatting>
  <dataValidations count="1">
    <dataValidation type="list" allowBlank="1" showInputMessage="1" showErrorMessage="1" sqref="B9:B21 A4:A21" xr:uid="{86BE4C56-9D63-40A7-B1FF-9247765527F5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93C8E-740E-48D4-AAF6-B7F49A3706C9}">
  <sheetPr codeName="Hoja71">
    <tabColor rgb="FFC00000"/>
  </sheetPr>
  <dimension ref="A1:W25"/>
  <sheetViews>
    <sheetView zoomScale="145" zoomScaleNormal="145" workbookViewId="0">
      <selection activeCell="A11" sqref="A11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20250310</v>
      </c>
      <c r="B2" s="7" t="s">
        <v>247</v>
      </c>
      <c r="C2" s="7"/>
      <c r="D2" s="8">
        <f t="shared" ref="D2:W2" si="0">($C4*D4+$C5*D5+$C6*D6+$C7*D7+$C8*D8+$C9*D9+$C10*D10+$C11*D11+$C12*D12+$C13*D13+$C14*D14+$C15*D15+$C16*D16+$C17*D17+$C18*D18+$C19*D19+$C20*D20+$C21*D21)/100</f>
        <v>1.55E-2</v>
      </c>
      <c r="E2" s="8">
        <f t="shared" si="0"/>
        <v>0.10099999999999999</v>
      </c>
      <c r="F2" s="8">
        <f t="shared" si="0"/>
        <v>9.1799999999999993E-2</v>
      </c>
      <c r="G2" s="8">
        <f t="shared" si="0"/>
        <v>0</v>
      </c>
      <c r="H2" s="8">
        <f t="shared" si="0"/>
        <v>0</v>
      </c>
      <c r="I2" s="8">
        <f t="shared" si="0"/>
        <v>9.1999999999999998E-3</v>
      </c>
      <c r="J2" s="8">
        <f t="shared" si="0"/>
        <v>0.29659999999999997</v>
      </c>
      <c r="K2" s="8">
        <f t="shared" si="0"/>
        <v>9.6000000000000002E-2</v>
      </c>
      <c r="L2" s="8">
        <f t="shared" si="0"/>
        <v>7.1300000000000002E-2</v>
      </c>
      <c r="M2" s="8">
        <f t="shared" si="0"/>
        <v>4.6499999999999996E-3</v>
      </c>
      <c r="N2" s="8">
        <f t="shared" si="0"/>
        <v>3.0999999999999999E-3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6.5099999999999991E-2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143</v>
      </c>
      <c r="B4" s="9">
        <v>160</v>
      </c>
      <c r="C4" s="9">
        <f>Tabla271[[#This Row],[CANTIDAD]]/10</f>
        <v>16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0.6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169</v>
      </c>
      <c r="B5" s="9">
        <v>510</v>
      </c>
      <c r="C5" s="9">
        <f>Tabla271[[#This Row],[CANTIDAD]]/10</f>
        <v>51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96</v>
      </c>
      <c r="B6" s="9">
        <v>20</v>
      </c>
      <c r="C6" s="9">
        <f>Tabla271[[#This Row],[CANTIDAD]]/10</f>
        <v>2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0.46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0.46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310</v>
      </c>
      <c r="C7" s="9">
        <f>Tabla271[[#This Row],[CANTIDAD]]/10</f>
        <v>31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Tabla271[[#This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IF(Tabla271[[#This Row],[CANTIDAD]]="",0%,Tabla271[[#This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IF(Tabla271[[#This Row],[CANTIDAD]]="",0%,Tabla271[[#This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IF(Tabla271[[#This Row],[CANTIDAD]]="",0%,Tabla271[[#This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IF(Tabla271[[#This Row],[CANTIDAD]]="",0%,Tabla271[[#This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IF(Tabla271[[#This Row],[CANTIDAD]]="",0%,Tabla271[[#This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IF(Tabla271[[#This Row],[CANTIDAD]]="",0%,Tabla271[[#This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IF(Tabla271[[#This Row],[CANTIDAD]]="",0%,Tabla271[[#This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IF(Tabla271[[#This Row],[CANTIDAD]]="",0%,Tabla271[[#This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IF(Tabla271[[#This Row],[CANTIDAD]]="",0%,Tabla271[[#This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IF(Tabla271[[#This Row],[CANTIDAD]]="",0%,Tabla271[[#This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IF(Tabla271[[#This Row],[CANTIDAD]]="",0%,Tabla271[[#This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IF(Tabla271[[#This Row],[CANTIDAD]]="",0%,Tabla271[[#This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423" priority="32">
      <formula>LEN(TRIM(D2))=0</formula>
    </cfRule>
  </conditionalFormatting>
  <conditionalFormatting sqref="D4:W21 D2:W2">
    <cfRule type="cellIs" dxfId="422" priority="31" operator="equal">
      <formula>0</formula>
    </cfRule>
  </conditionalFormatting>
  <conditionalFormatting sqref="C4:C21">
    <cfRule type="cellIs" dxfId="421" priority="29" operator="equal">
      <formula>0</formula>
    </cfRule>
    <cfRule type="containsBlanks" dxfId="420" priority="30">
      <formula>LEN(TRIM(C4))=0</formula>
    </cfRule>
  </conditionalFormatting>
  <conditionalFormatting sqref="D1:W1">
    <cfRule type="containsBlanks" dxfId="419" priority="28">
      <formula>LEN(TRIM(D1))=0</formula>
    </cfRule>
  </conditionalFormatting>
  <conditionalFormatting sqref="C1">
    <cfRule type="containsBlanks" dxfId="418" priority="27">
      <formula>LEN(TRIM(C1))=0</formula>
    </cfRule>
  </conditionalFormatting>
  <conditionalFormatting sqref="C2">
    <cfRule type="containsBlanks" dxfId="417" priority="26">
      <formula>LEN(TRIM(C2))=0</formula>
    </cfRule>
  </conditionalFormatting>
  <conditionalFormatting sqref="D3:W3">
    <cfRule type="containsBlanks" dxfId="416" priority="25">
      <formula>LEN(TRIM(D3))=0</formula>
    </cfRule>
  </conditionalFormatting>
  <conditionalFormatting sqref="C3">
    <cfRule type="containsBlanks" dxfId="415" priority="24">
      <formula>LEN(TRIM(C3))=0</formula>
    </cfRule>
  </conditionalFormatting>
  <conditionalFormatting sqref="A13:W21 C1:W9 B10:W12">
    <cfRule type="cellIs" dxfId="414" priority="22" operator="equal">
      <formula>0</formula>
    </cfRule>
    <cfRule type="containsBlanks" dxfId="413" priority="23">
      <formula>LEN(TRIM(A1))=0</formula>
    </cfRule>
  </conditionalFormatting>
  <conditionalFormatting sqref="B9">
    <cfRule type="cellIs" dxfId="412" priority="20" operator="equal">
      <formula>0</formula>
    </cfRule>
    <cfRule type="containsBlanks" dxfId="411" priority="21">
      <formula>LEN(TRIM(B9))=0</formula>
    </cfRule>
  </conditionalFormatting>
  <conditionalFormatting sqref="A1:B1">
    <cfRule type="containsBlanks" dxfId="410" priority="19">
      <formula>LEN(TRIM(A1))=0</formula>
    </cfRule>
  </conditionalFormatting>
  <conditionalFormatting sqref="A1:B1">
    <cfRule type="cellIs" dxfId="409" priority="17" operator="equal">
      <formula>0</formula>
    </cfRule>
    <cfRule type="containsBlanks" dxfId="408" priority="18">
      <formula>LEN(TRIM(A1))=0</formula>
    </cfRule>
  </conditionalFormatting>
  <conditionalFormatting sqref="A8:A12">
    <cfRule type="cellIs" dxfId="407" priority="15" operator="equal">
      <formula>0</formula>
    </cfRule>
    <cfRule type="containsBlanks" dxfId="406" priority="16">
      <formula>LEN(TRIM(A8))=0</formula>
    </cfRule>
  </conditionalFormatting>
  <conditionalFormatting sqref="A9">
    <cfRule type="cellIs" dxfId="405" priority="13" operator="equal">
      <formula>0</formula>
    </cfRule>
    <cfRule type="containsBlanks" dxfId="404" priority="14">
      <formula>LEN(TRIM(A9))=0</formula>
    </cfRule>
  </conditionalFormatting>
  <conditionalFormatting sqref="A8:B8">
    <cfRule type="cellIs" dxfId="403" priority="11" operator="equal">
      <formula>0</formula>
    </cfRule>
    <cfRule type="containsBlanks" dxfId="402" priority="12">
      <formula>LEN(TRIM(A8))=0</formula>
    </cfRule>
  </conditionalFormatting>
  <conditionalFormatting sqref="A2:B2">
    <cfRule type="containsBlanks" dxfId="401" priority="10">
      <formula>LEN(TRIM(A2))=0</formula>
    </cfRule>
  </conditionalFormatting>
  <conditionalFormatting sqref="A3:B3">
    <cfRule type="containsBlanks" dxfId="400" priority="9">
      <formula>LEN(TRIM(A3))=0</formula>
    </cfRule>
  </conditionalFormatting>
  <conditionalFormatting sqref="A2:B3">
    <cfRule type="cellIs" dxfId="399" priority="7" operator="equal">
      <formula>0</formula>
    </cfRule>
    <cfRule type="containsBlanks" dxfId="398" priority="8">
      <formula>LEN(TRIM(A2))=0</formula>
    </cfRule>
  </conditionalFormatting>
  <conditionalFormatting sqref="A8">
    <cfRule type="cellIs" dxfId="397" priority="5" operator="equal">
      <formula>0</formula>
    </cfRule>
    <cfRule type="containsBlanks" dxfId="396" priority="6">
      <formula>LEN(TRIM(A8))=0</formula>
    </cfRule>
  </conditionalFormatting>
  <conditionalFormatting sqref="A7:B7">
    <cfRule type="cellIs" dxfId="395" priority="3" operator="equal">
      <formula>0</formula>
    </cfRule>
    <cfRule type="containsBlanks" dxfId="394" priority="4">
      <formula>LEN(TRIM(A7))=0</formula>
    </cfRule>
  </conditionalFormatting>
  <conditionalFormatting sqref="A4:B6">
    <cfRule type="cellIs" dxfId="393" priority="1" operator="equal">
      <formula>0</formula>
    </cfRule>
    <cfRule type="containsBlanks" dxfId="392" priority="2">
      <formula>LEN(TRIM(A4))=0</formula>
    </cfRule>
  </conditionalFormatting>
  <dataValidations count="1">
    <dataValidation type="list" allowBlank="1" showInputMessage="1" showErrorMessage="1" sqref="B9:B21 A4:A21" xr:uid="{08726BCC-A84E-476B-87ED-29D7A3ACA0E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29E0-DC79-4CF4-97CF-85EBDF5E20B8}">
  <sheetPr codeName="Hoja70">
    <tabColor rgb="FFC00000"/>
    <pageSetUpPr fitToPage="1"/>
  </sheetPr>
  <dimension ref="A1:W25"/>
  <sheetViews>
    <sheetView zoomScaleNormal="100" workbookViewId="0">
      <selection activeCell="U11" sqref="A1:U11"/>
    </sheetView>
  </sheetViews>
  <sheetFormatPr baseColWidth="10" defaultColWidth="9.140625" defaultRowHeight="15" x14ac:dyDescent="0.25"/>
  <cols>
    <col min="1" max="1" width="42" bestFit="1" customWidth="1"/>
    <col min="2" max="2" width="17.7109375" customWidth="1"/>
    <col min="3" max="3" width="8" customWidth="1"/>
    <col min="4" max="4" width="7.28515625" bestFit="1" customWidth="1"/>
    <col min="5" max="5" width="7.5703125" bestFit="1" customWidth="1"/>
    <col min="6" max="6" width="12.85546875" bestFit="1" customWidth="1"/>
    <col min="7" max="7" width="13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hidden="1" customWidth="1"/>
    <col min="16" max="16" width="8.5703125" hidden="1" customWidth="1"/>
    <col min="17" max="17" width="8.7109375" hidden="1" customWidth="1"/>
    <col min="18" max="18" width="8.28515625" hidden="1" customWidth="1"/>
    <col min="19" max="19" width="9.28515625" hidden="1" customWidth="1"/>
    <col min="20" max="20" width="0" hidden="1" customWidth="1"/>
    <col min="21" max="21" width="10.7109375" bestFit="1" customWidth="1"/>
    <col min="22" max="22" width="8.5703125" hidden="1" customWidth="1"/>
    <col min="23" max="23" width="8.85546875" hidden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20250310</v>
      </c>
      <c r="B2" s="7" t="s">
        <v>246</v>
      </c>
      <c r="C2" s="7"/>
      <c r="D2" s="8">
        <f t="shared" ref="D2:W2" si="0">($C4*D4+$C5*D5+$C6*D6+$C7*D7+$C8*D8+$C9*D9+$C10*D10+$C11*D11+$C12*D12+$C13*D13+$C14*D14+$C15*D15+$C16*D16+$C17*D17+$C18*D18+$C19*D19+$C20*D20+$C21*D21)/100</f>
        <v>6.000000000000001E-3</v>
      </c>
      <c r="E2" s="8">
        <f t="shared" si="0"/>
        <v>0.10580000000000001</v>
      </c>
      <c r="F2" s="8">
        <f t="shared" si="0"/>
        <v>5.5199999999999999E-2</v>
      </c>
      <c r="G2" s="8">
        <f t="shared" si="0"/>
        <v>0</v>
      </c>
      <c r="H2" s="8">
        <f t="shared" si="0"/>
        <v>0</v>
      </c>
      <c r="I2" s="8">
        <f t="shared" si="0"/>
        <v>5.0600000000000006E-2</v>
      </c>
      <c r="J2" s="8">
        <f t="shared" si="0"/>
        <v>0.30459999999999998</v>
      </c>
      <c r="K2" s="8">
        <f t="shared" si="0"/>
        <v>0.10799999999999998</v>
      </c>
      <c r="L2" s="8">
        <f t="shared" si="0"/>
        <v>5.0999999999999997E-2</v>
      </c>
      <c r="M2" s="8">
        <f t="shared" si="0"/>
        <v>2.52E-2</v>
      </c>
      <c r="N2" s="8">
        <f t="shared" si="0"/>
        <v>6.4000000000000003E-3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4.3400000000000001E-2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143</v>
      </c>
      <c r="B4" s="9">
        <v>180</v>
      </c>
      <c r="C4" s="9">
        <f>Tabla270[[#This Row],[CANTIDAD]]/10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0.6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95</v>
      </c>
      <c r="B5" s="9">
        <v>460</v>
      </c>
      <c r="C5" s="9">
        <f>Tabla270[[#This Row],[CANTIDAD]]/10</f>
        <v>46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0.12</v>
      </c>
      <c r="F5" s="10" cm="1">
        <f t="array" ref="F5">IF($A5="",0%,(_xlfn.XLOOKUP($A5,Tabla1[[#All],[ID]],Tabla1[[#All],[N-NH4]])))</f>
        <v>0.12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0.61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96</v>
      </c>
      <c r="B6" s="9">
        <v>110</v>
      </c>
      <c r="C6" s="9">
        <f>Tabla270[[#This Row],[CANTIDAD]]/10</f>
        <v>11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0.46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0.46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120</v>
      </c>
      <c r="C7" s="9">
        <f>Tabla270[[#This Row],[CANTIDAD]]/10</f>
        <v>12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90</v>
      </c>
      <c r="B8" s="9">
        <v>130</v>
      </c>
      <c r="C8" s="9">
        <f>Tabla270[[#This Row],[CANTIDAD]]/10</f>
        <v>13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0.18</v>
      </c>
      <c r="M8" s="10" cm="1">
        <f t="array" ref="M8">IF($A8="",0%,(_xlfn.XLOOKUP($A8,Tabla1[[#All],[ID]],Tabla1[[#All],[MgO]])))</f>
        <v>0.18</v>
      </c>
      <c r="N8" s="10" cm="1">
        <f t="array" ref="N8">IF($A8="",0%,(_xlfn.XLOOKUP($A8,Tabla1[[#All],[ID]],Tabla1[[#All],[S]])))</f>
        <v>0.04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0.14000000000000001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IF(Tabla270[[#This Row],[CANTIDAD]]="",0%,Tabla270[[#This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IF(Tabla270[[#This Row],[CANTIDAD]]="",0%,Tabla270[[#This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IF(Tabla270[[#This Row],[CANTIDAD]]="",0%,Tabla270[[#This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IF(Tabla270[[#This Row],[CANTIDAD]]="",0%,Tabla270[[#This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IF(Tabla270[[#This Row],[CANTIDAD]]="",0%,Tabla270[[#This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IF(Tabla270[[#This Row],[CANTIDAD]]="",0%,Tabla270[[#This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IF(Tabla270[[#This Row],[CANTIDAD]]="",0%,Tabla270[[#This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IF(Tabla270[[#This Row],[CANTIDAD]]="",0%,Tabla270[[#This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IF(Tabla270[[#This Row],[CANTIDAD]]="",0%,Tabla270[[#This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IF(Tabla270[[#This Row],[CANTIDAD]]="",0%,Tabla270[[#This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IF(Tabla270[[#This Row],[CANTIDAD]]="",0%,Tabla270[[#This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IF(Tabla270[[#This Row],[CANTIDAD]]="",0%,Tabla270[[#This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63" priority="30">
      <formula>LEN(TRIM(D2))=0</formula>
    </cfRule>
  </conditionalFormatting>
  <conditionalFormatting sqref="D4:W21 D2:W2">
    <cfRule type="cellIs" dxfId="362" priority="29" operator="equal">
      <formula>0</formula>
    </cfRule>
  </conditionalFormatting>
  <conditionalFormatting sqref="C4:C21">
    <cfRule type="cellIs" dxfId="361" priority="27" operator="equal">
      <formula>0</formula>
    </cfRule>
    <cfRule type="containsBlanks" dxfId="360" priority="28">
      <formula>LEN(TRIM(C4))=0</formula>
    </cfRule>
  </conditionalFormatting>
  <conditionalFormatting sqref="D1:W1">
    <cfRule type="containsBlanks" dxfId="359" priority="26">
      <formula>LEN(TRIM(D1))=0</formula>
    </cfRule>
  </conditionalFormatting>
  <conditionalFormatting sqref="C1">
    <cfRule type="containsBlanks" dxfId="358" priority="25">
      <formula>LEN(TRIM(C1))=0</formula>
    </cfRule>
  </conditionalFormatting>
  <conditionalFormatting sqref="C2">
    <cfRule type="containsBlanks" dxfId="357" priority="24">
      <formula>LEN(TRIM(C2))=0</formula>
    </cfRule>
  </conditionalFormatting>
  <conditionalFormatting sqref="D3:W3">
    <cfRule type="containsBlanks" dxfId="356" priority="23">
      <formula>LEN(TRIM(D3))=0</formula>
    </cfRule>
  </conditionalFormatting>
  <conditionalFormatting sqref="C3">
    <cfRule type="containsBlanks" dxfId="355" priority="22">
      <formula>LEN(TRIM(C3))=0</formula>
    </cfRule>
  </conditionalFormatting>
  <conditionalFormatting sqref="A13:W21 C1:W9 B10:W12">
    <cfRule type="cellIs" dxfId="354" priority="20" operator="equal">
      <formula>0</formula>
    </cfRule>
    <cfRule type="containsBlanks" dxfId="353" priority="21">
      <formula>LEN(TRIM(A1))=0</formula>
    </cfRule>
  </conditionalFormatting>
  <conditionalFormatting sqref="B9">
    <cfRule type="cellIs" dxfId="352" priority="18" operator="equal">
      <formula>0</formula>
    </cfRule>
    <cfRule type="containsBlanks" dxfId="351" priority="19">
      <formula>LEN(TRIM(B9))=0</formula>
    </cfRule>
  </conditionalFormatting>
  <conditionalFormatting sqref="A1:B1">
    <cfRule type="containsBlanks" dxfId="350" priority="17">
      <formula>LEN(TRIM(A1))=0</formula>
    </cfRule>
  </conditionalFormatting>
  <conditionalFormatting sqref="A1:B1">
    <cfRule type="cellIs" dxfId="349" priority="15" operator="equal">
      <formula>0</formula>
    </cfRule>
    <cfRule type="containsBlanks" dxfId="348" priority="16">
      <formula>LEN(TRIM(A1))=0</formula>
    </cfRule>
  </conditionalFormatting>
  <conditionalFormatting sqref="A8:A12">
    <cfRule type="cellIs" dxfId="347" priority="13" operator="equal">
      <formula>0</formula>
    </cfRule>
    <cfRule type="containsBlanks" dxfId="346" priority="14">
      <formula>LEN(TRIM(A8))=0</formula>
    </cfRule>
  </conditionalFormatting>
  <conditionalFormatting sqref="A9">
    <cfRule type="cellIs" dxfId="345" priority="11" operator="equal">
      <formula>0</formula>
    </cfRule>
    <cfRule type="containsBlanks" dxfId="344" priority="12">
      <formula>LEN(TRIM(A9))=0</formula>
    </cfRule>
  </conditionalFormatting>
  <conditionalFormatting sqref="A8:B8">
    <cfRule type="cellIs" dxfId="343" priority="9" operator="equal">
      <formula>0</formula>
    </cfRule>
    <cfRule type="containsBlanks" dxfId="342" priority="10">
      <formula>LEN(TRIM(A8))=0</formula>
    </cfRule>
  </conditionalFormatting>
  <conditionalFormatting sqref="A7:B7">
    <cfRule type="cellIs" dxfId="341" priority="7" operator="equal">
      <formula>0</formula>
    </cfRule>
    <cfRule type="containsBlanks" dxfId="340" priority="8">
      <formula>LEN(TRIM(A7))=0</formula>
    </cfRule>
  </conditionalFormatting>
  <conditionalFormatting sqref="A2:B2">
    <cfRule type="containsBlanks" dxfId="339" priority="6">
      <formula>LEN(TRIM(A2))=0</formula>
    </cfRule>
  </conditionalFormatting>
  <conditionalFormatting sqref="A3:B3">
    <cfRule type="containsBlanks" dxfId="338" priority="5">
      <formula>LEN(TRIM(A3))=0</formula>
    </cfRule>
  </conditionalFormatting>
  <conditionalFormatting sqref="A2:B6">
    <cfRule type="cellIs" dxfId="337" priority="3" operator="equal">
      <formula>0</formula>
    </cfRule>
    <cfRule type="containsBlanks" dxfId="336" priority="4">
      <formula>LEN(TRIM(A2))=0</formula>
    </cfRule>
  </conditionalFormatting>
  <conditionalFormatting sqref="A8">
    <cfRule type="cellIs" dxfId="335" priority="1" operator="equal">
      <formula>0</formula>
    </cfRule>
    <cfRule type="containsBlanks" dxfId="334" priority="2">
      <formula>LEN(TRIM(A8))=0</formula>
    </cfRule>
  </conditionalFormatting>
  <dataValidations disablePrompts="1" count="1">
    <dataValidation type="list" allowBlank="1" showInputMessage="1" showErrorMessage="1" sqref="B9:B21 A4:A21" xr:uid="{CEF4B90F-6179-4D8D-BC0A-7C2A6BD60A8A}">
      <formula1>CID</formula1>
    </dataValidation>
  </dataValidations>
  <pageMargins left="0.25" right="0.25" top="0.75" bottom="0.75" header="0.3" footer="0.3"/>
  <pageSetup paperSize="9" scale="8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16B39-5FCC-46D4-8B52-7CA1260ABCDC}">
  <sheetPr codeName="Hoja72">
    <tabColor rgb="FFC00000"/>
  </sheetPr>
  <dimension ref="A1:W25"/>
  <sheetViews>
    <sheetView zoomScale="145" zoomScaleNormal="145" workbookViewId="0">
      <selection activeCell="B3" sqref="B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20250310</v>
      </c>
      <c r="B2" s="7" t="s">
        <v>249</v>
      </c>
      <c r="C2" s="7"/>
      <c r="D2" s="8">
        <f t="shared" ref="D2:W2" si="0">($C4*D4+$C5*D5+$C6*D6+$C7*D7+$C8*D8+$C9*D9+$C10*D10+$C11*D11+$C12*D12+$C13*D13+$C14*D14+$C15*D15+$C16*D16+$C17*D17+$C18*D18+$C19*D19+$C20*D20+$C21*D21)/100</f>
        <v>1.2500000000000001E-2</v>
      </c>
      <c r="E2" s="8">
        <f t="shared" si="0"/>
        <v>9.7349999999999992E-2</v>
      </c>
      <c r="F2" s="8">
        <f t="shared" si="0"/>
        <v>6.2850000000000003E-2</v>
      </c>
      <c r="G2" s="8">
        <f t="shared" si="0"/>
        <v>0</v>
      </c>
      <c r="H2" s="8">
        <f t="shared" si="0"/>
        <v>0</v>
      </c>
      <c r="I2" s="8">
        <f t="shared" si="0"/>
        <v>3.4500000000000003E-2</v>
      </c>
      <c r="J2" s="8">
        <f t="shared" si="0"/>
        <v>0.19719999999999999</v>
      </c>
      <c r="K2" s="8">
        <f t="shared" si="0"/>
        <v>0.19800000000000001</v>
      </c>
      <c r="L2" s="8">
        <f t="shared" si="0"/>
        <v>5.7500000000000002E-2</v>
      </c>
      <c r="M2" s="8">
        <f t="shared" si="0"/>
        <v>3.7499999999999999E-3</v>
      </c>
      <c r="N2" s="8">
        <f t="shared" si="0"/>
        <v>8.5000000000000006E-3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5.2499999999999998E-2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123</v>
      </c>
      <c r="B4" s="9">
        <v>25</v>
      </c>
      <c r="C4" s="9">
        <f>Tabla272[[#This Row],[CANTIDAD]]/10</f>
        <v>2.5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0.21</v>
      </c>
      <c r="F4" s="10" cm="1">
        <f t="array" ref="F4">IF($A4="",0%,(_xlfn.XLOOKUP($A4,Tabla1[[#All],[ID]],Tabla1[[#All],[N-NH4]])))</f>
        <v>0.21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0.24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169</v>
      </c>
      <c r="B5" s="9">
        <v>320</v>
      </c>
      <c r="C5" s="9">
        <f>Tabla272[[#This Row],[CANTIDAD]]/10</f>
        <v>32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0.18</v>
      </c>
      <c r="F5" s="10" cm="1">
        <f t="array" ref="F5">IF($A5="",0%,(_xlfn.XLOOKUP($A5,Tabla1[[#All],[ID]],Tabla1[[#All],[N-NH4]])))</f>
        <v>0.18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0.46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96</v>
      </c>
      <c r="B6" s="9">
        <v>75</v>
      </c>
      <c r="C6" s="9">
        <f>Tabla272[[#This Row],[CANTIDAD]]/10</f>
        <v>7.5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0.46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0.46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250</v>
      </c>
      <c r="C7" s="9">
        <f>Tabla272[[#This Row],[CANTIDAD]]/10</f>
        <v>25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92</v>
      </c>
      <c r="B8" s="9">
        <v>330</v>
      </c>
      <c r="C8" s="9">
        <f>Tabla272[[#This Row],[CANTIDAD]]/10</f>
        <v>33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0.6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IF(Tabla272[[#This Row],[CANTIDAD]]="",0%,Tabla272[[#This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IF(Tabla272[[#This Row],[CANTIDAD]]="",0%,Tabla272[[#This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IF(Tabla272[[#This Row],[CANTIDAD]]="",0%,Tabla272[[#This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IF(Tabla272[[#This Row],[CANTIDAD]]="",0%,Tabla272[[#This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IF(Tabla272[[#This Row],[CANTIDAD]]="",0%,Tabla272[[#This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IF(Tabla272[[#This Row],[CANTIDAD]]="",0%,Tabla272[[#This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IF(Tabla272[[#This Row],[CANTIDAD]]="",0%,Tabla272[[#This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IF(Tabla272[[#This Row],[CANTIDAD]]="",0%,Tabla272[[#This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IF(Tabla272[[#This Row],[CANTIDAD]]="",0%,Tabla272[[#This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IF(Tabla272[[#This Row],[CANTIDAD]]="",0%,Tabla272[[#This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IF(Tabla272[[#This Row],[CANTIDAD]]="",0%,Tabla272[[#This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IF(Tabla272[[#This Row],[CANTIDAD]]="",0%,Tabla272[[#This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305" priority="32">
      <formula>LEN(TRIM(D2))=0</formula>
    </cfRule>
  </conditionalFormatting>
  <conditionalFormatting sqref="D4:W21 D2:W2">
    <cfRule type="cellIs" dxfId="304" priority="31" operator="equal">
      <formula>0</formula>
    </cfRule>
  </conditionalFormatting>
  <conditionalFormatting sqref="C4:C21">
    <cfRule type="cellIs" dxfId="303" priority="29" operator="equal">
      <formula>0</formula>
    </cfRule>
    <cfRule type="containsBlanks" dxfId="302" priority="30">
      <formula>LEN(TRIM(C4))=0</formula>
    </cfRule>
  </conditionalFormatting>
  <conditionalFormatting sqref="D1:W1">
    <cfRule type="containsBlanks" dxfId="301" priority="28">
      <formula>LEN(TRIM(D1))=0</formula>
    </cfRule>
  </conditionalFormatting>
  <conditionalFormatting sqref="C1">
    <cfRule type="containsBlanks" dxfId="300" priority="27">
      <formula>LEN(TRIM(C1))=0</formula>
    </cfRule>
  </conditionalFormatting>
  <conditionalFormatting sqref="C2">
    <cfRule type="containsBlanks" dxfId="299" priority="26">
      <formula>LEN(TRIM(C2))=0</formula>
    </cfRule>
  </conditionalFormatting>
  <conditionalFormatting sqref="D3:W3">
    <cfRule type="containsBlanks" dxfId="298" priority="25">
      <formula>LEN(TRIM(D3))=0</formula>
    </cfRule>
  </conditionalFormatting>
  <conditionalFormatting sqref="C3">
    <cfRule type="containsBlanks" dxfId="297" priority="24">
      <formula>LEN(TRIM(C3))=0</formula>
    </cfRule>
  </conditionalFormatting>
  <conditionalFormatting sqref="A13:W21 C1:W9 B10:W12">
    <cfRule type="cellIs" dxfId="296" priority="22" operator="equal">
      <formula>0</formula>
    </cfRule>
    <cfRule type="containsBlanks" dxfId="295" priority="23">
      <formula>LEN(TRIM(A1))=0</formula>
    </cfRule>
  </conditionalFormatting>
  <conditionalFormatting sqref="B9">
    <cfRule type="cellIs" dxfId="294" priority="20" operator="equal">
      <formula>0</formula>
    </cfRule>
    <cfRule type="containsBlanks" dxfId="293" priority="21">
      <formula>LEN(TRIM(B9))=0</formula>
    </cfRule>
  </conditionalFormatting>
  <conditionalFormatting sqref="A1:B1">
    <cfRule type="containsBlanks" dxfId="292" priority="19">
      <formula>LEN(TRIM(A1))=0</formula>
    </cfRule>
  </conditionalFormatting>
  <conditionalFormatting sqref="A1:B1">
    <cfRule type="cellIs" dxfId="291" priority="17" operator="equal">
      <formula>0</formula>
    </cfRule>
    <cfRule type="containsBlanks" dxfId="290" priority="18">
      <formula>LEN(TRIM(A1))=0</formula>
    </cfRule>
  </conditionalFormatting>
  <conditionalFormatting sqref="A8:A12">
    <cfRule type="cellIs" dxfId="289" priority="15" operator="equal">
      <formula>0</formula>
    </cfRule>
    <cfRule type="containsBlanks" dxfId="288" priority="16">
      <formula>LEN(TRIM(A8))=0</formula>
    </cfRule>
  </conditionalFormatting>
  <conditionalFormatting sqref="A9">
    <cfRule type="cellIs" dxfId="287" priority="13" operator="equal">
      <formula>0</formula>
    </cfRule>
    <cfRule type="containsBlanks" dxfId="286" priority="14">
      <formula>LEN(TRIM(A9))=0</formula>
    </cfRule>
  </conditionalFormatting>
  <conditionalFormatting sqref="A8:B8">
    <cfRule type="cellIs" dxfId="285" priority="11" operator="equal">
      <formula>0</formula>
    </cfRule>
    <cfRule type="containsBlanks" dxfId="284" priority="12">
      <formula>LEN(TRIM(A8))=0</formula>
    </cfRule>
  </conditionalFormatting>
  <conditionalFormatting sqref="A2:B2">
    <cfRule type="containsBlanks" dxfId="283" priority="10">
      <formula>LEN(TRIM(A2))=0</formula>
    </cfRule>
  </conditionalFormatting>
  <conditionalFormatting sqref="A3:B3">
    <cfRule type="containsBlanks" dxfId="282" priority="9">
      <formula>LEN(TRIM(A3))=0</formula>
    </cfRule>
  </conditionalFormatting>
  <conditionalFormatting sqref="A2:B3">
    <cfRule type="cellIs" dxfId="281" priority="7" operator="equal">
      <formula>0</formula>
    </cfRule>
    <cfRule type="containsBlanks" dxfId="280" priority="8">
      <formula>LEN(TRIM(A2))=0</formula>
    </cfRule>
  </conditionalFormatting>
  <conditionalFormatting sqref="A8">
    <cfRule type="cellIs" dxfId="279" priority="5" operator="equal">
      <formula>0</formula>
    </cfRule>
    <cfRule type="containsBlanks" dxfId="278" priority="6">
      <formula>LEN(TRIM(A8))=0</formula>
    </cfRule>
  </conditionalFormatting>
  <conditionalFormatting sqref="A7:B7">
    <cfRule type="cellIs" dxfId="277" priority="3" operator="equal">
      <formula>0</formula>
    </cfRule>
    <cfRule type="containsBlanks" dxfId="276" priority="4">
      <formula>LEN(TRIM(A7))=0</formula>
    </cfRule>
  </conditionalFormatting>
  <conditionalFormatting sqref="A4:B6">
    <cfRule type="cellIs" dxfId="275" priority="1" operator="equal">
      <formula>0</formula>
    </cfRule>
    <cfRule type="containsBlanks" dxfId="274" priority="2">
      <formula>LEN(TRIM(A4))=0</formula>
    </cfRule>
  </conditionalFormatting>
  <dataValidations count="1">
    <dataValidation type="list" allowBlank="1" showInputMessage="1" showErrorMessage="1" sqref="B9:B21 A4:A21" xr:uid="{825EA94E-C32F-4328-B2EB-A61541B031C3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899B-2654-4315-9817-A9012F60353E}">
  <sheetPr codeName="Hoja73">
    <tabColor rgb="FFC00000"/>
    <pageSetUpPr fitToPage="1"/>
  </sheetPr>
  <dimension ref="A1:W25"/>
  <sheetViews>
    <sheetView zoomScale="115" zoomScaleNormal="115" workbookViewId="0">
      <selection activeCell="U21" sqref="A1:U21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1.7109375" customWidth="1"/>
    <col min="4" max="4" width="7.28515625" bestFit="1" customWidth="1"/>
    <col min="5" max="5" width="7.5703125" bestFit="1" customWidth="1"/>
    <col min="6" max="6" width="12.85546875" bestFit="1" customWidth="1"/>
    <col min="7" max="7" width="13" hidden="1" customWidth="1"/>
    <col min="8" max="8" width="11.85546875" hidden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hidden="1" customWidth="1"/>
    <col min="16" max="16" width="8.5703125" hidden="1" customWidth="1"/>
    <col min="17" max="17" width="8.7109375" hidden="1" customWidth="1"/>
    <col min="18" max="18" width="8.28515625" hidden="1" customWidth="1"/>
    <col min="19" max="19" width="9.28515625" hidden="1" customWidth="1"/>
    <col min="20" max="20" width="0" hidden="1" customWidth="1"/>
    <col min="21" max="21" width="10.7109375" bestFit="1" customWidth="1"/>
    <col min="22" max="22" width="8.5703125" hidden="1" customWidth="1"/>
    <col min="23" max="23" width="8.85546875" hidden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20250310</v>
      </c>
      <c r="B2" s="7" t="s">
        <v>249</v>
      </c>
      <c r="C2" s="7"/>
      <c r="D2" s="8">
        <f t="shared" ref="D2:W2" si="0">($C4*D4+$C5*D5+$C6*D6+$C7*D7+$C8*D8+$C9*D9+$C10*D10+$C11*D11+$C12*D12+$C13*D13+$C14*D14+$C15*D15+$C16*D16+$C17*D17+$C18*D18+$C19*D19+$C20*D20+$C21*D21)/100</f>
        <v>6.000000000000001E-3</v>
      </c>
      <c r="E2" s="8">
        <f t="shared" si="0"/>
        <v>0.1038</v>
      </c>
      <c r="F2" s="8">
        <f t="shared" si="0"/>
        <v>3.4799999999999998E-2</v>
      </c>
      <c r="G2" s="8">
        <f t="shared" si="0"/>
        <v>0</v>
      </c>
      <c r="H2" s="8">
        <f t="shared" si="0"/>
        <v>0</v>
      </c>
      <c r="I2" s="8">
        <f t="shared" si="0"/>
        <v>6.9000000000000006E-2</v>
      </c>
      <c r="J2" s="8">
        <f t="shared" si="0"/>
        <v>0.20090000000000002</v>
      </c>
      <c r="K2" s="8">
        <f t="shared" si="0"/>
        <v>0.20399999999999999</v>
      </c>
      <c r="L2" s="8">
        <f t="shared" si="0"/>
        <v>4.5600000000000002E-2</v>
      </c>
      <c r="M2" s="8">
        <f t="shared" si="0"/>
        <v>1.9799999999999998E-2</v>
      </c>
      <c r="N2" s="8">
        <f t="shared" si="0"/>
        <v>5.1999999999999998E-3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3.9199999999999999E-2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250</v>
      </c>
      <c r="B4" s="9">
        <v>290</v>
      </c>
      <c r="C4" s="9">
        <f>Tabla273[[#This Row],[CANTIDAD]]/10</f>
        <v>29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0.12</v>
      </c>
      <c r="F4" s="10" cm="1">
        <f t="array" ref="F4">IF($A4="",0%,(_xlfn.XLOOKUP($A4,Tabla1[[#All],[ID]],Tabla1[[#All],[N-NH4]])))</f>
        <v>0.12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0.61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168</v>
      </c>
      <c r="B5" s="9">
        <v>150</v>
      </c>
      <c r="C5" s="9">
        <f>Tabla273[[#This Row],[CANTIDAD]]/10</f>
        <v>15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0.46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0.46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143</v>
      </c>
      <c r="B6" s="9">
        <v>340</v>
      </c>
      <c r="C6" s="9">
        <f>Tabla273[[#This Row],[CANTIDAD]]/10</f>
        <v>34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120</v>
      </c>
      <c r="C7" s="9">
        <f>Tabla273[[#This Row],[CANTIDAD]]/10</f>
        <v>12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90</v>
      </c>
      <c r="B8" s="9">
        <v>100</v>
      </c>
      <c r="C8" s="9">
        <f>Tabla273[[#This Row],[CANTIDAD]]/10</f>
        <v>10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0.18</v>
      </c>
      <c r="M8" s="10" cm="1">
        <f t="array" ref="M8">IF($A8="",0%,(_xlfn.XLOOKUP($A8,Tabla1[[#All],[ID]],Tabla1[[#All],[MgO]])))</f>
        <v>0.18</v>
      </c>
      <c r="N8" s="10" cm="1">
        <f t="array" ref="N8">IF($A8="",0%,(_xlfn.XLOOKUP($A8,Tabla1[[#All],[ID]],Tabla1[[#All],[S]])))</f>
        <v>0.04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0.14000000000000001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IF(Tabla273[[#This Row],[CANTIDAD]]="",0%,Tabla273[[#This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IF(Tabla273[[#This Row],[CANTIDAD]]="",0%,Tabla273[[#This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IF(Tabla273[[#This Row],[CANTIDAD]]="",0%,Tabla273[[#This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IF(Tabla273[[#This Row],[CANTIDAD]]="",0%,Tabla273[[#This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IF(Tabla273[[#This Row],[CANTIDAD]]="",0%,Tabla273[[#This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IF(Tabla273[[#This Row],[CANTIDAD]]="",0%,Tabla273[[#This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IF(Tabla273[[#This Row],[CANTIDAD]]="",0%,Tabla273[[#This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IF(Tabla273[[#This Row],[CANTIDAD]]="",0%,Tabla273[[#This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IF(Tabla273[[#This Row],[CANTIDAD]]="",0%,Tabla273[[#This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IF(Tabla273[[#This Row],[CANTIDAD]]="",0%,Tabla273[[#This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IF(Tabla273[[#This Row],[CANTIDAD]]="",0%,Tabla273[[#This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IF(Tabla273[[#This Row],[CANTIDAD]]="",0%,Tabla273[[#This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245" priority="34">
      <formula>LEN(TRIM(D2))=0</formula>
    </cfRule>
  </conditionalFormatting>
  <conditionalFormatting sqref="D4:W21 D2:W2">
    <cfRule type="cellIs" dxfId="244" priority="33" operator="equal">
      <formula>0</formula>
    </cfRule>
  </conditionalFormatting>
  <conditionalFormatting sqref="C4:C21">
    <cfRule type="cellIs" dxfId="243" priority="31" operator="equal">
      <formula>0</formula>
    </cfRule>
    <cfRule type="containsBlanks" dxfId="242" priority="32">
      <formula>LEN(TRIM(C4))=0</formula>
    </cfRule>
  </conditionalFormatting>
  <conditionalFormatting sqref="D1:W1">
    <cfRule type="containsBlanks" dxfId="241" priority="30">
      <formula>LEN(TRIM(D1))=0</formula>
    </cfRule>
  </conditionalFormatting>
  <conditionalFormatting sqref="C1">
    <cfRule type="containsBlanks" dxfId="240" priority="29">
      <formula>LEN(TRIM(C1))=0</formula>
    </cfRule>
  </conditionalFormatting>
  <conditionalFormatting sqref="C2">
    <cfRule type="containsBlanks" dxfId="239" priority="28">
      <formula>LEN(TRIM(C2))=0</formula>
    </cfRule>
  </conditionalFormatting>
  <conditionalFormatting sqref="D3:W3">
    <cfRule type="containsBlanks" dxfId="238" priority="27">
      <formula>LEN(TRIM(D3))=0</formula>
    </cfRule>
  </conditionalFormatting>
  <conditionalFormatting sqref="C3">
    <cfRule type="containsBlanks" dxfId="237" priority="26">
      <formula>LEN(TRIM(C3))=0</formula>
    </cfRule>
  </conditionalFormatting>
  <conditionalFormatting sqref="A13:W21 C1:W9 B10:W12">
    <cfRule type="cellIs" dxfId="236" priority="24" operator="equal">
      <formula>0</formula>
    </cfRule>
    <cfRule type="containsBlanks" dxfId="235" priority="25">
      <formula>LEN(TRIM(A1))=0</formula>
    </cfRule>
  </conditionalFormatting>
  <conditionalFormatting sqref="B9">
    <cfRule type="cellIs" dxfId="234" priority="22" operator="equal">
      <formula>0</formula>
    </cfRule>
    <cfRule type="containsBlanks" dxfId="233" priority="23">
      <formula>LEN(TRIM(B9))=0</formula>
    </cfRule>
  </conditionalFormatting>
  <conditionalFormatting sqref="A1:B1">
    <cfRule type="containsBlanks" dxfId="232" priority="21">
      <formula>LEN(TRIM(A1))=0</formula>
    </cfRule>
  </conditionalFormatting>
  <conditionalFormatting sqref="A1:B1">
    <cfRule type="cellIs" dxfId="231" priority="19" operator="equal">
      <formula>0</formula>
    </cfRule>
    <cfRule type="containsBlanks" dxfId="230" priority="20">
      <formula>LEN(TRIM(A1))=0</formula>
    </cfRule>
  </conditionalFormatting>
  <conditionalFormatting sqref="A9:A12">
    <cfRule type="cellIs" dxfId="229" priority="17" operator="equal">
      <formula>0</formula>
    </cfRule>
    <cfRule type="containsBlanks" dxfId="228" priority="18">
      <formula>LEN(TRIM(A9))=0</formula>
    </cfRule>
  </conditionalFormatting>
  <conditionalFormatting sqref="A9">
    <cfRule type="cellIs" dxfId="227" priority="15" operator="equal">
      <formula>0</formula>
    </cfRule>
    <cfRule type="containsBlanks" dxfId="226" priority="16">
      <formula>LEN(TRIM(A9))=0</formula>
    </cfRule>
  </conditionalFormatting>
  <conditionalFormatting sqref="A2:B2">
    <cfRule type="containsBlanks" dxfId="225" priority="14">
      <formula>LEN(TRIM(A2))=0</formula>
    </cfRule>
  </conditionalFormatting>
  <conditionalFormatting sqref="A3:B3">
    <cfRule type="containsBlanks" dxfId="224" priority="13">
      <formula>LEN(TRIM(A3))=0</formula>
    </cfRule>
  </conditionalFormatting>
  <conditionalFormatting sqref="A2:B3">
    <cfRule type="cellIs" dxfId="223" priority="11" operator="equal">
      <formula>0</formula>
    </cfRule>
    <cfRule type="containsBlanks" dxfId="222" priority="12">
      <formula>LEN(TRIM(A2))=0</formula>
    </cfRule>
  </conditionalFormatting>
  <conditionalFormatting sqref="A8">
    <cfRule type="cellIs" dxfId="221" priority="9" operator="equal">
      <formula>0</formula>
    </cfRule>
    <cfRule type="containsBlanks" dxfId="220" priority="10">
      <formula>LEN(TRIM(A8))=0</formula>
    </cfRule>
  </conditionalFormatting>
  <conditionalFormatting sqref="A8:B8">
    <cfRule type="cellIs" dxfId="219" priority="7" operator="equal">
      <formula>0</formula>
    </cfRule>
    <cfRule type="containsBlanks" dxfId="218" priority="8">
      <formula>LEN(TRIM(A8))=0</formula>
    </cfRule>
  </conditionalFormatting>
  <conditionalFormatting sqref="A7:B7">
    <cfRule type="cellIs" dxfId="217" priority="5" operator="equal">
      <formula>0</formula>
    </cfRule>
    <cfRule type="containsBlanks" dxfId="216" priority="6">
      <formula>LEN(TRIM(A7))=0</formula>
    </cfRule>
  </conditionalFormatting>
  <conditionalFormatting sqref="A4:B6">
    <cfRule type="cellIs" dxfId="215" priority="3" operator="equal">
      <formula>0</formula>
    </cfRule>
    <cfRule type="containsBlanks" dxfId="214" priority="4">
      <formula>LEN(TRIM(A4))=0</formula>
    </cfRule>
  </conditionalFormatting>
  <conditionalFormatting sqref="A8">
    <cfRule type="cellIs" dxfId="213" priority="1" operator="equal">
      <formula>0</formula>
    </cfRule>
    <cfRule type="containsBlanks" dxfId="212" priority="2">
      <formula>LEN(TRIM(A8))=0</formula>
    </cfRule>
  </conditionalFormatting>
  <dataValidations count="1">
    <dataValidation type="list" allowBlank="1" showInputMessage="1" showErrorMessage="1" sqref="B9:B21 A4:A21" xr:uid="{A038967C-1124-472F-8BAC-394536CA3D7E}">
      <formula1>CID</formula1>
    </dataValidation>
  </dataValidations>
  <pageMargins left="0.25" right="0.25" top="0.75" bottom="0.75" header="0.3" footer="0.3"/>
  <pageSetup paperSize="9" scale="8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3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122DF-A383-4A3E-B211-2FFDB7B712A8}">
  <sheetPr codeName="Hoja74">
    <tabColor rgb="FFC00000"/>
  </sheetPr>
  <dimension ref="A1:W25"/>
  <sheetViews>
    <sheetView zoomScale="145" zoomScaleNormal="145" workbookViewId="0">
      <selection activeCell="B3" sqref="B3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20250310</v>
      </c>
      <c r="B2" s="7" t="s">
        <v>251</v>
      </c>
      <c r="C2" s="7"/>
      <c r="D2" s="8">
        <f t="shared" ref="D2:W2" si="0">($C4*D4+$C5*D5+$C6*D6+$C7*D7+$C8*D8+$C9*D9+$C10*D10+$C11*D11+$C12*D12+$C13*D13+$C14*D14+$C15*D15+$C16*D16+$C17*D17+$C18*D18+$C19*D19+$C20*D20+$C21*D21)/100</f>
        <v>1.2500000000000001E-2</v>
      </c>
      <c r="E2" s="8">
        <f t="shared" si="0"/>
        <v>0.1036</v>
      </c>
      <c r="F2" s="8">
        <f t="shared" si="0"/>
        <v>0.03</v>
      </c>
      <c r="G2" s="8">
        <f t="shared" si="0"/>
        <v>0</v>
      </c>
      <c r="H2" s="8">
        <f t="shared" si="0"/>
        <v>0</v>
      </c>
      <c r="I2" s="8">
        <f t="shared" si="0"/>
        <v>7.3599999999999999E-2</v>
      </c>
      <c r="J2" s="8">
        <f t="shared" si="0"/>
        <v>0.20250000000000001</v>
      </c>
      <c r="K2" s="8">
        <f t="shared" si="0"/>
        <v>0.20399999999999999</v>
      </c>
      <c r="L2" s="8">
        <f t="shared" si="0"/>
        <v>5.7500000000000002E-2</v>
      </c>
      <c r="M2" s="8">
        <f t="shared" si="0"/>
        <v>3.7499999999999999E-3</v>
      </c>
      <c r="N2" s="8">
        <f t="shared" si="0"/>
        <v>2.5000000000000001E-3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5.2499999999999998E-2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250</v>
      </c>
      <c r="B4" s="9">
        <v>250</v>
      </c>
      <c r="C4" s="9">
        <f>Tabla274[[#This Row],[CANTIDAD]]/10</f>
        <v>25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0.12</v>
      </c>
      <c r="F4" s="10" cm="1">
        <f t="array" ref="F4">IF($A4="",0%,(_xlfn.XLOOKUP($A4,Tabla1[[#All],[ID]],Tabla1[[#All],[N-NH4]])))</f>
        <v>0.12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0.61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168</v>
      </c>
      <c r="B5" s="9">
        <v>160</v>
      </c>
      <c r="C5" s="9">
        <f>Tabla274[[#This Row],[CANTIDAD]]/10</f>
        <v>16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0.46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0.46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143</v>
      </c>
      <c r="B6" s="9">
        <v>340</v>
      </c>
      <c r="C6" s="9">
        <f>Tabla274[[#This Row],[CANTIDAD]]/10</f>
        <v>34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250</v>
      </c>
      <c r="C7" s="9">
        <f>Tabla274[[#This Row],[CANTIDAD]]/10</f>
        <v>25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/>
      <c r="B8" s="9"/>
      <c r="C8" s="9">
        <f>Tabla274[[#This Row],[CANTIDAD]]/10</f>
        <v>0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</v>
      </c>
      <c r="M8" s="10" cm="1">
        <f t="array" ref="M8">IF($A8="",0%,(_xlfn.XLOOKUP($A8,Tabla1[[#All],[ID]],Tabla1[[#All],[MgO]])))</f>
        <v>0</v>
      </c>
      <c r="N8" s="10" cm="1">
        <f t="array" ref="N8">IF($A8="",0%,(_xlfn.XLOOKUP($A8,Tabla1[[#All],[ID]],Tabla1[[#All],[S]])))</f>
        <v>0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IF(Tabla274[[#This Row],[CANTIDAD]]="",0%,Tabla274[[#This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IF(Tabla274[[#This Row],[CANTIDAD]]="",0%,Tabla274[[#This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IF(Tabla274[[#This Row],[CANTIDAD]]="",0%,Tabla274[[#This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IF(Tabla274[[#This Row],[CANTIDAD]]="",0%,Tabla274[[#This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IF(Tabla274[[#This Row],[CANTIDAD]]="",0%,Tabla274[[#This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IF(Tabla274[[#This Row],[CANTIDAD]]="",0%,Tabla274[[#This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IF(Tabla274[[#This Row],[CANTIDAD]]="",0%,Tabla274[[#This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IF(Tabla274[[#This Row],[CANTIDAD]]="",0%,Tabla274[[#This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IF(Tabla274[[#This Row],[CANTIDAD]]="",0%,Tabla274[[#This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IF(Tabla274[[#This Row],[CANTIDAD]]="",0%,Tabla274[[#This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IF(Tabla274[[#This Row],[CANTIDAD]]="",0%,Tabla274[[#This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IF(Tabla274[[#This Row],[CANTIDAD]]="",0%,Tabla274[[#This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83" priority="34">
      <formula>LEN(TRIM(D2))=0</formula>
    </cfRule>
  </conditionalFormatting>
  <conditionalFormatting sqref="D4:W21 D2:W2">
    <cfRule type="cellIs" dxfId="182" priority="33" operator="equal">
      <formula>0</formula>
    </cfRule>
  </conditionalFormatting>
  <conditionalFormatting sqref="C4:C21">
    <cfRule type="cellIs" dxfId="181" priority="31" operator="equal">
      <formula>0</formula>
    </cfRule>
    <cfRule type="containsBlanks" dxfId="180" priority="32">
      <formula>LEN(TRIM(C4))=0</formula>
    </cfRule>
  </conditionalFormatting>
  <conditionalFormatting sqref="D1:W1">
    <cfRule type="containsBlanks" dxfId="179" priority="30">
      <formula>LEN(TRIM(D1))=0</formula>
    </cfRule>
  </conditionalFormatting>
  <conditionalFormatting sqref="C1">
    <cfRule type="containsBlanks" dxfId="178" priority="29">
      <formula>LEN(TRIM(C1))=0</formula>
    </cfRule>
  </conditionalFormatting>
  <conditionalFormatting sqref="C2">
    <cfRule type="containsBlanks" dxfId="177" priority="28">
      <formula>LEN(TRIM(C2))=0</formula>
    </cfRule>
  </conditionalFormatting>
  <conditionalFormatting sqref="D3:W3">
    <cfRule type="containsBlanks" dxfId="176" priority="27">
      <formula>LEN(TRIM(D3))=0</formula>
    </cfRule>
  </conditionalFormatting>
  <conditionalFormatting sqref="C3">
    <cfRule type="containsBlanks" dxfId="175" priority="26">
      <formula>LEN(TRIM(C3))=0</formula>
    </cfRule>
  </conditionalFormatting>
  <conditionalFormatting sqref="A13:W21 C1:W9 B10:W12">
    <cfRule type="cellIs" dxfId="174" priority="24" operator="equal">
      <formula>0</formula>
    </cfRule>
    <cfRule type="containsBlanks" dxfId="173" priority="25">
      <formula>LEN(TRIM(A1))=0</formula>
    </cfRule>
  </conditionalFormatting>
  <conditionalFormatting sqref="B9">
    <cfRule type="cellIs" dxfId="172" priority="22" operator="equal">
      <formula>0</formula>
    </cfRule>
    <cfRule type="containsBlanks" dxfId="171" priority="23">
      <formula>LEN(TRIM(B9))=0</formula>
    </cfRule>
  </conditionalFormatting>
  <conditionalFormatting sqref="A1:B1">
    <cfRule type="containsBlanks" dxfId="170" priority="21">
      <formula>LEN(TRIM(A1))=0</formula>
    </cfRule>
  </conditionalFormatting>
  <conditionalFormatting sqref="A1:B1">
    <cfRule type="cellIs" dxfId="169" priority="19" operator="equal">
      <formula>0</formula>
    </cfRule>
    <cfRule type="containsBlanks" dxfId="168" priority="20">
      <formula>LEN(TRIM(A1))=0</formula>
    </cfRule>
  </conditionalFormatting>
  <conditionalFormatting sqref="A9:A12">
    <cfRule type="cellIs" dxfId="167" priority="17" operator="equal">
      <formula>0</formula>
    </cfRule>
    <cfRule type="containsBlanks" dxfId="166" priority="18">
      <formula>LEN(TRIM(A9))=0</formula>
    </cfRule>
  </conditionalFormatting>
  <conditionalFormatting sqref="A9">
    <cfRule type="cellIs" dxfId="165" priority="15" operator="equal">
      <formula>0</formula>
    </cfRule>
    <cfRule type="containsBlanks" dxfId="164" priority="16">
      <formula>LEN(TRIM(A9))=0</formula>
    </cfRule>
  </conditionalFormatting>
  <conditionalFormatting sqref="A2:B2">
    <cfRule type="containsBlanks" dxfId="163" priority="14">
      <formula>LEN(TRIM(A2))=0</formula>
    </cfRule>
  </conditionalFormatting>
  <conditionalFormatting sqref="A3:B3">
    <cfRule type="containsBlanks" dxfId="162" priority="13">
      <formula>LEN(TRIM(A3))=0</formula>
    </cfRule>
  </conditionalFormatting>
  <conditionalFormatting sqref="A2:B3">
    <cfRule type="cellIs" dxfId="161" priority="11" operator="equal">
      <formula>0</formula>
    </cfRule>
    <cfRule type="containsBlanks" dxfId="160" priority="12">
      <formula>LEN(TRIM(A2))=0</formula>
    </cfRule>
  </conditionalFormatting>
  <conditionalFormatting sqref="A8">
    <cfRule type="cellIs" dxfId="159" priority="9" operator="equal">
      <formula>0</formula>
    </cfRule>
    <cfRule type="containsBlanks" dxfId="158" priority="10">
      <formula>LEN(TRIM(A8))=0</formula>
    </cfRule>
  </conditionalFormatting>
  <conditionalFormatting sqref="A8:B8">
    <cfRule type="cellIs" dxfId="157" priority="7" operator="equal">
      <formula>0</formula>
    </cfRule>
    <cfRule type="containsBlanks" dxfId="156" priority="8">
      <formula>LEN(TRIM(A8))=0</formula>
    </cfRule>
  </conditionalFormatting>
  <conditionalFormatting sqref="A7:B7">
    <cfRule type="cellIs" dxfId="155" priority="5" operator="equal">
      <formula>0</formula>
    </cfRule>
    <cfRule type="containsBlanks" dxfId="154" priority="6">
      <formula>LEN(TRIM(A7))=0</formula>
    </cfRule>
  </conditionalFormatting>
  <conditionalFormatting sqref="A4:B6">
    <cfRule type="cellIs" dxfId="153" priority="3" operator="equal">
      <formula>0</formula>
    </cfRule>
    <cfRule type="containsBlanks" dxfId="152" priority="4">
      <formula>LEN(TRIM(A4))=0</formula>
    </cfRule>
  </conditionalFormatting>
  <conditionalFormatting sqref="A8">
    <cfRule type="cellIs" dxfId="151" priority="1" operator="equal">
      <formula>0</formula>
    </cfRule>
    <cfRule type="containsBlanks" dxfId="150" priority="2">
      <formula>LEN(TRIM(A8))=0</formula>
    </cfRule>
  </conditionalFormatting>
  <dataValidations count="1">
    <dataValidation type="list" allowBlank="1" showInputMessage="1" showErrorMessage="1" sqref="B9:B21 A4:A21" xr:uid="{4DEACC67-7B3D-4A0D-BEB6-8250A1FFEA5C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7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60978-84D8-4CF5-9FA8-34779BB2BCEB}">
  <sheetPr codeName="Hoja75">
    <tabColor rgb="FFC00000"/>
  </sheetPr>
  <dimension ref="A1:W25"/>
  <sheetViews>
    <sheetView zoomScale="145" zoomScaleNormal="145" workbookViewId="0">
      <selection activeCell="B4" sqref="B4:B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20250310</v>
      </c>
      <c r="B2" s="7" t="s">
        <v>252</v>
      </c>
      <c r="C2" s="7"/>
      <c r="D2" s="8">
        <f t="shared" ref="D2:W2" si="0">($C4*D4+$C5*D5+$C6*D6+$C7*D7+$C8*D8+$C9*D9+$C10*D10+$C11*D11+$C12*D12+$C13*D13+$C14*D14+$C15*D15+$C16*D16+$C17*D17+$C18*D18+$C19*D19+$C20*D20+$C21*D21)/100</f>
        <v>6.2500000000000003E-3</v>
      </c>
      <c r="E2" s="8">
        <f t="shared" si="0"/>
        <v>0.1067</v>
      </c>
      <c r="F2" s="8">
        <f t="shared" si="0"/>
        <v>3.5400000000000001E-2</v>
      </c>
      <c r="G2" s="8">
        <f t="shared" si="0"/>
        <v>0</v>
      </c>
      <c r="H2" s="8">
        <f t="shared" si="0"/>
        <v>0</v>
      </c>
      <c r="I2" s="8">
        <f t="shared" si="0"/>
        <v>7.1300000000000002E-2</v>
      </c>
      <c r="J2" s="8">
        <f t="shared" si="0"/>
        <v>0.20495000000000002</v>
      </c>
      <c r="K2" s="8">
        <f t="shared" si="0"/>
        <v>0.20699999999999999</v>
      </c>
      <c r="L2" s="8">
        <f t="shared" si="0"/>
        <v>4.3149999999999994E-2</v>
      </c>
      <c r="M2" s="8">
        <f t="shared" si="0"/>
        <v>1.6274999999999998E-2</v>
      </c>
      <c r="N2" s="8">
        <f t="shared" si="0"/>
        <v>4.45E-3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3.7450000000000004E-2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250</v>
      </c>
      <c r="B4" s="9">
        <v>295</v>
      </c>
      <c r="C4" s="9">
        <f>Tabla275[[#This Row],[CANTIDAD]]/10</f>
        <v>29.5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0.12</v>
      </c>
      <c r="F4" s="10" cm="1">
        <f t="array" ref="F4">IF($A4="",0%,(_xlfn.XLOOKUP($A4,Tabla1[[#All],[ID]],Tabla1[[#All],[N-NH4]])))</f>
        <v>0.12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0.61</v>
      </c>
      <c r="K4" s="10" cm="1">
        <f t="array" ref="K4">IF($A4="",0%,(_xlfn.XLOOKUP($A4,Tabla1[[#All],[ID]],Tabla1[[#All],[K]])))</f>
        <v>0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168</v>
      </c>
      <c r="B5" s="9">
        <v>155</v>
      </c>
      <c r="C5" s="9">
        <f>Tabla275[[#This Row],[CANTIDAD]]/10</f>
        <v>15.5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0.46</v>
      </c>
      <c r="F5" s="10" cm="1">
        <f t="array" ref="F5">IF($A5="",0%,(_xlfn.XLOOKUP($A5,Tabla1[[#All],[ID]],Tabla1[[#All],[N-NH4]])))</f>
        <v>0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0.46</v>
      </c>
      <c r="J5" s="10" cm="1">
        <f t="array" ref="J5">IF($A5="",0%,(_xlfn.XLOOKUP($A5,Tabla1[[#All],[ID]],Tabla1[[#All],[P]])))</f>
        <v>0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143</v>
      </c>
      <c r="B6" s="9">
        <v>345</v>
      </c>
      <c r="C6" s="9">
        <f>Tabla275[[#This Row],[CANTIDAD]]/10</f>
        <v>34.5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0.6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125</v>
      </c>
      <c r="C7" s="9">
        <f>Tabla275[[#This Row],[CANTIDAD]]/10</f>
        <v>12.5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90</v>
      </c>
      <c r="B8" s="9">
        <v>80</v>
      </c>
      <c r="C8" s="9">
        <f>Tabla275[[#This Row],[CANTIDAD]]/10</f>
        <v>8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0.18</v>
      </c>
      <c r="M8" s="10" cm="1">
        <f t="array" ref="M8">IF($A8="",0%,(_xlfn.XLOOKUP($A8,Tabla1[[#All],[ID]],Tabla1[[#All],[MgO]])))</f>
        <v>0.18</v>
      </c>
      <c r="N8" s="10" cm="1">
        <f t="array" ref="N8">IF($A8="",0%,(_xlfn.XLOOKUP($A8,Tabla1[[#All],[ID]],Tabla1[[#All],[S]])))</f>
        <v>0.04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0.14000000000000001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IF(Tabla275[[#This Row],[CANTIDAD]]="",0%,Tabla275[[#This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IF(Tabla275[[#This Row],[CANTIDAD]]="",0%,Tabla275[[#This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IF(Tabla275[[#This Row],[CANTIDAD]]="",0%,Tabla275[[#This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IF(Tabla275[[#This Row],[CANTIDAD]]="",0%,Tabla275[[#This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IF(Tabla275[[#This Row],[CANTIDAD]]="",0%,Tabla275[[#This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IF(Tabla275[[#This Row],[CANTIDAD]]="",0%,Tabla275[[#This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IF(Tabla275[[#This Row],[CANTIDAD]]="",0%,Tabla275[[#This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IF(Tabla275[[#This Row],[CANTIDAD]]="",0%,Tabla275[[#This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IF(Tabla275[[#This Row],[CANTIDAD]]="",0%,Tabla275[[#This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IF(Tabla275[[#This Row],[CANTIDAD]]="",0%,Tabla275[[#This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IF(Tabla275[[#This Row],[CANTIDAD]]="",0%,Tabla275[[#This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IF(Tabla275[[#This Row],[CANTIDAD]]="",0%,Tabla275[[#This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121" priority="34">
      <formula>LEN(TRIM(D2))=0</formula>
    </cfRule>
  </conditionalFormatting>
  <conditionalFormatting sqref="D4:W21 D2:W2">
    <cfRule type="cellIs" dxfId="120" priority="33" operator="equal">
      <formula>0</formula>
    </cfRule>
  </conditionalFormatting>
  <conditionalFormatting sqref="C4:C21">
    <cfRule type="cellIs" dxfId="119" priority="31" operator="equal">
      <formula>0</formula>
    </cfRule>
    <cfRule type="containsBlanks" dxfId="118" priority="32">
      <formula>LEN(TRIM(C4))=0</formula>
    </cfRule>
  </conditionalFormatting>
  <conditionalFormatting sqref="D1:W1">
    <cfRule type="containsBlanks" dxfId="117" priority="30">
      <formula>LEN(TRIM(D1))=0</formula>
    </cfRule>
  </conditionalFormatting>
  <conditionalFormatting sqref="C1">
    <cfRule type="containsBlanks" dxfId="116" priority="29">
      <formula>LEN(TRIM(C1))=0</formula>
    </cfRule>
  </conditionalFormatting>
  <conditionalFormatting sqref="C2">
    <cfRule type="containsBlanks" dxfId="115" priority="28">
      <formula>LEN(TRIM(C2))=0</formula>
    </cfRule>
  </conditionalFormatting>
  <conditionalFormatting sqref="D3:W3">
    <cfRule type="containsBlanks" dxfId="114" priority="27">
      <formula>LEN(TRIM(D3))=0</formula>
    </cfRule>
  </conditionalFormatting>
  <conditionalFormatting sqref="C3">
    <cfRule type="containsBlanks" dxfId="113" priority="26">
      <formula>LEN(TRIM(C3))=0</formula>
    </cfRule>
  </conditionalFormatting>
  <conditionalFormatting sqref="A13:W21 C1:W9 B10:W12">
    <cfRule type="cellIs" dxfId="112" priority="24" operator="equal">
      <formula>0</formula>
    </cfRule>
    <cfRule type="containsBlanks" dxfId="111" priority="25">
      <formula>LEN(TRIM(A1))=0</formula>
    </cfRule>
  </conditionalFormatting>
  <conditionalFormatting sqref="B9">
    <cfRule type="cellIs" dxfId="110" priority="22" operator="equal">
      <formula>0</formula>
    </cfRule>
    <cfRule type="containsBlanks" dxfId="109" priority="23">
      <formula>LEN(TRIM(B9))=0</formula>
    </cfRule>
  </conditionalFormatting>
  <conditionalFormatting sqref="A1:B1">
    <cfRule type="containsBlanks" dxfId="108" priority="21">
      <formula>LEN(TRIM(A1))=0</formula>
    </cfRule>
  </conditionalFormatting>
  <conditionalFormatting sqref="A1:B1">
    <cfRule type="cellIs" dxfId="107" priority="19" operator="equal">
      <formula>0</formula>
    </cfRule>
    <cfRule type="containsBlanks" dxfId="106" priority="20">
      <formula>LEN(TRIM(A1))=0</formula>
    </cfRule>
  </conditionalFormatting>
  <conditionalFormatting sqref="A9:A12">
    <cfRule type="cellIs" dxfId="105" priority="17" operator="equal">
      <formula>0</formula>
    </cfRule>
    <cfRule type="containsBlanks" dxfId="104" priority="18">
      <formula>LEN(TRIM(A9))=0</formula>
    </cfRule>
  </conditionalFormatting>
  <conditionalFormatting sqref="A9">
    <cfRule type="cellIs" dxfId="103" priority="15" operator="equal">
      <formula>0</formula>
    </cfRule>
    <cfRule type="containsBlanks" dxfId="102" priority="16">
      <formula>LEN(TRIM(A9))=0</formula>
    </cfRule>
  </conditionalFormatting>
  <conditionalFormatting sqref="A2:B2">
    <cfRule type="containsBlanks" dxfId="101" priority="14">
      <formula>LEN(TRIM(A2))=0</formula>
    </cfRule>
  </conditionalFormatting>
  <conditionalFormatting sqref="A3:B3">
    <cfRule type="containsBlanks" dxfId="100" priority="13">
      <formula>LEN(TRIM(A3))=0</formula>
    </cfRule>
  </conditionalFormatting>
  <conditionalFormatting sqref="A2:B3">
    <cfRule type="cellIs" dxfId="99" priority="11" operator="equal">
      <formula>0</formula>
    </cfRule>
    <cfRule type="containsBlanks" dxfId="98" priority="12">
      <formula>LEN(TRIM(A2))=0</formula>
    </cfRule>
  </conditionalFormatting>
  <conditionalFormatting sqref="A8">
    <cfRule type="cellIs" dxfId="97" priority="9" operator="equal">
      <formula>0</formula>
    </cfRule>
    <cfRule type="containsBlanks" dxfId="96" priority="10">
      <formula>LEN(TRIM(A8))=0</formula>
    </cfRule>
  </conditionalFormatting>
  <conditionalFormatting sqref="A8:B8">
    <cfRule type="cellIs" dxfId="95" priority="7" operator="equal">
      <formula>0</formula>
    </cfRule>
    <cfRule type="containsBlanks" dxfId="94" priority="8">
      <formula>LEN(TRIM(A8))=0</formula>
    </cfRule>
  </conditionalFormatting>
  <conditionalFormatting sqref="A7:B7">
    <cfRule type="cellIs" dxfId="93" priority="5" operator="equal">
      <formula>0</formula>
    </cfRule>
    <cfRule type="containsBlanks" dxfId="92" priority="6">
      <formula>LEN(TRIM(A7))=0</formula>
    </cfRule>
  </conditionalFormatting>
  <conditionalFormatting sqref="A4:B6">
    <cfRule type="cellIs" dxfId="91" priority="3" operator="equal">
      <formula>0</formula>
    </cfRule>
    <cfRule type="containsBlanks" dxfId="90" priority="4">
      <formula>LEN(TRIM(A4))=0</formula>
    </cfRule>
  </conditionalFormatting>
  <conditionalFormatting sqref="A8">
    <cfRule type="cellIs" dxfId="89" priority="1" operator="equal">
      <formula>0</formula>
    </cfRule>
    <cfRule type="containsBlanks" dxfId="88" priority="2">
      <formula>LEN(TRIM(A8))=0</formula>
    </cfRule>
  </conditionalFormatting>
  <dataValidations count="1">
    <dataValidation type="list" allowBlank="1" showInputMessage="1" showErrorMessage="1" sqref="B9:B21 A4:A21" xr:uid="{3342DDC8-981E-4B02-A54A-44F7FA0EAA72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FC5F-EBE5-4DDF-8ED3-FADF37CC83CF}">
  <sheetPr codeName="Hoja76">
    <tabColor rgb="FFC00000"/>
  </sheetPr>
  <dimension ref="A1:W25"/>
  <sheetViews>
    <sheetView zoomScale="145" zoomScaleNormal="145" workbookViewId="0">
      <selection activeCell="B8" sqref="B8"/>
    </sheetView>
  </sheetViews>
  <sheetFormatPr baseColWidth="10" defaultColWidth="9.140625" defaultRowHeight="15" x14ac:dyDescent="0.25"/>
  <cols>
    <col min="1" max="1" width="42" bestFit="1" customWidth="1"/>
    <col min="2" max="2" width="27.140625" bestFit="1" customWidth="1"/>
    <col min="3" max="3" width="13.28515625" bestFit="1" customWidth="1"/>
    <col min="4" max="4" width="7.28515625" bestFit="1" customWidth="1"/>
    <col min="5" max="5" width="7.5703125" bestFit="1" customWidth="1"/>
    <col min="6" max="6" width="12.85546875" bestFit="1" customWidth="1"/>
    <col min="7" max="7" width="13" bestFit="1" customWidth="1"/>
    <col min="8" max="8" width="11.85546875" bestFit="1" customWidth="1"/>
    <col min="9" max="9" width="10.7109375" bestFit="1" customWidth="1"/>
    <col min="10" max="11" width="7.7109375" bestFit="1" customWidth="1"/>
    <col min="12" max="12" width="10.28515625" bestFit="1" customWidth="1"/>
    <col min="13" max="13" width="10.85546875" bestFit="1" customWidth="1"/>
    <col min="14" max="14" width="7.7109375" bestFit="1" customWidth="1"/>
    <col min="15" max="15" width="7.28515625" bestFit="1" customWidth="1"/>
    <col min="16" max="16" width="8.5703125" bestFit="1" customWidth="1"/>
    <col min="17" max="17" width="8.7109375" bestFit="1" customWidth="1"/>
    <col min="18" max="18" width="8.28515625" bestFit="1" customWidth="1"/>
    <col min="19" max="19" width="9.28515625" bestFit="1" customWidth="1"/>
    <col min="21" max="21" width="10.7109375" bestFit="1" customWidth="1"/>
    <col min="22" max="22" width="8.5703125" bestFit="1" customWidth="1"/>
    <col min="23" max="23" width="8.85546875" bestFit="1" customWidth="1"/>
  </cols>
  <sheetData>
    <row r="1" spans="1:23" ht="19.5" x14ac:dyDescent="0.25">
      <c r="A1" s="15" t="s">
        <v>44</v>
      </c>
      <c r="B1" s="15" t="s">
        <v>23</v>
      </c>
      <c r="C1" s="15" t="s">
        <v>45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5" t="s">
        <v>22</v>
      </c>
    </row>
    <row r="2" spans="1:23" ht="19.5" x14ac:dyDescent="0.25">
      <c r="A2" s="7">
        <v>20250310</v>
      </c>
      <c r="B2" s="7" t="s">
        <v>253</v>
      </c>
      <c r="C2" s="7"/>
      <c r="D2" s="8">
        <f t="shared" ref="D2:W2" si="0">($C4*D4+$C5*D5+$C6*D6+$C7*D7+$C8*D8+$C9*D9+$C10*D10+$C11*D11+$C12*D12+$C13*D13+$C14*D14+$C15*D15+$C16*D16+$C17*D17+$C18*D18+$C19*D19+$C20*D20+$C21*D21)/100</f>
        <v>6.2500000000000003E-3</v>
      </c>
      <c r="E2" s="8">
        <f t="shared" si="0"/>
        <v>0.1087</v>
      </c>
      <c r="F2" s="8">
        <f t="shared" si="0"/>
        <v>5.5800000000000002E-2</v>
      </c>
      <c r="G2" s="8">
        <f t="shared" si="0"/>
        <v>0</v>
      </c>
      <c r="H2" s="8">
        <f t="shared" si="0"/>
        <v>0</v>
      </c>
      <c r="I2" s="8">
        <f t="shared" si="0"/>
        <v>5.2900000000000003E-2</v>
      </c>
      <c r="J2" s="8">
        <f t="shared" si="0"/>
        <v>0.30864999999999998</v>
      </c>
      <c r="K2" s="8">
        <f t="shared" si="0"/>
        <v>0.10799999999999998</v>
      </c>
      <c r="L2" s="8">
        <f t="shared" si="0"/>
        <v>4.9450000000000001E-2</v>
      </c>
      <c r="M2" s="8">
        <f t="shared" si="0"/>
        <v>2.2574999999999998E-2</v>
      </c>
      <c r="N2" s="8">
        <f t="shared" si="0"/>
        <v>5.8499999999999993E-3</v>
      </c>
      <c r="O2" s="8">
        <f t="shared" si="0"/>
        <v>0</v>
      </c>
      <c r="P2" s="8">
        <f t="shared" si="0"/>
        <v>0</v>
      </c>
      <c r="Q2" s="8">
        <f t="shared" si="0"/>
        <v>0</v>
      </c>
      <c r="R2" s="8">
        <f t="shared" si="0"/>
        <v>0</v>
      </c>
      <c r="S2" s="8">
        <f t="shared" si="0"/>
        <v>0</v>
      </c>
      <c r="T2" s="8">
        <f t="shared" si="0"/>
        <v>0</v>
      </c>
      <c r="U2" s="8">
        <f t="shared" si="0"/>
        <v>4.2350000000000006E-2</v>
      </c>
      <c r="V2" s="8">
        <f t="shared" si="0"/>
        <v>0</v>
      </c>
      <c r="W2" s="8">
        <f t="shared" si="0"/>
        <v>0</v>
      </c>
    </row>
    <row r="3" spans="1:23" ht="19.5" x14ac:dyDescent="0.25">
      <c r="A3" s="15" t="s">
        <v>0</v>
      </c>
      <c r="B3" s="15" t="s">
        <v>35</v>
      </c>
      <c r="C3" s="15" t="s">
        <v>37</v>
      </c>
      <c r="D3" s="15" t="s">
        <v>3</v>
      </c>
      <c r="E3" s="15" t="s">
        <v>4</v>
      </c>
      <c r="F3" s="15" t="s">
        <v>5</v>
      </c>
      <c r="G3" s="15" t="s">
        <v>6</v>
      </c>
      <c r="H3" s="15" t="s">
        <v>7</v>
      </c>
      <c r="I3" s="15" t="s">
        <v>8</v>
      </c>
      <c r="J3" s="15" t="s">
        <v>9</v>
      </c>
      <c r="K3" s="15" t="s">
        <v>10</v>
      </c>
      <c r="L3" s="15" t="s">
        <v>11</v>
      </c>
      <c r="M3" s="15" t="s">
        <v>12</v>
      </c>
      <c r="N3" s="15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</row>
    <row r="4" spans="1:23" x14ac:dyDescent="0.25">
      <c r="A4" s="9" t="s">
        <v>143</v>
      </c>
      <c r="B4" s="9">
        <v>180</v>
      </c>
      <c r="C4" s="9">
        <f>Tabla276[[#This Row],[CANTIDAD]]/10</f>
        <v>18</v>
      </c>
      <c r="D4" s="10" cm="1">
        <f t="array" ref="D4">IF($A4="",0%,_xlfn.XLOOKUP($A4,Tabla1[[#All],[ID]],Tabla1[[#All],[C]]))</f>
        <v>0</v>
      </c>
      <c r="E4" s="10" cm="1">
        <f t="array" ref="E4">IF($A4="",0%,_xlfn.XLOOKUP($A4,Tabla1[[#All],[ID]],Tabla1[[#All],[N]]))</f>
        <v>0</v>
      </c>
      <c r="F4" s="10" cm="1">
        <f t="array" ref="F4">IF($A4="",0%,(_xlfn.XLOOKUP($A4,Tabla1[[#All],[ID]],Tabla1[[#All],[N-NH4]])))</f>
        <v>0</v>
      </c>
      <c r="G4" s="10" cm="1">
        <f t="array" ref="G4">IF($A4="",0%,(_xlfn.XLOOKUP($A4,Tabla1[[#All],[ID]],Tabla1[[#All],[N-NO3]])))</f>
        <v>0</v>
      </c>
      <c r="H4" s="10" cm="1">
        <f t="array" ref="H4">IF($A4="",0%,(_xlfn.XLOOKUP($A4,Tabla1[[#All],[ID]],Tabla1[[#All],[N-org]])))</f>
        <v>0</v>
      </c>
      <c r="I4" s="10" cm="1">
        <f t="array" ref="I4">IF($A4="",0%,(_xlfn.XLOOKUP($A4,Tabla1[[#All],[ID]],Tabla1[[#All],[N-ur]])))</f>
        <v>0</v>
      </c>
      <c r="J4" s="10" cm="1">
        <f t="array" ref="J4">IF($A4="",0%,(_xlfn.XLOOKUP($A4,Tabla1[[#All],[ID]],Tabla1[[#All],[P]])))</f>
        <v>0</v>
      </c>
      <c r="K4" s="10" cm="1">
        <f t="array" ref="K4">IF($A4="",0%,(_xlfn.XLOOKUP($A4,Tabla1[[#All],[ID]],Tabla1[[#All],[K]])))</f>
        <v>0.6</v>
      </c>
      <c r="L4" s="10" cm="1">
        <f t="array" ref="L4">IF($A4="",0%,(_xlfn.XLOOKUP($A4,Tabla1[[#All],[ID]],Tabla1[[#All],[CaO]])))</f>
        <v>0</v>
      </c>
      <c r="M4" s="10" cm="1">
        <f t="array" ref="M4">IF($A4="",0%,(_xlfn.XLOOKUP($A4,Tabla1[[#All],[ID]],Tabla1[[#All],[MgO]])))</f>
        <v>0</v>
      </c>
      <c r="N4" s="10" cm="1">
        <f t="array" ref="N4">IF($A4="",0%,(_xlfn.XLOOKUP($A4,Tabla1[[#All],[ID]],Tabla1[[#All],[S]])))</f>
        <v>0</v>
      </c>
      <c r="O4" s="10" cm="1">
        <f t="array" ref="O4">IF($A4="",0%,(_xlfn.XLOOKUP($A4,Tabla1[[#All],[ID]],Tabla1[[#All],[B]])))</f>
        <v>0</v>
      </c>
      <c r="P4" s="10" cm="1">
        <f t="array" ref="P4">IF($A4="",0%,(_xlfn.XLOOKUP($A4,Tabla1[[#All],[ID]],Tabla1[[#All],[Co]])))</f>
        <v>0</v>
      </c>
      <c r="Q4" s="10" cm="1">
        <f t="array" ref="Q4">IF($A4="",0%,(_xlfn.XLOOKUP($A4,Tabla1[[#All],[ID]],Tabla1[[#All],[Cu]])))</f>
        <v>0</v>
      </c>
      <c r="R4" s="10" cm="1">
        <f t="array" ref="R4">IF($A4="",0%,(_xlfn.XLOOKUP($A4,Tabla1[[#All],[ID]],Tabla1[[#All],[Fe]])))</f>
        <v>0</v>
      </c>
      <c r="S4" s="10" cm="1">
        <f t="array" ref="S4">IF($A4="",0%,(_xlfn.XLOOKUP($A4,Tabla1[[#All],[ID]],Tabla1[[#All],[Mn]])))</f>
        <v>0</v>
      </c>
      <c r="T4" s="10" cm="1">
        <f t="array" ref="T4">IF($A4="",0%,(_xlfn.XLOOKUP($A4,Tabla1[[#All],[ID]],Tabla1[[#All],[Mo]])))</f>
        <v>0</v>
      </c>
      <c r="U4" s="10" cm="1">
        <f t="array" ref="U4">IF($A4="",0%,(_xlfn.XLOOKUP($A4,Tabla1[[#All],[ID]],Tabla1[[#All],[SiO2]])))</f>
        <v>0</v>
      </c>
      <c r="V4" s="10" cm="1">
        <f t="array" ref="V4">IF($A4="",0%,(_xlfn.XLOOKUP($A4,Tabla1[[#All],[ID]],Tabla1[[#All],[Zn]])))</f>
        <v>0</v>
      </c>
      <c r="W4" s="11" cm="1">
        <f t="array" ref="W4">IF($A4="",0%,(_xlfn.XLOOKUP($A4,Tabla1[[#All],[ID]],Tabla1[[#All],[Na]])))</f>
        <v>0</v>
      </c>
    </row>
    <row r="5" spans="1:23" x14ac:dyDescent="0.25">
      <c r="A5" s="9" t="s">
        <v>95</v>
      </c>
      <c r="B5" s="9">
        <v>465</v>
      </c>
      <c r="C5" s="9">
        <f>Tabla276[[#This Row],[CANTIDAD]]/10</f>
        <v>46.5</v>
      </c>
      <c r="D5" s="10" cm="1">
        <f t="array" ref="D5">IF($A5="",0%,_xlfn.XLOOKUP($A5,Tabla1[[#All],[ID]],Tabla1[[#All],[C]]))</f>
        <v>0</v>
      </c>
      <c r="E5" s="10" cm="1">
        <f t="array" ref="E5">IF($A5="",0%,_xlfn.XLOOKUP($A5,Tabla1[[#All],[ID]],Tabla1[[#All],[N]]))</f>
        <v>0.12</v>
      </c>
      <c r="F5" s="10" cm="1">
        <f t="array" ref="F5">IF($A5="",0%,(_xlfn.XLOOKUP($A5,Tabla1[[#All],[ID]],Tabla1[[#All],[N-NH4]])))</f>
        <v>0.12</v>
      </c>
      <c r="G5" s="10" cm="1">
        <f t="array" ref="G5">IF($A5="",0%,(_xlfn.XLOOKUP($A5,Tabla1[[#All],[ID]],Tabla1[[#All],[N-NO3]])))</f>
        <v>0</v>
      </c>
      <c r="H5" s="10" cm="1">
        <f t="array" ref="H5">IF($A5="",0%,(_xlfn.XLOOKUP($A5,Tabla1[[#All],[ID]],Tabla1[[#All],[N-org]])))</f>
        <v>0</v>
      </c>
      <c r="I5" s="10" cm="1">
        <f t="array" ref="I5">IF($A5="",0%,(_xlfn.XLOOKUP($A5,Tabla1[[#All],[ID]],Tabla1[[#All],[N-ur]])))</f>
        <v>0</v>
      </c>
      <c r="J5" s="10" cm="1">
        <f t="array" ref="J5">IF($A5="",0%,(_xlfn.XLOOKUP($A5,Tabla1[[#All],[ID]],Tabla1[[#All],[P]])))</f>
        <v>0.61</v>
      </c>
      <c r="K5" s="10" cm="1">
        <f t="array" ref="K5">IF($A5="",0%,(_xlfn.XLOOKUP($A5,Tabla1[[#All],[ID]],Tabla1[[#All],[K]])))</f>
        <v>0</v>
      </c>
      <c r="L5" s="10" cm="1">
        <f t="array" ref="L5">IF($A5="",0%,(_xlfn.XLOOKUP($A5,Tabla1[[#All],[ID]],Tabla1[[#All],[CaO]])))</f>
        <v>0</v>
      </c>
      <c r="M5" s="10" cm="1">
        <f t="array" ref="M5">IF($A5="",0%,(_xlfn.XLOOKUP($A5,Tabla1[[#All],[ID]],Tabla1[[#All],[MgO]])))</f>
        <v>0</v>
      </c>
      <c r="N5" s="10" cm="1">
        <f t="array" ref="N5">IF($A5="",0%,(_xlfn.XLOOKUP($A5,Tabla1[[#All],[ID]],Tabla1[[#All],[S]])))</f>
        <v>0</v>
      </c>
      <c r="O5" s="10" cm="1">
        <f t="array" ref="O5">IF($A5="",0%,(_xlfn.XLOOKUP($A5,Tabla1[[#All],[ID]],Tabla1[[#All],[B]])))</f>
        <v>0</v>
      </c>
      <c r="P5" s="10" cm="1">
        <f t="array" ref="P5">IF($A5="",0%,(_xlfn.XLOOKUP($A5,Tabla1[[#All],[ID]],Tabla1[[#All],[Co]])))</f>
        <v>0</v>
      </c>
      <c r="Q5" s="10" cm="1">
        <f t="array" ref="Q5">IF($A5="",0%,(_xlfn.XLOOKUP($A5,Tabla1[[#All],[ID]],Tabla1[[#All],[Cu]])))</f>
        <v>0</v>
      </c>
      <c r="R5" s="10" cm="1">
        <f t="array" ref="R5">IF($A5="",0%,(_xlfn.XLOOKUP($A5,Tabla1[[#All],[ID]],Tabla1[[#All],[Fe]])))</f>
        <v>0</v>
      </c>
      <c r="S5" s="10" cm="1">
        <f t="array" ref="S5">IF($A5="",0%,(_xlfn.XLOOKUP($A5,Tabla1[[#All],[ID]],Tabla1[[#All],[Mn]])))</f>
        <v>0</v>
      </c>
      <c r="T5" s="10" cm="1">
        <f t="array" ref="T5">IF($A5="",0%,(_xlfn.XLOOKUP($A5,Tabla1[[#All],[ID]],Tabla1[[#All],[Mo]])))</f>
        <v>0</v>
      </c>
      <c r="U5" s="10" cm="1">
        <f t="array" ref="U5">IF($A5="",0%,(_xlfn.XLOOKUP($A5,Tabla1[[#All],[ID]],Tabla1[[#All],[SiO2]])))</f>
        <v>0</v>
      </c>
      <c r="V5" s="10" cm="1">
        <f t="array" ref="V5">IF($A5="",0%,(_xlfn.XLOOKUP($A5,Tabla1[[#All],[ID]],Tabla1[[#All],[Zn]])))</f>
        <v>0</v>
      </c>
      <c r="W5" s="11" cm="1">
        <f t="array" ref="W5">IF($A5="",0%,(_xlfn.XLOOKUP($A5,Tabla1[[#All],[ID]],Tabla1[[#All],[Na]])))</f>
        <v>0</v>
      </c>
    </row>
    <row r="6" spans="1:23" x14ac:dyDescent="0.25">
      <c r="A6" s="9" t="s">
        <v>96</v>
      </c>
      <c r="B6" s="9">
        <v>115</v>
      </c>
      <c r="C6" s="9">
        <f>Tabla276[[#This Row],[CANTIDAD]]/10</f>
        <v>11.5</v>
      </c>
      <c r="D6" s="10" cm="1">
        <f t="array" ref="D6">IF($A6="",0%,_xlfn.XLOOKUP($A6,Tabla1[[#All],[ID]],Tabla1[[#All],[C]]))</f>
        <v>0</v>
      </c>
      <c r="E6" s="10" cm="1">
        <f t="array" ref="E6">IF($A6="",0%,_xlfn.XLOOKUP($A6,Tabla1[[#All],[ID]],Tabla1[[#All],[N]]))</f>
        <v>0.46</v>
      </c>
      <c r="F6" s="10" cm="1">
        <f t="array" ref="F6">IF($A6="",0%,(_xlfn.XLOOKUP($A6,Tabla1[[#All],[ID]],Tabla1[[#All],[N-NH4]])))</f>
        <v>0</v>
      </c>
      <c r="G6" s="10" cm="1">
        <f t="array" ref="G6">IF($A6="",0%,(_xlfn.XLOOKUP($A6,Tabla1[[#All],[ID]],Tabla1[[#All],[N-NO3]])))</f>
        <v>0</v>
      </c>
      <c r="H6" s="10" cm="1">
        <f t="array" ref="H6">IF($A6="",0%,(_xlfn.XLOOKUP($A6,Tabla1[[#All],[ID]],Tabla1[[#All],[N-org]])))</f>
        <v>0</v>
      </c>
      <c r="I6" s="10" cm="1">
        <f t="array" ref="I6">IF($A6="",0%,(_xlfn.XLOOKUP($A6,Tabla1[[#All],[ID]],Tabla1[[#All],[N-ur]])))</f>
        <v>0.46</v>
      </c>
      <c r="J6" s="10" cm="1">
        <f t="array" ref="J6">IF($A6="",0%,(_xlfn.XLOOKUP($A6,Tabla1[[#All],[ID]],Tabla1[[#All],[P]])))</f>
        <v>0</v>
      </c>
      <c r="K6" s="10" cm="1">
        <f t="array" ref="K6">IF($A6="",0%,(_xlfn.XLOOKUP($A6,Tabla1[[#All],[ID]],Tabla1[[#All],[K]])))</f>
        <v>0</v>
      </c>
      <c r="L6" s="10" cm="1">
        <f t="array" ref="L6">IF($A6="",0%,(_xlfn.XLOOKUP($A6,Tabla1[[#All],[ID]],Tabla1[[#All],[CaO]])))</f>
        <v>0</v>
      </c>
      <c r="M6" s="10" cm="1">
        <f t="array" ref="M6">IF($A6="",0%,(_xlfn.XLOOKUP($A6,Tabla1[[#All],[ID]],Tabla1[[#All],[MgO]])))</f>
        <v>0</v>
      </c>
      <c r="N6" s="10" cm="1">
        <f t="array" ref="N6">IF($A6="",0%,(_xlfn.XLOOKUP($A6,Tabla1[[#All],[ID]],Tabla1[[#All],[S]])))</f>
        <v>0</v>
      </c>
      <c r="O6" s="10" cm="1">
        <f t="array" ref="O6">IF($A6="",0%,(_xlfn.XLOOKUP($A6,Tabla1[[#All],[ID]],Tabla1[[#All],[B]])))</f>
        <v>0</v>
      </c>
      <c r="P6" s="10" cm="1">
        <f t="array" ref="P6">IF($A6="",0%,(_xlfn.XLOOKUP($A6,Tabla1[[#All],[ID]],Tabla1[[#All],[Co]])))</f>
        <v>0</v>
      </c>
      <c r="Q6" s="10" cm="1">
        <f t="array" ref="Q6">IF($A6="",0%,(_xlfn.XLOOKUP($A6,Tabla1[[#All],[ID]],Tabla1[[#All],[Cu]])))</f>
        <v>0</v>
      </c>
      <c r="R6" s="10" cm="1">
        <f t="array" ref="R6">IF($A6="",0%,(_xlfn.XLOOKUP($A6,Tabla1[[#All],[ID]],Tabla1[[#All],[Fe]])))</f>
        <v>0</v>
      </c>
      <c r="S6" s="10" cm="1">
        <f t="array" ref="S6">IF($A6="",0%,(_xlfn.XLOOKUP($A6,Tabla1[[#All],[ID]],Tabla1[[#All],[Mn]])))</f>
        <v>0</v>
      </c>
      <c r="T6" s="10" cm="1">
        <f t="array" ref="T6">IF($A6="",0%,(_xlfn.XLOOKUP($A6,Tabla1[[#All],[ID]],Tabla1[[#All],[Mo]])))</f>
        <v>0</v>
      </c>
      <c r="U6" s="10" cm="1">
        <f t="array" ref="U6">IF($A6="",0%,(_xlfn.XLOOKUP($A6,Tabla1[[#All],[ID]],Tabla1[[#All],[SiO2]])))</f>
        <v>0</v>
      </c>
      <c r="V6" s="10" cm="1">
        <f t="array" ref="V6">IF($A6="",0%,(_xlfn.XLOOKUP($A6,Tabla1[[#All],[ID]],Tabla1[[#All],[Zn]])))</f>
        <v>0</v>
      </c>
      <c r="W6" s="11" cm="1">
        <f t="array" ref="W6">IF($A6="",0%,(_xlfn.XLOOKUP($A6,Tabla1[[#All],[ID]],Tabla1[[#All],[Na]])))</f>
        <v>0</v>
      </c>
    </row>
    <row r="7" spans="1:23" x14ac:dyDescent="0.25">
      <c r="A7" s="9" t="s">
        <v>124</v>
      </c>
      <c r="B7" s="9">
        <v>125</v>
      </c>
      <c r="C7" s="9">
        <f>Tabla276[[#This Row],[CANTIDAD]]/10</f>
        <v>12.5</v>
      </c>
      <c r="D7" s="10" cm="1">
        <f t="array" ref="D7">IF($A7="",0%,_xlfn.XLOOKUP($A7,Tabla1[[#All],[ID]],Tabla1[[#All],[C]]))</f>
        <v>0.05</v>
      </c>
      <c r="E7" s="10" cm="1">
        <f t="array" ref="E7">IF($A7="",0%,_xlfn.XLOOKUP($A7,Tabla1[[#All],[ID]],Tabla1[[#All],[N]]))</f>
        <v>0</v>
      </c>
      <c r="F7" s="10" cm="1">
        <f t="array" ref="F7">IF($A7="",0%,(_xlfn.XLOOKUP($A7,Tabla1[[#All],[ID]],Tabla1[[#All],[N-NH4]])))</f>
        <v>0</v>
      </c>
      <c r="G7" s="10" cm="1">
        <f t="array" ref="G7">IF($A7="",0%,(_xlfn.XLOOKUP($A7,Tabla1[[#All],[ID]],Tabla1[[#All],[N-NO3]])))</f>
        <v>0</v>
      </c>
      <c r="H7" s="10" cm="1">
        <f t="array" ref="H7">IF($A7="",0%,(_xlfn.XLOOKUP($A7,Tabla1[[#All],[ID]],Tabla1[[#All],[N-org]])))</f>
        <v>0</v>
      </c>
      <c r="I7" s="10" cm="1">
        <f t="array" ref="I7">IF($A7="",0%,(_xlfn.XLOOKUP($A7,Tabla1[[#All],[ID]],Tabla1[[#All],[N-ur]])))</f>
        <v>0</v>
      </c>
      <c r="J7" s="10" cm="1">
        <f t="array" ref="J7">IF($A7="",0%,(_xlfn.XLOOKUP($A7,Tabla1[[#All],[ID]],Tabla1[[#All],[P]])))</f>
        <v>0.2</v>
      </c>
      <c r="K7" s="10" cm="1">
        <f t="array" ref="K7">IF($A7="",0%,(_xlfn.XLOOKUP($A7,Tabla1[[#All],[ID]],Tabla1[[#All],[K]])))</f>
        <v>0</v>
      </c>
      <c r="L7" s="10" cm="1">
        <f t="array" ref="L7">IF($A7="",0%,(_xlfn.XLOOKUP($A7,Tabla1[[#All],[ID]],Tabla1[[#All],[CaO]])))</f>
        <v>0.23</v>
      </c>
      <c r="M7" s="10" cm="1">
        <f t="array" ref="M7">IF($A7="",0%,(_xlfn.XLOOKUP($A7,Tabla1[[#All],[ID]],Tabla1[[#All],[MgO]])))</f>
        <v>1.4999999999999999E-2</v>
      </c>
      <c r="N7" s="10" cm="1">
        <f t="array" ref="N7">IF($A7="",0%,(_xlfn.XLOOKUP($A7,Tabla1[[#All],[ID]],Tabla1[[#All],[S]])))</f>
        <v>0.01</v>
      </c>
      <c r="O7" s="10" cm="1">
        <f t="array" ref="O7">IF($A7="",0%,(_xlfn.XLOOKUP($A7,Tabla1[[#All],[ID]],Tabla1[[#All],[B]])))</f>
        <v>0</v>
      </c>
      <c r="P7" s="10" cm="1">
        <f t="array" ref="P7">IF($A7="",0%,(_xlfn.XLOOKUP($A7,Tabla1[[#All],[ID]],Tabla1[[#All],[Co]])))</f>
        <v>0</v>
      </c>
      <c r="Q7" s="10" cm="1">
        <f t="array" ref="Q7">IF($A7="",0%,(_xlfn.XLOOKUP($A7,Tabla1[[#All],[ID]],Tabla1[[#All],[Cu]])))</f>
        <v>0</v>
      </c>
      <c r="R7" s="10" cm="1">
        <f t="array" ref="R7">IF($A7="",0%,(_xlfn.XLOOKUP($A7,Tabla1[[#All],[ID]],Tabla1[[#All],[Fe]])))</f>
        <v>0</v>
      </c>
      <c r="S7" s="10" cm="1">
        <f t="array" ref="S7">IF($A7="",0%,(_xlfn.XLOOKUP($A7,Tabla1[[#All],[ID]],Tabla1[[#All],[Mn]])))</f>
        <v>0</v>
      </c>
      <c r="T7" s="10" cm="1">
        <f t="array" ref="T7">IF($A7="",0%,(_xlfn.XLOOKUP($A7,Tabla1[[#All],[ID]],Tabla1[[#All],[Mo]])))</f>
        <v>0</v>
      </c>
      <c r="U7" s="10" cm="1">
        <f t="array" ref="U7">IF($A7="",0%,(_xlfn.XLOOKUP($A7,Tabla1[[#All],[ID]],Tabla1[[#All],[SiO2]])))</f>
        <v>0.21</v>
      </c>
      <c r="V7" s="10" cm="1">
        <f t="array" ref="V7">IF($A7="",0%,(_xlfn.XLOOKUP($A7,Tabla1[[#All],[ID]],Tabla1[[#All],[Zn]])))</f>
        <v>0</v>
      </c>
      <c r="W7" s="11" cm="1">
        <f t="array" ref="W7">IF($A7="",0%,(_xlfn.XLOOKUP($A7,Tabla1[[#All],[ID]],Tabla1[[#All],[Na]])))</f>
        <v>0</v>
      </c>
    </row>
    <row r="8" spans="1:23" x14ac:dyDescent="0.25">
      <c r="A8" s="9" t="s">
        <v>90</v>
      </c>
      <c r="B8" s="9">
        <v>115</v>
      </c>
      <c r="C8" s="9">
        <f>Tabla276[[#This Row],[CANTIDAD]]/10</f>
        <v>11.5</v>
      </c>
      <c r="D8" s="10" cm="1">
        <f t="array" ref="D8">IF($A8="",0%,_xlfn.XLOOKUP($A8,Tabla1[[#All],[ID]],Tabla1[[#All],[C]]))</f>
        <v>0</v>
      </c>
      <c r="E8" s="10" cm="1">
        <f t="array" ref="E8">IF($A8="",0%,_xlfn.XLOOKUP($A8,Tabla1[[#All],[ID]],Tabla1[[#All],[N]]))</f>
        <v>0</v>
      </c>
      <c r="F8" s="10" cm="1">
        <f t="array" ref="F8">IF($A8="",0%,(_xlfn.XLOOKUP($A8,Tabla1[[#All],[ID]],Tabla1[[#All],[N-NH4]])))</f>
        <v>0</v>
      </c>
      <c r="G8" s="10" cm="1">
        <f t="array" ref="G8">IF($A8="",0%,(_xlfn.XLOOKUP($A8,Tabla1[[#All],[ID]],Tabla1[[#All],[N-NO3]])))</f>
        <v>0</v>
      </c>
      <c r="H8" s="10" cm="1">
        <f t="array" ref="H8">IF($A8="",0%,(_xlfn.XLOOKUP($A8,Tabla1[[#All],[ID]],Tabla1[[#All],[N-org]])))</f>
        <v>0</v>
      </c>
      <c r="I8" s="10" cm="1">
        <f t="array" ref="I8">IF($A8="",0%,(_xlfn.XLOOKUP($A8,Tabla1[[#All],[ID]],Tabla1[[#All],[N-ur]])))</f>
        <v>0</v>
      </c>
      <c r="J8" s="10" cm="1">
        <f t="array" ref="J8">IF($A8="",0%,(_xlfn.XLOOKUP($A8,Tabla1[[#All],[ID]],Tabla1[[#All],[P]])))</f>
        <v>0</v>
      </c>
      <c r="K8" s="10" cm="1">
        <f t="array" ref="K8">IF($A8="",0%,(_xlfn.XLOOKUP($A8,Tabla1[[#All],[ID]],Tabla1[[#All],[K]])))</f>
        <v>0</v>
      </c>
      <c r="L8" s="10" cm="1">
        <f t="array" ref="L8">IF($A8="",0%,(_xlfn.XLOOKUP($A8,Tabla1[[#All],[ID]],Tabla1[[#All],[CaO]])))</f>
        <v>0.18</v>
      </c>
      <c r="M8" s="10" cm="1">
        <f t="array" ref="M8">IF($A8="",0%,(_xlfn.XLOOKUP($A8,Tabla1[[#All],[ID]],Tabla1[[#All],[MgO]])))</f>
        <v>0.18</v>
      </c>
      <c r="N8" s="10" cm="1">
        <f t="array" ref="N8">IF($A8="",0%,(_xlfn.XLOOKUP($A8,Tabla1[[#All],[ID]],Tabla1[[#All],[S]])))</f>
        <v>0.04</v>
      </c>
      <c r="O8" s="10" cm="1">
        <f t="array" ref="O8">IF($A8="",0%,(_xlfn.XLOOKUP($A8,Tabla1[[#All],[ID]],Tabla1[[#All],[B]])))</f>
        <v>0</v>
      </c>
      <c r="P8" s="10" cm="1">
        <f t="array" ref="P8">IF($A8="",0%,(_xlfn.XLOOKUP($A8,Tabla1[[#All],[ID]],Tabla1[[#All],[Co]])))</f>
        <v>0</v>
      </c>
      <c r="Q8" s="10" cm="1">
        <f t="array" ref="Q8">IF($A8="",0%,(_xlfn.XLOOKUP($A8,Tabla1[[#All],[ID]],Tabla1[[#All],[Cu]])))</f>
        <v>0</v>
      </c>
      <c r="R8" s="10" cm="1">
        <f t="array" ref="R8">IF($A8="",0%,(_xlfn.XLOOKUP($A8,Tabla1[[#All],[ID]],Tabla1[[#All],[Fe]])))</f>
        <v>0</v>
      </c>
      <c r="S8" s="10" cm="1">
        <f t="array" ref="S8">IF($A8="",0%,(_xlfn.XLOOKUP($A8,Tabla1[[#All],[ID]],Tabla1[[#All],[Mn]])))</f>
        <v>0</v>
      </c>
      <c r="T8" s="10" cm="1">
        <f t="array" ref="T8">IF($A8="",0%,(_xlfn.XLOOKUP($A8,Tabla1[[#All],[ID]],Tabla1[[#All],[Mo]])))</f>
        <v>0</v>
      </c>
      <c r="U8" s="10" cm="1">
        <f t="array" ref="U8">IF($A8="",0%,(_xlfn.XLOOKUP($A8,Tabla1[[#All],[ID]],Tabla1[[#All],[SiO2]])))</f>
        <v>0.14000000000000001</v>
      </c>
      <c r="V8" s="10" cm="1">
        <f t="array" ref="V8">IF($A8="",0%,(_xlfn.XLOOKUP($A8,Tabla1[[#All],[ID]],Tabla1[[#All],[Zn]])))</f>
        <v>0</v>
      </c>
      <c r="W8" s="11" cm="1">
        <f t="array" ref="W8">IF($A8="",0%,(_xlfn.XLOOKUP($A8,Tabla1[[#All],[ID]],Tabla1[[#All],[Na]])))</f>
        <v>0</v>
      </c>
    </row>
    <row r="9" spans="1:23" x14ac:dyDescent="0.25">
      <c r="A9" s="9"/>
      <c r="B9" s="9"/>
      <c r="C9" s="9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1"/>
    </row>
    <row r="10" spans="1:23" x14ac:dyDescent="0.25">
      <c r="A10" s="9"/>
      <c r="B10" s="9"/>
      <c r="C10" s="9">
        <f>IF(Tabla276[[#This Row],[CANTIDAD]]="",0%,Tabla276[[#This Row],[CANTIDAD]]/10)</f>
        <v>0</v>
      </c>
      <c r="D10" s="10" cm="1">
        <f t="array" ref="D10">IF($A10="",0%,_xlfn.XLOOKUP($A10,Tabla1[[#All],[ID]],Tabla1[[#All],[C]]))</f>
        <v>0</v>
      </c>
      <c r="E10" s="10" cm="1">
        <f t="array" ref="E10">IF($A10="",0%,_xlfn.XLOOKUP($A10,Tabla1[[#All],[ID]],Tabla1[[#All],[N]]))</f>
        <v>0</v>
      </c>
      <c r="F10" s="10" cm="1">
        <f t="array" ref="F10">IF($A10="",0%,(_xlfn.XLOOKUP($A10,Tabla1[[#All],[ID]],Tabla1[[#All],[N-NH4]])))</f>
        <v>0</v>
      </c>
      <c r="G10" s="10" cm="1">
        <f t="array" ref="G10">IF($A10="",0%,(_xlfn.XLOOKUP($A10,Tabla1[[#All],[ID]],Tabla1[[#All],[N-NO3]])))</f>
        <v>0</v>
      </c>
      <c r="H10" s="10" cm="1">
        <f t="array" ref="H10">IF($A10="",0%,(_xlfn.XLOOKUP($A10,Tabla1[[#All],[ID]],Tabla1[[#All],[N-org]])))</f>
        <v>0</v>
      </c>
      <c r="I10" s="10" cm="1">
        <f t="array" ref="I10">IF($A10="",0%,(_xlfn.XLOOKUP($A10,Tabla1[[#All],[ID]],Tabla1[[#All],[N-ur]])))</f>
        <v>0</v>
      </c>
      <c r="J10" s="10" cm="1">
        <f t="array" ref="J10">IF($A10="",0%,(_xlfn.XLOOKUP($A10,Tabla1[[#All],[ID]],Tabla1[[#All],[P]])))</f>
        <v>0</v>
      </c>
      <c r="K10" s="10" cm="1">
        <f t="array" ref="K10">IF($A10="",0%,(_xlfn.XLOOKUP($A10,Tabla1[[#All],[ID]],Tabla1[[#All],[K]])))</f>
        <v>0</v>
      </c>
      <c r="L10" s="10" cm="1">
        <f t="array" ref="L10">IF($A10="",0%,(_xlfn.XLOOKUP($A10,Tabla1[[#All],[ID]],Tabla1[[#All],[CaO]])))</f>
        <v>0</v>
      </c>
      <c r="M10" s="10" cm="1">
        <f t="array" ref="M10">IF($A10="",0%,(_xlfn.XLOOKUP($A10,Tabla1[[#All],[ID]],Tabla1[[#All],[MgO]])))</f>
        <v>0</v>
      </c>
      <c r="N10" s="10" cm="1">
        <f t="array" ref="N10">IF($A10="",0%,(_xlfn.XLOOKUP($A10,Tabla1[[#All],[ID]],Tabla1[[#All],[S]])))</f>
        <v>0</v>
      </c>
      <c r="O10" s="10" cm="1">
        <f t="array" ref="O10">IF($A10="",0%,(_xlfn.XLOOKUP($A10,Tabla1[[#All],[ID]],Tabla1[[#All],[B]])))</f>
        <v>0</v>
      </c>
      <c r="P10" s="10" cm="1">
        <f t="array" ref="P10">IF($A10="",0%,(_xlfn.XLOOKUP($A10,Tabla1[[#All],[ID]],Tabla1[[#All],[Co]])))</f>
        <v>0</v>
      </c>
      <c r="Q10" s="10" cm="1">
        <f t="array" ref="Q10">IF($A10="",0%,(_xlfn.XLOOKUP($A10,Tabla1[[#All],[ID]],Tabla1[[#All],[Cu]])))</f>
        <v>0</v>
      </c>
      <c r="R10" s="10" cm="1">
        <f t="array" ref="R10">IF($A10="",0%,(_xlfn.XLOOKUP($A10,Tabla1[[#All],[ID]],Tabla1[[#All],[Fe]])))</f>
        <v>0</v>
      </c>
      <c r="S10" s="10" cm="1">
        <f t="array" ref="S10">IF($A10="",0%,(_xlfn.XLOOKUP($A10,Tabla1[[#All],[ID]],Tabla1[[#All],[Mn]])))</f>
        <v>0</v>
      </c>
      <c r="T10" s="10" cm="1">
        <f t="array" ref="T10">IF($A10="",0%,(_xlfn.XLOOKUP($A10,Tabla1[[#All],[ID]],Tabla1[[#All],[Mo]])))</f>
        <v>0</v>
      </c>
      <c r="U10" s="10" cm="1">
        <f t="array" ref="U10">IF($A10="",0%,(_xlfn.XLOOKUP($A10,Tabla1[[#All],[ID]],Tabla1[[#All],[SiO2]])))</f>
        <v>0</v>
      </c>
      <c r="V10" s="10" cm="1">
        <f t="array" ref="V10">IF($A10="",0%,(_xlfn.XLOOKUP($A10,Tabla1[[#All],[ID]],Tabla1[[#All],[Zn]])))</f>
        <v>0</v>
      </c>
      <c r="W10" s="11" cm="1">
        <f t="array" ref="W10">IF($A10="",0%,(_xlfn.XLOOKUP($A10,Tabla1[[#All],[ID]],Tabla1[[#All],[Na]])))</f>
        <v>0</v>
      </c>
    </row>
    <row r="11" spans="1:23" x14ac:dyDescent="0.25">
      <c r="A11" s="9"/>
      <c r="B11" s="9"/>
      <c r="C11" s="9">
        <f>IF(Tabla276[[#This Row],[CANTIDAD]]="",0%,Tabla276[[#This Row],[CANTIDAD]]/10)</f>
        <v>0</v>
      </c>
      <c r="D11" s="10" cm="1">
        <f t="array" ref="D11">IF($A11="",0%,_xlfn.XLOOKUP($A11,Tabla1[[#All],[ID]],Tabla1[[#All],[C]]))</f>
        <v>0</v>
      </c>
      <c r="E11" s="10" cm="1">
        <f t="array" ref="E11">IF($A11="",0%,_xlfn.XLOOKUP($A11,Tabla1[[#All],[ID]],Tabla1[[#All],[N]]))</f>
        <v>0</v>
      </c>
      <c r="F11" s="10" cm="1">
        <f t="array" ref="F11">IF($A11="",0%,(_xlfn.XLOOKUP($A11,Tabla1[[#All],[ID]],Tabla1[[#All],[N-NH4]])))</f>
        <v>0</v>
      </c>
      <c r="G11" s="10" cm="1">
        <f t="array" ref="G11">IF($A11="",0%,(_xlfn.XLOOKUP($A11,Tabla1[[#All],[ID]],Tabla1[[#All],[N-NO3]])))</f>
        <v>0</v>
      </c>
      <c r="H11" s="10" cm="1">
        <f t="array" ref="H11">IF($A11="",0%,(_xlfn.XLOOKUP($A11,Tabla1[[#All],[ID]],Tabla1[[#All],[N-org]])))</f>
        <v>0</v>
      </c>
      <c r="I11" s="10" cm="1">
        <f t="array" ref="I11">IF($A11="",0%,(_xlfn.XLOOKUP($A11,Tabla1[[#All],[ID]],Tabla1[[#All],[N-ur]])))</f>
        <v>0</v>
      </c>
      <c r="J11" s="10" cm="1">
        <f t="array" ref="J11">IF($A11="",0%,(_xlfn.XLOOKUP($A11,Tabla1[[#All],[ID]],Tabla1[[#All],[P]])))</f>
        <v>0</v>
      </c>
      <c r="K11" s="10" cm="1">
        <f t="array" ref="K11">IF($A11="",0%,(_xlfn.XLOOKUP($A11,Tabla1[[#All],[ID]],Tabla1[[#All],[K]])))</f>
        <v>0</v>
      </c>
      <c r="L11" s="10" cm="1">
        <f t="array" ref="L11">IF($A11="",0%,(_xlfn.XLOOKUP($A11,Tabla1[[#All],[ID]],Tabla1[[#All],[CaO]])))</f>
        <v>0</v>
      </c>
      <c r="M11" s="10" cm="1">
        <f t="array" ref="M11">IF($A11="",0%,(_xlfn.XLOOKUP($A11,Tabla1[[#All],[ID]],Tabla1[[#All],[MgO]])))</f>
        <v>0</v>
      </c>
      <c r="N11" s="10" cm="1">
        <f t="array" ref="N11">IF($A11="",0%,(_xlfn.XLOOKUP($A11,Tabla1[[#All],[ID]],Tabla1[[#All],[S]])))</f>
        <v>0</v>
      </c>
      <c r="O11" s="10" cm="1">
        <f t="array" ref="O11">IF($A11="",0%,(_xlfn.XLOOKUP($A11,Tabla1[[#All],[ID]],Tabla1[[#All],[B]])))</f>
        <v>0</v>
      </c>
      <c r="P11" s="10" cm="1">
        <f t="array" ref="P11">IF($A11="",0%,(_xlfn.XLOOKUP($A11,Tabla1[[#All],[ID]],Tabla1[[#All],[Co]])))</f>
        <v>0</v>
      </c>
      <c r="Q11" s="10" cm="1">
        <f t="array" ref="Q11">IF($A11="",0%,(_xlfn.XLOOKUP($A11,Tabla1[[#All],[ID]],Tabla1[[#All],[Cu]])))</f>
        <v>0</v>
      </c>
      <c r="R11" s="10" cm="1">
        <f t="array" ref="R11">IF($A11="",0%,(_xlfn.XLOOKUP($A11,Tabla1[[#All],[ID]],Tabla1[[#All],[Fe]])))</f>
        <v>0</v>
      </c>
      <c r="S11" s="10" cm="1">
        <f t="array" ref="S11">IF($A11="",0%,(_xlfn.XLOOKUP($A11,Tabla1[[#All],[ID]],Tabla1[[#All],[Mn]])))</f>
        <v>0</v>
      </c>
      <c r="T11" s="10" cm="1">
        <f t="array" ref="T11">IF($A11="",0%,(_xlfn.XLOOKUP($A11,Tabla1[[#All],[ID]],Tabla1[[#All],[Mo]])))</f>
        <v>0</v>
      </c>
      <c r="U11" s="10" cm="1">
        <f t="array" ref="U11">IF($A11="",0%,(_xlfn.XLOOKUP($A11,Tabla1[[#All],[ID]],Tabla1[[#All],[SiO2]])))</f>
        <v>0</v>
      </c>
      <c r="V11" s="10" cm="1">
        <f t="array" ref="V11">IF($A11="",0%,(_xlfn.XLOOKUP($A11,Tabla1[[#All],[ID]],Tabla1[[#All],[Zn]])))</f>
        <v>0</v>
      </c>
      <c r="W11" s="11" cm="1">
        <f t="array" ref="W11">IF($A11="",0%,(_xlfn.XLOOKUP($A11,Tabla1[[#All],[ID]],Tabla1[[#All],[Na]])))</f>
        <v>0</v>
      </c>
    </row>
    <row r="12" spans="1:23" x14ac:dyDescent="0.25">
      <c r="A12" s="9"/>
      <c r="B12" s="9"/>
      <c r="C12" s="9">
        <f>IF(Tabla276[[#This Row],[CANTIDAD]]="",0%,Tabla276[[#This Row],[CANTIDAD]]/10)</f>
        <v>0</v>
      </c>
      <c r="D12" s="10" cm="1">
        <f t="array" ref="D12">IF($A12="",0%,_xlfn.XLOOKUP($A12,Tabla1[[#All],[ID]],Tabla1[[#All],[C]]))</f>
        <v>0</v>
      </c>
      <c r="E12" s="10" cm="1">
        <f t="array" ref="E12">IF($A12="",0%,_xlfn.XLOOKUP($A12,Tabla1[[#All],[ID]],Tabla1[[#All],[N]]))</f>
        <v>0</v>
      </c>
      <c r="F12" s="10" cm="1">
        <f t="array" ref="F12">IF($A12="",0%,(_xlfn.XLOOKUP($A12,Tabla1[[#All],[ID]],Tabla1[[#All],[N-NH4]])))</f>
        <v>0</v>
      </c>
      <c r="G12" s="10" cm="1">
        <f t="array" ref="G12">IF($A12="",0%,(_xlfn.XLOOKUP($A12,Tabla1[[#All],[ID]],Tabla1[[#All],[N-NO3]])))</f>
        <v>0</v>
      </c>
      <c r="H12" s="10" cm="1">
        <f t="array" ref="H12">IF($A12="",0%,(_xlfn.XLOOKUP($A12,Tabla1[[#All],[ID]],Tabla1[[#All],[N-org]])))</f>
        <v>0</v>
      </c>
      <c r="I12" s="10" cm="1">
        <f t="array" ref="I12">IF($A12="",0%,(_xlfn.XLOOKUP($A12,Tabla1[[#All],[ID]],Tabla1[[#All],[N-ur]])))</f>
        <v>0</v>
      </c>
      <c r="J12" s="10" cm="1">
        <f t="array" ref="J12">IF($A12="",0%,(_xlfn.XLOOKUP($A12,Tabla1[[#All],[ID]],Tabla1[[#All],[P]])))</f>
        <v>0</v>
      </c>
      <c r="K12" s="10" cm="1">
        <f t="array" ref="K12">IF($A12="",0%,(_xlfn.XLOOKUP($A12,Tabla1[[#All],[ID]],Tabla1[[#All],[K]])))</f>
        <v>0</v>
      </c>
      <c r="L12" s="10" cm="1">
        <f t="array" ref="L12">IF($A12="",0%,(_xlfn.XLOOKUP($A12,Tabla1[[#All],[ID]],Tabla1[[#All],[CaO]])))</f>
        <v>0</v>
      </c>
      <c r="M12" s="10" cm="1">
        <f t="array" ref="M12">IF($A12="",0%,(_xlfn.XLOOKUP($A12,Tabla1[[#All],[ID]],Tabla1[[#All],[MgO]])))</f>
        <v>0</v>
      </c>
      <c r="N12" s="10" cm="1">
        <f t="array" ref="N12">IF($A12="",0%,(_xlfn.XLOOKUP($A12,Tabla1[[#All],[ID]],Tabla1[[#All],[S]])))</f>
        <v>0</v>
      </c>
      <c r="O12" s="10" cm="1">
        <f t="array" ref="O12">IF($A12="",0%,(_xlfn.XLOOKUP($A12,Tabla1[[#All],[ID]],Tabla1[[#All],[B]])))</f>
        <v>0</v>
      </c>
      <c r="P12" s="10" cm="1">
        <f t="array" ref="P12">IF($A12="",0%,(_xlfn.XLOOKUP($A12,Tabla1[[#All],[ID]],Tabla1[[#All],[Co]])))</f>
        <v>0</v>
      </c>
      <c r="Q12" s="10" cm="1">
        <f t="array" ref="Q12">IF($A12="",0%,(_xlfn.XLOOKUP($A12,Tabla1[[#All],[ID]],Tabla1[[#All],[Cu]])))</f>
        <v>0</v>
      </c>
      <c r="R12" s="10" cm="1">
        <f t="array" ref="R12">IF($A12="",0%,(_xlfn.XLOOKUP($A12,Tabla1[[#All],[ID]],Tabla1[[#All],[Fe]])))</f>
        <v>0</v>
      </c>
      <c r="S12" s="10" cm="1">
        <f t="array" ref="S12">IF($A12="",0%,(_xlfn.XLOOKUP($A12,Tabla1[[#All],[ID]],Tabla1[[#All],[Mn]])))</f>
        <v>0</v>
      </c>
      <c r="T12" s="10" cm="1">
        <f t="array" ref="T12">IF($A12="",0%,(_xlfn.XLOOKUP($A12,Tabla1[[#All],[ID]],Tabla1[[#All],[Mo]])))</f>
        <v>0</v>
      </c>
      <c r="U12" s="10" cm="1">
        <f t="array" ref="U12">IF($A12="",0%,(_xlfn.XLOOKUP($A12,Tabla1[[#All],[ID]],Tabla1[[#All],[SiO2]])))</f>
        <v>0</v>
      </c>
      <c r="V12" s="10" cm="1">
        <f t="array" ref="V12">IF($A12="",0%,(_xlfn.XLOOKUP($A12,Tabla1[[#All],[ID]],Tabla1[[#All],[Zn]])))</f>
        <v>0</v>
      </c>
      <c r="W12" s="11" cm="1">
        <f t="array" ref="W12">IF($A12="",0%,(_xlfn.XLOOKUP($A12,Tabla1[[#All],[ID]],Tabla1[[#All],[Na]])))</f>
        <v>0</v>
      </c>
    </row>
    <row r="13" spans="1:23" x14ac:dyDescent="0.25">
      <c r="A13" s="9"/>
      <c r="B13" s="9"/>
      <c r="C13" s="9">
        <f>IF(Tabla276[[#This Row],[CANTIDAD]]="",0%,Tabla276[[#This Row],[CANTIDAD]]/10)</f>
        <v>0</v>
      </c>
      <c r="D13" s="10" cm="1">
        <f t="array" ref="D13">IF($A13="",0%,_xlfn.XLOOKUP($A13,Tabla1[[#All],[ID]],Tabla1[[#All],[C]]))</f>
        <v>0</v>
      </c>
      <c r="E13" s="10" cm="1">
        <f t="array" ref="E13">IF($A13="",0%,_xlfn.XLOOKUP($A13,Tabla1[[#All],[ID]],Tabla1[[#All],[N]]))</f>
        <v>0</v>
      </c>
      <c r="F13" s="10" cm="1">
        <f t="array" ref="F13">IF($A13="",0%,(_xlfn.XLOOKUP($A13,Tabla1[[#All],[ID]],Tabla1[[#All],[N-NH4]])))</f>
        <v>0</v>
      </c>
      <c r="G13" s="10" cm="1">
        <f t="array" ref="G13">IF($A13="",0%,(_xlfn.XLOOKUP($A13,Tabla1[[#All],[ID]],Tabla1[[#All],[N-NO3]])))</f>
        <v>0</v>
      </c>
      <c r="H13" s="10" cm="1">
        <f t="array" ref="H13">IF($A13="",0%,(_xlfn.XLOOKUP($A13,Tabla1[[#All],[ID]],Tabla1[[#All],[N-org]])))</f>
        <v>0</v>
      </c>
      <c r="I13" s="10" cm="1">
        <f t="array" ref="I13">IF($A13="",0%,(_xlfn.XLOOKUP($A13,Tabla1[[#All],[ID]],Tabla1[[#All],[N-ur]])))</f>
        <v>0</v>
      </c>
      <c r="J13" s="10" cm="1">
        <f t="array" ref="J13">IF($A13="",0%,(_xlfn.XLOOKUP($A13,Tabla1[[#All],[ID]],Tabla1[[#All],[P]])))</f>
        <v>0</v>
      </c>
      <c r="K13" s="10" cm="1">
        <f t="array" ref="K13">IF($A13="",0%,(_xlfn.XLOOKUP($A13,Tabla1[[#All],[ID]],Tabla1[[#All],[K]])))</f>
        <v>0</v>
      </c>
      <c r="L13" s="10" cm="1">
        <f t="array" ref="L13">IF($A13="",0%,(_xlfn.XLOOKUP($A13,Tabla1[[#All],[ID]],Tabla1[[#All],[CaO]])))</f>
        <v>0</v>
      </c>
      <c r="M13" s="10" cm="1">
        <f t="array" ref="M13">IF($A13="",0%,(_xlfn.XLOOKUP($A13,Tabla1[[#All],[ID]],Tabla1[[#All],[MgO]])))</f>
        <v>0</v>
      </c>
      <c r="N13" s="10" cm="1">
        <f t="array" ref="N13">IF($A13="",0%,(_xlfn.XLOOKUP($A13,Tabla1[[#All],[ID]],Tabla1[[#All],[S]])))</f>
        <v>0</v>
      </c>
      <c r="O13" s="10" cm="1">
        <f t="array" ref="O13">IF($A13="",0%,(_xlfn.XLOOKUP($A13,Tabla1[[#All],[ID]],Tabla1[[#All],[B]])))</f>
        <v>0</v>
      </c>
      <c r="P13" s="10" cm="1">
        <f t="array" ref="P13">IF($A13="",0%,(_xlfn.XLOOKUP($A13,Tabla1[[#All],[ID]],Tabla1[[#All],[Co]])))</f>
        <v>0</v>
      </c>
      <c r="Q13" s="10" cm="1">
        <f t="array" ref="Q13">IF($A13="",0%,(_xlfn.XLOOKUP($A13,Tabla1[[#All],[ID]],Tabla1[[#All],[Cu]])))</f>
        <v>0</v>
      </c>
      <c r="R13" s="10" cm="1">
        <f t="array" ref="R13">IF($A13="",0%,(_xlfn.XLOOKUP($A13,Tabla1[[#All],[ID]],Tabla1[[#All],[Fe]])))</f>
        <v>0</v>
      </c>
      <c r="S13" s="10" cm="1">
        <f t="array" ref="S13">IF($A13="",0%,(_xlfn.XLOOKUP($A13,Tabla1[[#All],[ID]],Tabla1[[#All],[Mn]])))</f>
        <v>0</v>
      </c>
      <c r="T13" s="10" cm="1">
        <f t="array" ref="T13">IF($A13="",0%,(_xlfn.XLOOKUP($A13,Tabla1[[#All],[ID]],Tabla1[[#All],[Mo]])))</f>
        <v>0</v>
      </c>
      <c r="U13" s="10" cm="1">
        <f t="array" ref="U13">IF($A13="",0%,(_xlfn.XLOOKUP($A13,Tabla1[[#All],[ID]],Tabla1[[#All],[SiO2]])))</f>
        <v>0</v>
      </c>
      <c r="V13" s="10" cm="1">
        <f t="array" ref="V13">IF($A13="",0%,(_xlfn.XLOOKUP($A13,Tabla1[[#All],[ID]],Tabla1[[#All],[Zn]])))</f>
        <v>0</v>
      </c>
      <c r="W13" s="11" cm="1">
        <f t="array" ref="W13">IF($A13="",0%,(_xlfn.XLOOKUP($A13,Tabla1[[#All],[ID]],Tabla1[[#All],[Na]])))</f>
        <v>0</v>
      </c>
    </row>
    <row r="14" spans="1:23" x14ac:dyDescent="0.25">
      <c r="A14" s="9"/>
      <c r="B14" s="9"/>
      <c r="C14" s="9">
        <f>IF(Tabla276[[#This Row],[CANTIDAD]]="",0%,Tabla276[[#This Row],[CANTIDAD]]/10)</f>
        <v>0</v>
      </c>
      <c r="D14" s="10" cm="1">
        <f t="array" ref="D14">IF($A14="",0%,_xlfn.XLOOKUP($A14,Tabla1[[#All],[ID]],Tabla1[[#All],[C]]))</f>
        <v>0</v>
      </c>
      <c r="E14" s="10" cm="1">
        <f t="array" ref="E14">IF($A14="",0%,_xlfn.XLOOKUP($A14,Tabla1[[#All],[ID]],Tabla1[[#All],[N]]))</f>
        <v>0</v>
      </c>
      <c r="F14" s="10" cm="1">
        <f t="array" ref="F14">IF($A14="",0%,(_xlfn.XLOOKUP($A14,Tabla1[[#All],[ID]],Tabla1[[#All],[N-NH4]])))</f>
        <v>0</v>
      </c>
      <c r="G14" s="10" cm="1">
        <f t="array" ref="G14">IF($A14="",0%,(_xlfn.XLOOKUP($A14,Tabla1[[#All],[ID]],Tabla1[[#All],[N-NO3]])))</f>
        <v>0</v>
      </c>
      <c r="H14" s="10" cm="1">
        <f t="array" ref="H14">IF($A14="",0%,(_xlfn.XLOOKUP($A14,Tabla1[[#All],[ID]],Tabla1[[#All],[N-org]])))</f>
        <v>0</v>
      </c>
      <c r="I14" s="10" cm="1">
        <f t="array" ref="I14">IF($A14="",0%,(_xlfn.XLOOKUP($A14,Tabla1[[#All],[ID]],Tabla1[[#All],[N-ur]])))</f>
        <v>0</v>
      </c>
      <c r="J14" s="10" cm="1">
        <f t="array" ref="J14">IF($A14="",0%,(_xlfn.XLOOKUP($A14,Tabla1[[#All],[ID]],Tabla1[[#All],[P]])))</f>
        <v>0</v>
      </c>
      <c r="K14" s="10" cm="1">
        <f t="array" ref="K14">IF($A14="",0%,(_xlfn.XLOOKUP($A14,Tabla1[[#All],[ID]],Tabla1[[#All],[K]])))</f>
        <v>0</v>
      </c>
      <c r="L14" s="10" cm="1">
        <f t="array" ref="L14">IF($A14="",0%,(_xlfn.XLOOKUP($A14,Tabla1[[#All],[ID]],Tabla1[[#All],[CaO]])))</f>
        <v>0</v>
      </c>
      <c r="M14" s="10" cm="1">
        <f t="array" ref="M14">IF($A14="",0%,(_xlfn.XLOOKUP($A14,Tabla1[[#All],[ID]],Tabla1[[#All],[MgO]])))</f>
        <v>0</v>
      </c>
      <c r="N14" s="10" cm="1">
        <f t="array" ref="N14">IF($A14="",0%,(_xlfn.XLOOKUP($A14,Tabla1[[#All],[ID]],Tabla1[[#All],[S]])))</f>
        <v>0</v>
      </c>
      <c r="O14" s="10" cm="1">
        <f t="array" ref="O14">IF($A14="",0%,(_xlfn.XLOOKUP($A14,Tabla1[[#All],[ID]],Tabla1[[#All],[B]])))</f>
        <v>0</v>
      </c>
      <c r="P14" s="10" cm="1">
        <f t="array" ref="P14">IF($A14="",0%,(_xlfn.XLOOKUP($A14,Tabla1[[#All],[ID]],Tabla1[[#All],[Co]])))</f>
        <v>0</v>
      </c>
      <c r="Q14" s="10" cm="1">
        <f t="array" ref="Q14">IF($A14="",0%,(_xlfn.XLOOKUP($A14,Tabla1[[#All],[ID]],Tabla1[[#All],[Cu]])))</f>
        <v>0</v>
      </c>
      <c r="R14" s="10" cm="1">
        <f t="array" ref="R14">IF($A14="",0%,(_xlfn.XLOOKUP($A14,Tabla1[[#All],[ID]],Tabla1[[#All],[Fe]])))</f>
        <v>0</v>
      </c>
      <c r="S14" s="10" cm="1">
        <f t="array" ref="S14">IF($A14="",0%,(_xlfn.XLOOKUP($A14,Tabla1[[#All],[ID]],Tabla1[[#All],[Mn]])))</f>
        <v>0</v>
      </c>
      <c r="T14" s="10" cm="1">
        <f t="array" ref="T14">IF($A14="",0%,(_xlfn.XLOOKUP($A14,Tabla1[[#All],[ID]],Tabla1[[#All],[Mo]])))</f>
        <v>0</v>
      </c>
      <c r="U14" s="10" cm="1">
        <f t="array" ref="U14">IF($A14="",0%,(_xlfn.XLOOKUP($A14,Tabla1[[#All],[ID]],Tabla1[[#All],[SiO2]])))</f>
        <v>0</v>
      </c>
      <c r="V14" s="10" cm="1">
        <f t="array" ref="V14">IF($A14="",0%,(_xlfn.XLOOKUP($A14,Tabla1[[#All],[ID]],Tabla1[[#All],[Zn]])))</f>
        <v>0</v>
      </c>
      <c r="W14" s="11" cm="1">
        <f t="array" ref="W14">IF($A14="",0%,(_xlfn.XLOOKUP($A14,Tabla1[[#All],[ID]],Tabla1[[#All],[Na]])))</f>
        <v>0</v>
      </c>
    </row>
    <row r="15" spans="1:23" x14ac:dyDescent="0.25">
      <c r="A15" s="9"/>
      <c r="B15" s="9"/>
      <c r="C15" s="9">
        <f>IF(Tabla276[[#This Row],[CANTIDAD]]="",0%,Tabla276[[#This Row],[CANTIDAD]]/10)</f>
        <v>0</v>
      </c>
      <c r="D15" s="10" cm="1">
        <f t="array" ref="D15">IF($A15="",0%,_xlfn.XLOOKUP($A15,Tabla1[[#All],[ID]],Tabla1[[#All],[C]]))</f>
        <v>0</v>
      </c>
      <c r="E15" s="10" cm="1">
        <f t="array" ref="E15">IF($A15="",0%,_xlfn.XLOOKUP($A15,Tabla1[[#All],[ID]],Tabla1[[#All],[N]]))</f>
        <v>0</v>
      </c>
      <c r="F15" s="10" cm="1">
        <f t="array" ref="F15">IF($A15="",0%,(_xlfn.XLOOKUP($A15,Tabla1[[#All],[ID]],Tabla1[[#All],[N-NH4]])))</f>
        <v>0</v>
      </c>
      <c r="G15" s="10" cm="1">
        <f t="array" ref="G15">IF($A15="",0%,(_xlfn.XLOOKUP($A15,Tabla1[[#All],[ID]],Tabla1[[#All],[N-NO3]])))</f>
        <v>0</v>
      </c>
      <c r="H15" s="10" cm="1">
        <f t="array" ref="H15">IF($A15="",0%,(_xlfn.XLOOKUP($A15,Tabla1[[#All],[ID]],Tabla1[[#All],[N-org]])))</f>
        <v>0</v>
      </c>
      <c r="I15" s="10" cm="1">
        <f t="array" ref="I15">IF($A15="",0%,(_xlfn.XLOOKUP($A15,Tabla1[[#All],[ID]],Tabla1[[#All],[N-ur]])))</f>
        <v>0</v>
      </c>
      <c r="J15" s="10" cm="1">
        <f t="array" ref="J15">IF($A15="",0%,(_xlfn.XLOOKUP($A15,Tabla1[[#All],[ID]],Tabla1[[#All],[P]])))</f>
        <v>0</v>
      </c>
      <c r="K15" s="10" cm="1">
        <f t="array" ref="K15">IF($A15="",0%,(_xlfn.XLOOKUP($A15,Tabla1[[#All],[ID]],Tabla1[[#All],[K]])))</f>
        <v>0</v>
      </c>
      <c r="L15" s="10" cm="1">
        <f t="array" ref="L15">IF($A15="",0%,(_xlfn.XLOOKUP($A15,Tabla1[[#All],[ID]],Tabla1[[#All],[CaO]])))</f>
        <v>0</v>
      </c>
      <c r="M15" s="10" cm="1">
        <f t="array" ref="M15">IF($A15="",0%,(_xlfn.XLOOKUP($A15,Tabla1[[#All],[ID]],Tabla1[[#All],[MgO]])))</f>
        <v>0</v>
      </c>
      <c r="N15" s="10" cm="1">
        <f t="array" ref="N15">IF($A15="",0%,(_xlfn.XLOOKUP($A15,Tabla1[[#All],[ID]],Tabla1[[#All],[S]])))</f>
        <v>0</v>
      </c>
      <c r="O15" s="10" cm="1">
        <f t="array" ref="O15">IF($A15="",0%,(_xlfn.XLOOKUP($A15,Tabla1[[#All],[ID]],Tabla1[[#All],[B]])))</f>
        <v>0</v>
      </c>
      <c r="P15" s="10" cm="1">
        <f t="array" ref="P15">IF($A15="",0%,(_xlfn.XLOOKUP($A15,Tabla1[[#All],[ID]],Tabla1[[#All],[Co]])))</f>
        <v>0</v>
      </c>
      <c r="Q15" s="10" cm="1">
        <f t="array" ref="Q15">IF($A15="",0%,(_xlfn.XLOOKUP($A15,Tabla1[[#All],[ID]],Tabla1[[#All],[Cu]])))</f>
        <v>0</v>
      </c>
      <c r="R15" s="10" cm="1">
        <f t="array" ref="R15">IF($A15="",0%,(_xlfn.XLOOKUP($A15,Tabla1[[#All],[ID]],Tabla1[[#All],[Fe]])))</f>
        <v>0</v>
      </c>
      <c r="S15" s="10" cm="1">
        <f t="array" ref="S15">IF($A15="",0%,(_xlfn.XLOOKUP($A15,Tabla1[[#All],[ID]],Tabla1[[#All],[Mn]])))</f>
        <v>0</v>
      </c>
      <c r="T15" s="10" cm="1">
        <f t="array" ref="T15">IF($A15="",0%,(_xlfn.XLOOKUP($A15,Tabla1[[#All],[ID]],Tabla1[[#All],[Mo]])))</f>
        <v>0</v>
      </c>
      <c r="U15" s="10" cm="1">
        <f t="array" ref="U15">IF($A15="",0%,(_xlfn.XLOOKUP($A15,Tabla1[[#All],[ID]],Tabla1[[#All],[SiO2]])))</f>
        <v>0</v>
      </c>
      <c r="V15" s="10" cm="1">
        <f t="array" ref="V15">IF($A15="",0%,(_xlfn.XLOOKUP($A15,Tabla1[[#All],[ID]],Tabla1[[#All],[Zn]])))</f>
        <v>0</v>
      </c>
      <c r="W15" s="11" cm="1">
        <f t="array" ref="W15">IF($A15="",0%,(_xlfn.XLOOKUP($A15,Tabla1[[#All],[ID]],Tabla1[[#All],[Na]])))</f>
        <v>0</v>
      </c>
    </row>
    <row r="16" spans="1:23" x14ac:dyDescent="0.25">
      <c r="A16" s="9"/>
      <c r="B16" s="9"/>
      <c r="C16" s="9">
        <f>IF(Tabla276[[#This Row],[CANTIDAD]]="",0%,Tabla276[[#This Row],[CANTIDAD]]/10)</f>
        <v>0</v>
      </c>
      <c r="D16" s="10" cm="1">
        <f t="array" ref="D16">IF($A16="",0%,_xlfn.XLOOKUP($A16,Tabla1[[#All],[ID]],Tabla1[[#All],[C]]))</f>
        <v>0</v>
      </c>
      <c r="E16" s="10" cm="1">
        <f t="array" ref="E16">IF($A16="",0%,_xlfn.XLOOKUP($A16,Tabla1[[#All],[ID]],Tabla1[[#All],[N]]))</f>
        <v>0</v>
      </c>
      <c r="F16" s="10" cm="1">
        <f t="array" ref="F16">IF($A16="",0%,(_xlfn.XLOOKUP($A16,Tabla1[[#All],[ID]],Tabla1[[#All],[N-NH4]])))</f>
        <v>0</v>
      </c>
      <c r="G16" s="10" cm="1">
        <f t="array" ref="G16">IF($A16="",0%,(_xlfn.XLOOKUP($A16,Tabla1[[#All],[ID]],Tabla1[[#All],[N-NO3]])))</f>
        <v>0</v>
      </c>
      <c r="H16" s="10" cm="1">
        <f t="array" ref="H16">IF($A16="",0%,(_xlfn.XLOOKUP($A16,Tabla1[[#All],[ID]],Tabla1[[#All],[N-org]])))</f>
        <v>0</v>
      </c>
      <c r="I16" s="10" cm="1">
        <f t="array" ref="I16">IF($A16="",0%,(_xlfn.XLOOKUP($A16,Tabla1[[#All],[ID]],Tabla1[[#All],[N-ur]])))</f>
        <v>0</v>
      </c>
      <c r="J16" s="10" cm="1">
        <f t="array" ref="J16">IF($A16="",0%,(_xlfn.XLOOKUP($A16,Tabla1[[#All],[ID]],Tabla1[[#All],[P]])))</f>
        <v>0</v>
      </c>
      <c r="K16" s="10" cm="1">
        <f t="array" ref="K16">IF($A16="",0%,(_xlfn.XLOOKUP($A16,Tabla1[[#All],[ID]],Tabla1[[#All],[K]])))</f>
        <v>0</v>
      </c>
      <c r="L16" s="10" cm="1">
        <f t="array" ref="L16">IF($A16="",0%,(_xlfn.XLOOKUP($A16,Tabla1[[#All],[ID]],Tabla1[[#All],[CaO]])))</f>
        <v>0</v>
      </c>
      <c r="M16" s="10" cm="1">
        <f t="array" ref="M16">IF($A16="",0%,(_xlfn.XLOOKUP($A16,Tabla1[[#All],[ID]],Tabla1[[#All],[MgO]])))</f>
        <v>0</v>
      </c>
      <c r="N16" s="10" cm="1">
        <f t="array" ref="N16">IF($A16="",0%,(_xlfn.XLOOKUP($A16,Tabla1[[#All],[ID]],Tabla1[[#All],[S]])))</f>
        <v>0</v>
      </c>
      <c r="O16" s="10" cm="1">
        <f t="array" ref="O16">IF($A16="",0%,(_xlfn.XLOOKUP($A16,Tabla1[[#All],[ID]],Tabla1[[#All],[B]])))</f>
        <v>0</v>
      </c>
      <c r="P16" s="10" cm="1">
        <f t="array" ref="P16">IF($A16="",0%,(_xlfn.XLOOKUP($A16,Tabla1[[#All],[ID]],Tabla1[[#All],[Co]])))</f>
        <v>0</v>
      </c>
      <c r="Q16" s="10" cm="1">
        <f t="array" ref="Q16">IF($A16="",0%,(_xlfn.XLOOKUP($A16,Tabla1[[#All],[ID]],Tabla1[[#All],[Cu]])))</f>
        <v>0</v>
      </c>
      <c r="R16" s="10" cm="1">
        <f t="array" ref="R16">IF($A16="",0%,(_xlfn.XLOOKUP($A16,Tabla1[[#All],[ID]],Tabla1[[#All],[Fe]])))</f>
        <v>0</v>
      </c>
      <c r="S16" s="10" cm="1">
        <f t="array" ref="S16">IF($A16="",0%,(_xlfn.XLOOKUP($A16,Tabla1[[#All],[ID]],Tabla1[[#All],[Mn]])))</f>
        <v>0</v>
      </c>
      <c r="T16" s="10" cm="1">
        <f t="array" ref="T16">IF($A16="",0%,(_xlfn.XLOOKUP($A16,Tabla1[[#All],[ID]],Tabla1[[#All],[Mo]])))</f>
        <v>0</v>
      </c>
      <c r="U16" s="10" cm="1">
        <f t="array" ref="U16">IF($A16="",0%,(_xlfn.XLOOKUP($A16,Tabla1[[#All],[ID]],Tabla1[[#All],[SiO2]])))</f>
        <v>0</v>
      </c>
      <c r="V16" s="10" cm="1">
        <f t="array" ref="V16">IF($A16="",0%,(_xlfn.XLOOKUP($A16,Tabla1[[#All],[ID]],Tabla1[[#All],[Zn]])))</f>
        <v>0</v>
      </c>
      <c r="W16" s="11" cm="1">
        <f t="array" ref="W16">IF($A16="",0%,(_xlfn.XLOOKUP($A16,Tabla1[[#All],[ID]],Tabla1[[#All],[Na]])))</f>
        <v>0</v>
      </c>
    </row>
    <row r="17" spans="1:23" x14ac:dyDescent="0.25">
      <c r="A17" s="9"/>
      <c r="B17" s="9"/>
      <c r="C17" s="9">
        <f>IF(Tabla276[[#This Row],[CANTIDAD]]="",0%,Tabla276[[#This Row],[CANTIDAD]]/10)</f>
        <v>0</v>
      </c>
      <c r="D17" s="10" cm="1">
        <f t="array" ref="D17">IF($A17="",0%,_xlfn.XLOOKUP($A17,Tabla1[[#All],[ID]],Tabla1[[#All],[C]]))</f>
        <v>0</v>
      </c>
      <c r="E17" s="10" cm="1">
        <f t="array" ref="E17">IF($A17="",0%,_xlfn.XLOOKUP($A17,Tabla1[[#All],[ID]],Tabla1[[#All],[N]]))</f>
        <v>0</v>
      </c>
      <c r="F17" s="10" cm="1">
        <f t="array" ref="F17">IF($A17="",0%,(_xlfn.XLOOKUP($A17,Tabla1[[#All],[ID]],Tabla1[[#All],[N-NH4]])))</f>
        <v>0</v>
      </c>
      <c r="G17" s="10" cm="1">
        <f t="array" ref="G17">IF($A17="",0%,(_xlfn.XLOOKUP($A17,Tabla1[[#All],[ID]],Tabla1[[#All],[N-NO3]])))</f>
        <v>0</v>
      </c>
      <c r="H17" s="10" cm="1">
        <f t="array" ref="H17">IF($A17="",0%,(_xlfn.XLOOKUP($A17,Tabla1[[#All],[ID]],Tabla1[[#All],[N-org]])))</f>
        <v>0</v>
      </c>
      <c r="I17" s="10" cm="1">
        <f t="array" ref="I17">IF($A17="",0%,(_xlfn.XLOOKUP($A17,Tabla1[[#All],[ID]],Tabla1[[#All],[N-ur]])))</f>
        <v>0</v>
      </c>
      <c r="J17" s="10" cm="1">
        <f t="array" ref="J17">IF($A17="",0%,(_xlfn.XLOOKUP($A17,Tabla1[[#All],[ID]],Tabla1[[#All],[P]])))</f>
        <v>0</v>
      </c>
      <c r="K17" s="10" cm="1">
        <f t="array" ref="K17">IF($A17="",0%,(_xlfn.XLOOKUP($A17,Tabla1[[#All],[ID]],Tabla1[[#All],[K]])))</f>
        <v>0</v>
      </c>
      <c r="L17" s="10" cm="1">
        <f t="array" ref="L17">IF($A17="",0%,(_xlfn.XLOOKUP($A17,Tabla1[[#All],[ID]],Tabla1[[#All],[CaO]])))</f>
        <v>0</v>
      </c>
      <c r="M17" s="10" cm="1">
        <f t="array" ref="M17">IF($A17="",0%,(_xlfn.XLOOKUP($A17,Tabla1[[#All],[ID]],Tabla1[[#All],[MgO]])))</f>
        <v>0</v>
      </c>
      <c r="N17" s="10" cm="1">
        <f t="array" ref="N17">IF($A17="",0%,(_xlfn.XLOOKUP($A17,Tabla1[[#All],[ID]],Tabla1[[#All],[S]])))</f>
        <v>0</v>
      </c>
      <c r="O17" s="10" cm="1">
        <f t="array" ref="O17">IF($A17="",0%,(_xlfn.XLOOKUP($A17,Tabla1[[#All],[ID]],Tabla1[[#All],[B]])))</f>
        <v>0</v>
      </c>
      <c r="P17" s="10" cm="1">
        <f t="array" ref="P17">IF($A17="",0%,(_xlfn.XLOOKUP($A17,Tabla1[[#All],[ID]],Tabla1[[#All],[Co]])))</f>
        <v>0</v>
      </c>
      <c r="Q17" s="10" cm="1">
        <f t="array" ref="Q17">IF($A17="",0%,(_xlfn.XLOOKUP($A17,Tabla1[[#All],[ID]],Tabla1[[#All],[Cu]])))</f>
        <v>0</v>
      </c>
      <c r="R17" s="10" cm="1">
        <f t="array" ref="R17">IF($A17="",0%,(_xlfn.XLOOKUP($A17,Tabla1[[#All],[ID]],Tabla1[[#All],[Fe]])))</f>
        <v>0</v>
      </c>
      <c r="S17" s="10" cm="1">
        <f t="array" ref="S17">IF($A17="",0%,(_xlfn.XLOOKUP($A17,Tabla1[[#All],[ID]],Tabla1[[#All],[Mn]])))</f>
        <v>0</v>
      </c>
      <c r="T17" s="10" cm="1">
        <f t="array" ref="T17">IF($A17="",0%,(_xlfn.XLOOKUP($A17,Tabla1[[#All],[ID]],Tabla1[[#All],[Mo]])))</f>
        <v>0</v>
      </c>
      <c r="U17" s="10" cm="1">
        <f t="array" ref="U17">IF($A17="",0%,(_xlfn.XLOOKUP($A17,Tabla1[[#All],[ID]],Tabla1[[#All],[SiO2]])))</f>
        <v>0</v>
      </c>
      <c r="V17" s="10" cm="1">
        <f t="array" ref="V17">IF($A17="",0%,(_xlfn.XLOOKUP($A17,Tabla1[[#All],[ID]],Tabla1[[#All],[Zn]])))</f>
        <v>0</v>
      </c>
      <c r="W17" s="11" cm="1">
        <f t="array" ref="W17">IF($A17="",0%,(_xlfn.XLOOKUP($A17,Tabla1[[#All],[ID]],Tabla1[[#All],[Na]])))</f>
        <v>0</v>
      </c>
    </row>
    <row r="18" spans="1:23" x14ac:dyDescent="0.25">
      <c r="A18" s="9"/>
      <c r="B18" s="9"/>
      <c r="C18" s="9">
        <f>IF(Tabla276[[#This Row],[CANTIDAD]]="",0%,Tabla276[[#This Row],[CANTIDAD]]/10)</f>
        <v>0</v>
      </c>
      <c r="D18" s="10" cm="1">
        <f t="array" ref="D18">IF($A18="",0%,_xlfn.XLOOKUP($A18,Tabla1[[#All],[ID]],Tabla1[[#All],[C]]))</f>
        <v>0</v>
      </c>
      <c r="E18" s="10" cm="1">
        <f t="array" ref="E18">IF($A18="",0%,_xlfn.XLOOKUP($A18,Tabla1[[#All],[ID]],Tabla1[[#All],[N]]))</f>
        <v>0</v>
      </c>
      <c r="F18" s="10" cm="1">
        <f t="array" ref="F18">IF($A18="",0%,(_xlfn.XLOOKUP($A18,Tabla1[[#All],[ID]],Tabla1[[#All],[N-NH4]])))</f>
        <v>0</v>
      </c>
      <c r="G18" s="10" cm="1">
        <f t="array" ref="G18">IF($A18="",0%,(_xlfn.XLOOKUP($A18,Tabla1[[#All],[ID]],Tabla1[[#All],[N-NO3]])))</f>
        <v>0</v>
      </c>
      <c r="H18" s="10" cm="1">
        <f t="array" ref="H18">IF($A18="",0%,(_xlfn.XLOOKUP($A18,Tabla1[[#All],[ID]],Tabla1[[#All],[N-org]])))</f>
        <v>0</v>
      </c>
      <c r="I18" s="10" cm="1">
        <f t="array" ref="I18">IF($A18="",0%,(_xlfn.XLOOKUP($A18,Tabla1[[#All],[ID]],Tabla1[[#All],[N-ur]])))</f>
        <v>0</v>
      </c>
      <c r="J18" s="10" cm="1">
        <f t="array" ref="J18">IF($A18="",0%,(_xlfn.XLOOKUP($A18,Tabla1[[#All],[ID]],Tabla1[[#All],[P]])))</f>
        <v>0</v>
      </c>
      <c r="K18" s="10" cm="1">
        <f t="array" ref="K18">IF($A18="",0%,(_xlfn.XLOOKUP($A18,Tabla1[[#All],[ID]],Tabla1[[#All],[K]])))</f>
        <v>0</v>
      </c>
      <c r="L18" s="10" cm="1">
        <f t="array" ref="L18">IF($A18="",0%,(_xlfn.XLOOKUP($A18,Tabla1[[#All],[ID]],Tabla1[[#All],[CaO]])))</f>
        <v>0</v>
      </c>
      <c r="M18" s="10" cm="1">
        <f t="array" ref="M18">IF($A18="",0%,(_xlfn.XLOOKUP($A18,Tabla1[[#All],[ID]],Tabla1[[#All],[MgO]])))</f>
        <v>0</v>
      </c>
      <c r="N18" s="10" cm="1">
        <f t="array" ref="N18">IF($A18="",0%,(_xlfn.XLOOKUP($A18,Tabla1[[#All],[ID]],Tabla1[[#All],[S]])))</f>
        <v>0</v>
      </c>
      <c r="O18" s="10" cm="1">
        <f t="array" ref="O18">IF($A18="",0%,(_xlfn.XLOOKUP($A18,Tabla1[[#All],[ID]],Tabla1[[#All],[B]])))</f>
        <v>0</v>
      </c>
      <c r="P18" s="10" cm="1">
        <f t="array" ref="P18">IF($A18="",0%,(_xlfn.XLOOKUP($A18,Tabla1[[#All],[ID]],Tabla1[[#All],[Co]])))</f>
        <v>0</v>
      </c>
      <c r="Q18" s="10" cm="1">
        <f t="array" ref="Q18">IF($A18="",0%,(_xlfn.XLOOKUP($A18,Tabla1[[#All],[ID]],Tabla1[[#All],[Cu]])))</f>
        <v>0</v>
      </c>
      <c r="R18" s="10" cm="1">
        <f t="array" ref="R18">IF($A18="",0%,(_xlfn.XLOOKUP($A18,Tabla1[[#All],[ID]],Tabla1[[#All],[Fe]])))</f>
        <v>0</v>
      </c>
      <c r="S18" s="10" cm="1">
        <f t="array" ref="S18">IF($A18="",0%,(_xlfn.XLOOKUP($A18,Tabla1[[#All],[ID]],Tabla1[[#All],[Mn]])))</f>
        <v>0</v>
      </c>
      <c r="T18" s="10" cm="1">
        <f t="array" ref="T18">IF($A18="",0%,(_xlfn.XLOOKUP($A18,Tabla1[[#All],[ID]],Tabla1[[#All],[Mo]])))</f>
        <v>0</v>
      </c>
      <c r="U18" s="10" cm="1">
        <f t="array" ref="U18">IF($A18="",0%,(_xlfn.XLOOKUP($A18,Tabla1[[#All],[ID]],Tabla1[[#All],[SiO2]])))</f>
        <v>0</v>
      </c>
      <c r="V18" s="10" cm="1">
        <f t="array" ref="V18">IF($A18="",0%,(_xlfn.XLOOKUP($A18,Tabla1[[#All],[ID]],Tabla1[[#All],[Zn]])))</f>
        <v>0</v>
      </c>
      <c r="W18" s="11" cm="1">
        <f t="array" ref="W18">IF($A18="",0%,(_xlfn.XLOOKUP($A18,Tabla1[[#All],[ID]],Tabla1[[#All],[Na]])))</f>
        <v>0</v>
      </c>
    </row>
    <row r="19" spans="1:23" x14ac:dyDescent="0.25">
      <c r="A19" s="9"/>
      <c r="B19" s="9"/>
      <c r="C19" s="9">
        <f>IF(Tabla276[[#This Row],[CANTIDAD]]="",0%,Tabla276[[#This Row],[CANTIDAD]]/10)</f>
        <v>0</v>
      </c>
      <c r="D19" s="10" cm="1">
        <f t="array" ref="D19">IF($A19="",0%,_xlfn.XLOOKUP($A19,Tabla1[[#All],[ID]],Tabla1[[#All],[C]]))</f>
        <v>0</v>
      </c>
      <c r="E19" s="10" cm="1">
        <f t="array" ref="E19">IF($A19="",0%,_xlfn.XLOOKUP($A19,Tabla1[[#All],[ID]],Tabla1[[#All],[N]]))</f>
        <v>0</v>
      </c>
      <c r="F19" s="10" cm="1">
        <f t="array" ref="F19">IF($A19="",0%,(_xlfn.XLOOKUP($A19,Tabla1[[#All],[ID]],Tabla1[[#All],[N-NH4]])))</f>
        <v>0</v>
      </c>
      <c r="G19" s="10" cm="1">
        <f t="array" ref="G19">IF($A19="",0%,(_xlfn.XLOOKUP($A19,Tabla1[[#All],[ID]],Tabla1[[#All],[N-NO3]])))</f>
        <v>0</v>
      </c>
      <c r="H19" s="10" cm="1">
        <f t="array" ref="H19">IF($A19="",0%,(_xlfn.XLOOKUP($A19,Tabla1[[#All],[ID]],Tabla1[[#All],[N-org]])))</f>
        <v>0</v>
      </c>
      <c r="I19" s="10" cm="1">
        <f t="array" ref="I19">IF($A19="",0%,(_xlfn.XLOOKUP($A19,Tabla1[[#All],[ID]],Tabla1[[#All],[N-ur]])))</f>
        <v>0</v>
      </c>
      <c r="J19" s="10" cm="1">
        <f t="array" ref="J19">IF($A19="",0%,(_xlfn.XLOOKUP($A19,Tabla1[[#All],[ID]],Tabla1[[#All],[P]])))</f>
        <v>0</v>
      </c>
      <c r="K19" s="10" cm="1">
        <f t="array" ref="K19">IF($A19="",0%,(_xlfn.XLOOKUP($A19,Tabla1[[#All],[ID]],Tabla1[[#All],[K]])))</f>
        <v>0</v>
      </c>
      <c r="L19" s="10" cm="1">
        <f t="array" ref="L19">IF($A19="",0%,(_xlfn.XLOOKUP($A19,Tabla1[[#All],[ID]],Tabla1[[#All],[CaO]])))</f>
        <v>0</v>
      </c>
      <c r="M19" s="10" cm="1">
        <f t="array" ref="M19">IF($A19="",0%,(_xlfn.XLOOKUP($A19,Tabla1[[#All],[ID]],Tabla1[[#All],[MgO]])))</f>
        <v>0</v>
      </c>
      <c r="N19" s="10" cm="1">
        <f t="array" ref="N19">IF($A19="",0%,(_xlfn.XLOOKUP($A19,Tabla1[[#All],[ID]],Tabla1[[#All],[S]])))</f>
        <v>0</v>
      </c>
      <c r="O19" s="10" cm="1">
        <f t="array" ref="O19">IF($A19="",0%,(_xlfn.XLOOKUP($A19,Tabla1[[#All],[ID]],Tabla1[[#All],[B]])))</f>
        <v>0</v>
      </c>
      <c r="P19" s="10" cm="1">
        <f t="array" ref="P19">IF($A19="",0%,(_xlfn.XLOOKUP($A19,Tabla1[[#All],[ID]],Tabla1[[#All],[Co]])))</f>
        <v>0</v>
      </c>
      <c r="Q19" s="10" cm="1">
        <f t="array" ref="Q19">IF($A19="",0%,(_xlfn.XLOOKUP($A19,Tabla1[[#All],[ID]],Tabla1[[#All],[Cu]])))</f>
        <v>0</v>
      </c>
      <c r="R19" s="10" cm="1">
        <f t="array" ref="R19">IF($A19="",0%,(_xlfn.XLOOKUP($A19,Tabla1[[#All],[ID]],Tabla1[[#All],[Fe]])))</f>
        <v>0</v>
      </c>
      <c r="S19" s="10" cm="1">
        <f t="array" ref="S19">IF($A19="",0%,(_xlfn.XLOOKUP($A19,Tabla1[[#All],[ID]],Tabla1[[#All],[Mn]])))</f>
        <v>0</v>
      </c>
      <c r="T19" s="10" cm="1">
        <f t="array" ref="T19">IF($A19="",0%,(_xlfn.XLOOKUP($A19,Tabla1[[#All],[ID]],Tabla1[[#All],[Mo]])))</f>
        <v>0</v>
      </c>
      <c r="U19" s="10" cm="1">
        <f t="array" ref="U19">IF($A19="",0%,(_xlfn.XLOOKUP($A19,Tabla1[[#All],[ID]],Tabla1[[#All],[SiO2]])))</f>
        <v>0</v>
      </c>
      <c r="V19" s="10" cm="1">
        <f t="array" ref="V19">IF($A19="",0%,(_xlfn.XLOOKUP($A19,Tabla1[[#All],[ID]],Tabla1[[#All],[Zn]])))</f>
        <v>0</v>
      </c>
      <c r="W19" s="11" cm="1">
        <f t="array" ref="W19">IF($A19="",0%,(_xlfn.XLOOKUP($A19,Tabla1[[#All],[ID]],Tabla1[[#All],[Na]])))</f>
        <v>0</v>
      </c>
    </row>
    <row r="20" spans="1:23" x14ac:dyDescent="0.25">
      <c r="A20" s="9"/>
      <c r="B20" s="9"/>
      <c r="C20" s="9">
        <f>IF(Tabla276[[#This Row],[CANTIDAD]]="",0%,Tabla276[[#This Row],[CANTIDAD]]/10)</f>
        <v>0</v>
      </c>
      <c r="D20" s="10" cm="1">
        <f t="array" ref="D20">IF($A20="",0%,_xlfn.XLOOKUP($A20,Tabla1[[#All],[ID]],Tabla1[[#All],[C]]))</f>
        <v>0</v>
      </c>
      <c r="E20" s="10" cm="1">
        <f t="array" ref="E20">IF($A20="",0%,_xlfn.XLOOKUP($A20,Tabla1[[#All],[ID]],Tabla1[[#All],[N]]))</f>
        <v>0</v>
      </c>
      <c r="F20" s="10" cm="1">
        <f t="array" ref="F20">IF($A20="",0%,(_xlfn.XLOOKUP($A20,Tabla1[[#All],[ID]],Tabla1[[#All],[N-NH4]])))</f>
        <v>0</v>
      </c>
      <c r="G20" s="10" cm="1">
        <f t="array" ref="G20">IF($A20="",0%,(_xlfn.XLOOKUP($A20,Tabla1[[#All],[ID]],Tabla1[[#All],[N-NO3]])))</f>
        <v>0</v>
      </c>
      <c r="H20" s="10" cm="1">
        <f t="array" ref="H20">IF($A20="",0%,(_xlfn.XLOOKUP($A20,Tabla1[[#All],[ID]],Tabla1[[#All],[N-org]])))</f>
        <v>0</v>
      </c>
      <c r="I20" s="10" cm="1">
        <f t="array" ref="I20">IF($A20="",0%,(_xlfn.XLOOKUP($A20,Tabla1[[#All],[ID]],Tabla1[[#All],[N-ur]])))</f>
        <v>0</v>
      </c>
      <c r="J20" s="10" cm="1">
        <f t="array" ref="J20">IF($A20="",0%,(_xlfn.XLOOKUP($A20,Tabla1[[#All],[ID]],Tabla1[[#All],[P]])))</f>
        <v>0</v>
      </c>
      <c r="K20" s="10" cm="1">
        <f t="array" ref="K20">IF($A20="",0%,(_xlfn.XLOOKUP($A20,Tabla1[[#All],[ID]],Tabla1[[#All],[K]])))</f>
        <v>0</v>
      </c>
      <c r="L20" s="10" cm="1">
        <f t="array" ref="L20">IF($A20="",0%,(_xlfn.XLOOKUP($A20,Tabla1[[#All],[ID]],Tabla1[[#All],[CaO]])))</f>
        <v>0</v>
      </c>
      <c r="M20" s="10" cm="1">
        <f t="array" ref="M20">IF($A20="",0%,(_xlfn.XLOOKUP($A20,Tabla1[[#All],[ID]],Tabla1[[#All],[MgO]])))</f>
        <v>0</v>
      </c>
      <c r="N20" s="10" cm="1">
        <f t="array" ref="N20">IF($A20="",0%,(_xlfn.XLOOKUP($A20,Tabla1[[#All],[ID]],Tabla1[[#All],[S]])))</f>
        <v>0</v>
      </c>
      <c r="O20" s="10" cm="1">
        <f t="array" ref="O20">IF($A20="",0%,(_xlfn.XLOOKUP($A20,Tabla1[[#All],[ID]],Tabla1[[#All],[B]])))</f>
        <v>0</v>
      </c>
      <c r="P20" s="10" cm="1">
        <f t="array" ref="P20">IF($A20="",0%,(_xlfn.XLOOKUP($A20,Tabla1[[#All],[ID]],Tabla1[[#All],[Co]])))</f>
        <v>0</v>
      </c>
      <c r="Q20" s="10" cm="1">
        <f t="array" ref="Q20">IF($A20="",0%,(_xlfn.XLOOKUP($A20,Tabla1[[#All],[ID]],Tabla1[[#All],[Cu]])))</f>
        <v>0</v>
      </c>
      <c r="R20" s="10" cm="1">
        <f t="array" ref="R20">IF($A20="",0%,(_xlfn.XLOOKUP($A20,Tabla1[[#All],[ID]],Tabla1[[#All],[Fe]])))</f>
        <v>0</v>
      </c>
      <c r="S20" s="10" cm="1">
        <f t="array" ref="S20">IF($A20="",0%,(_xlfn.XLOOKUP($A20,Tabla1[[#All],[ID]],Tabla1[[#All],[Mn]])))</f>
        <v>0</v>
      </c>
      <c r="T20" s="10" cm="1">
        <f t="array" ref="T20">IF($A20="",0%,(_xlfn.XLOOKUP($A20,Tabla1[[#All],[ID]],Tabla1[[#All],[Mo]])))</f>
        <v>0</v>
      </c>
      <c r="U20" s="10" cm="1">
        <f t="array" ref="U20">IF($A20="",0%,(_xlfn.XLOOKUP($A20,Tabla1[[#All],[ID]],Tabla1[[#All],[SiO2]])))</f>
        <v>0</v>
      </c>
      <c r="V20" s="10" cm="1">
        <f t="array" ref="V20">IF($A20="",0%,(_xlfn.XLOOKUP($A20,Tabla1[[#All],[ID]],Tabla1[[#All],[Zn]])))</f>
        <v>0</v>
      </c>
      <c r="W20" s="11" cm="1">
        <f t="array" ref="W20">IF($A20="",0%,(_xlfn.XLOOKUP($A20,Tabla1[[#All],[ID]],Tabla1[[#All],[Na]])))</f>
        <v>0</v>
      </c>
    </row>
    <row r="21" spans="1:23" x14ac:dyDescent="0.25">
      <c r="A21" s="12"/>
      <c r="B21" s="12"/>
      <c r="C21" s="12">
        <f>IF(Tabla276[[#This Row],[CANTIDAD]]="",0%,Tabla276[[#This Row],[CANTIDAD]]/10)</f>
        <v>0</v>
      </c>
      <c r="D21" s="13" cm="1">
        <f t="array" ref="D21">IF($A21="",0%,_xlfn.XLOOKUP($A21,Tabla1[[#All],[ID]],Tabla1[[#All],[C]]))</f>
        <v>0</v>
      </c>
      <c r="E21" s="13" cm="1">
        <f t="array" ref="E21">IF($A21="",0%,_xlfn.XLOOKUP($A21,Tabla1[[#All],[ID]],Tabla1[[#All],[N]]))</f>
        <v>0</v>
      </c>
      <c r="F21" s="13" cm="1">
        <f t="array" ref="F21">IF($A21="",0%,(_xlfn.XLOOKUP($A21,Tabla1[[#All],[ID]],Tabla1[[#All],[N-NH4]])))</f>
        <v>0</v>
      </c>
      <c r="G21" s="13" cm="1">
        <f t="array" ref="G21">IF($A21="",0%,(_xlfn.XLOOKUP($A21,Tabla1[[#All],[ID]],Tabla1[[#All],[N-NO3]])))</f>
        <v>0</v>
      </c>
      <c r="H21" s="13" cm="1">
        <f t="array" ref="H21">IF($A21="",0%,(_xlfn.XLOOKUP($A21,Tabla1[[#All],[ID]],Tabla1[[#All],[N-org]])))</f>
        <v>0</v>
      </c>
      <c r="I21" s="13" cm="1">
        <f t="array" ref="I21">IF($A21="",0%,(_xlfn.XLOOKUP($A21,Tabla1[[#All],[ID]],Tabla1[[#All],[N-ur]])))</f>
        <v>0</v>
      </c>
      <c r="J21" s="13" cm="1">
        <f t="array" ref="J21">IF($A21="",0%,(_xlfn.XLOOKUP($A21,Tabla1[[#All],[ID]],Tabla1[[#All],[P]])))</f>
        <v>0</v>
      </c>
      <c r="K21" s="13" cm="1">
        <f t="array" ref="K21">IF($A21="",0%,(_xlfn.XLOOKUP($A21,Tabla1[[#All],[ID]],Tabla1[[#All],[K]])))</f>
        <v>0</v>
      </c>
      <c r="L21" s="13" cm="1">
        <f t="array" ref="L21">IF($A21="",0%,(_xlfn.XLOOKUP($A21,Tabla1[[#All],[ID]],Tabla1[[#All],[CaO]])))</f>
        <v>0</v>
      </c>
      <c r="M21" s="13" cm="1">
        <f t="array" ref="M21">IF($A21="",0%,(_xlfn.XLOOKUP($A21,Tabla1[[#All],[ID]],Tabla1[[#All],[MgO]])))</f>
        <v>0</v>
      </c>
      <c r="N21" s="13" cm="1">
        <f t="array" ref="N21">IF($A21="",0%,(_xlfn.XLOOKUP($A21,Tabla1[[#All],[ID]],Tabla1[[#All],[S]])))</f>
        <v>0</v>
      </c>
      <c r="O21" s="13" cm="1">
        <f t="array" ref="O21">IF($A21="",0%,(_xlfn.XLOOKUP($A21,Tabla1[[#All],[ID]],Tabla1[[#All],[B]])))</f>
        <v>0</v>
      </c>
      <c r="P21" s="13" cm="1">
        <f t="array" ref="P21">IF($A21="",0%,(_xlfn.XLOOKUP($A21,Tabla1[[#All],[ID]],Tabla1[[#All],[Co]])))</f>
        <v>0</v>
      </c>
      <c r="Q21" s="13" cm="1">
        <f t="array" ref="Q21">IF($A21="",0%,(_xlfn.XLOOKUP($A21,Tabla1[[#All],[ID]],Tabla1[[#All],[Cu]])))</f>
        <v>0</v>
      </c>
      <c r="R21" s="13" cm="1">
        <f t="array" ref="R21">IF($A21="",0%,(_xlfn.XLOOKUP($A21,Tabla1[[#All],[ID]],Tabla1[[#All],[Fe]])))</f>
        <v>0</v>
      </c>
      <c r="S21" s="13" cm="1">
        <f t="array" ref="S21">IF($A21="",0%,(_xlfn.XLOOKUP($A21,Tabla1[[#All],[ID]],Tabla1[[#All],[Mn]])))</f>
        <v>0</v>
      </c>
      <c r="T21" s="13" cm="1">
        <f t="array" ref="T21">IF($A21="",0%,(_xlfn.XLOOKUP($A21,Tabla1[[#All],[ID]],Tabla1[[#All],[Mo]])))</f>
        <v>0</v>
      </c>
      <c r="U21" s="13" cm="1">
        <f t="array" ref="U21">IF($A21="",0%,(_xlfn.XLOOKUP($A21,Tabla1[[#All],[ID]],Tabla1[[#All],[SiO2]])))</f>
        <v>0</v>
      </c>
      <c r="V21" s="13" cm="1">
        <f t="array" ref="V21">IF($A21="",0%,(_xlfn.XLOOKUP($A21,Tabla1[[#All],[ID]],Tabla1[[#All],[Zn]])))</f>
        <v>0</v>
      </c>
      <c r="W21" s="14" cm="1">
        <f t="array" ref="W21">IF($A21="",0%,(_xlfn.XLOOKUP($A21,Tabla1[[#All],[ID]],Tabla1[[#All],[Na]])))</f>
        <v>0</v>
      </c>
    </row>
    <row r="22" spans="1:23" x14ac:dyDescent="0.25"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2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2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2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</sheetData>
  <conditionalFormatting sqref="D2:W2">
    <cfRule type="containsBlanks" dxfId="59" priority="32">
      <formula>LEN(TRIM(D2))=0</formula>
    </cfRule>
  </conditionalFormatting>
  <conditionalFormatting sqref="D4:W21 D2:W2">
    <cfRule type="cellIs" dxfId="58" priority="31" operator="equal">
      <formula>0</formula>
    </cfRule>
  </conditionalFormatting>
  <conditionalFormatting sqref="C4:C21">
    <cfRule type="cellIs" dxfId="57" priority="29" operator="equal">
      <formula>0</formula>
    </cfRule>
    <cfRule type="containsBlanks" dxfId="56" priority="30">
      <formula>LEN(TRIM(C4))=0</formula>
    </cfRule>
  </conditionalFormatting>
  <conditionalFormatting sqref="D1:W1">
    <cfRule type="containsBlanks" dxfId="55" priority="28">
      <formula>LEN(TRIM(D1))=0</formula>
    </cfRule>
  </conditionalFormatting>
  <conditionalFormatting sqref="C1">
    <cfRule type="containsBlanks" dxfId="54" priority="27">
      <formula>LEN(TRIM(C1))=0</formula>
    </cfRule>
  </conditionalFormatting>
  <conditionalFormatting sqref="C2">
    <cfRule type="containsBlanks" dxfId="53" priority="26">
      <formula>LEN(TRIM(C2))=0</formula>
    </cfRule>
  </conditionalFormatting>
  <conditionalFormatting sqref="D3:W3">
    <cfRule type="containsBlanks" dxfId="52" priority="25">
      <formula>LEN(TRIM(D3))=0</formula>
    </cfRule>
  </conditionalFormatting>
  <conditionalFormatting sqref="C3">
    <cfRule type="containsBlanks" dxfId="51" priority="24">
      <formula>LEN(TRIM(C3))=0</formula>
    </cfRule>
  </conditionalFormatting>
  <conditionalFormatting sqref="A13:W21 C1:W9 B10:W12">
    <cfRule type="cellIs" dxfId="50" priority="22" operator="equal">
      <formula>0</formula>
    </cfRule>
    <cfRule type="containsBlanks" dxfId="49" priority="23">
      <formula>LEN(TRIM(A1))=0</formula>
    </cfRule>
  </conditionalFormatting>
  <conditionalFormatting sqref="B9">
    <cfRule type="cellIs" dxfId="48" priority="20" operator="equal">
      <formula>0</formula>
    </cfRule>
    <cfRule type="containsBlanks" dxfId="47" priority="21">
      <formula>LEN(TRIM(B9))=0</formula>
    </cfRule>
  </conditionalFormatting>
  <conditionalFormatting sqref="A1:B1">
    <cfRule type="containsBlanks" dxfId="46" priority="19">
      <formula>LEN(TRIM(A1))=0</formula>
    </cfRule>
  </conditionalFormatting>
  <conditionalFormatting sqref="A1:B1">
    <cfRule type="cellIs" dxfId="45" priority="17" operator="equal">
      <formula>0</formula>
    </cfRule>
    <cfRule type="containsBlanks" dxfId="44" priority="18">
      <formula>LEN(TRIM(A1))=0</formula>
    </cfRule>
  </conditionalFormatting>
  <conditionalFormatting sqref="A9:A12">
    <cfRule type="cellIs" dxfId="43" priority="15" operator="equal">
      <formula>0</formula>
    </cfRule>
    <cfRule type="containsBlanks" dxfId="42" priority="16">
      <formula>LEN(TRIM(A9))=0</formula>
    </cfRule>
  </conditionalFormatting>
  <conditionalFormatting sqref="A9">
    <cfRule type="cellIs" dxfId="41" priority="13" operator="equal">
      <formula>0</formula>
    </cfRule>
    <cfRule type="containsBlanks" dxfId="40" priority="14">
      <formula>LEN(TRIM(A9))=0</formula>
    </cfRule>
  </conditionalFormatting>
  <conditionalFormatting sqref="A8">
    <cfRule type="cellIs" dxfId="39" priority="11" operator="equal">
      <formula>0</formula>
    </cfRule>
    <cfRule type="containsBlanks" dxfId="38" priority="12">
      <formula>LEN(TRIM(A8))=0</formula>
    </cfRule>
  </conditionalFormatting>
  <conditionalFormatting sqref="A8:B8">
    <cfRule type="cellIs" dxfId="37" priority="9" operator="equal">
      <formula>0</formula>
    </cfRule>
    <cfRule type="containsBlanks" dxfId="36" priority="10">
      <formula>LEN(TRIM(A8))=0</formula>
    </cfRule>
  </conditionalFormatting>
  <conditionalFormatting sqref="A7:B7">
    <cfRule type="cellIs" dxfId="35" priority="7" operator="equal">
      <formula>0</formula>
    </cfRule>
    <cfRule type="containsBlanks" dxfId="34" priority="8">
      <formula>LEN(TRIM(A7))=0</formula>
    </cfRule>
  </conditionalFormatting>
  <conditionalFormatting sqref="A2:B2">
    <cfRule type="containsBlanks" dxfId="33" priority="6">
      <formula>LEN(TRIM(A2))=0</formula>
    </cfRule>
  </conditionalFormatting>
  <conditionalFormatting sqref="A3:B3">
    <cfRule type="containsBlanks" dxfId="32" priority="5">
      <formula>LEN(TRIM(A3))=0</formula>
    </cfRule>
  </conditionalFormatting>
  <conditionalFormatting sqref="A2:B6">
    <cfRule type="cellIs" dxfId="31" priority="3" operator="equal">
      <formula>0</formula>
    </cfRule>
    <cfRule type="containsBlanks" dxfId="30" priority="4">
      <formula>LEN(TRIM(A2))=0</formula>
    </cfRule>
  </conditionalFormatting>
  <conditionalFormatting sqref="A8">
    <cfRule type="cellIs" dxfId="29" priority="1" operator="equal">
      <formula>0</formula>
    </cfRule>
    <cfRule type="containsBlanks" dxfId="28" priority="2">
      <formula>LEN(TRIM(A8))=0</formula>
    </cfRule>
  </conditionalFormatting>
  <dataValidations count="1">
    <dataValidation type="list" allowBlank="1" showInputMessage="1" showErrorMessage="1" sqref="B9:B21 A4:A21" xr:uid="{F6962CE1-280B-4C22-B521-9C55271B1E5F}">
      <formula1>CID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utton 1">
              <controlPr defaultSize="0" print="0" autoFill="0" autoPict="0" macro="[0]!GuardarYRegistrarVerificacion">
                <anchor moveWithCells="1">
                  <from>
                    <xdr:col>0</xdr:col>
                    <xdr:colOff>495300</xdr:colOff>
                    <xdr:row>22</xdr:row>
                    <xdr:rowOff>142875</xdr:rowOff>
                  </from>
                  <to>
                    <xdr:col>0</xdr:col>
                    <xdr:colOff>1619250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77</vt:i4>
      </vt:variant>
      <vt:variant>
        <vt:lpstr>Rangos con nombre</vt:lpstr>
      </vt:variant>
      <vt:variant>
        <vt:i4>1</vt:i4>
      </vt:variant>
    </vt:vector>
  </HeadingPairs>
  <TitlesOfParts>
    <vt:vector size="78" baseType="lpstr">
      <vt:lpstr>Lista de Materias Primas</vt:lpstr>
      <vt:lpstr>Registro</vt:lpstr>
      <vt:lpstr>62-281224_CAMASI GRIS</vt:lpstr>
      <vt:lpstr>65-281224_NUCLEO 4</vt:lpstr>
      <vt:lpstr>213-281224_FE SULFATO CALCIO</vt:lpstr>
      <vt:lpstr>65-271224_NUCLEO 4</vt:lpstr>
      <vt:lpstr>62-271224_CAMASI GRIS</vt:lpstr>
      <vt:lpstr>85-271224_MF 15-15-15</vt:lpstr>
      <vt:lpstr>83-271224_MF 18-18-18</vt:lpstr>
      <vt:lpstr>62-261224_CAMASI GRIS</vt:lpstr>
      <vt:lpstr>141-261224_SULFATO CALCIO P</vt:lpstr>
      <vt:lpstr>311-261224_FERTICORRECTIVO</vt:lpstr>
      <vt:lpstr>154-231224_FE MAGNE3</vt:lpstr>
      <vt:lpstr>65-231224_NUCLEO 4</vt:lpstr>
      <vt:lpstr>311-231224_FERTICORRECTIVO</vt:lpstr>
      <vt:lpstr>160-211224_SUELO CA</vt:lpstr>
      <vt:lpstr>85-211224_MF 15-15-15</vt:lpstr>
      <vt:lpstr>83-211224_MF 18-18-18</vt:lpstr>
      <vt:lpstr>137-011124_MF 10-20-20</vt:lpstr>
      <vt:lpstr>585-011124_MF 24N-4P-2K</vt:lpstr>
      <vt:lpstr>150-011124_CALFERZINC P</vt:lpstr>
      <vt:lpstr>Verificación de Formulación</vt:lpstr>
      <vt:lpstr>Hoja1</vt:lpstr>
      <vt:lpstr>641-011124_MF 10N-24P-14K</vt:lpstr>
      <vt:lpstr>65-011124_NUCLEO 4</vt:lpstr>
      <vt:lpstr>150-021124_CALFERZINC P</vt:lpstr>
      <vt:lpstr>65-021124_NUCLEO 4</vt:lpstr>
      <vt:lpstr>62-021124_CAMASI GRIS</vt:lpstr>
      <vt:lpstr>491-051124_CAMASI GRIS YARA</vt:lpstr>
      <vt:lpstr>81-051124_MF 31-8-8-2</vt:lpstr>
      <vt:lpstr>83-051124_MF 18-18-18</vt:lpstr>
      <vt:lpstr>82-051124_MF 25-4-24</vt:lpstr>
      <vt:lpstr>491-061124_CAMASI GRIS YARA</vt:lpstr>
      <vt:lpstr>642-061124_MF 27-3-12</vt:lpstr>
      <vt:lpstr>208-061124_NUCLEO MAGNESIO</vt:lpstr>
      <vt:lpstr>598-061124_MFE 30N-11P-6K</vt:lpstr>
      <vt:lpstr>546-081124_MF 26N-6P-6K</vt:lpstr>
      <vt:lpstr>544-081124_MF 11N-24P-9K-6Ca</vt:lpstr>
      <vt:lpstr>82-081124_MF 25-4-24</vt:lpstr>
      <vt:lpstr>491-081124_CAMASI GRIS YARA</vt:lpstr>
      <vt:lpstr>62-081124_CAMASI GRIS</vt:lpstr>
      <vt:lpstr>62-091124_CAMASI GRIS</vt:lpstr>
      <vt:lpstr>65-091124_NUCLEO 4</vt:lpstr>
      <vt:lpstr>628-091124_MFE 25N-4P-14K</vt:lpstr>
      <vt:lpstr>586-091124_MFE 19N-4K-18S</vt:lpstr>
      <vt:lpstr>85-121124_NUCLEO 4</vt:lpstr>
      <vt:lpstr>491-121124_CAMASI GRIS YARA</vt:lpstr>
      <vt:lpstr>62-121124_CAMASI GRIS</vt:lpstr>
      <vt:lpstr>85-121124_MF 15-15-15</vt:lpstr>
      <vt:lpstr>85-131124_MF 15-15-15</vt:lpstr>
      <vt:lpstr>84-131124_MF 17-6-18-2-1</vt:lpstr>
      <vt:lpstr>65-131124_NUCLEO 4</vt:lpstr>
      <vt:lpstr>208-131124_NUCLEO MAGNESIO</vt:lpstr>
      <vt:lpstr>208-141124_NUCLEO MAGNESIO</vt:lpstr>
      <vt:lpstr>141-141124_SULFATO CALCIO P</vt:lpstr>
      <vt:lpstr>84-141124_MF 17-6-18-2-1</vt:lpstr>
      <vt:lpstr>85-141124_MF 15-15-15</vt:lpstr>
      <vt:lpstr>85-151124_MF 15-15-15</vt:lpstr>
      <vt:lpstr>82-151124_MF 25-4-24</vt:lpstr>
      <vt:lpstr>188-151124_MICRON C-S</vt:lpstr>
      <vt:lpstr>155-151124_RAIFOS 20</vt:lpstr>
      <vt:lpstr>208-151124_NUCLEO MAGNESIO</vt:lpstr>
      <vt:lpstr>141-161124_SULFATO CALCIO P</vt:lpstr>
      <vt:lpstr>62-161124_CAMASI GRIS</vt:lpstr>
      <vt:lpstr>414-161124_MF 18-9-29</vt:lpstr>
      <vt:lpstr>640-161124_MFE 15-9-20</vt:lpstr>
      <vt:lpstr>517-151124_MF 16-16-16</vt:lpstr>
      <vt:lpstr>65-130125_NUCLEO 4</vt:lpstr>
      <vt:lpstr>65-130125_CAMASI GRIS</vt:lpstr>
      <vt:lpstr>65-050305_NUCLEO 4</vt:lpstr>
      <vt:lpstr>20250310_10-30-10_L1</vt:lpstr>
      <vt:lpstr>20250310_10-30-10_L2</vt:lpstr>
      <vt:lpstr>20250310_10-20-20_L1</vt:lpstr>
      <vt:lpstr>20250310_10-20-20_L2</vt:lpstr>
      <vt:lpstr>20250310_10-20-20_L3</vt:lpstr>
      <vt:lpstr>20250310_10-20-20_t1</vt:lpstr>
      <vt:lpstr>20250310_10-30-10_t2</vt:lpstr>
      <vt:lpstr>CID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DIRECCION TECNICA</cp:lastModifiedBy>
  <cp:lastPrinted>2025-03-12T13:27:12Z</cp:lastPrinted>
  <dcterms:created xsi:type="dcterms:W3CDTF">2025-01-02T16:48:40Z</dcterms:created>
  <dcterms:modified xsi:type="dcterms:W3CDTF">2025-03-12T22:13:06Z</dcterms:modified>
</cp:coreProperties>
</file>