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mc:AlternateContent xmlns:mc="http://schemas.openxmlformats.org/markup-compatibility/2006">
    <mc:Choice Requires="x15">
      <x15ac:absPath xmlns:x15ac="http://schemas.microsoft.com/office/spreadsheetml/2010/11/ac" url="C:\Users\will\dev\dash\mm-site\assets\"/>
    </mc:Choice>
  </mc:AlternateContent>
  <xr:revisionPtr revIDLastSave="0" documentId="13_ncr:1_{AFFDE7AC-F465-411B-AC73-7206670F41BA}" xr6:coauthVersionLast="45" xr6:coauthVersionMax="46" xr10:uidLastSave="{00000000-0000-0000-0000-000000000000}"/>
  <bookViews>
    <workbookView xWindow="21480" yWindow="-120" windowWidth="21840" windowHeight="13140" xr2:uid="{00000000-000D-0000-FFFF-FFFF00000000}"/>
  </bookViews>
  <sheets>
    <sheet name="Weekly Data" sheetId="7" r:id="rId1"/>
    <sheet name="Sheet1" sheetId="8" r:id="rId2"/>
    <sheet name="Total Count data (31 counters)" sheetId="1" r:id="rId3"/>
    <sheet name="Pedestrian Counts (14 counters)" sheetId="2" r:id="rId4"/>
    <sheet name="Bike Counts (14 counters)" sheetId="3" r:id="rId5"/>
    <sheet name="Counter Locations" sheetId="4" r:id="rId6"/>
    <sheet name="Methodology" sheetId="5" r:id="rId7"/>
    <sheet name="Chart" sheetId="6" r:id="rId8"/>
  </sheets>
  <calcPr calcId="191029"/>
  <pivotCaches>
    <pivotCache cacheId="3" r:id="rId9"/>
  </pivotCaches>
  <extLst>
    <ext uri="GoogleSheetsCustomDataVersion1">
      <go:sheetsCustomData xmlns:go="http://customooxmlschemas.google.com/" r:id="rId10" roundtripDataSignature="AMtx7mgZo197j9V8L9aLyP0qIdWLJBW76Q=="/>
    </ext>
  </extLst>
</workbook>
</file>

<file path=xl/calcChain.xml><?xml version="1.0" encoding="utf-8"?>
<calcChain xmlns="http://schemas.openxmlformats.org/spreadsheetml/2006/main">
  <c r="L2" i="7" l="1"/>
  <c r="J2" i="7"/>
  <c r="H97" i="7"/>
  <c r="H96" i="7"/>
  <c r="H95" i="7"/>
  <c r="H94" i="7"/>
  <c r="H93" i="7"/>
  <c r="H92" i="7"/>
  <c r="H91" i="7"/>
  <c r="H90" i="7"/>
  <c r="H89" i="7"/>
  <c r="H88" i="7"/>
  <c r="H87" i="7"/>
  <c r="H86" i="7"/>
  <c r="H85" i="7"/>
  <c r="H84" i="7"/>
  <c r="H83" i="7"/>
  <c r="H82" i="7"/>
  <c r="H81" i="7"/>
  <c r="H80" i="7"/>
  <c r="H79" i="7"/>
  <c r="H78" i="7"/>
  <c r="H77" i="7"/>
  <c r="H76" i="7"/>
  <c r="H75" i="7"/>
  <c r="H74" i="7"/>
  <c r="H73" i="7"/>
  <c r="H72" i="7"/>
  <c r="H71" i="7"/>
  <c r="H70" i="7"/>
  <c r="H69" i="7"/>
  <c r="H68" i="7"/>
  <c r="H67" i="7"/>
  <c r="H66" i="7"/>
  <c r="H65" i="7"/>
  <c r="H64" i="7"/>
  <c r="H63" i="7"/>
  <c r="H62" i="7"/>
  <c r="H61" i="7"/>
  <c r="H60" i="7"/>
  <c r="H59" i="7"/>
  <c r="H58" i="7"/>
  <c r="H57" i="7"/>
  <c r="H56" i="7"/>
  <c r="H55" i="7"/>
  <c r="H54" i="7"/>
  <c r="H53" i="7"/>
  <c r="H52" i="7"/>
  <c r="H47" i="7"/>
  <c r="H46" i="7"/>
  <c r="H45" i="7"/>
  <c r="H44" i="7"/>
  <c r="H43" i="7"/>
  <c r="H42" i="7"/>
  <c r="H41" i="7"/>
  <c r="H40" i="7"/>
  <c r="H39" i="7"/>
  <c r="H38" i="7"/>
  <c r="H37" i="7"/>
  <c r="H36" i="7"/>
  <c r="H35" i="7"/>
  <c r="H34" i="7"/>
  <c r="H33" i="7"/>
  <c r="H32" i="7"/>
  <c r="H31" i="7"/>
  <c r="H30" i="7"/>
  <c r="H29" i="7"/>
  <c r="H28" i="7"/>
  <c r="H27" i="7"/>
  <c r="H26" i="7"/>
  <c r="H25" i="7"/>
  <c r="H24" i="7"/>
  <c r="H23" i="7"/>
  <c r="H22" i="7"/>
  <c r="H21" i="7"/>
  <c r="H20" i="7"/>
  <c r="H19" i="7"/>
  <c r="H18" i="7"/>
  <c r="H17" i="7"/>
  <c r="H16" i="7"/>
  <c r="H15" i="7"/>
  <c r="H3" i="7"/>
  <c r="H4" i="7"/>
  <c r="H5" i="7"/>
  <c r="H6" i="7"/>
  <c r="H7" i="7"/>
  <c r="H8" i="7"/>
  <c r="H9" i="7"/>
  <c r="H10" i="7"/>
  <c r="H11" i="7"/>
  <c r="H12" i="7"/>
  <c r="H13" i="7"/>
  <c r="H14" i="7"/>
  <c r="H2" i="7"/>
  <c r="E15" i="8"/>
  <c r="E14" i="8"/>
  <c r="B4" i="2" l="1"/>
  <c r="B5" i="2" s="1"/>
  <c r="B6" i="2" s="1"/>
  <c r="B7" i="2" s="1"/>
  <c r="B8" i="2" s="1"/>
  <c r="B9" i="2" s="1"/>
  <c r="B10" i="2" s="1"/>
  <c r="B11" i="2" s="1"/>
  <c r="B12" i="2" s="1"/>
  <c r="B13" i="2" s="1"/>
  <c r="B14" i="2" s="1"/>
  <c r="B15" i="2" s="1"/>
  <c r="B16" i="2" s="1"/>
  <c r="B17" i="2" s="1"/>
  <c r="B18" i="2" s="1"/>
  <c r="B19" i="2" s="1"/>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 r="B43" i="2" s="1"/>
  <c r="B44" i="2" s="1"/>
  <c r="B45" i="2" s="1"/>
  <c r="B46" i="2" s="1"/>
  <c r="B47" i="2" s="1"/>
  <c r="B3" i="2"/>
  <c r="C53" i="7"/>
  <c r="C54" i="7" s="1"/>
  <c r="C55" i="7" s="1"/>
  <c r="C56" i="7" s="1"/>
  <c r="C57" i="7" s="1"/>
  <c r="C58" i="7" s="1"/>
  <c r="C59" i="7" s="1"/>
  <c r="C60" i="7" s="1"/>
  <c r="C61" i="7" s="1"/>
  <c r="C62" i="7" s="1"/>
  <c r="C63" i="7" s="1"/>
  <c r="C64" i="7" s="1"/>
  <c r="C65" i="7" s="1"/>
  <c r="C66" i="7" s="1"/>
  <c r="C67" i="7" s="1"/>
  <c r="C68" i="7" s="1"/>
  <c r="C69" i="7" s="1"/>
  <c r="C70" i="7" s="1"/>
  <c r="C71" i="7" s="1"/>
  <c r="C72" i="7" s="1"/>
  <c r="C73" i="7" s="1"/>
  <c r="C74" i="7" s="1"/>
  <c r="C75" i="7" s="1"/>
  <c r="C76" i="7" s="1"/>
  <c r="C77" i="7" s="1"/>
  <c r="C78" i="7" s="1"/>
  <c r="C79" i="7" s="1"/>
  <c r="C80" i="7" s="1"/>
  <c r="C81" i="7" s="1"/>
  <c r="C82" i="7" s="1"/>
  <c r="C83" i="7" s="1"/>
  <c r="C84" i="7" s="1"/>
  <c r="C85" i="7" s="1"/>
  <c r="C86" i="7" s="1"/>
  <c r="C87" i="7" s="1"/>
  <c r="C88" i="7" s="1"/>
  <c r="C89" i="7" s="1"/>
  <c r="C90" i="7" s="1"/>
  <c r="C91" i="7" s="1"/>
  <c r="C92" i="7" s="1"/>
  <c r="C93" i="7" s="1"/>
  <c r="C94" i="7" s="1"/>
  <c r="C95" i="7" s="1"/>
  <c r="C96" i="7" s="1"/>
  <c r="C97" i="7" s="1"/>
  <c r="C98" i="7" s="1"/>
  <c r="C99" i="7" s="1"/>
  <c r="C100" i="7" s="1"/>
  <c r="C101" i="7" s="1"/>
  <c r="C3" i="7"/>
  <c r="C4" i="7" s="1"/>
  <c r="C5" i="7" s="1"/>
  <c r="C6" i="7" s="1"/>
  <c r="C7" i="7" s="1"/>
  <c r="C8" i="7" s="1"/>
  <c r="C9" i="7" s="1"/>
  <c r="C10" i="7" s="1"/>
  <c r="C11" i="7" s="1"/>
  <c r="C12" i="7" s="1"/>
  <c r="C13" i="7" s="1"/>
  <c r="C14" i="7" s="1"/>
  <c r="C15" i="7" s="1"/>
  <c r="C16" i="7" s="1"/>
  <c r="C17" i="7" s="1"/>
  <c r="C18" i="7" s="1"/>
  <c r="C19" i="7" s="1"/>
  <c r="C20" i="7" s="1"/>
  <c r="C21" i="7" s="1"/>
  <c r="C22" i="7" s="1"/>
  <c r="C23" i="7" s="1"/>
  <c r="C24" i="7" s="1"/>
  <c r="C25" i="7" s="1"/>
  <c r="C26" i="7" s="1"/>
  <c r="C27" i="7" s="1"/>
  <c r="C28" i="7" s="1"/>
  <c r="C29" i="7" s="1"/>
  <c r="C30" i="7" s="1"/>
  <c r="C31" i="7" s="1"/>
  <c r="C32" i="7" s="1"/>
  <c r="C33" i="7" s="1"/>
  <c r="C34" i="7" s="1"/>
  <c r="C35" i="7" s="1"/>
  <c r="C36" i="7" s="1"/>
  <c r="C37" i="7" s="1"/>
  <c r="C38" i="7" s="1"/>
  <c r="C39" i="7" s="1"/>
  <c r="C40" i="7" s="1"/>
  <c r="C41" i="7" s="1"/>
  <c r="C42" i="7" s="1"/>
  <c r="C43" i="7" s="1"/>
  <c r="C44" i="7" s="1"/>
  <c r="C45" i="7" s="1"/>
  <c r="C46" i="7" s="1"/>
  <c r="C47" i="7" s="1"/>
  <c r="C48" i="7" s="1"/>
  <c r="C49" i="7" s="1"/>
  <c r="C50" i="7" s="1"/>
  <c r="C51" i="7" s="1"/>
</calcChain>
</file>

<file path=xl/sharedStrings.xml><?xml version="1.0" encoding="utf-8"?>
<sst xmlns="http://schemas.openxmlformats.org/spreadsheetml/2006/main" count="434" uniqueCount="130">
  <si>
    <t>Timeframe</t>
  </si>
  <si>
    <t>Week of</t>
  </si>
  <si>
    <t xml:space="preserve"> 2019 counts (31 counters)</t>
  </si>
  <si>
    <t xml:space="preserve"> 2020 counts (31 counters)</t>
  </si>
  <si>
    <t>Change 2019-2020</t>
  </si>
  <si>
    <t>Week 1</t>
  </si>
  <si>
    <t>Week 2</t>
  </si>
  <si>
    <t>Week 3</t>
  </si>
  <si>
    <t>Week 4</t>
  </si>
  <si>
    <t>Week 5</t>
  </si>
  <si>
    <t>Week 6</t>
  </si>
  <si>
    <t>Week 7</t>
  </si>
  <si>
    <t>Week 8</t>
  </si>
  <si>
    <t>Week 9</t>
  </si>
  <si>
    <t>Week 10</t>
  </si>
  <si>
    <t>Week 11</t>
  </si>
  <si>
    <t>Week 12</t>
  </si>
  <si>
    <t>Week 13</t>
  </si>
  <si>
    <t>Week 14</t>
  </si>
  <si>
    <t>Week 15</t>
  </si>
  <si>
    <t>Week 16</t>
  </si>
  <si>
    <t>Week 17</t>
  </si>
  <si>
    <t>Week 18</t>
  </si>
  <si>
    <t>Week 19</t>
  </si>
  <si>
    <t>Week 20</t>
  </si>
  <si>
    <t>Week 21</t>
  </si>
  <si>
    <t>Week 22</t>
  </si>
  <si>
    <t>Week 23</t>
  </si>
  <si>
    <t>Week 24</t>
  </si>
  <si>
    <t>Week 25</t>
  </si>
  <si>
    <t>Week 26</t>
  </si>
  <si>
    <t>Week 27</t>
  </si>
  <si>
    <t>Week 28</t>
  </si>
  <si>
    <t>Week 29</t>
  </si>
  <si>
    <t>Week 30</t>
  </si>
  <si>
    <t>Week 31</t>
  </si>
  <si>
    <t>Week 32</t>
  </si>
  <si>
    <t>Week 33</t>
  </si>
  <si>
    <t>Week 34</t>
  </si>
  <si>
    <t>Week 35</t>
  </si>
  <si>
    <t>Week 36</t>
  </si>
  <si>
    <t>Week 37</t>
  </si>
  <si>
    <t>Week 38</t>
  </si>
  <si>
    <t>Week 39</t>
  </si>
  <si>
    <t>Week 40</t>
  </si>
  <si>
    <t>Week 41</t>
  </si>
  <si>
    <t>Week 42</t>
  </si>
  <si>
    <t>Week 43</t>
  </si>
  <si>
    <t>Week 44</t>
  </si>
  <si>
    <t>Week 45</t>
  </si>
  <si>
    <t>Week 46</t>
  </si>
  <si>
    <t>Week 47</t>
  </si>
  <si>
    <t>Week 48</t>
  </si>
  <si>
    <t>Week 49</t>
  </si>
  <si>
    <t>Week 50</t>
  </si>
  <si>
    <t xml:space="preserve"> 2019 counts (14 counters)</t>
  </si>
  <si>
    <t xml:space="preserve"> 2020 counts (14 counters)</t>
  </si>
  <si>
    <t>Counters</t>
  </si>
  <si>
    <t>Daily Average</t>
  </si>
  <si>
    <t xml:space="preserve">Arlington County </t>
  </si>
  <si>
    <t>WOD Bon Air East</t>
  </si>
  <si>
    <t>Key Bridge West</t>
  </si>
  <si>
    <t>MVT Air</t>
  </si>
  <si>
    <t>CC Connector</t>
  </si>
  <si>
    <t>TR Island</t>
  </si>
  <si>
    <t>14th Street Bridge</t>
  </si>
  <si>
    <t>Custis Bon Air</t>
  </si>
  <si>
    <t>City of Billings</t>
  </si>
  <si>
    <t>Kiwanis Trail</t>
  </si>
  <si>
    <t>Descro Park</t>
  </si>
  <si>
    <t xml:space="preserve">City of Colorado Springs </t>
  </si>
  <si>
    <t>Pikes Peak Greenway</t>
  </si>
  <si>
    <t>Delaware and Lehigh National Heritage Area</t>
  </si>
  <si>
    <t>New Hope- D&amp;L Trail</t>
  </si>
  <si>
    <t>Weissport - D&amp;L Trail</t>
  </si>
  <si>
    <t>Houston-Galveston Area</t>
  </si>
  <si>
    <t>White Oak Trail at 34th St</t>
  </si>
  <si>
    <t>Albuquerque, NM</t>
  </si>
  <si>
    <t>Paseo del Nordeste Trail near Erna Fergusson</t>
  </si>
  <si>
    <t xml:space="preserve">Minneapolis, Minnesota </t>
  </si>
  <si>
    <t>West River Greenway</t>
  </si>
  <si>
    <t xml:space="preserve">Montgomery County </t>
  </si>
  <si>
    <t>Capital Crescent Trail #2</t>
  </si>
  <si>
    <t xml:space="preserve">Fort Worth,Texas </t>
  </si>
  <si>
    <t>Trinity Trails (Clearfork Food Park)</t>
  </si>
  <si>
    <t>PA DCNR</t>
  </si>
  <si>
    <t>Enola Low Grade Manor Twp.</t>
  </si>
  <si>
    <t>Armstrong Trail- Kittanning</t>
  </si>
  <si>
    <t>Buffalo Valley Trail</t>
  </si>
  <si>
    <t>York Heritage Trail</t>
  </si>
  <si>
    <t>Samuel Justus Trail</t>
  </si>
  <si>
    <t>Redbank Trail</t>
  </si>
  <si>
    <t>Susquehanna RiverWalk</t>
  </si>
  <si>
    <t>Cumberland Valley RT</t>
  </si>
  <si>
    <t>Sheepskin Trail</t>
  </si>
  <si>
    <t>Westmoreland Heritage</t>
  </si>
  <si>
    <t>Schuylkill River Trail</t>
  </si>
  <si>
    <t xml:space="preserve">San Diego </t>
  </si>
  <si>
    <t xml:space="preserve"> River Bike Path EB &amp; WB</t>
  </si>
  <si>
    <t>Seattle</t>
  </si>
  <si>
    <t>BGT North of NE 70th St Logger Total</t>
  </si>
  <si>
    <t>Elliott Bay Trl in Myrtle Edwards Park Total</t>
  </si>
  <si>
    <t>Data Source: Rails-to-Trails Conservancy Eco-Counters</t>
  </si>
  <si>
    <t>Number of counters: 31 counters</t>
  </si>
  <si>
    <t>The weekly trail count data is downloaded from RTC's Eco-Counter dashboard.</t>
  </si>
  <si>
    <t>Each week was compared across years, from 2019 to 2020, with a focus starting on week 12 or March 16.</t>
  </si>
  <si>
    <t>The week of March 16 was selected for analysis as this was the timeframe when many organizations in the U.S. began encouraging or mandating telework policies, and states imposed travel restrictions and encouraged social distancing to slow the spread of the pandemic. The analysis was intended to determine how changes in social behavior would affect trail counts nationwide.</t>
  </si>
  <si>
    <t>RTC's analysis shows that year over year, counts increased across all counters spread throughout the country.</t>
  </si>
  <si>
    <t>For the week of March 16, 2020, trail counts increased by 193% compared to 2019.</t>
  </si>
  <si>
    <t>For the week of March 09, 2020, trail counts increased by 94% compared to 2019.</t>
  </si>
  <si>
    <t>Counts increased by 75% between the week of March 9, 2020 (210k)and March 16, 2020 (367k). That is greater than the week-over-week increases recorded in 2019.</t>
  </si>
  <si>
    <t>These findings support conclusions that the pandemic and associated travel restrictions may have had a significant impact on trail usage nationwide.</t>
  </si>
  <si>
    <t>Week</t>
  </si>
  <si>
    <t>Covid Period</t>
  </si>
  <si>
    <t>N</t>
  </si>
  <si>
    <t>Y</t>
  </si>
  <si>
    <t>Pedestrians (14 counters)</t>
  </si>
  <si>
    <t>Bikes (14 counters)</t>
  </si>
  <si>
    <t>Counts (31 counters)</t>
  </si>
  <si>
    <t>Year</t>
  </si>
  <si>
    <t>Bikes</t>
  </si>
  <si>
    <t>Row Labels</t>
  </si>
  <si>
    <t>FALSE</t>
  </si>
  <si>
    <t>TRUE</t>
  </si>
  <si>
    <t>(blank)</t>
  </si>
  <si>
    <t>Grand Total</t>
  </si>
  <si>
    <t>Column Labels</t>
  </si>
  <si>
    <t>Count of Bikes</t>
  </si>
  <si>
    <t>Sum of Pedestrians (14 counters)</t>
  </si>
  <si>
    <t>Sum of Bikes (14 counters)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</si>
</sst>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4" x14ac:knownFonts="1">
    <font>
      <sz val="11"/>
      <color theme="1"/>
      <name val="Arial"/>
    </font>
    <font>
      <sz val="11"/>
      <color theme="1"/>
      <name val="Calibri"/>
      <family val="2"/>
      <scheme val="minor"/>
    </font>
    <font>
      <sz val="11"/>
      <color theme="1"/>
      <name val="Calibri"/>
      <family val="2"/>
    </font>
    <font>
      <sz val="11"/>
      <color rgb="FF000000"/>
      <name val="Calibri"/>
      <family val="2"/>
    </font>
    <font>
      <b/>
      <sz val="11"/>
      <color rgb="FF000000"/>
      <name val="Calibri"/>
      <family val="2"/>
    </font>
    <font>
      <b/>
      <sz val="11"/>
      <color theme="1"/>
      <name val="Calibri"/>
      <family val="2"/>
    </font>
    <font>
      <sz val="11"/>
      <color theme="1"/>
      <name val="Calibri"/>
      <family val="2"/>
    </font>
    <font>
      <b/>
      <sz val="11"/>
      <color rgb="FFFF0000"/>
      <name val="Calibri"/>
      <family val="2"/>
    </font>
    <font>
      <b/>
      <sz val="11"/>
      <color rgb="FFFF0000"/>
      <name val="Calibri"/>
      <family val="2"/>
    </font>
    <font>
      <b/>
      <sz val="10"/>
      <color theme="1"/>
      <name val="Calibri"/>
      <family val="2"/>
    </font>
    <font>
      <sz val="10"/>
      <color theme="1"/>
      <name val="Calibri"/>
      <family val="2"/>
    </font>
    <font>
      <sz val="11"/>
      <color theme="1"/>
      <name val="Arial"/>
      <family val="2"/>
    </font>
    <font>
      <sz val="11"/>
      <color theme="1"/>
      <name val="Calibri"/>
      <family val="2"/>
      <scheme val="minor"/>
    </font>
    <font>
      <sz val="11"/>
      <color rgb="FF000000"/>
      <name val="Calibri"/>
      <family val="2"/>
      <scheme val="minor"/>
    </font>
  </fonts>
  <fills count="3">
    <fill>
      <patternFill patternType="none"/>
    </fill>
    <fill>
      <patternFill patternType="gray125"/>
    </fill>
    <fill>
      <patternFill patternType="solid">
        <fgColor rgb="FFFFFF00"/>
        <bgColor rgb="FFFFFF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43" fontId="11" fillId="0" borderId="0" applyFont="0" applyFill="0" applyBorder="0" applyAlignment="0" applyProtection="0"/>
  </cellStyleXfs>
  <cellXfs count="64">
    <xf numFmtId="0" fontId="0" fillId="0" borderId="0" xfId="0" applyFont="1" applyAlignment="1"/>
    <xf numFmtId="0" fontId="9" fillId="0" borderId="1" xfId="0" applyFont="1" applyBorder="1" applyAlignment="1">
      <alignment horizontal="center" vertical="center" wrapText="1"/>
    </xf>
    <xf numFmtId="0" fontId="9" fillId="0" borderId="1" xfId="0" applyFont="1" applyBorder="1" applyAlignment="1">
      <alignment wrapText="1"/>
    </xf>
    <xf numFmtId="0" fontId="2" fillId="0" borderId="1" xfId="0" applyFont="1" applyBorder="1" applyAlignment="1">
      <alignment wrapText="1"/>
    </xf>
    <xf numFmtId="0" fontId="10" fillId="0" borderId="1" xfId="0" applyFont="1" applyBorder="1" applyAlignment="1">
      <alignment wrapText="1"/>
    </xf>
    <xf numFmtId="3" fontId="10" fillId="0" borderId="1" xfId="0" applyNumberFormat="1" applyFont="1" applyBorder="1" applyAlignment="1">
      <alignment wrapText="1"/>
    </xf>
    <xf numFmtId="0" fontId="4" fillId="0" borderId="0" xfId="0" applyFont="1" applyAlignment="1"/>
    <xf numFmtId="0" fontId="3" fillId="0" borderId="0" xfId="0" applyFont="1" applyAlignment="1"/>
    <xf numFmtId="0" fontId="3" fillId="0" borderId="0" xfId="0" applyFont="1" applyAlignment="1">
      <alignment wrapText="1"/>
    </xf>
    <xf numFmtId="0" fontId="0" fillId="0" borderId="0" xfId="0" applyFont="1" applyBorder="1" applyAlignment="1"/>
    <xf numFmtId="0" fontId="3" fillId="2" borderId="0" xfId="0" applyFont="1" applyFill="1" applyBorder="1" applyAlignment="1">
      <alignment horizontal="right"/>
    </xf>
    <xf numFmtId="9" fontId="7" fillId="2" borderId="0" xfId="0" applyNumberFormat="1" applyFont="1" applyFill="1" applyBorder="1" applyAlignment="1">
      <alignment horizontal="right"/>
    </xf>
    <xf numFmtId="9" fontId="6" fillId="2" borderId="0" xfId="0" applyNumberFormat="1" applyFont="1" applyFill="1" applyBorder="1" applyAlignment="1"/>
    <xf numFmtId="9" fontId="8" fillId="2" borderId="0" xfId="0" applyNumberFormat="1" applyFont="1" applyFill="1" applyBorder="1" applyAlignment="1"/>
    <xf numFmtId="9" fontId="6" fillId="0" borderId="0" xfId="0" applyNumberFormat="1" applyFont="1" applyBorder="1"/>
    <xf numFmtId="0" fontId="2" fillId="0" borderId="0" xfId="0" applyFont="1" applyBorder="1"/>
    <xf numFmtId="0" fontId="0" fillId="0" borderId="0" xfId="0" applyFont="1" applyBorder="1" applyAlignment="1">
      <alignment horizontal="center" vertical="center"/>
    </xf>
    <xf numFmtId="9" fontId="2" fillId="0" borderId="0" xfId="0" applyNumberFormat="1" applyFont="1" applyBorder="1"/>
    <xf numFmtId="16" fontId="0" fillId="0" borderId="0" xfId="0" applyNumberFormat="1" applyFont="1" applyBorder="1" applyAlignment="1">
      <alignment horizontal="center" vertical="center"/>
    </xf>
    <xf numFmtId="1" fontId="2" fillId="0" borderId="0" xfId="0" applyNumberFormat="1" applyFont="1" applyBorder="1"/>
    <xf numFmtId="0" fontId="2" fillId="2" borderId="0" xfId="0" applyFont="1" applyFill="1" applyBorder="1"/>
    <xf numFmtId="16" fontId="0" fillId="2" borderId="0" xfId="0" applyNumberFormat="1" applyFont="1" applyFill="1" applyBorder="1" applyAlignment="1">
      <alignment horizontal="center" vertical="center"/>
    </xf>
    <xf numFmtId="1" fontId="2" fillId="2" borderId="0" xfId="0" applyNumberFormat="1" applyFont="1" applyFill="1" applyBorder="1"/>
    <xf numFmtId="9" fontId="2" fillId="2" borderId="0" xfId="0" applyNumberFormat="1" applyFont="1" applyFill="1" applyBorder="1"/>
    <xf numFmtId="0" fontId="3" fillId="2" borderId="0" xfId="0" applyFont="1" applyFill="1" applyBorder="1" applyAlignment="1"/>
    <xf numFmtId="16" fontId="3" fillId="2" borderId="0" xfId="0" applyNumberFormat="1" applyFont="1" applyFill="1" applyBorder="1" applyAlignment="1">
      <alignment horizontal="right"/>
    </xf>
    <xf numFmtId="1" fontId="3" fillId="2" borderId="0" xfId="0" applyNumberFormat="1" applyFont="1" applyFill="1" applyBorder="1" applyAlignment="1">
      <alignment horizontal="right"/>
    </xf>
    <xf numFmtId="9" fontId="2" fillId="2" borderId="0" xfId="0" applyNumberFormat="1" applyFont="1" applyFill="1" applyBorder="1" applyAlignment="1">
      <alignment horizontal="right"/>
    </xf>
    <xf numFmtId="0" fontId="4" fillId="2" borderId="0" xfId="0" applyFont="1" applyFill="1" applyBorder="1" applyAlignment="1"/>
    <xf numFmtId="16" fontId="4" fillId="2" borderId="0" xfId="0" applyNumberFormat="1" applyFont="1" applyFill="1" applyBorder="1" applyAlignment="1">
      <alignment horizontal="right"/>
    </xf>
    <xf numFmtId="0" fontId="4" fillId="2" borderId="0" xfId="0" applyFont="1" applyFill="1" applyBorder="1" applyAlignment="1">
      <alignment horizontal="right"/>
    </xf>
    <xf numFmtId="9" fontId="5" fillId="2" borderId="0" xfId="0" applyNumberFormat="1" applyFont="1" applyFill="1" applyBorder="1" applyAlignment="1">
      <alignment horizontal="right"/>
    </xf>
    <xf numFmtId="16" fontId="4" fillId="2" borderId="0" xfId="0" applyNumberFormat="1" applyFont="1" applyFill="1" applyBorder="1" applyAlignment="1">
      <alignment horizontal="right"/>
    </xf>
    <xf numFmtId="9" fontId="3" fillId="2" borderId="0" xfId="0" applyNumberFormat="1" applyFont="1" applyFill="1" applyBorder="1" applyAlignment="1">
      <alignment horizontal="right"/>
    </xf>
    <xf numFmtId="0" fontId="6" fillId="2" borderId="0" xfId="0" applyFont="1" applyFill="1" applyBorder="1" applyAlignment="1"/>
    <xf numFmtId="0" fontId="0" fillId="0" borderId="0" xfId="0" applyFont="1" applyFill="1" applyBorder="1" applyAlignment="1"/>
    <xf numFmtId="0" fontId="6" fillId="0" borderId="0" xfId="0" applyFont="1" applyFill="1" applyBorder="1"/>
    <xf numFmtId="0" fontId="3" fillId="0" borderId="0" xfId="0" applyFont="1" applyBorder="1" applyAlignment="1"/>
    <xf numFmtId="0" fontId="3" fillId="0" borderId="0" xfId="0" applyFont="1" applyBorder="1" applyAlignment="1">
      <alignment horizontal="right"/>
    </xf>
    <xf numFmtId="9" fontId="3" fillId="0" borderId="0" xfId="0" applyNumberFormat="1" applyFont="1" applyBorder="1" applyAlignment="1">
      <alignment horizontal="right"/>
    </xf>
    <xf numFmtId="0" fontId="12" fillId="0" borderId="0" xfId="0" applyFont="1" applyBorder="1"/>
    <xf numFmtId="14" fontId="12" fillId="0" borderId="0" xfId="0" applyNumberFormat="1" applyFont="1" applyBorder="1" applyAlignment="1">
      <alignment horizontal="center" vertical="center"/>
    </xf>
    <xf numFmtId="0" fontId="12" fillId="0" borderId="0" xfId="0" applyFont="1" applyFill="1" applyBorder="1" applyAlignment="1"/>
    <xf numFmtId="1" fontId="12" fillId="0" borderId="0" xfId="0" applyNumberFormat="1" applyFont="1" applyBorder="1"/>
    <xf numFmtId="0" fontId="12" fillId="2" borderId="0" xfId="0" applyFont="1" applyFill="1" applyBorder="1"/>
    <xf numFmtId="14" fontId="12" fillId="2" borderId="0" xfId="0" applyNumberFormat="1" applyFont="1" applyFill="1" applyBorder="1" applyAlignment="1">
      <alignment horizontal="center" vertical="center"/>
    </xf>
    <xf numFmtId="1" fontId="12" fillId="2" borderId="0" xfId="0" applyNumberFormat="1" applyFont="1" applyFill="1" applyBorder="1"/>
    <xf numFmtId="0" fontId="13" fillId="2" borderId="0" xfId="0" applyFont="1" applyFill="1" applyBorder="1" applyAlignment="1"/>
    <xf numFmtId="14" fontId="13" fillId="2" borderId="0" xfId="0" applyNumberFormat="1" applyFont="1" applyFill="1" applyBorder="1" applyAlignment="1">
      <alignment horizontal="center"/>
    </xf>
    <xf numFmtId="0" fontId="12" fillId="0" borderId="0" xfId="0" applyFont="1" applyFill="1" applyBorder="1"/>
    <xf numFmtId="0" fontId="12" fillId="2" borderId="0" xfId="0" applyFont="1" applyFill="1" applyBorder="1" applyAlignment="1"/>
    <xf numFmtId="0" fontId="12" fillId="0" borderId="0" xfId="0" applyFont="1" applyBorder="1" applyAlignment="1"/>
    <xf numFmtId="14" fontId="12" fillId="0" borderId="0" xfId="0" applyNumberFormat="1" applyFont="1" applyBorder="1" applyAlignment="1">
      <alignment horizontal="center"/>
    </xf>
    <xf numFmtId="164" fontId="12" fillId="0" borderId="0" xfId="1" applyNumberFormat="1" applyFont="1" applyBorder="1"/>
    <xf numFmtId="164" fontId="12" fillId="2" borderId="0" xfId="1" applyNumberFormat="1" applyFont="1" applyFill="1" applyBorder="1"/>
    <xf numFmtId="164" fontId="13" fillId="2" borderId="0" xfId="1" applyNumberFormat="1" applyFont="1" applyFill="1" applyBorder="1" applyAlignment="1">
      <alignment horizontal="right"/>
    </xf>
    <xf numFmtId="164" fontId="12" fillId="0" borderId="0" xfId="1" applyNumberFormat="1" applyFont="1" applyBorder="1" applyAlignment="1"/>
    <xf numFmtId="164" fontId="12" fillId="0" borderId="0" xfId="1" applyNumberFormat="1" applyFont="1" applyFill="1" applyBorder="1" applyAlignment="1"/>
    <xf numFmtId="164" fontId="3" fillId="0" borderId="0" xfId="1" applyNumberFormat="1" applyFont="1" applyBorder="1" applyAlignment="1">
      <alignment horizontal="right"/>
    </xf>
    <xf numFmtId="164" fontId="3" fillId="2" borderId="0" xfId="1" applyNumberFormat="1" applyFont="1" applyFill="1" applyBorder="1" applyAlignment="1">
      <alignment horizontal="right"/>
    </xf>
    <xf numFmtId="0" fontId="1" fillId="0" borderId="0" xfId="0" applyFont="1" applyFill="1" applyBorder="1" applyAlignment="1"/>
    <xf numFmtId="0" fontId="0" fillId="0" borderId="0" xfId="0" applyNumberFormat="1" applyFont="1" applyAlignment="1"/>
    <xf numFmtId="0" fontId="0" fillId="0" borderId="0" xfId="0" pivotButton="1" applyFont="1" applyAlignment="1"/>
    <xf numFmtId="0" fontId="0" fillId="0" borderId="0" xfId="0" applyFont="1" applyAlignment="1">
      <alignment horizontal="left"/>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lang="en-GB" sz="1400" b="0" i="0">
                <a:solidFill>
                  <a:srgbClr val="757575"/>
                </a:solidFill>
                <a:latin typeface="+mn-lt"/>
              </a:rPr>
              <a:t>Weekly Trail Counts 2019-2020</a:t>
            </a:r>
          </a:p>
        </c:rich>
      </c:tx>
      <c:overlay val="0"/>
    </c:title>
    <c:autoTitleDeleted val="0"/>
    <c:plotArea>
      <c:layout/>
      <c:lineChart>
        <c:grouping val="standard"/>
        <c:varyColors val="1"/>
        <c:ser>
          <c:idx val="0"/>
          <c:order val="0"/>
          <c:tx>
            <c:strRef>
              <c:f>'Total Count data (31 counters)'!$C$1</c:f>
              <c:strCache>
                <c:ptCount val="1"/>
                <c:pt idx="0">
                  <c:v> 2019 counts (31 counters)</c:v>
                </c:pt>
              </c:strCache>
            </c:strRef>
          </c:tx>
          <c:spPr>
            <a:ln w="28575" cmpd="sng">
              <a:solidFill>
                <a:schemeClr val="accent1"/>
              </a:solidFill>
            </a:ln>
          </c:spPr>
          <c:marker>
            <c:symbol val="none"/>
          </c:marker>
          <c:cat>
            <c:strRef>
              <c:f>'Total Count data (31 counters)'!$A$3:$A$40</c:f>
              <c:strCache>
                <c:ptCount val="38"/>
                <c:pt idx="0">
                  <c:v>Week 2</c:v>
                </c:pt>
                <c:pt idx="1">
                  <c:v>Week 3</c:v>
                </c:pt>
                <c:pt idx="2">
                  <c:v>Week 4</c:v>
                </c:pt>
                <c:pt idx="3">
                  <c:v>Week 5</c:v>
                </c:pt>
                <c:pt idx="4">
                  <c:v>Week 6</c:v>
                </c:pt>
                <c:pt idx="5">
                  <c:v>Week 7</c:v>
                </c:pt>
                <c:pt idx="6">
                  <c:v>Week 8</c:v>
                </c:pt>
                <c:pt idx="7">
                  <c:v>Week 9</c:v>
                </c:pt>
                <c:pt idx="8">
                  <c:v>Week 10</c:v>
                </c:pt>
                <c:pt idx="9">
                  <c:v>Week 11</c:v>
                </c:pt>
                <c:pt idx="10">
                  <c:v>Week 12</c:v>
                </c:pt>
                <c:pt idx="11">
                  <c:v>Week 13</c:v>
                </c:pt>
                <c:pt idx="12">
                  <c:v>Week 14</c:v>
                </c:pt>
                <c:pt idx="13">
                  <c:v>Week 15</c:v>
                </c:pt>
                <c:pt idx="14">
                  <c:v>Week 16</c:v>
                </c:pt>
                <c:pt idx="15">
                  <c:v>Week 17</c:v>
                </c:pt>
                <c:pt idx="16">
                  <c:v>Week 18</c:v>
                </c:pt>
                <c:pt idx="17">
                  <c:v>Week 19</c:v>
                </c:pt>
                <c:pt idx="18">
                  <c:v>Week 20</c:v>
                </c:pt>
                <c:pt idx="19">
                  <c:v>Week 21</c:v>
                </c:pt>
                <c:pt idx="20">
                  <c:v>Week 22</c:v>
                </c:pt>
                <c:pt idx="21">
                  <c:v>Week 23</c:v>
                </c:pt>
                <c:pt idx="22">
                  <c:v>Week 24</c:v>
                </c:pt>
                <c:pt idx="23">
                  <c:v>Week 25</c:v>
                </c:pt>
                <c:pt idx="24">
                  <c:v>Week 26</c:v>
                </c:pt>
                <c:pt idx="25">
                  <c:v>Week 27</c:v>
                </c:pt>
                <c:pt idx="26">
                  <c:v>Week 28</c:v>
                </c:pt>
                <c:pt idx="27">
                  <c:v>Week 29</c:v>
                </c:pt>
                <c:pt idx="28">
                  <c:v>Week 30</c:v>
                </c:pt>
                <c:pt idx="29">
                  <c:v>Week 31</c:v>
                </c:pt>
                <c:pt idx="30">
                  <c:v>Week 32</c:v>
                </c:pt>
                <c:pt idx="31">
                  <c:v>Week 33</c:v>
                </c:pt>
                <c:pt idx="32">
                  <c:v>Week 34</c:v>
                </c:pt>
                <c:pt idx="33">
                  <c:v>Week 35</c:v>
                </c:pt>
                <c:pt idx="34">
                  <c:v>Week 36</c:v>
                </c:pt>
                <c:pt idx="35">
                  <c:v>Week 37</c:v>
                </c:pt>
                <c:pt idx="36">
                  <c:v>Week 38</c:v>
                </c:pt>
                <c:pt idx="37">
                  <c:v>Week 39</c:v>
                </c:pt>
              </c:strCache>
            </c:strRef>
          </c:cat>
          <c:val>
            <c:numRef>
              <c:f>'Total Count data (31 counters)'!$C$2:$C$51</c:f>
              <c:numCache>
                <c:formatCode>0</c:formatCode>
                <c:ptCount val="50"/>
                <c:pt idx="0">
                  <c:v>167679</c:v>
                </c:pt>
                <c:pt idx="1">
                  <c:v>82340</c:v>
                </c:pt>
                <c:pt idx="2">
                  <c:v>62315</c:v>
                </c:pt>
                <c:pt idx="3">
                  <c:v>75801</c:v>
                </c:pt>
                <c:pt idx="4">
                  <c:v>75841</c:v>
                </c:pt>
                <c:pt idx="5">
                  <c:v>79780</c:v>
                </c:pt>
                <c:pt idx="6">
                  <c:v>65732</c:v>
                </c:pt>
                <c:pt idx="7">
                  <c:v>69492</c:v>
                </c:pt>
                <c:pt idx="8">
                  <c:v>85688</c:v>
                </c:pt>
                <c:pt idx="9">
                  <c:v>84512</c:v>
                </c:pt>
                <c:pt idx="10">
                  <c:v>107995</c:v>
                </c:pt>
                <c:pt idx="11">
                  <c:v>125440</c:v>
                </c:pt>
                <c:pt idx="12">
                  <c:v>136330</c:v>
                </c:pt>
                <c:pt idx="13" formatCode="General">
                  <c:v>118784</c:v>
                </c:pt>
                <c:pt idx="14" formatCode="General">
                  <c:v>132033</c:v>
                </c:pt>
                <c:pt idx="15" formatCode="General">
                  <c:v>133267</c:v>
                </c:pt>
                <c:pt idx="16" formatCode="General">
                  <c:v>165777</c:v>
                </c:pt>
                <c:pt idx="17" formatCode="General">
                  <c:v>166356</c:v>
                </c:pt>
                <c:pt idx="18" formatCode="General">
                  <c:v>171049</c:v>
                </c:pt>
                <c:pt idx="19" formatCode="General">
                  <c:v>178534</c:v>
                </c:pt>
                <c:pt idx="20" formatCode="General">
                  <c:v>191319</c:v>
                </c:pt>
                <c:pt idx="21" formatCode="General">
                  <c:v>240507</c:v>
                </c:pt>
                <c:pt idx="22" formatCode="General">
                  <c:v>211380</c:v>
                </c:pt>
                <c:pt idx="23" formatCode="General">
                  <c:v>214729</c:v>
                </c:pt>
                <c:pt idx="24" formatCode="General">
                  <c:v>202847</c:v>
                </c:pt>
                <c:pt idx="25" formatCode="General">
                  <c:v>202445</c:v>
                </c:pt>
                <c:pt idx="26" formatCode="General">
                  <c:v>184658</c:v>
                </c:pt>
                <c:pt idx="27" formatCode="General">
                  <c:v>185302</c:v>
                </c:pt>
                <c:pt idx="28" formatCode="General">
                  <c:v>166125</c:v>
                </c:pt>
                <c:pt idx="29" formatCode="General">
                  <c:v>208809</c:v>
                </c:pt>
                <c:pt idx="30" formatCode="General">
                  <c:v>197005</c:v>
                </c:pt>
                <c:pt idx="31" formatCode="General">
                  <c:v>180605</c:v>
                </c:pt>
                <c:pt idx="32" formatCode="General">
                  <c:v>191450</c:v>
                </c:pt>
                <c:pt idx="33" formatCode="General">
                  <c:v>168754</c:v>
                </c:pt>
                <c:pt idx="34" formatCode="General">
                  <c:v>176624</c:v>
                </c:pt>
                <c:pt idx="35" formatCode="General">
                  <c:v>184806</c:v>
                </c:pt>
                <c:pt idx="36" formatCode="General">
                  <c:v>157345</c:v>
                </c:pt>
                <c:pt idx="37" formatCode="General">
                  <c:v>152527</c:v>
                </c:pt>
                <c:pt idx="38" formatCode="General">
                  <c:v>141072</c:v>
                </c:pt>
                <c:pt idx="39" formatCode="General">
                  <c:v>135881</c:v>
                </c:pt>
                <c:pt idx="40" formatCode="General">
                  <c:v>132239</c:v>
                </c:pt>
                <c:pt idx="41" formatCode="General">
                  <c:v>110816</c:v>
                </c:pt>
                <c:pt idx="42" formatCode="General">
                  <c:v>110761</c:v>
                </c:pt>
                <c:pt idx="43" formatCode="General">
                  <c:v>109795</c:v>
                </c:pt>
                <c:pt idx="44" formatCode="General">
                  <c:v>109766</c:v>
                </c:pt>
                <c:pt idx="45" formatCode="General">
                  <c:v>86824</c:v>
                </c:pt>
                <c:pt idx="46" formatCode="General">
                  <c:v>88122</c:v>
                </c:pt>
                <c:pt idx="47" formatCode="General">
                  <c:v>72380</c:v>
                </c:pt>
                <c:pt idx="48" formatCode="General">
                  <c:v>81871</c:v>
                </c:pt>
                <c:pt idx="49" formatCode="General">
                  <c:v>68364</c:v>
                </c:pt>
              </c:numCache>
            </c:numRef>
          </c:val>
          <c:smooth val="0"/>
          <c:extLst>
            <c:ext xmlns:c16="http://schemas.microsoft.com/office/drawing/2014/chart" uri="{C3380CC4-5D6E-409C-BE32-E72D297353CC}">
              <c16:uniqueId val="{00000000-64DA-3C43-B8CC-A3A39CEECA68}"/>
            </c:ext>
          </c:extLst>
        </c:ser>
        <c:ser>
          <c:idx val="1"/>
          <c:order val="1"/>
          <c:tx>
            <c:strRef>
              <c:f>'Total Count data (31 counters)'!$D$1</c:f>
              <c:strCache>
                <c:ptCount val="1"/>
                <c:pt idx="0">
                  <c:v> 2020 counts (31 counters)</c:v>
                </c:pt>
              </c:strCache>
            </c:strRef>
          </c:tx>
          <c:spPr>
            <a:ln w="28575" cmpd="sng">
              <a:solidFill>
                <a:schemeClr val="accent2"/>
              </a:solidFill>
            </a:ln>
          </c:spPr>
          <c:marker>
            <c:symbol val="none"/>
          </c:marker>
          <c:cat>
            <c:strRef>
              <c:f>'Total Count data (31 counters)'!$A$3:$A$40</c:f>
              <c:strCache>
                <c:ptCount val="38"/>
                <c:pt idx="0">
                  <c:v>Week 2</c:v>
                </c:pt>
                <c:pt idx="1">
                  <c:v>Week 3</c:v>
                </c:pt>
                <c:pt idx="2">
                  <c:v>Week 4</c:v>
                </c:pt>
                <c:pt idx="3">
                  <c:v>Week 5</c:v>
                </c:pt>
                <c:pt idx="4">
                  <c:v>Week 6</c:v>
                </c:pt>
                <c:pt idx="5">
                  <c:v>Week 7</c:v>
                </c:pt>
                <c:pt idx="6">
                  <c:v>Week 8</c:v>
                </c:pt>
                <c:pt idx="7">
                  <c:v>Week 9</c:v>
                </c:pt>
                <c:pt idx="8">
                  <c:v>Week 10</c:v>
                </c:pt>
                <c:pt idx="9">
                  <c:v>Week 11</c:v>
                </c:pt>
                <c:pt idx="10">
                  <c:v>Week 12</c:v>
                </c:pt>
                <c:pt idx="11">
                  <c:v>Week 13</c:v>
                </c:pt>
                <c:pt idx="12">
                  <c:v>Week 14</c:v>
                </c:pt>
                <c:pt idx="13">
                  <c:v>Week 15</c:v>
                </c:pt>
                <c:pt idx="14">
                  <c:v>Week 16</c:v>
                </c:pt>
                <c:pt idx="15">
                  <c:v>Week 17</c:v>
                </c:pt>
                <c:pt idx="16">
                  <c:v>Week 18</c:v>
                </c:pt>
                <c:pt idx="17">
                  <c:v>Week 19</c:v>
                </c:pt>
                <c:pt idx="18">
                  <c:v>Week 20</c:v>
                </c:pt>
                <c:pt idx="19">
                  <c:v>Week 21</c:v>
                </c:pt>
                <c:pt idx="20">
                  <c:v>Week 22</c:v>
                </c:pt>
                <c:pt idx="21">
                  <c:v>Week 23</c:v>
                </c:pt>
                <c:pt idx="22">
                  <c:v>Week 24</c:v>
                </c:pt>
                <c:pt idx="23">
                  <c:v>Week 25</c:v>
                </c:pt>
                <c:pt idx="24">
                  <c:v>Week 26</c:v>
                </c:pt>
                <c:pt idx="25">
                  <c:v>Week 27</c:v>
                </c:pt>
                <c:pt idx="26">
                  <c:v>Week 28</c:v>
                </c:pt>
                <c:pt idx="27">
                  <c:v>Week 29</c:v>
                </c:pt>
                <c:pt idx="28">
                  <c:v>Week 30</c:v>
                </c:pt>
                <c:pt idx="29">
                  <c:v>Week 31</c:v>
                </c:pt>
                <c:pt idx="30">
                  <c:v>Week 32</c:v>
                </c:pt>
                <c:pt idx="31">
                  <c:v>Week 33</c:v>
                </c:pt>
                <c:pt idx="32">
                  <c:v>Week 34</c:v>
                </c:pt>
                <c:pt idx="33">
                  <c:v>Week 35</c:v>
                </c:pt>
                <c:pt idx="34">
                  <c:v>Week 36</c:v>
                </c:pt>
                <c:pt idx="35">
                  <c:v>Week 37</c:v>
                </c:pt>
                <c:pt idx="36">
                  <c:v>Week 38</c:v>
                </c:pt>
                <c:pt idx="37">
                  <c:v>Week 39</c:v>
                </c:pt>
              </c:strCache>
            </c:strRef>
          </c:cat>
          <c:val>
            <c:numRef>
              <c:f>'Total Count data (31 counters)'!$D$2:$D$51</c:f>
              <c:numCache>
                <c:formatCode>0</c:formatCode>
                <c:ptCount val="50"/>
                <c:pt idx="0">
                  <c:v>183546</c:v>
                </c:pt>
                <c:pt idx="1">
                  <c:v>97140</c:v>
                </c:pt>
                <c:pt idx="2">
                  <c:v>75782</c:v>
                </c:pt>
                <c:pt idx="3">
                  <c:v>83809</c:v>
                </c:pt>
                <c:pt idx="4">
                  <c:v>94738</c:v>
                </c:pt>
                <c:pt idx="5">
                  <c:v>153555</c:v>
                </c:pt>
                <c:pt idx="6">
                  <c:v>130351</c:v>
                </c:pt>
                <c:pt idx="7">
                  <c:v>149876</c:v>
                </c:pt>
                <c:pt idx="8">
                  <c:v>141250</c:v>
                </c:pt>
                <c:pt idx="9">
                  <c:v>167528</c:v>
                </c:pt>
                <c:pt idx="10">
                  <c:v>210182</c:v>
                </c:pt>
                <c:pt idx="11">
                  <c:v>367795</c:v>
                </c:pt>
                <c:pt idx="12">
                  <c:v>372783</c:v>
                </c:pt>
                <c:pt idx="13" formatCode="General">
                  <c:v>280728</c:v>
                </c:pt>
                <c:pt idx="14" formatCode="General">
                  <c:v>419160</c:v>
                </c:pt>
                <c:pt idx="15" formatCode="General">
                  <c:v>241810</c:v>
                </c:pt>
                <c:pt idx="16" formatCode="General">
                  <c:v>231184</c:v>
                </c:pt>
                <c:pt idx="17" formatCode="General">
                  <c:v>276982</c:v>
                </c:pt>
                <c:pt idx="18" formatCode="General">
                  <c:v>244058</c:v>
                </c:pt>
                <c:pt idx="19" formatCode="General">
                  <c:v>281348</c:v>
                </c:pt>
                <c:pt idx="20" formatCode="General">
                  <c:v>255226</c:v>
                </c:pt>
                <c:pt idx="21" formatCode="General">
                  <c:v>299567</c:v>
                </c:pt>
                <c:pt idx="22" formatCode="General">
                  <c:v>278800</c:v>
                </c:pt>
                <c:pt idx="23" formatCode="General">
                  <c:v>296335</c:v>
                </c:pt>
                <c:pt idx="24" formatCode="General">
                  <c:v>255112</c:v>
                </c:pt>
                <c:pt idx="25" formatCode="General">
                  <c:v>256615</c:v>
                </c:pt>
                <c:pt idx="26" formatCode="General">
                  <c:v>236287</c:v>
                </c:pt>
                <c:pt idx="27" formatCode="General">
                  <c:v>244342</c:v>
                </c:pt>
                <c:pt idx="28" formatCode="General">
                  <c:v>250590</c:v>
                </c:pt>
                <c:pt idx="29" formatCode="General">
                  <c:v>223757</c:v>
                </c:pt>
                <c:pt idx="30" formatCode="General">
                  <c:v>238673</c:v>
                </c:pt>
                <c:pt idx="31" formatCode="General">
                  <c:v>239827</c:v>
                </c:pt>
                <c:pt idx="32" formatCode="General">
                  <c:v>219279</c:v>
                </c:pt>
                <c:pt idx="33" formatCode="General">
                  <c:v>241007</c:v>
                </c:pt>
                <c:pt idx="34" formatCode="General">
                  <c:v>273677</c:v>
                </c:pt>
                <c:pt idx="35" formatCode="General">
                  <c:v>227918</c:v>
                </c:pt>
                <c:pt idx="36" formatCode="General">
                  <c:v>207670</c:v>
                </c:pt>
                <c:pt idx="37" formatCode="General">
                  <c:v>207320</c:v>
                </c:pt>
                <c:pt idx="38" formatCode="General">
                  <c:v>207918</c:v>
                </c:pt>
                <c:pt idx="39" formatCode="General">
                  <c:v>186004</c:v>
                </c:pt>
                <c:pt idx="40" formatCode="General">
                  <c:v>182924</c:v>
                </c:pt>
                <c:pt idx="41" formatCode="General">
                  <c:v>159246</c:v>
                </c:pt>
                <c:pt idx="42" formatCode="General">
                  <c:v>141404</c:v>
                </c:pt>
                <c:pt idx="43" formatCode="General">
                  <c:v>147907</c:v>
                </c:pt>
                <c:pt idx="44" formatCode="General">
                  <c:v>154502</c:v>
                </c:pt>
                <c:pt idx="45" formatCode="General">
                  <c:v>155805</c:v>
                </c:pt>
                <c:pt idx="46" formatCode="General">
                  <c:v>97835</c:v>
                </c:pt>
                <c:pt idx="47" formatCode="General">
                  <c:v>101036</c:v>
                </c:pt>
                <c:pt idx="48" formatCode="General">
                  <c:v>84123</c:v>
                </c:pt>
                <c:pt idx="49" formatCode="General">
                  <c:v>92126</c:v>
                </c:pt>
              </c:numCache>
            </c:numRef>
          </c:val>
          <c:smooth val="0"/>
          <c:extLst>
            <c:ext xmlns:c16="http://schemas.microsoft.com/office/drawing/2014/chart" uri="{C3380CC4-5D6E-409C-BE32-E72D297353CC}">
              <c16:uniqueId val="{00000001-64DA-3C43-B8CC-A3A39CEECA68}"/>
            </c:ext>
          </c:extLst>
        </c:ser>
        <c:dLbls>
          <c:showLegendKey val="0"/>
          <c:showVal val="0"/>
          <c:showCatName val="0"/>
          <c:showSerName val="0"/>
          <c:showPercent val="0"/>
          <c:showBubbleSize val="0"/>
        </c:dLbls>
        <c:smooth val="0"/>
        <c:axId val="214502147"/>
        <c:axId val="765133937"/>
      </c:lineChart>
      <c:catAx>
        <c:axId val="214502147"/>
        <c:scaling>
          <c:orientation val="minMax"/>
        </c:scaling>
        <c:delete val="0"/>
        <c:axPos val="b"/>
        <c:title>
          <c:tx>
            <c:rich>
              <a:bodyPr/>
              <a:lstStyle/>
              <a:p>
                <a:pPr lvl="0">
                  <a:defRPr b="0">
                    <a:solidFill>
                      <a:srgbClr val="000000"/>
                    </a:solidFill>
                    <a:latin typeface="+mn-lt"/>
                  </a:defRPr>
                </a:pPr>
                <a:r>
                  <a:rPr lang="en-GB" b="0">
                    <a:solidFill>
                      <a:srgbClr val="000000"/>
                    </a:solidFill>
                    <a:latin typeface="+mn-lt"/>
                  </a:rPr>
                  <a:t>Weeks</a:t>
                </a:r>
              </a:p>
            </c:rich>
          </c:tx>
          <c:overlay val="0"/>
        </c:title>
        <c:numFmt formatCode="General" sourceLinked="1"/>
        <c:majorTickMark val="none"/>
        <c:minorTickMark val="none"/>
        <c:tickLblPos val="nextTo"/>
        <c:txPr>
          <a:bodyPr/>
          <a:lstStyle/>
          <a:p>
            <a:pPr lvl="0">
              <a:defRPr sz="900" b="0" i="0">
                <a:solidFill>
                  <a:srgbClr val="000000"/>
                </a:solidFill>
                <a:latin typeface="serif"/>
              </a:defRPr>
            </a:pPr>
            <a:endParaRPr lang="en-US"/>
          </a:p>
        </c:txPr>
        <c:crossAx val="765133937"/>
        <c:crosses val="autoZero"/>
        <c:auto val="1"/>
        <c:lblAlgn val="ctr"/>
        <c:lblOffset val="100"/>
        <c:noMultiLvlLbl val="1"/>
      </c:catAx>
      <c:valAx>
        <c:axId val="76513393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GB"/>
              </a:p>
            </c:rich>
          </c:tx>
          <c:overlay val="0"/>
        </c:title>
        <c:numFmt formatCode="0" sourceLinked="1"/>
        <c:majorTickMark val="none"/>
        <c:minorTickMark val="none"/>
        <c:tickLblPos val="nextTo"/>
        <c:spPr>
          <a:ln/>
        </c:spPr>
        <c:txPr>
          <a:bodyPr/>
          <a:lstStyle/>
          <a:p>
            <a:pPr lvl="0">
              <a:defRPr sz="900" b="0" i="0">
                <a:solidFill>
                  <a:srgbClr val="000000"/>
                </a:solidFill>
                <a:latin typeface="+mn-lt"/>
              </a:defRPr>
            </a:pPr>
            <a:endParaRPr lang="en-US"/>
          </a:p>
        </c:txPr>
        <c:crossAx val="214502147"/>
        <c:crosses val="autoZero"/>
        <c:crossBetween val="between"/>
      </c:valAx>
    </c:plotArea>
    <c:legend>
      <c:legendPos val="r"/>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9591675" cy="5772150"/>
    <xdr:graphicFrame macro="">
      <xdr:nvGraphicFramePr>
        <xdr:cNvPr id="1940315358" name="Chart 2" title="Chart">
          <a:extLst>
            <a:ext uri="{FF2B5EF4-FFF2-40B4-BE49-F238E27FC236}">
              <a16:creationId xmlns:a16="http://schemas.microsoft.com/office/drawing/2014/main" id="{00000000-0008-0000-0500-0000DEDCA6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ll" refreshedDate="44200.546775115741" createdVersion="6" refreshedVersion="6" minRefreshableVersion="3" recordCount="112" xr:uid="{FDE4931E-025C-403C-9455-E92CB069643E}">
  <cacheSource type="worksheet">
    <worksheetSource ref="A1:H1048576" sheet="Weekly Data"/>
  </cacheSource>
  <cacheFields count="8">
    <cacheField name="Year" numFmtId="0">
      <sharedItems containsString="0" containsBlank="1" containsNumber="1" containsInteger="1" minValue="2019" maxValue="2020" count="3">
        <n v="2019"/>
        <n v="2020"/>
        <m/>
      </sharedItems>
    </cacheField>
    <cacheField name="Timeframe" numFmtId="0">
      <sharedItems containsBlank="1"/>
    </cacheField>
    <cacheField name="Week" numFmtId="14">
      <sharedItems containsNonDate="0" containsDate="1" containsString="0" containsBlank="1" minDate="2018-12-30T00:00:00" maxDate="2020-12-07T00:00:00"/>
    </cacheField>
    <cacheField name="Counts (31 counters)" numFmtId="164">
      <sharedItems containsString="0" containsBlank="1" containsNumber="1" containsInteger="1" minValue="62315" maxValue="419160"/>
    </cacheField>
    <cacheField name="Covid Period" numFmtId="0">
      <sharedItems containsBlank="1"/>
    </cacheField>
    <cacheField name="Pedestrians (14 counters)" numFmtId="164">
      <sharedItems containsString="0" containsBlank="1" containsNumber="1" containsInteger="1" minValue="23076" maxValue="179060"/>
    </cacheField>
    <cacheField name="Bikes (14 counters)" numFmtId="164">
      <sharedItems containsString="0" containsBlank="1" containsNumber="1" containsInteger="1" minValue="18082" maxValue="133746"/>
    </cacheField>
    <cacheField name="Bikes" numFmtId="0">
      <sharedItems containsBlank="1" count="3">
        <b v="0"/>
        <b v="1"/>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2">
  <r>
    <x v="0"/>
    <s v="Week 1"/>
    <d v="2018-12-30T00:00:00"/>
    <n v="167679"/>
    <s v="N"/>
    <n v="68957"/>
    <n v="63100"/>
    <x v="0"/>
  </r>
  <r>
    <x v="0"/>
    <s v="Week 2"/>
    <d v="2019-01-06T00:00:00"/>
    <n v="82340"/>
    <s v="N"/>
    <n v="34778"/>
    <n v="31703"/>
    <x v="0"/>
  </r>
  <r>
    <x v="0"/>
    <s v="Week 3"/>
    <d v="2019-01-13T00:00:00"/>
    <n v="62315"/>
    <s v="N"/>
    <n v="32065"/>
    <n v="18082"/>
    <x v="0"/>
  </r>
  <r>
    <x v="0"/>
    <s v="Week 4"/>
    <d v="2019-01-20T00:00:00"/>
    <n v="75801"/>
    <s v="N"/>
    <n v="35016"/>
    <n v="26280"/>
    <x v="0"/>
  </r>
  <r>
    <x v="0"/>
    <s v="Week 5"/>
    <d v="2019-01-27T00:00:00"/>
    <n v="75841"/>
    <s v="N"/>
    <n v="33627"/>
    <n v="24447"/>
    <x v="0"/>
  </r>
  <r>
    <x v="0"/>
    <s v="Week 6"/>
    <d v="2019-02-03T00:00:00"/>
    <n v="79780"/>
    <s v="N"/>
    <n v="35217"/>
    <n v="28308"/>
    <x v="0"/>
  </r>
  <r>
    <x v="0"/>
    <s v="Week 7"/>
    <d v="2019-02-10T00:00:00"/>
    <n v="65732"/>
    <s v="N"/>
    <n v="32171"/>
    <n v="21176"/>
    <x v="0"/>
  </r>
  <r>
    <x v="0"/>
    <s v="Week 8"/>
    <d v="2019-02-17T00:00:00"/>
    <n v="69492"/>
    <s v="N"/>
    <n v="36288"/>
    <n v="22085"/>
    <x v="0"/>
  </r>
  <r>
    <x v="0"/>
    <s v="Week 9"/>
    <d v="2019-02-24T00:00:00"/>
    <n v="85688"/>
    <s v="N"/>
    <n v="44410"/>
    <n v="28591"/>
    <x v="0"/>
  </r>
  <r>
    <x v="0"/>
    <s v="Week 10"/>
    <d v="2019-03-03T00:00:00"/>
    <n v="84512"/>
    <s v="N"/>
    <n v="65887"/>
    <n v="31425"/>
    <x v="0"/>
  </r>
  <r>
    <x v="0"/>
    <s v="Week 11"/>
    <d v="2019-03-10T00:00:00"/>
    <n v="107995"/>
    <s v="N"/>
    <n v="23076"/>
    <n v="36968"/>
    <x v="1"/>
  </r>
  <r>
    <x v="0"/>
    <s v="Week 12"/>
    <d v="2019-03-17T00:00:00"/>
    <n v="125440"/>
    <s v="Y"/>
    <n v="30298"/>
    <n v="20937"/>
    <x v="0"/>
  </r>
  <r>
    <x v="0"/>
    <s v="Week 13"/>
    <d v="2019-03-24T00:00:00"/>
    <n v="136330"/>
    <s v="Y"/>
    <n v="68805"/>
    <n v="43560"/>
    <x v="0"/>
  </r>
  <r>
    <x v="0"/>
    <s v="Week 14"/>
    <d v="2019-03-31T00:00:00"/>
    <n v="118784"/>
    <s v="Y"/>
    <n v="62779"/>
    <n v="22880"/>
    <x v="0"/>
  </r>
  <r>
    <x v="0"/>
    <s v="Week 15"/>
    <d v="2019-04-07T00:00:00"/>
    <n v="132033"/>
    <s v="Y"/>
    <n v="83893"/>
    <n v="65750"/>
    <x v="0"/>
  </r>
  <r>
    <x v="0"/>
    <s v="Week 16"/>
    <d v="2019-04-14T00:00:00"/>
    <n v="133267"/>
    <s v="Y"/>
    <n v="71677"/>
    <n v="44026"/>
    <x v="0"/>
  </r>
  <r>
    <x v="0"/>
    <s v="Week 17"/>
    <d v="2019-04-21T00:00:00"/>
    <n v="165777"/>
    <s v="Y"/>
    <n v="87834"/>
    <n v="45732"/>
    <x v="0"/>
  </r>
  <r>
    <x v="0"/>
    <s v="Week 18"/>
    <d v="2019-04-28T00:00:00"/>
    <n v="166356"/>
    <s v="Y"/>
    <n v="88284"/>
    <n v="50538"/>
    <x v="0"/>
  </r>
  <r>
    <x v="0"/>
    <s v="Week 19"/>
    <d v="2019-05-05T00:00:00"/>
    <n v="171049"/>
    <s v="Y"/>
    <n v="94980"/>
    <n v="53183"/>
    <x v="0"/>
  </r>
  <r>
    <x v="0"/>
    <s v="Week 20"/>
    <d v="2019-05-12T00:00:00"/>
    <n v="178534"/>
    <s v="Y"/>
    <n v="100251"/>
    <n v="52169"/>
    <x v="0"/>
  </r>
  <r>
    <x v="0"/>
    <s v="Week 21"/>
    <d v="2019-05-19T00:00:00"/>
    <n v="191319"/>
    <s v="Y"/>
    <n v="179060"/>
    <n v="64922"/>
    <x v="0"/>
  </r>
  <r>
    <x v="0"/>
    <s v="Week 22"/>
    <d v="2019-05-26T00:00:00"/>
    <n v="240507"/>
    <s v="Y"/>
    <n v="132357"/>
    <n v="77048"/>
    <x v="0"/>
  </r>
  <r>
    <x v="0"/>
    <s v="Week 23"/>
    <d v="2019-06-02T00:00:00"/>
    <n v="211380"/>
    <s v="Y"/>
    <n v="97451"/>
    <n v="81672"/>
    <x v="0"/>
  </r>
  <r>
    <x v="0"/>
    <s v="Week 24"/>
    <d v="2019-06-09T00:00:00"/>
    <n v="214729"/>
    <s v="Y"/>
    <n v="94747"/>
    <n v="91417"/>
    <x v="0"/>
  </r>
  <r>
    <x v="0"/>
    <s v="Week 25"/>
    <d v="2019-06-16T00:00:00"/>
    <n v="202847"/>
    <s v="Y"/>
    <n v="87304"/>
    <n v="85124"/>
    <x v="0"/>
  </r>
  <r>
    <x v="0"/>
    <s v="Week 26"/>
    <d v="2019-06-23T00:00:00"/>
    <n v="202445"/>
    <s v="Y"/>
    <n v="84230"/>
    <n v="88284"/>
    <x v="1"/>
  </r>
  <r>
    <x v="0"/>
    <s v="Week 27"/>
    <d v="2019-06-30T00:00:00"/>
    <n v="184658"/>
    <s v="Y"/>
    <n v="68866"/>
    <n v="85466"/>
    <x v="1"/>
  </r>
  <r>
    <x v="0"/>
    <s v="Week 28"/>
    <d v="2019-07-07T00:00:00"/>
    <n v="185302"/>
    <s v="Y"/>
    <n v="69626"/>
    <n v="85130"/>
    <x v="1"/>
  </r>
  <r>
    <x v="0"/>
    <s v="Week 29"/>
    <d v="2019-07-14T00:00:00"/>
    <n v="166125"/>
    <s v="Y"/>
    <n v="64104"/>
    <n v="76352"/>
    <x v="1"/>
  </r>
  <r>
    <x v="0"/>
    <s v="Week 30"/>
    <d v="2019-07-21T00:00:00"/>
    <n v="208809"/>
    <s v="Y"/>
    <n v="85786"/>
    <n v="90580"/>
    <x v="1"/>
  </r>
  <r>
    <x v="0"/>
    <s v="Week 31"/>
    <d v="2019-07-28T00:00:00"/>
    <n v="197005"/>
    <s v="Y"/>
    <n v="81182"/>
    <n v="86638"/>
    <x v="1"/>
  </r>
  <r>
    <x v="0"/>
    <s v="Week 32"/>
    <d v="2019-08-04T00:00:00"/>
    <n v="180605"/>
    <s v="Y"/>
    <n v="71150"/>
    <n v="76065"/>
    <x v="1"/>
  </r>
  <r>
    <x v="0"/>
    <s v="Week 33"/>
    <d v="2019-08-11T00:00:00"/>
    <n v="191450"/>
    <s v="Y"/>
    <n v="90778"/>
    <n v="73885"/>
    <x v="0"/>
  </r>
  <r>
    <x v="0"/>
    <s v="Week 34"/>
    <d v="2019-08-18T00:00:00"/>
    <n v="168754"/>
    <s v="Y"/>
    <n v="61826"/>
    <n v="73714"/>
    <x v="1"/>
  </r>
  <r>
    <x v="0"/>
    <s v="Week 35"/>
    <d v="2019-08-25T00:00:00"/>
    <n v="176624"/>
    <s v="Y"/>
    <n v="69618"/>
    <n v="73190"/>
    <x v="1"/>
  </r>
  <r>
    <x v="0"/>
    <s v="Week 36"/>
    <d v="2019-09-01T00:00:00"/>
    <n v="184806"/>
    <s v="Y"/>
    <n v="73657"/>
    <n v="76248"/>
    <x v="1"/>
  </r>
  <r>
    <x v="0"/>
    <s v="Week 37"/>
    <d v="2019-09-08T00:00:00"/>
    <n v="157345"/>
    <s v="Y"/>
    <n v="64835"/>
    <n v="63340"/>
    <x v="0"/>
  </r>
  <r>
    <x v="0"/>
    <s v="Week 38"/>
    <d v="2019-09-15T00:00:00"/>
    <n v="152527"/>
    <s v="Y"/>
    <n v="56589"/>
    <n v="64556"/>
    <x v="1"/>
  </r>
  <r>
    <x v="0"/>
    <s v="Week 39"/>
    <d v="2019-09-22T00:00:00"/>
    <n v="141072"/>
    <s v="Y"/>
    <n v="51308"/>
    <n v="60301"/>
    <x v="1"/>
  </r>
  <r>
    <x v="0"/>
    <s v="Week 40"/>
    <d v="2019-09-29T00:00:00"/>
    <n v="135881"/>
    <s v="Y"/>
    <n v="57862"/>
    <n v="52573"/>
    <x v="0"/>
  </r>
  <r>
    <x v="0"/>
    <s v="Week 41"/>
    <d v="2019-10-06T00:00:00"/>
    <n v="132239"/>
    <s v="Y"/>
    <n v="59866"/>
    <n v="45322"/>
    <x v="0"/>
  </r>
  <r>
    <x v="0"/>
    <s v="Week 42"/>
    <d v="2019-10-13T00:00:00"/>
    <n v="110816"/>
    <s v="Y"/>
    <n v="50785"/>
    <n v="39078"/>
    <x v="0"/>
  </r>
  <r>
    <x v="0"/>
    <s v="Week 43"/>
    <d v="2019-10-20T00:00:00"/>
    <n v="110761"/>
    <s v="Y"/>
    <n v="50692"/>
    <n v="39398"/>
    <x v="0"/>
  </r>
  <r>
    <x v="0"/>
    <s v="Week 44"/>
    <d v="2019-10-27T00:00:00"/>
    <n v="109795"/>
    <s v="Y"/>
    <n v="54306"/>
    <n v="37277"/>
    <x v="0"/>
  </r>
  <r>
    <x v="0"/>
    <s v="Week 45"/>
    <d v="2019-11-03T00:00:00"/>
    <n v="109766"/>
    <s v="Y"/>
    <n v="58888"/>
    <n v="34454"/>
    <x v="0"/>
  </r>
  <r>
    <x v="0"/>
    <s v="Week 46"/>
    <d v="2019-11-10T00:00:00"/>
    <n v="86824"/>
    <s v="Y"/>
    <n v="46887"/>
    <n v="28255"/>
    <x v="0"/>
  </r>
  <r>
    <x v="0"/>
    <s v="Week 47"/>
    <d v="2019-11-17T00:00:00"/>
    <n v="88122"/>
    <s v="Y"/>
    <m/>
    <m/>
    <x v="2"/>
  </r>
  <r>
    <x v="0"/>
    <s v="Week 48"/>
    <d v="2019-11-24T00:00:00"/>
    <n v="72380"/>
    <s v="Y"/>
    <m/>
    <m/>
    <x v="2"/>
  </r>
  <r>
    <x v="0"/>
    <s v="Week 49"/>
    <d v="2019-12-01T00:00:00"/>
    <n v="81871"/>
    <s v="Y"/>
    <m/>
    <m/>
    <x v="2"/>
  </r>
  <r>
    <x v="0"/>
    <s v="Week 50"/>
    <d v="2019-12-08T00:00:00"/>
    <n v="68364"/>
    <s v="Y"/>
    <m/>
    <m/>
    <x v="2"/>
  </r>
  <r>
    <x v="1"/>
    <s v="Week 1"/>
    <d v="2019-12-29T00:00:00"/>
    <n v="183546"/>
    <s v="N"/>
    <n v="93654"/>
    <n v="47315"/>
    <x v="0"/>
  </r>
  <r>
    <x v="1"/>
    <s v="Week 2"/>
    <d v="2020-01-05T00:00:00"/>
    <n v="97140"/>
    <s v="N"/>
    <n v="46964"/>
    <n v="25980"/>
    <x v="0"/>
  </r>
  <r>
    <x v="1"/>
    <s v="Week 3"/>
    <d v="2020-01-12T00:00:00"/>
    <n v="75782"/>
    <s v="N"/>
    <n v="38302"/>
    <n v="19569"/>
    <x v="0"/>
  </r>
  <r>
    <x v="1"/>
    <s v="Week 4"/>
    <d v="2020-01-19T00:00:00"/>
    <n v="83809"/>
    <s v="N"/>
    <n v="41506"/>
    <n v="22907"/>
    <x v="0"/>
  </r>
  <r>
    <x v="1"/>
    <s v="Week 5"/>
    <d v="2020-01-26T00:00:00"/>
    <n v="94738"/>
    <s v="N"/>
    <n v="46335"/>
    <n v="25713"/>
    <x v="0"/>
  </r>
  <r>
    <x v="1"/>
    <s v="Week 6"/>
    <d v="2020-02-02T00:00:00"/>
    <n v="153555"/>
    <s v="N"/>
    <n v="67437"/>
    <n v="34427"/>
    <x v="0"/>
  </r>
  <r>
    <x v="1"/>
    <s v="Week 7"/>
    <d v="2020-02-09T00:00:00"/>
    <n v="130351"/>
    <s v="N"/>
    <n v="50846"/>
    <n v="32574"/>
    <x v="0"/>
  </r>
  <r>
    <x v="1"/>
    <s v="Week 8"/>
    <d v="2020-02-16T00:00:00"/>
    <n v="149876"/>
    <s v="N"/>
    <n v="69353"/>
    <n v="47713"/>
    <x v="0"/>
  </r>
  <r>
    <x v="1"/>
    <s v="Week 9"/>
    <d v="2020-02-23T00:00:00"/>
    <n v="141250"/>
    <s v="N"/>
    <n v="64508"/>
    <n v="44536"/>
    <x v="0"/>
  </r>
  <r>
    <x v="1"/>
    <s v="Week 10"/>
    <d v="2020-03-01T00:00:00"/>
    <n v="167528"/>
    <s v="N"/>
    <n v="64326"/>
    <n v="63555"/>
    <x v="0"/>
  </r>
  <r>
    <x v="1"/>
    <s v="Week 11"/>
    <d v="2020-03-08T00:00:00"/>
    <n v="210182"/>
    <s v="N"/>
    <n v="85501"/>
    <n v="71976"/>
    <x v="0"/>
  </r>
  <r>
    <x v="1"/>
    <s v="Week 12"/>
    <d v="2020-03-15T00:00:00"/>
    <n v="367795"/>
    <s v="Y"/>
    <n v="117152"/>
    <n v="94145"/>
    <x v="0"/>
  </r>
  <r>
    <x v="1"/>
    <s v="Week 13"/>
    <d v="2020-03-22T00:00:00"/>
    <n v="372783"/>
    <s v="Y"/>
    <n v="106175"/>
    <n v="69574"/>
    <x v="0"/>
  </r>
  <r>
    <x v="1"/>
    <s v="Week 14"/>
    <d v="2020-03-29T00:00:00"/>
    <n v="280728"/>
    <s v="Y"/>
    <n v="113005"/>
    <n v="73814"/>
    <x v="0"/>
  </r>
  <r>
    <x v="1"/>
    <s v="Week 15"/>
    <d v="2020-04-05T00:00:00"/>
    <n v="419160"/>
    <s v="Y"/>
    <n v="107420"/>
    <n v="81686"/>
    <x v="0"/>
  </r>
  <r>
    <x v="1"/>
    <s v="Week 16"/>
    <d v="2020-04-12T00:00:00"/>
    <n v="241810"/>
    <s v="Y"/>
    <n v="122291"/>
    <n v="81775"/>
    <x v="0"/>
  </r>
  <r>
    <x v="1"/>
    <s v="Week 17"/>
    <d v="2020-04-19T00:00:00"/>
    <n v="231184"/>
    <s v="Y"/>
    <n v="106246"/>
    <n v="84412"/>
    <x v="0"/>
  </r>
  <r>
    <x v="1"/>
    <s v="Week 18"/>
    <d v="2020-04-26T00:00:00"/>
    <n v="276982"/>
    <s v="Y"/>
    <n v="109459"/>
    <n v="106090"/>
    <x v="0"/>
  </r>
  <r>
    <x v="1"/>
    <s v="Week 19"/>
    <d v="2020-05-03T00:00:00"/>
    <n v="244058"/>
    <s v="Y"/>
    <n v="109391"/>
    <n v="96285"/>
    <x v="0"/>
  </r>
  <r>
    <x v="1"/>
    <s v="Week 20"/>
    <d v="2020-05-10T00:00:00"/>
    <n v="281348"/>
    <s v="Y"/>
    <n v="119716"/>
    <n v="115579"/>
    <x v="0"/>
  </r>
  <r>
    <x v="1"/>
    <s v="Week 21"/>
    <d v="2020-05-17T00:00:00"/>
    <n v="255226"/>
    <s v="Y"/>
    <n v="106249"/>
    <n v="104040"/>
    <x v="0"/>
  </r>
  <r>
    <x v="1"/>
    <s v="Week 22"/>
    <d v="2020-05-24T00:00:00"/>
    <n v="299567"/>
    <s v="Y"/>
    <n v="111028"/>
    <n v="133746"/>
    <x v="1"/>
  </r>
  <r>
    <x v="1"/>
    <s v="Week 23"/>
    <d v="2020-05-31T00:00:00"/>
    <n v="278800"/>
    <s v="Y"/>
    <n v="115580"/>
    <n v="121249"/>
    <x v="1"/>
  </r>
  <r>
    <x v="1"/>
    <s v="Week 24"/>
    <d v="2020-06-07T00:00:00"/>
    <n v="296335"/>
    <s v="Y"/>
    <n v="122561"/>
    <n v="129916"/>
    <x v="1"/>
  </r>
  <r>
    <x v="1"/>
    <s v="Week 25"/>
    <d v="2020-06-14T00:00:00"/>
    <n v="255112"/>
    <s v="Y"/>
    <n v="105924"/>
    <n v="110954"/>
    <x v="1"/>
  </r>
  <r>
    <x v="1"/>
    <s v="Week 26"/>
    <d v="2020-06-21T00:00:00"/>
    <n v="256615"/>
    <s v="Y"/>
    <n v="97094"/>
    <n v="123108"/>
    <x v="1"/>
  </r>
  <r>
    <x v="1"/>
    <s v="Week 27"/>
    <d v="2020-06-28T00:00:00"/>
    <n v="236287"/>
    <s v="Y"/>
    <n v="80405"/>
    <n v="118482"/>
    <x v="1"/>
  </r>
  <r>
    <x v="1"/>
    <s v="Week 28"/>
    <d v="2020-07-05T00:00:00"/>
    <n v="244342"/>
    <s v="Y"/>
    <n v="87187"/>
    <n v="118638"/>
    <x v="1"/>
  </r>
  <r>
    <x v="1"/>
    <s v="Week 29"/>
    <d v="2020-07-12T00:00:00"/>
    <n v="250590"/>
    <s v="Y"/>
    <n v="94974"/>
    <n v="121665"/>
    <x v="1"/>
  </r>
  <r>
    <x v="1"/>
    <s v="Week 30"/>
    <d v="2020-07-19T00:00:00"/>
    <n v="223757"/>
    <s v="Y"/>
    <n v="83103"/>
    <n v="109271"/>
    <x v="1"/>
  </r>
  <r>
    <x v="1"/>
    <s v="Week 31"/>
    <d v="2020-07-26T00:00:00"/>
    <n v="238673"/>
    <s v="Y"/>
    <n v="88592"/>
    <n v="115832"/>
    <x v="1"/>
  </r>
  <r>
    <x v="1"/>
    <s v="Week 32"/>
    <d v="2020-08-02T00:00:00"/>
    <n v="239827"/>
    <s v="Y"/>
    <n v="93785"/>
    <n v="114110"/>
    <x v="1"/>
  </r>
  <r>
    <x v="1"/>
    <s v="Week 33"/>
    <d v="2020-08-09T00:00:00"/>
    <n v="219279"/>
    <s v="Y"/>
    <n v="84000"/>
    <n v="103901"/>
    <x v="1"/>
  </r>
  <r>
    <x v="1"/>
    <s v="Week 34"/>
    <d v="2020-08-16T00:00:00"/>
    <n v="241007"/>
    <s v="Y"/>
    <n v="86466"/>
    <n v="121113"/>
    <x v="1"/>
  </r>
  <r>
    <x v="1"/>
    <s v="Week 35"/>
    <d v="2020-08-23T00:00:00"/>
    <n v="273677"/>
    <s v="Y"/>
    <n v="72144"/>
    <n v="116564"/>
    <x v="1"/>
  </r>
  <r>
    <x v="1"/>
    <s v="Week 36"/>
    <d v="2020-08-30T00:00:00"/>
    <n v="227918"/>
    <s v="Y"/>
    <n v="85100"/>
    <n v="112050"/>
    <x v="1"/>
  </r>
  <r>
    <x v="1"/>
    <s v="Week 37"/>
    <d v="2020-09-06T00:00:00"/>
    <n v="207670"/>
    <s v="Y"/>
    <n v="73695"/>
    <n v="96760"/>
    <x v="1"/>
  </r>
  <r>
    <x v="1"/>
    <s v="Week 38"/>
    <d v="2020-09-13T00:00:00"/>
    <n v="207320"/>
    <s v="Y"/>
    <n v="75856"/>
    <n v="94094"/>
    <x v="1"/>
  </r>
  <r>
    <x v="1"/>
    <s v="Week 39"/>
    <d v="2020-09-20T00:00:00"/>
    <n v="207918"/>
    <s v="Y"/>
    <n v="81451"/>
    <n v="93923"/>
    <x v="1"/>
  </r>
  <r>
    <x v="1"/>
    <s v="Week 40"/>
    <d v="2020-09-27T00:00:00"/>
    <n v="186004"/>
    <s v="Y"/>
    <n v="75523"/>
    <n v="82615"/>
    <x v="1"/>
  </r>
  <r>
    <x v="1"/>
    <s v="Week 41"/>
    <d v="2020-10-04T00:00:00"/>
    <n v="182924"/>
    <s v="Y"/>
    <n v="74958"/>
    <n v="78776"/>
    <x v="1"/>
  </r>
  <r>
    <x v="1"/>
    <s v="Week 42"/>
    <d v="2020-10-11T00:00:00"/>
    <n v="159246"/>
    <s v="Y"/>
    <n v="66941"/>
    <n v="65208"/>
    <x v="0"/>
  </r>
  <r>
    <x v="1"/>
    <s v="Week 43"/>
    <d v="2020-10-18T00:00:00"/>
    <n v="141404"/>
    <s v="Y"/>
    <n v="66721"/>
    <n v="56905"/>
    <x v="0"/>
  </r>
  <r>
    <x v="1"/>
    <s v="Week 44"/>
    <d v="2020-10-25T00:00:00"/>
    <n v="147907"/>
    <s v="Y"/>
    <n v="95193"/>
    <n v="42349"/>
    <x v="0"/>
  </r>
  <r>
    <x v="1"/>
    <s v="Week 45"/>
    <d v="2020-11-01T00:00:00"/>
    <n v="154502"/>
    <s v="Y"/>
    <n v="61197"/>
    <n v="70493"/>
    <x v="1"/>
  </r>
  <r>
    <x v="1"/>
    <s v="Week 46"/>
    <d v="2020-11-08T00:00:00"/>
    <n v="155805"/>
    <s v="Y"/>
    <n v="96682"/>
    <n v="46105"/>
    <x v="0"/>
  </r>
  <r>
    <x v="1"/>
    <s v="Week 47"/>
    <d v="2020-11-15T00:00:00"/>
    <n v="97835"/>
    <s v="Y"/>
    <m/>
    <m/>
    <x v="2"/>
  </r>
  <r>
    <x v="1"/>
    <s v="Week 48"/>
    <d v="2020-11-22T00:00:00"/>
    <n v="101036"/>
    <s v="Y"/>
    <m/>
    <m/>
    <x v="2"/>
  </r>
  <r>
    <x v="1"/>
    <s v="Week 49"/>
    <d v="2020-11-29T00:00:00"/>
    <n v="84123"/>
    <s v="Y"/>
    <m/>
    <m/>
    <x v="2"/>
  </r>
  <r>
    <x v="1"/>
    <s v="Week 50"/>
    <d v="2020-12-06T00:00:00"/>
    <n v="92126"/>
    <s v="Y"/>
    <m/>
    <m/>
    <x v="2"/>
  </r>
  <r>
    <x v="2"/>
    <m/>
    <m/>
    <m/>
    <m/>
    <m/>
    <m/>
    <x v="2"/>
  </r>
  <r>
    <x v="2"/>
    <m/>
    <m/>
    <m/>
    <m/>
    <m/>
    <m/>
    <x v="2"/>
  </r>
  <r>
    <x v="2"/>
    <m/>
    <m/>
    <m/>
    <m/>
    <m/>
    <m/>
    <x v="2"/>
  </r>
  <r>
    <x v="2"/>
    <m/>
    <m/>
    <m/>
    <m/>
    <m/>
    <m/>
    <x v="2"/>
  </r>
  <r>
    <x v="2"/>
    <m/>
    <m/>
    <m/>
    <m/>
    <m/>
    <m/>
    <x v="2"/>
  </r>
  <r>
    <x v="2"/>
    <m/>
    <m/>
    <m/>
    <m/>
    <m/>
    <m/>
    <x v="2"/>
  </r>
  <r>
    <x v="2"/>
    <m/>
    <m/>
    <m/>
    <m/>
    <m/>
    <m/>
    <x v="2"/>
  </r>
  <r>
    <x v="2"/>
    <m/>
    <m/>
    <m/>
    <m/>
    <m/>
    <m/>
    <x v="2"/>
  </r>
  <r>
    <x v="2"/>
    <m/>
    <m/>
    <m/>
    <m/>
    <m/>
    <m/>
    <x v="2"/>
  </r>
  <r>
    <x v="2"/>
    <m/>
    <m/>
    <m/>
    <m/>
    <m/>
    <m/>
    <x v="2"/>
  </r>
  <r>
    <x v="2"/>
    <m/>
    <m/>
    <m/>
    <m/>
    <m/>
    <m/>
    <x v="2"/>
  </r>
  <r>
    <x v="2"/>
    <m/>
    <m/>
    <m/>
    <m/>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DD1806-E7B9-45BA-A4BF-07C0F1685EC0}" name="PivotTable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3:C17" firstHeaderRow="0" firstDataRow="1" firstDataCol="1"/>
  <pivotFields count="8">
    <pivotField axis="axisRow" showAll="0">
      <items count="4">
        <item x="0"/>
        <item x="1"/>
        <item x="2"/>
        <item t="default"/>
      </items>
    </pivotField>
    <pivotField showAll="0"/>
    <pivotField showAll="0"/>
    <pivotField showAll="0"/>
    <pivotField showAll="0"/>
    <pivotField dataField="1" showAll="0"/>
    <pivotField dataField="1" showAll="0"/>
    <pivotField showAll="0">
      <items count="4">
        <item x="0"/>
        <item x="1"/>
        <item x="2"/>
        <item t="default"/>
      </items>
    </pivotField>
  </pivotFields>
  <rowFields count="1">
    <field x="0"/>
  </rowFields>
  <rowItems count="4">
    <i>
      <x/>
    </i>
    <i>
      <x v="1"/>
    </i>
    <i>
      <x v="2"/>
    </i>
    <i t="grand">
      <x/>
    </i>
  </rowItems>
  <colFields count="1">
    <field x="-2"/>
  </colFields>
  <colItems count="2">
    <i>
      <x/>
    </i>
    <i i="1">
      <x v="1"/>
    </i>
  </colItems>
  <dataFields count="2">
    <dataField name="Sum of Pedestrians (14 counters)" fld="5" baseField="0" baseItem="0"/>
    <dataField name="Sum of Bikes (14 counter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20A3DF-DD68-4B9A-9AF1-BCF9715751B7}"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8" firstHeaderRow="1" firstDataRow="2" firstDataCol="1"/>
  <pivotFields count="8">
    <pivotField axis="axisRow" showAll="0">
      <items count="4">
        <item x="0"/>
        <item x="1"/>
        <item x="2"/>
        <item t="default"/>
      </items>
    </pivotField>
    <pivotField showAll="0"/>
    <pivotField showAll="0"/>
    <pivotField showAll="0"/>
    <pivotField showAll="0"/>
    <pivotField showAll="0"/>
    <pivotField showAll="0"/>
    <pivotField axis="axisCol" dataField="1" showAll="0">
      <items count="4">
        <item x="0"/>
        <item x="1"/>
        <item x="2"/>
        <item t="default"/>
      </items>
    </pivotField>
  </pivotFields>
  <rowFields count="1">
    <field x="0"/>
  </rowFields>
  <rowItems count="4">
    <i>
      <x/>
    </i>
    <i>
      <x v="1"/>
    </i>
    <i>
      <x v="2"/>
    </i>
    <i t="grand">
      <x/>
    </i>
  </rowItems>
  <colFields count="1">
    <field x="7"/>
  </colFields>
  <colItems count="4">
    <i>
      <x/>
    </i>
    <i>
      <x v="1"/>
    </i>
    <i>
      <x v="2"/>
    </i>
    <i t="grand">
      <x/>
    </i>
  </colItems>
  <dataFields count="1">
    <dataField name="Count of Bikes"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D9D6D-B4D9-B049-AEBA-B20A31A3B0A4}">
  <dimension ref="A1:W994"/>
  <sheetViews>
    <sheetView tabSelected="1" workbookViewId="0">
      <selection activeCell="L2" sqref="L2"/>
    </sheetView>
  </sheetViews>
  <sheetFormatPr defaultColWidth="12.625" defaultRowHeight="15" customHeight="1" x14ac:dyDescent="0.25"/>
  <cols>
    <col min="1" max="1" width="12.625" style="42"/>
    <col min="2" max="2" width="10.5" style="51" customWidth="1"/>
    <col min="3" max="3" width="12.375" style="52" customWidth="1"/>
    <col min="4" max="4" width="19.125" style="56" customWidth="1"/>
    <col min="5" max="5" width="12.375" style="51" customWidth="1"/>
    <col min="6" max="6" width="21.5" style="57" bestFit="1" customWidth="1"/>
    <col min="7" max="7" width="16.5" style="57" bestFit="1" customWidth="1"/>
    <col min="8" max="23" width="7.625" style="42" customWidth="1"/>
    <col min="24" max="16384" width="12.625" style="42"/>
  </cols>
  <sheetData>
    <row r="1" spans="1:23" x14ac:dyDescent="0.25">
      <c r="A1" s="42" t="s">
        <v>119</v>
      </c>
      <c r="B1" s="40" t="s">
        <v>0</v>
      </c>
      <c r="C1" s="41" t="s">
        <v>112</v>
      </c>
      <c r="D1" s="53" t="s">
        <v>118</v>
      </c>
      <c r="E1" s="40" t="s">
        <v>113</v>
      </c>
      <c r="F1" s="57" t="s">
        <v>116</v>
      </c>
      <c r="G1" s="57" t="s">
        <v>117</v>
      </c>
      <c r="H1" s="60" t="s">
        <v>120</v>
      </c>
    </row>
    <row r="2" spans="1:23" x14ac:dyDescent="0.25">
      <c r="A2" s="42">
        <v>2019</v>
      </c>
      <c r="B2" s="40" t="s">
        <v>5</v>
      </c>
      <c r="C2" s="41">
        <v>43464</v>
      </c>
      <c r="D2" s="53">
        <v>167679</v>
      </c>
      <c r="E2" s="43" t="s">
        <v>114</v>
      </c>
      <c r="F2" s="58">
        <v>68957</v>
      </c>
      <c r="G2" s="58">
        <v>63100</v>
      </c>
      <c r="H2" s="42" t="b">
        <f>G2/F2&gt;1</f>
        <v>0</v>
      </c>
      <c r="J2" s="42">
        <f>F2/G2</f>
        <v>1.0928209191759113</v>
      </c>
      <c r="L2" s="60">
        <f>1-J2</f>
        <v>-9.2820919175911287E-2</v>
      </c>
    </row>
    <row r="3" spans="1:23" x14ac:dyDescent="0.25">
      <c r="A3" s="42">
        <v>2019</v>
      </c>
      <c r="B3" s="40" t="s">
        <v>6</v>
      </c>
      <c r="C3" s="41">
        <f>C2+7</f>
        <v>43471</v>
      </c>
      <c r="D3" s="53">
        <v>82340</v>
      </c>
      <c r="E3" s="43" t="s">
        <v>114</v>
      </c>
      <c r="F3" s="58">
        <v>34778</v>
      </c>
      <c r="G3" s="58">
        <v>31703</v>
      </c>
      <c r="H3" s="42" t="b">
        <f t="shared" ref="H3:H66" si="0">G3/F3&gt;1</f>
        <v>0</v>
      </c>
    </row>
    <row r="4" spans="1:23" x14ac:dyDescent="0.25">
      <c r="A4" s="42">
        <v>2019</v>
      </c>
      <c r="B4" s="40" t="s">
        <v>7</v>
      </c>
      <c r="C4" s="41">
        <f t="shared" ref="C4:C51" si="1">C3+7</f>
        <v>43478</v>
      </c>
      <c r="D4" s="53">
        <v>62315</v>
      </c>
      <c r="E4" s="43" t="s">
        <v>114</v>
      </c>
      <c r="F4" s="58">
        <v>32065</v>
      </c>
      <c r="G4" s="58">
        <v>18082</v>
      </c>
      <c r="H4" s="42" t="b">
        <f t="shared" si="0"/>
        <v>0</v>
      </c>
    </row>
    <row r="5" spans="1:23" x14ac:dyDescent="0.25">
      <c r="A5" s="42">
        <v>2019</v>
      </c>
      <c r="B5" s="40" t="s">
        <v>8</v>
      </c>
      <c r="C5" s="41">
        <f t="shared" si="1"/>
        <v>43485</v>
      </c>
      <c r="D5" s="53">
        <v>75801</v>
      </c>
      <c r="E5" s="43" t="s">
        <v>114</v>
      </c>
      <c r="F5" s="58">
        <v>35016</v>
      </c>
      <c r="G5" s="58">
        <v>26280</v>
      </c>
      <c r="H5" s="42" t="b">
        <f t="shared" si="0"/>
        <v>0</v>
      </c>
    </row>
    <row r="6" spans="1:23" x14ac:dyDescent="0.25">
      <c r="A6" s="42">
        <v>2019</v>
      </c>
      <c r="B6" s="40" t="s">
        <v>9</v>
      </c>
      <c r="C6" s="41">
        <f t="shared" si="1"/>
        <v>43492</v>
      </c>
      <c r="D6" s="53">
        <v>75841</v>
      </c>
      <c r="E6" s="43" t="s">
        <v>114</v>
      </c>
      <c r="F6" s="58">
        <v>33627</v>
      </c>
      <c r="G6" s="58">
        <v>24447</v>
      </c>
      <c r="H6" s="42" t="b">
        <f t="shared" si="0"/>
        <v>0</v>
      </c>
    </row>
    <row r="7" spans="1:23" x14ac:dyDescent="0.25">
      <c r="A7" s="42">
        <v>2019</v>
      </c>
      <c r="B7" s="40" t="s">
        <v>10</v>
      </c>
      <c r="C7" s="41">
        <f t="shared" si="1"/>
        <v>43499</v>
      </c>
      <c r="D7" s="53">
        <v>79780</v>
      </c>
      <c r="E7" s="43" t="s">
        <v>114</v>
      </c>
      <c r="F7" s="58">
        <v>35217</v>
      </c>
      <c r="G7" s="58">
        <v>28308</v>
      </c>
      <c r="H7" s="42" t="b">
        <f t="shared" si="0"/>
        <v>0</v>
      </c>
    </row>
    <row r="8" spans="1:23" x14ac:dyDescent="0.25">
      <c r="A8" s="42">
        <v>2019</v>
      </c>
      <c r="B8" s="40" t="s">
        <v>11</v>
      </c>
      <c r="C8" s="41">
        <f t="shared" si="1"/>
        <v>43506</v>
      </c>
      <c r="D8" s="53">
        <v>65732</v>
      </c>
      <c r="E8" s="43" t="s">
        <v>114</v>
      </c>
      <c r="F8" s="58">
        <v>32171</v>
      </c>
      <c r="G8" s="58">
        <v>21176</v>
      </c>
      <c r="H8" s="42" t="b">
        <f t="shared" si="0"/>
        <v>0</v>
      </c>
    </row>
    <row r="9" spans="1:23" x14ac:dyDescent="0.25">
      <c r="A9" s="42">
        <v>2019</v>
      </c>
      <c r="B9" s="40" t="s">
        <v>12</v>
      </c>
      <c r="C9" s="41">
        <f t="shared" si="1"/>
        <v>43513</v>
      </c>
      <c r="D9" s="53">
        <v>69492</v>
      </c>
      <c r="E9" s="43" t="s">
        <v>114</v>
      </c>
      <c r="F9" s="58">
        <v>36288</v>
      </c>
      <c r="G9" s="58">
        <v>22085</v>
      </c>
      <c r="H9" s="42" t="b">
        <f t="shared" si="0"/>
        <v>0</v>
      </c>
    </row>
    <row r="10" spans="1:23" x14ac:dyDescent="0.25">
      <c r="A10" s="42">
        <v>2019</v>
      </c>
      <c r="B10" s="40" t="s">
        <v>13</v>
      </c>
      <c r="C10" s="41">
        <f t="shared" si="1"/>
        <v>43520</v>
      </c>
      <c r="D10" s="53">
        <v>85688</v>
      </c>
      <c r="E10" s="43" t="s">
        <v>114</v>
      </c>
      <c r="F10" s="58">
        <v>44410</v>
      </c>
      <c r="G10" s="58">
        <v>28591</v>
      </c>
      <c r="H10" s="42" t="b">
        <f t="shared" si="0"/>
        <v>0</v>
      </c>
    </row>
    <row r="11" spans="1:23" x14ac:dyDescent="0.25">
      <c r="A11" s="42">
        <v>2019</v>
      </c>
      <c r="B11" s="40" t="s">
        <v>14</v>
      </c>
      <c r="C11" s="41">
        <f t="shared" si="1"/>
        <v>43527</v>
      </c>
      <c r="D11" s="53">
        <v>84512</v>
      </c>
      <c r="E11" s="43" t="s">
        <v>114</v>
      </c>
      <c r="F11" s="58">
        <v>65887</v>
      </c>
      <c r="G11" s="58">
        <v>31425</v>
      </c>
      <c r="H11" s="42" t="b">
        <f t="shared" si="0"/>
        <v>0</v>
      </c>
    </row>
    <row r="12" spans="1:23" x14ac:dyDescent="0.25">
      <c r="A12" s="42">
        <v>2019</v>
      </c>
      <c r="B12" s="40" t="s">
        <v>15</v>
      </c>
      <c r="C12" s="41">
        <f t="shared" si="1"/>
        <v>43534</v>
      </c>
      <c r="D12" s="53">
        <v>107995</v>
      </c>
      <c r="E12" s="43" t="s">
        <v>114</v>
      </c>
      <c r="F12" s="58">
        <v>23076</v>
      </c>
      <c r="G12" s="58">
        <v>36968</v>
      </c>
      <c r="H12" s="42" t="b">
        <f t="shared" si="0"/>
        <v>1</v>
      </c>
    </row>
    <row r="13" spans="1:23" x14ac:dyDescent="0.25">
      <c r="A13" s="42">
        <v>2019</v>
      </c>
      <c r="B13" s="44" t="s">
        <v>16</v>
      </c>
      <c r="C13" s="45">
        <f t="shared" si="1"/>
        <v>43541</v>
      </c>
      <c r="D13" s="54">
        <v>125440</v>
      </c>
      <c r="E13" s="46" t="s">
        <v>115</v>
      </c>
      <c r="F13" s="59">
        <v>30298</v>
      </c>
      <c r="G13" s="59">
        <v>20937</v>
      </c>
      <c r="H13" s="42" t="b">
        <f t="shared" si="0"/>
        <v>0</v>
      </c>
    </row>
    <row r="14" spans="1:23" x14ac:dyDescent="0.25">
      <c r="A14" s="42">
        <v>2019</v>
      </c>
      <c r="B14" s="47" t="s">
        <v>17</v>
      </c>
      <c r="C14" s="48">
        <f t="shared" si="1"/>
        <v>43548</v>
      </c>
      <c r="D14" s="55">
        <v>136330</v>
      </c>
      <c r="E14" s="46" t="s">
        <v>115</v>
      </c>
      <c r="F14" s="59">
        <v>68805</v>
      </c>
      <c r="G14" s="59">
        <v>43560</v>
      </c>
      <c r="H14" s="42" t="b">
        <f t="shared" si="0"/>
        <v>0</v>
      </c>
    </row>
    <row r="15" spans="1:23" x14ac:dyDescent="0.25">
      <c r="A15" s="42">
        <v>2019</v>
      </c>
      <c r="B15" s="47" t="s">
        <v>18</v>
      </c>
      <c r="C15" s="48">
        <f t="shared" si="1"/>
        <v>43555</v>
      </c>
      <c r="D15" s="55">
        <v>118784</v>
      </c>
      <c r="E15" s="46" t="s">
        <v>115</v>
      </c>
      <c r="F15" s="59">
        <v>62779</v>
      </c>
      <c r="G15" s="59">
        <v>22880</v>
      </c>
      <c r="H15" s="42" t="b">
        <f t="shared" si="0"/>
        <v>0</v>
      </c>
    </row>
    <row r="16" spans="1:23" x14ac:dyDescent="0.25">
      <c r="A16" s="42">
        <v>2019</v>
      </c>
      <c r="B16" s="47" t="s">
        <v>19</v>
      </c>
      <c r="C16" s="48">
        <f t="shared" si="1"/>
        <v>43562</v>
      </c>
      <c r="D16" s="55">
        <v>132033</v>
      </c>
      <c r="E16" s="46" t="s">
        <v>115</v>
      </c>
      <c r="F16" s="59">
        <v>83893</v>
      </c>
      <c r="G16" s="59">
        <v>65750</v>
      </c>
      <c r="H16" s="42" t="b">
        <f t="shared" si="0"/>
        <v>0</v>
      </c>
      <c r="I16" s="49"/>
      <c r="J16" s="49"/>
      <c r="K16" s="49"/>
      <c r="L16" s="49"/>
      <c r="M16" s="49"/>
      <c r="N16" s="49"/>
      <c r="O16" s="49"/>
      <c r="P16" s="49"/>
      <c r="Q16" s="49"/>
      <c r="R16" s="49"/>
      <c r="S16" s="49"/>
      <c r="T16" s="49"/>
      <c r="U16" s="49"/>
      <c r="V16" s="49"/>
      <c r="W16" s="49"/>
    </row>
    <row r="17" spans="1:23" x14ac:dyDescent="0.25">
      <c r="A17" s="42">
        <v>2019</v>
      </c>
      <c r="B17" s="50" t="s">
        <v>20</v>
      </c>
      <c r="C17" s="48">
        <f t="shared" si="1"/>
        <v>43569</v>
      </c>
      <c r="D17" s="55">
        <v>133267</v>
      </c>
      <c r="E17" s="46" t="s">
        <v>115</v>
      </c>
      <c r="F17" s="59">
        <v>71677</v>
      </c>
      <c r="G17" s="59">
        <v>44026</v>
      </c>
      <c r="H17" s="42" t="b">
        <f t="shared" si="0"/>
        <v>0</v>
      </c>
      <c r="I17" s="49"/>
      <c r="J17" s="49"/>
      <c r="K17" s="49"/>
      <c r="L17" s="49"/>
      <c r="M17" s="49"/>
      <c r="N17" s="49"/>
      <c r="O17" s="49"/>
      <c r="P17" s="49"/>
      <c r="Q17" s="49"/>
      <c r="R17" s="49"/>
      <c r="S17" s="49"/>
      <c r="T17" s="49"/>
      <c r="U17" s="49"/>
      <c r="V17" s="49"/>
      <c r="W17" s="49"/>
    </row>
    <row r="18" spans="1:23" x14ac:dyDescent="0.25">
      <c r="A18" s="42">
        <v>2019</v>
      </c>
      <c r="B18" s="50" t="s">
        <v>21</v>
      </c>
      <c r="C18" s="48">
        <f t="shared" si="1"/>
        <v>43576</v>
      </c>
      <c r="D18" s="55">
        <v>165777</v>
      </c>
      <c r="E18" s="46" t="s">
        <v>115</v>
      </c>
      <c r="F18" s="59">
        <v>87834</v>
      </c>
      <c r="G18" s="59">
        <v>45732</v>
      </c>
      <c r="H18" s="42" t="b">
        <f t="shared" si="0"/>
        <v>0</v>
      </c>
    </row>
    <row r="19" spans="1:23" x14ac:dyDescent="0.25">
      <c r="A19" s="42">
        <v>2019</v>
      </c>
      <c r="B19" s="50" t="s">
        <v>22</v>
      </c>
      <c r="C19" s="48">
        <f t="shared" si="1"/>
        <v>43583</v>
      </c>
      <c r="D19" s="55">
        <v>166356</v>
      </c>
      <c r="E19" s="46" t="s">
        <v>115</v>
      </c>
      <c r="F19" s="59">
        <v>88284</v>
      </c>
      <c r="G19" s="59">
        <v>50538</v>
      </c>
      <c r="H19" s="42" t="b">
        <f t="shared" si="0"/>
        <v>0</v>
      </c>
      <c r="I19" s="49"/>
      <c r="J19" s="49"/>
      <c r="K19" s="49"/>
      <c r="L19" s="49"/>
      <c r="M19" s="49"/>
      <c r="N19" s="49"/>
      <c r="O19" s="49"/>
      <c r="P19" s="49"/>
      <c r="Q19" s="49"/>
      <c r="R19" s="49"/>
      <c r="S19" s="49"/>
      <c r="T19" s="49"/>
      <c r="U19" s="49"/>
      <c r="V19" s="49"/>
      <c r="W19" s="49"/>
    </row>
    <row r="20" spans="1:23" x14ac:dyDescent="0.25">
      <c r="A20" s="42">
        <v>2019</v>
      </c>
      <c r="B20" s="50" t="s">
        <v>23</v>
      </c>
      <c r="C20" s="48">
        <f t="shared" si="1"/>
        <v>43590</v>
      </c>
      <c r="D20" s="55">
        <v>171049</v>
      </c>
      <c r="E20" s="46" t="s">
        <v>115</v>
      </c>
      <c r="F20" s="59">
        <v>94980</v>
      </c>
      <c r="G20" s="59">
        <v>53183</v>
      </c>
      <c r="H20" s="42" t="b">
        <f t="shared" si="0"/>
        <v>0</v>
      </c>
    </row>
    <row r="21" spans="1:23" x14ac:dyDescent="0.25">
      <c r="A21" s="42">
        <v>2019</v>
      </c>
      <c r="B21" s="50" t="s">
        <v>24</v>
      </c>
      <c r="C21" s="48">
        <f t="shared" si="1"/>
        <v>43597</v>
      </c>
      <c r="D21" s="55">
        <v>178534</v>
      </c>
      <c r="E21" s="46" t="s">
        <v>115</v>
      </c>
      <c r="F21" s="59">
        <v>100251</v>
      </c>
      <c r="G21" s="59">
        <v>52169</v>
      </c>
      <c r="H21" s="42" t="b">
        <f t="shared" si="0"/>
        <v>0</v>
      </c>
    </row>
    <row r="22" spans="1:23" x14ac:dyDescent="0.25">
      <c r="A22" s="42">
        <v>2019</v>
      </c>
      <c r="B22" s="50" t="s">
        <v>25</v>
      </c>
      <c r="C22" s="48">
        <f t="shared" si="1"/>
        <v>43604</v>
      </c>
      <c r="D22" s="55">
        <v>191319</v>
      </c>
      <c r="E22" s="46" t="s">
        <v>115</v>
      </c>
      <c r="F22" s="59">
        <v>179060</v>
      </c>
      <c r="G22" s="59">
        <v>64922</v>
      </c>
      <c r="H22" s="42" t="b">
        <f t="shared" si="0"/>
        <v>0</v>
      </c>
    </row>
    <row r="23" spans="1:23" ht="15.75" customHeight="1" x14ac:dyDescent="0.25">
      <c r="A23" s="42">
        <v>2019</v>
      </c>
      <c r="B23" s="50" t="s">
        <v>26</v>
      </c>
      <c r="C23" s="48">
        <f t="shared" si="1"/>
        <v>43611</v>
      </c>
      <c r="D23" s="55">
        <v>240507</v>
      </c>
      <c r="E23" s="46" t="s">
        <v>115</v>
      </c>
      <c r="F23" s="59">
        <v>132357</v>
      </c>
      <c r="G23" s="59">
        <v>77048</v>
      </c>
      <c r="H23" s="42" t="b">
        <f t="shared" si="0"/>
        <v>0</v>
      </c>
    </row>
    <row r="24" spans="1:23" ht="15.75" customHeight="1" x14ac:dyDescent="0.25">
      <c r="A24" s="42">
        <v>2019</v>
      </c>
      <c r="B24" s="50" t="s">
        <v>27</v>
      </c>
      <c r="C24" s="48">
        <f t="shared" si="1"/>
        <v>43618</v>
      </c>
      <c r="D24" s="55">
        <v>211380</v>
      </c>
      <c r="E24" s="46" t="s">
        <v>115</v>
      </c>
      <c r="F24" s="59">
        <v>97451</v>
      </c>
      <c r="G24" s="59">
        <v>81672</v>
      </c>
      <c r="H24" s="42" t="b">
        <f t="shared" si="0"/>
        <v>0</v>
      </c>
    </row>
    <row r="25" spans="1:23" ht="15.75" customHeight="1" x14ac:dyDescent="0.25">
      <c r="A25" s="42">
        <v>2019</v>
      </c>
      <c r="B25" s="50" t="s">
        <v>28</v>
      </c>
      <c r="C25" s="48">
        <f t="shared" si="1"/>
        <v>43625</v>
      </c>
      <c r="D25" s="55">
        <v>214729</v>
      </c>
      <c r="E25" s="46" t="s">
        <v>115</v>
      </c>
      <c r="F25" s="59">
        <v>94747</v>
      </c>
      <c r="G25" s="59">
        <v>91417</v>
      </c>
      <c r="H25" s="42" t="b">
        <f t="shared" si="0"/>
        <v>0</v>
      </c>
    </row>
    <row r="26" spans="1:23" ht="15.75" customHeight="1" x14ac:dyDescent="0.25">
      <c r="A26" s="42">
        <v>2019</v>
      </c>
      <c r="B26" s="50" t="s">
        <v>29</v>
      </c>
      <c r="C26" s="48">
        <f t="shared" si="1"/>
        <v>43632</v>
      </c>
      <c r="D26" s="55">
        <v>202847</v>
      </c>
      <c r="E26" s="46" t="s">
        <v>115</v>
      </c>
      <c r="F26" s="59">
        <v>87304</v>
      </c>
      <c r="G26" s="59">
        <v>85124</v>
      </c>
      <c r="H26" s="42" t="b">
        <f t="shared" si="0"/>
        <v>0</v>
      </c>
    </row>
    <row r="27" spans="1:23" ht="15.75" customHeight="1" x14ac:dyDescent="0.25">
      <c r="A27" s="42">
        <v>2019</v>
      </c>
      <c r="B27" s="50" t="s">
        <v>30</v>
      </c>
      <c r="C27" s="48">
        <f t="shared" si="1"/>
        <v>43639</v>
      </c>
      <c r="D27" s="55">
        <v>202445</v>
      </c>
      <c r="E27" s="46" t="s">
        <v>115</v>
      </c>
      <c r="F27" s="59">
        <v>84230</v>
      </c>
      <c r="G27" s="59">
        <v>88284</v>
      </c>
      <c r="H27" s="42" t="b">
        <f t="shared" si="0"/>
        <v>1</v>
      </c>
    </row>
    <row r="28" spans="1:23" ht="15.75" customHeight="1" x14ac:dyDescent="0.25">
      <c r="A28" s="42">
        <v>2019</v>
      </c>
      <c r="B28" s="50" t="s">
        <v>31</v>
      </c>
      <c r="C28" s="48">
        <f t="shared" si="1"/>
        <v>43646</v>
      </c>
      <c r="D28" s="55">
        <v>184658</v>
      </c>
      <c r="E28" s="46" t="s">
        <v>115</v>
      </c>
      <c r="F28" s="59">
        <v>68866</v>
      </c>
      <c r="G28" s="59">
        <v>85466</v>
      </c>
      <c r="H28" s="42" t="b">
        <f t="shared" si="0"/>
        <v>1</v>
      </c>
    </row>
    <row r="29" spans="1:23" ht="15.75" customHeight="1" x14ac:dyDescent="0.25">
      <c r="A29" s="42">
        <v>2019</v>
      </c>
      <c r="B29" s="50" t="s">
        <v>32</v>
      </c>
      <c r="C29" s="48">
        <f t="shared" si="1"/>
        <v>43653</v>
      </c>
      <c r="D29" s="55">
        <v>185302</v>
      </c>
      <c r="E29" s="46" t="s">
        <v>115</v>
      </c>
      <c r="F29" s="59">
        <v>69626</v>
      </c>
      <c r="G29" s="59">
        <v>85130</v>
      </c>
      <c r="H29" s="42" t="b">
        <f t="shared" si="0"/>
        <v>1</v>
      </c>
    </row>
    <row r="30" spans="1:23" ht="15.75" customHeight="1" x14ac:dyDescent="0.25">
      <c r="A30" s="42">
        <v>2019</v>
      </c>
      <c r="B30" s="50" t="s">
        <v>33</v>
      </c>
      <c r="C30" s="48">
        <f t="shared" si="1"/>
        <v>43660</v>
      </c>
      <c r="D30" s="55">
        <v>166125</v>
      </c>
      <c r="E30" s="46" t="s">
        <v>115</v>
      </c>
      <c r="F30" s="59">
        <v>64104</v>
      </c>
      <c r="G30" s="59">
        <v>76352</v>
      </c>
      <c r="H30" s="42" t="b">
        <f t="shared" si="0"/>
        <v>1</v>
      </c>
    </row>
    <row r="31" spans="1:23" ht="15.75" customHeight="1" x14ac:dyDescent="0.25">
      <c r="A31" s="42">
        <v>2019</v>
      </c>
      <c r="B31" s="50" t="s">
        <v>34</v>
      </c>
      <c r="C31" s="48">
        <f t="shared" si="1"/>
        <v>43667</v>
      </c>
      <c r="D31" s="55">
        <v>208809</v>
      </c>
      <c r="E31" s="46" t="s">
        <v>115</v>
      </c>
      <c r="F31" s="59">
        <v>85786</v>
      </c>
      <c r="G31" s="59">
        <v>90580</v>
      </c>
      <c r="H31" s="42" t="b">
        <f t="shared" si="0"/>
        <v>1</v>
      </c>
    </row>
    <row r="32" spans="1:23" ht="15.75" customHeight="1" x14ac:dyDescent="0.25">
      <c r="A32" s="42">
        <v>2019</v>
      </c>
      <c r="B32" s="50" t="s">
        <v>35</v>
      </c>
      <c r="C32" s="48">
        <f t="shared" si="1"/>
        <v>43674</v>
      </c>
      <c r="D32" s="55">
        <v>197005</v>
      </c>
      <c r="E32" s="46" t="s">
        <v>115</v>
      </c>
      <c r="F32" s="59">
        <v>81182</v>
      </c>
      <c r="G32" s="59">
        <v>86638</v>
      </c>
      <c r="H32" s="42" t="b">
        <f t="shared" si="0"/>
        <v>1</v>
      </c>
    </row>
    <row r="33" spans="1:8" ht="15.75" customHeight="1" x14ac:dyDescent="0.25">
      <c r="A33" s="42">
        <v>2019</v>
      </c>
      <c r="B33" s="50" t="s">
        <v>36</v>
      </c>
      <c r="C33" s="48">
        <f t="shared" si="1"/>
        <v>43681</v>
      </c>
      <c r="D33" s="55">
        <v>180605</v>
      </c>
      <c r="E33" s="46" t="s">
        <v>115</v>
      </c>
      <c r="F33" s="59">
        <v>71150</v>
      </c>
      <c r="G33" s="59">
        <v>76065</v>
      </c>
      <c r="H33" s="42" t="b">
        <f t="shared" si="0"/>
        <v>1</v>
      </c>
    </row>
    <row r="34" spans="1:8" ht="15.75" customHeight="1" x14ac:dyDescent="0.25">
      <c r="A34" s="42">
        <v>2019</v>
      </c>
      <c r="B34" s="50" t="s">
        <v>37</v>
      </c>
      <c r="C34" s="48">
        <f t="shared" si="1"/>
        <v>43688</v>
      </c>
      <c r="D34" s="55">
        <v>191450</v>
      </c>
      <c r="E34" s="46" t="s">
        <v>115</v>
      </c>
      <c r="F34" s="59">
        <v>90778</v>
      </c>
      <c r="G34" s="59">
        <v>73885</v>
      </c>
      <c r="H34" s="42" t="b">
        <f t="shared" si="0"/>
        <v>0</v>
      </c>
    </row>
    <row r="35" spans="1:8" ht="15.75" customHeight="1" x14ac:dyDescent="0.25">
      <c r="A35" s="42">
        <v>2019</v>
      </c>
      <c r="B35" s="50" t="s">
        <v>38</v>
      </c>
      <c r="C35" s="48">
        <f t="shared" si="1"/>
        <v>43695</v>
      </c>
      <c r="D35" s="55">
        <v>168754</v>
      </c>
      <c r="E35" s="46" t="s">
        <v>115</v>
      </c>
      <c r="F35" s="59">
        <v>61826</v>
      </c>
      <c r="G35" s="59">
        <v>73714</v>
      </c>
      <c r="H35" s="42" t="b">
        <f t="shared" si="0"/>
        <v>1</v>
      </c>
    </row>
    <row r="36" spans="1:8" ht="15.75" customHeight="1" x14ac:dyDescent="0.25">
      <c r="A36" s="42">
        <v>2019</v>
      </c>
      <c r="B36" s="50" t="s">
        <v>39</v>
      </c>
      <c r="C36" s="48">
        <f t="shared" si="1"/>
        <v>43702</v>
      </c>
      <c r="D36" s="55">
        <v>176624</v>
      </c>
      <c r="E36" s="46" t="s">
        <v>115</v>
      </c>
      <c r="F36" s="59">
        <v>69618</v>
      </c>
      <c r="G36" s="59">
        <v>73190</v>
      </c>
      <c r="H36" s="42" t="b">
        <f t="shared" si="0"/>
        <v>1</v>
      </c>
    </row>
    <row r="37" spans="1:8" ht="15.75" customHeight="1" x14ac:dyDescent="0.25">
      <c r="A37" s="42">
        <v>2019</v>
      </c>
      <c r="B37" s="50" t="s">
        <v>40</v>
      </c>
      <c r="C37" s="48">
        <f t="shared" si="1"/>
        <v>43709</v>
      </c>
      <c r="D37" s="55">
        <v>184806</v>
      </c>
      <c r="E37" s="46" t="s">
        <v>115</v>
      </c>
      <c r="F37" s="59">
        <v>73657</v>
      </c>
      <c r="G37" s="59">
        <v>76248</v>
      </c>
      <c r="H37" s="42" t="b">
        <f t="shared" si="0"/>
        <v>1</v>
      </c>
    </row>
    <row r="38" spans="1:8" ht="15.75" customHeight="1" x14ac:dyDescent="0.25">
      <c r="A38" s="42">
        <v>2019</v>
      </c>
      <c r="B38" s="50" t="s">
        <v>41</v>
      </c>
      <c r="C38" s="48">
        <f t="shared" si="1"/>
        <v>43716</v>
      </c>
      <c r="D38" s="55">
        <v>157345</v>
      </c>
      <c r="E38" s="46" t="s">
        <v>115</v>
      </c>
      <c r="F38" s="59">
        <v>64835</v>
      </c>
      <c r="G38" s="59">
        <v>63340</v>
      </c>
      <c r="H38" s="42" t="b">
        <f t="shared" si="0"/>
        <v>0</v>
      </c>
    </row>
    <row r="39" spans="1:8" ht="15.75" customHeight="1" x14ac:dyDescent="0.25">
      <c r="A39" s="42">
        <v>2019</v>
      </c>
      <c r="B39" s="50" t="s">
        <v>42</v>
      </c>
      <c r="C39" s="48">
        <f t="shared" si="1"/>
        <v>43723</v>
      </c>
      <c r="D39" s="55">
        <v>152527</v>
      </c>
      <c r="E39" s="46" t="s">
        <v>115</v>
      </c>
      <c r="F39" s="59">
        <v>56589</v>
      </c>
      <c r="G39" s="59">
        <v>64556</v>
      </c>
      <c r="H39" s="42" t="b">
        <f t="shared" si="0"/>
        <v>1</v>
      </c>
    </row>
    <row r="40" spans="1:8" ht="15.75" customHeight="1" x14ac:dyDescent="0.25">
      <c r="A40" s="42">
        <v>2019</v>
      </c>
      <c r="B40" s="50" t="s">
        <v>43</v>
      </c>
      <c r="C40" s="48">
        <f t="shared" si="1"/>
        <v>43730</v>
      </c>
      <c r="D40" s="55">
        <v>141072</v>
      </c>
      <c r="E40" s="46" t="s">
        <v>115</v>
      </c>
      <c r="F40" s="59">
        <v>51308</v>
      </c>
      <c r="G40" s="59">
        <v>60301</v>
      </c>
      <c r="H40" s="42" t="b">
        <f t="shared" si="0"/>
        <v>1</v>
      </c>
    </row>
    <row r="41" spans="1:8" ht="15.75" customHeight="1" x14ac:dyDescent="0.25">
      <c r="A41" s="42">
        <v>2019</v>
      </c>
      <c r="B41" s="50" t="s">
        <v>44</v>
      </c>
      <c r="C41" s="48">
        <f t="shared" si="1"/>
        <v>43737</v>
      </c>
      <c r="D41" s="55">
        <v>135881</v>
      </c>
      <c r="E41" s="46" t="s">
        <v>115</v>
      </c>
      <c r="F41" s="59">
        <v>57862</v>
      </c>
      <c r="G41" s="59">
        <v>52573</v>
      </c>
      <c r="H41" s="42" t="b">
        <f t="shared" si="0"/>
        <v>0</v>
      </c>
    </row>
    <row r="42" spans="1:8" ht="15.75" customHeight="1" x14ac:dyDescent="0.25">
      <c r="A42" s="42">
        <v>2019</v>
      </c>
      <c r="B42" s="50" t="s">
        <v>45</v>
      </c>
      <c r="C42" s="48">
        <f t="shared" si="1"/>
        <v>43744</v>
      </c>
      <c r="D42" s="55">
        <v>132239</v>
      </c>
      <c r="E42" s="46" t="s">
        <v>115</v>
      </c>
      <c r="F42" s="59">
        <v>59866</v>
      </c>
      <c r="G42" s="59">
        <v>45322</v>
      </c>
      <c r="H42" s="42" t="b">
        <f t="shared" si="0"/>
        <v>0</v>
      </c>
    </row>
    <row r="43" spans="1:8" ht="15.75" customHeight="1" x14ac:dyDescent="0.25">
      <c r="A43" s="42">
        <v>2019</v>
      </c>
      <c r="B43" s="50" t="s">
        <v>46</v>
      </c>
      <c r="C43" s="48">
        <f t="shared" si="1"/>
        <v>43751</v>
      </c>
      <c r="D43" s="55">
        <v>110816</v>
      </c>
      <c r="E43" s="46" t="s">
        <v>115</v>
      </c>
      <c r="F43" s="59">
        <v>50785</v>
      </c>
      <c r="G43" s="59">
        <v>39078</v>
      </c>
      <c r="H43" s="42" t="b">
        <f t="shared" si="0"/>
        <v>0</v>
      </c>
    </row>
    <row r="44" spans="1:8" ht="15.75" customHeight="1" x14ac:dyDescent="0.25">
      <c r="A44" s="42">
        <v>2019</v>
      </c>
      <c r="B44" s="50" t="s">
        <v>47</v>
      </c>
      <c r="C44" s="48">
        <f t="shared" si="1"/>
        <v>43758</v>
      </c>
      <c r="D44" s="55">
        <v>110761</v>
      </c>
      <c r="E44" s="46" t="s">
        <v>115</v>
      </c>
      <c r="F44" s="59">
        <v>50692</v>
      </c>
      <c r="G44" s="59">
        <v>39398</v>
      </c>
      <c r="H44" s="42" t="b">
        <f t="shared" si="0"/>
        <v>0</v>
      </c>
    </row>
    <row r="45" spans="1:8" ht="15.75" customHeight="1" x14ac:dyDescent="0.25">
      <c r="A45" s="42">
        <v>2019</v>
      </c>
      <c r="B45" s="50" t="s">
        <v>48</v>
      </c>
      <c r="C45" s="48">
        <f t="shared" si="1"/>
        <v>43765</v>
      </c>
      <c r="D45" s="55">
        <v>109795</v>
      </c>
      <c r="E45" s="46" t="s">
        <v>115</v>
      </c>
      <c r="F45" s="59">
        <v>54306</v>
      </c>
      <c r="G45" s="59">
        <v>37277</v>
      </c>
      <c r="H45" s="42" t="b">
        <f t="shared" si="0"/>
        <v>0</v>
      </c>
    </row>
    <row r="46" spans="1:8" ht="15.75" customHeight="1" x14ac:dyDescent="0.25">
      <c r="A46" s="42">
        <v>2019</v>
      </c>
      <c r="B46" s="50" t="s">
        <v>49</v>
      </c>
      <c r="C46" s="48">
        <f t="shared" si="1"/>
        <v>43772</v>
      </c>
      <c r="D46" s="55">
        <v>109766</v>
      </c>
      <c r="E46" s="46" t="s">
        <v>115</v>
      </c>
      <c r="F46" s="59">
        <v>58888</v>
      </c>
      <c r="G46" s="59">
        <v>34454</v>
      </c>
      <c r="H46" s="42" t="b">
        <f t="shared" si="0"/>
        <v>0</v>
      </c>
    </row>
    <row r="47" spans="1:8" ht="15.75" customHeight="1" x14ac:dyDescent="0.25">
      <c r="A47" s="42">
        <v>2019</v>
      </c>
      <c r="B47" s="50" t="s">
        <v>50</v>
      </c>
      <c r="C47" s="48">
        <f t="shared" si="1"/>
        <v>43779</v>
      </c>
      <c r="D47" s="55">
        <v>86824</v>
      </c>
      <c r="E47" s="46" t="s">
        <v>115</v>
      </c>
      <c r="F47" s="59">
        <v>46887</v>
      </c>
      <c r="G47" s="59">
        <v>28255</v>
      </c>
      <c r="H47" s="42" t="b">
        <f t="shared" si="0"/>
        <v>0</v>
      </c>
    </row>
    <row r="48" spans="1:8" ht="15.75" customHeight="1" x14ac:dyDescent="0.25">
      <c r="A48" s="42">
        <v>2019</v>
      </c>
      <c r="B48" s="50" t="s">
        <v>51</v>
      </c>
      <c r="C48" s="48">
        <f t="shared" si="1"/>
        <v>43786</v>
      </c>
      <c r="D48" s="55">
        <v>88122</v>
      </c>
      <c r="E48" s="46" t="s">
        <v>115</v>
      </c>
    </row>
    <row r="49" spans="1:8" ht="15.75" customHeight="1" x14ac:dyDescent="0.25">
      <c r="A49" s="42">
        <v>2019</v>
      </c>
      <c r="B49" s="50" t="s">
        <v>52</v>
      </c>
      <c r="C49" s="48">
        <f t="shared" si="1"/>
        <v>43793</v>
      </c>
      <c r="D49" s="55">
        <v>72380</v>
      </c>
      <c r="E49" s="46" t="s">
        <v>115</v>
      </c>
    </row>
    <row r="50" spans="1:8" ht="15.75" customHeight="1" x14ac:dyDescent="0.25">
      <c r="A50" s="42">
        <v>2019</v>
      </c>
      <c r="B50" s="50" t="s">
        <v>53</v>
      </c>
      <c r="C50" s="48">
        <f t="shared" si="1"/>
        <v>43800</v>
      </c>
      <c r="D50" s="55">
        <v>81871</v>
      </c>
      <c r="E50" s="46" t="s">
        <v>115</v>
      </c>
    </row>
    <row r="51" spans="1:8" ht="15.75" customHeight="1" x14ac:dyDescent="0.25">
      <c r="A51" s="42">
        <v>2019</v>
      </c>
      <c r="B51" s="50" t="s">
        <v>54</v>
      </c>
      <c r="C51" s="48">
        <f t="shared" si="1"/>
        <v>43807</v>
      </c>
      <c r="D51" s="55">
        <v>68364</v>
      </c>
      <c r="E51" s="46" t="s">
        <v>115</v>
      </c>
    </row>
    <row r="52" spans="1:8" ht="15.75" customHeight="1" x14ac:dyDescent="0.25">
      <c r="A52" s="42">
        <v>2020</v>
      </c>
      <c r="B52" s="40" t="s">
        <v>5</v>
      </c>
      <c r="C52" s="52">
        <v>43828</v>
      </c>
      <c r="D52" s="53">
        <v>183546</v>
      </c>
      <c r="E52" s="43" t="s">
        <v>114</v>
      </c>
      <c r="F52" s="58">
        <v>93654</v>
      </c>
      <c r="G52" s="58">
        <v>47315</v>
      </c>
      <c r="H52" s="42" t="b">
        <f t="shared" si="0"/>
        <v>0</v>
      </c>
    </row>
    <row r="53" spans="1:8" ht="15.75" customHeight="1" x14ac:dyDescent="0.25">
      <c r="A53" s="42">
        <v>2020</v>
      </c>
      <c r="B53" s="40" t="s">
        <v>6</v>
      </c>
      <c r="C53" s="41">
        <f>C52+7</f>
        <v>43835</v>
      </c>
      <c r="D53" s="53">
        <v>97140</v>
      </c>
      <c r="E53" s="43" t="s">
        <v>114</v>
      </c>
      <c r="F53" s="58">
        <v>46964</v>
      </c>
      <c r="G53" s="58">
        <v>25980</v>
      </c>
      <c r="H53" s="42" t="b">
        <f t="shared" si="0"/>
        <v>0</v>
      </c>
    </row>
    <row r="54" spans="1:8" ht="15.75" customHeight="1" x14ac:dyDescent="0.25">
      <c r="A54" s="42">
        <v>2020</v>
      </c>
      <c r="B54" s="40" t="s">
        <v>7</v>
      </c>
      <c r="C54" s="41">
        <f t="shared" ref="C54:C101" si="2">C53+7</f>
        <v>43842</v>
      </c>
      <c r="D54" s="53">
        <v>75782</v>
      </c>
      <c r="E54" s="43" t="s">
        <v>114</v>
      </c>
      <c r="F54" s="58">
        <v>38302</v>
      </c>
      <c r="G54" s="58">
        <v>19569</v>
      </c>
      <c r="H54" s="42" t="b">
        <f t="shared" si="0"/>
        <v>0</v>
      </c>
    </row>
    <row r="55" spans="1:8" ht="15.75" customHeight="1" x14ac:dyDescent="0.25">
      <c r="A55" s="42">
        <v>2020</v>
      </c>
      <c r="B55" s="40" t="s">
        <v>8</v>
      </c>
      <c r="C55" s="41">
        <f t="shared" si="2"/>
        <v>43849</v>
      </c>
      <c r="D55" s="53">
        <v>83809</v>
      </c>
      <c r="E55" s="43" t="s">
        <v>114</v>
      </c>
      <c r="F55" s="58">
        <v>41506</v>
      </c>
      <c r="G55" s="58">
        <v>22907</v>
      </c>
      <c r="H55" s="42" t="b">
        <f t="shared" si="0"/>
        <v>0</v>
      </c>
    </row>
    <row r="56" spans="1:8" ht="15.75" customHeight="1" x14ac:dyDescent="0.25">
      <c r="A56" s="42">
        <v>2020</v>
      </c>
      <c r="B56" s="40" t="s">
        <v>9</v>
      </c>
      <c r="C56" s="41">
        <f t="shared" si="2"/>
        <v>43856</v>
      </c>
      <c r="D56" s="53">
        <v>94738</v>
      </c>
      <c r="E56" s="43" t="s">
        <v>114</v>
      </c>
      <c r="F56" s="58">
        <v>46335</v>
      </c>
      <c r="G56" s="58">
        <v>25713</v>
      </c>
      <c r="H56" s="42" t="b">
        <f t="shared" si="0"/>
        <v>0</v>
      </c>
    </row>
    <row r="57" spans="1:8" ht="15.75" customHeight="1" x14ac:dyDescent="0.25">
      <c r="A57" s="42">
        <v>2020</v>
      </c>
      <c r="B57" s="40" t="s">
        <v>10</v>
      </c>
      <c r="C57" s="41">
        <f t="shared" si="2"/>
        <v>43863</v>
      </c>
      <c r="D57" s="53">
        <v>153555</v>
      </c>
      <c r="E57" s="43" t="s">
        <v>114</v>
      </c>
      <c r="F57" s="58">
        <v>67437</v>
      </c>
      <c r="G57" s="58">
        <v>34427</v>
      </c>
      <c r="H57" s="42" t="b">
        <f t="shared" si="0"/>
        <v>0</v>
      </c>
    </row>
    <row r="58" spans="1:8" ht="15.75" customHeight="1" x14ac:dyDescent="0.25">
      <c r="A58" s="42">
        <v>2020</v>
      </c>
      <c r="B58" s="40" t="s">
        <v>11</v>
      </c>
      <c r="C58" s="41">
        <f t="shared" si="2"/>
        <v>43870</v>
      </c>
      <c r="D58" s="53">
        <v>130351</v>
      </c>
      <c r="E58" s="43" t="s">
        <v>114</v>
      </c>
      <c r="F58" s="58">
        <v>50846</v>
      </c>
      <c r="G58" s="58">
        <v>32574</v>
      </c>
      <c r="H58" s="42" t="b">
        <f t="shared" si="0"/>
        <v>0</v>
      </c>
    </row>
    <row r="59" spans="1:8" ht="15.75" customHeight="1" x14ac:dyDescent="0.25">
      <c r="A59" s="42">
        <v>2020</v>
      </c>
      <c r="B59" s="40" t="s">
        <v>12</v>
      </c>
      <c r="C59" s="41">
        <f t="shared" si="2"/>
        <v>43877</v>
      </c>
      <c r="D59" s="53">
        <v>149876</v>
      </c>
      <c r="E59" s="43" t="s">
        <v>114</v>
      </c>
      <c r="F59" s="58">
        <v>69353</v>
      </c>
      <c r="G59" s="58">
        <v>47713</v>
      </c>
      <c r="H59" s="42" t="b">
        <f t="shared" si="0"/>
        <v>0</v>
      </c>
    </row>
    <row r="60" spans="1:8" ht="15.75" customHeight="1" x14ac:dyDescent="0.25">
      <c r="A60" s="42">
        <v>2020</v>
      </c>
      <c r="B60" s="40" t="s">
        <v>13</v>
      </c>
      <c r="C60" s="41">
        <f t="shared" si="2"/>
        <v>43884</v>
      </c>
      <c r="D60" s="53">
        <v>141250</v>
      </c>
      <c r="E60" s="43" t="s">
        <v>114</v>
      </c>
      <c r="F60" s="58">
        <v>64508</v>
      </c>
      <c r="G60" s="58">
        <v>44536</v>
      </c>
      <c r="H60" s="42" t="b">
        <f t="shared" si="0"/>
        <v>0</v>
      </c>
    </row>
    <row r="61" spans="1:8" ht="15.75" customHeight="1" x14ac:dyDescent="0.25">
      <c r="A61" s="42">
        <v>2020</v>
      </c>
      <c r="B61" s="40" t="s">
        <v>14</v>
      </c>
      <c r="C61" s="41">
        <f t="shared" si="2"/>
        <v>43891</v>
      </c>
      <c r="D61" s="53">
        <v>167528</v>
      </c>
      <c r="E61" s="43" t="s">
        <v>114</v>
      </c>
      <c r="F61" s="58">
        <v>64326</v>
      </c>
      <c r="G61" s="58">
        <v>63555</v>
      </c>
      <c r="H61" s="42" t="b">
        <f t="shared" si="0"/>
        <v>0</v>
      </c>
    </row>
    <row r="62" spans="1:8" ht="15.75" customHeight="1" x14ac:dyDescent="0.25">
      <c r="A62" s="42">
        <v>2020</v>
      </c>
      <c r="B62" s="40" t="s">
        <v>15</v>
      </c>
      <c r="C62" s="41">
        <f t="shared" si="2"/>
        <v>43898</v>
      </c>
      <c r="D62" s="53">
        <v>210182</v>
      </c>
      <c r="E62" s="43" t="s">
        <v>114</v>
      </c>
      <c r="F62" s="58">
        <v>85501</v>
      </c>
      <c r="G62" s="58">
        <v>71976</v>
      </c>
      <c r="H62" s="42" t="b">
        <f t="shared" si="0"/>
        <v>0</v>
      </c>
    </row>
    <row r="63" spans="1:8" ht="15.75" customHeight="1" x14ac:dyDescent="0.25">
      <c r="A63" s="42">
        <v>2020</v>
      </c>
      <c r="B63" s="44" t="s">
        <v>16</v>
      </c>
      <c r="C63" s="45">
        <f t="shared" si="2"/>
        <v>43905</v>
      </c>
      <c r="D63" s="54">
        <v>367795</v>
      </c>
      <c r="E63" s="46" t="s">
        <v>115</v>
      </c>
      <c r="F63" s="59">
        <v>117152</v>
      </c>
      <c r="G63" s="59">
        <v>94145</v>
      </c>
      <c r="H63" s="42" t="b">
        <f t="shared" si="0"/>
        <v>0</v>
      </c>
    </row>
    <row r="64" spans="1:8" ht="15.75" customHeight="1" x14ac:dyDescent="0.25">
      <c r="A64" s="42">
        <v>2020</v>
      </c>
      <c r="B64" s="47" t="s">
        <v>17</v>
      </c>
      <c r="C64" s="48">
        <f t="shared" si="2"/>
        <v>43912</v>
      </c>
      <c r="D64" s="55">
        <v>372783</v>
      </c>
      <c r="E64" s="46" t="s">
        <v>115</v>
      </c>
      <c r="F64" s="59">
        <v>106175</v>
      </c>
      <c r="G64" s="59">
        <v>69574</v>
      </c>
      <c r="H64" s="42" t="b">
        <f t="shared" si="0"/>
        <v>0</v>
      </c>
    </row>
    <row r="65" spans="1:8" ht="15.75" customHeight="1" x14ac:dyDescent="0.25">
      <c r="A65" s="42">
        <v>2020</v>
      </c>
      <c r="B65" s="47" t="s">
        <v>18</v>
      </c>
      <c r="C65" s="48">
        <f t="shared" si="2"/>
        <v>43919</v>
      </c>
      <c r="D65" s="55">
        <v>280728</v>
      </c>
      <c r="E65" s="46" t="s">
        <v>115</v>
      </c>
      <c r="F65" s="59">
        <v>113005</v>
      </c>
      <c r="G65" s="59">
        <v>73814</v>
      </c>
      <c r="H65" s="42" t="b">
        <f t="shared" si="0"/>
        <v>0</v>
      </c>
    </row>
    <row r="66" spans="1:8" ht="15.75" customHeight="1" x14ac:dyDescent="0.25">
      <c r="A66" s="42">
        <v>2020</v>
      </c>
      <c r="B66" s="47" t="s">
        <v>19</v>
      </c>
      <c r="C66" s="48">
        <f t="shared" si="2"/>
        <v>43926</v>
      </c>
      <c r="D66" s="55">
        <v>419160</v>
      </c>
      <c r="E66" s="46" t="s">
        <v>115</v>
      </c>
      <c r="F66" s="59">
        <v>107420</v>
      </c>
      <c r="G66" s="59">
        <v>81686</v>
      </c>
      <c r="H66" s="42" t="b">
        <f t="shared" si="0"/>
        <v>0</v>
      </c>
    </row>
    <row r="67" spans="1:8" ht="15.75" customHeight="1" x14ac:dyDescent="0.25">
      <c r="A67" s="42">
        <v>2020</v>
      </c>
      <c r="B67" s="50" t="s">
        <v>20</v>
      </c>
      <c r="C67" s="48">
        <f t="shared" si="2"/>
        <v>43933</v>
      </c>
      <c r="D67" s="55">
        <v>241810</v>
      </c>
      <c r="E67" s="46" t="s">
        <v>115</v>
      </c>
      <c r="F67" s="59">
        <v>122291</v>
      </c>
      <c r="G67" s="59">
        <v>81775</v>
      </c>
      <c r="H67" s="42" t="b">
        <f t="shared" ref="H67:H101" si="3">G67/F67&gt;1</f>
        <v>0</v>
      </c>
    </row>
    <row r="68" spans="1:8" ht="15.75" customHeight="1" x14ac:dyDescent="0.25">
      <c r="A68" s="42">
        <v>2020</v>
      </c>
      <c r="B68" s="50" t="s">
        <v>21</v>
      </c>
      <c r="C68" s="48">
        <f t="shared" si="2"/>
        <v>43940</v>
      </c>
      <c r="D68" s="55">
        <v>231184</v>
      </c>
      <c r="E68" s="46" t="s">
        <v>115</v>
      </c>
      <c r="F68" s="59">
        <v>106246</v>
      </c>
      <c r="G68" s="59">
        <v>84412</v>
      </c>
      <c r="H68" s="42" t="b">
        <f t="shared" si="3"/>
        <v>0</v>
      </c>
    </row>
    <row r="69" spans="1:8" ht="15.75" customHeight="1" x14ac:dyDescent="0.25">
      <c r="A69" s="42">
        <v>2020</v>
      </c>
      <c r="B69" s="50" t="s">
        <v>22</v>
      </c>
      <c r="C69" s="48">
        <f t="shared" si="2"/>
        <v>43947</v>
      </c>
      <c r="D69" s="55">
        <v>276982</v>
      </c>
      <c r="E69" s="46" t="s">
        <v>115</v>
      </c>
      <c r="F69" s="59">
        <v>109459</v>
      </c>
      <c r="G69" s="59">
        <v>106090</v>
      </c>
      <c r="H69" s="42" t="b">
        <f t="shared" si="3"/>
        <v>0</v>
      </c>
    </row>
    <row r="70" spans="1:8" ht="15.75" customHeight="1" x14ac:dyDescent="0.25">
      <c r="A70" s="42">
        <v>2020</v>
      </c>
      <c r="B70" s="50" t="s">
        <v>23</v>
      </c>
      <c r="C70" s="48">
        <f t="shared" si="2"/>
        <v>43954</v>
      </c>
      <c r="D70" s="55">
        <v>244058</v>
      </c>
      <c r="E70" s="46" t="s">
        <v>115</v>
      </c>
      <c r="F70" s="59">
        <v>109391</v>
      </c>
      <c r="G70" s="59">
        <v>96285</v>
      </c>
      <c r="H70" s="42" t="b">
        <f t="shared" si="3"/>
        <v>0</v>
      </c>
    </row>
    <row r="71" spans="1:8" ht="15.75" customHeight="1" x14ac:dyDescent="0.25">
      <c r="A71" s="42">
        <v>2020</v>
      </c>
      <c r="B71" s="50" t="s">
        <v>24</v>
      </c>
      <c r="C71" s="48">
        <f t="shared" si="2"/>
        <v>43961</v>
      </c>
      <c r="D71" s="55">
        <v>281348</v>
      </c>
      <c r="E71" s="46" t="s">
        <v>115</v>
      </c>
      <c r="F71" s="59">
        <v>119716</v>
      </c>
      <c r="G71" s="59">
        <v>115579</v>
      </c>
      <c r="H71" s="42" t="b">
        <f t="shared" si="3"/>
        <v>0</v>
      </c>
    </row>
    <row r="72" spans="1:8" ht="15.75" customHeight="1" x14ac:dyDescent="0.25">
      <c r="A72" s="42">
        <v>2020</v>
      </c>
      <c r="B72" s="50" t="s">
        <v>25</v>
      </c>
      <c r="C72" s="48">
        <f t="shared" si="2"/>
        <v>43968</v>
      </c>
      <c r="D72" s="55">
        <v>255226</v>
      </c>
      <c r="E72" s="46" t="s">
        <v>115</v>
      </c>
      <c r="F72" s="59">
        <v>106249</v>
      </c>
      <c r="G72" s="59">
        <v>104040</v>
      </c>
      <c r="H72" s="42" t="b">
        <f t="shared" si="3"/>
        <v>0</v>
      </c>
    </row>
    <row r="73" spans="1:8" ht="15.75" customHeight="1" x14ac:dyDescent="0.25">
      <c r="A73" s="42">
        <v>2020</v>
      </c>
      <c r="B73" s="50" t="s">
        <v>26</v>
      </c>
      <c r="C73" s="48">
        <f t="shared" si="2"/>
        <v>43975</v>
      </c>
      <c r="D73" s="55">
        <v>299567</v>
      </c>
      <c r="E73" s="46" t="s">
        <v>115</v>
      </c>
      <c r="F73" s="59">
        <v>111028</v>
      </c>
      <c r="G73" s="59">
        <v>133746</v>
      </c>
      <c r="H73" s="42" t="b">
        <f t="shared" si="3"/>
        <v>1</v>
      </c>
    </row>
    <row r="74" spans="1:8" ht="15.75" customHeight="1" x14ac:dyDescent="0.25">
      <c r="A74" s="42">
        <v>2020</v>
      </c>
      <c r="B74" s="50" t="s">
        <v>27</v>
      </c>
      <c r="C74" s="48">
        <f t="shared" si="2"/>
        <v>43982</v>
      </c>
      <c r="D74" s="55">
        <v>278800</v>
      </c>
      <c r="E74" s="46" t="s">
        <v>115</v>
      </c>
      <c r="F74" s="59">
        <v>115580</v>
      </c>
      <c r="G74" s="59">
        <v>121249</v>
      </c>
      <c r="H74" s="42" t="b">
        <f t="shared" si="3"/>
        <v>1</v>
      </c>
    </row>
    <row r="75" spans="1:8" ht="15.75" customHeight="1" x14ac:dyDescent="0.25">
      <c r="A75" s="42">
        <v>2020</v>
      </c>
      <c r="B75" s="50" t="s">
        <v>28</v>
      </c>
      <c r="C75" s="48">
        <f t="shared" si="2"/>
        <v>43989</v>
      </c>
      <c r="D75" s="55">
        <v>296335</v>
      </c>
      <c r="E75" s="46" t="s">
        <v>115</v>
      </c>
      <c r="F75" s="59">
        <v>122561</v>
      </c>
      <c r="G75" s="59">
        <v>129916</v>
      </c>
      <c r="H75" s="42" t="b">
        <f t="shared" si="3"/>
        <v>1</v>
      </c>
    </row>
    <row r="76" spans="1:8" ht="15.75" customHeight="1" x14ac:dyDescent="0.25">
      <c r="A76" s="42">
        <v>2020</v>
      </c>
      <c r="B76" s="50" t="s">
        <v>29</v>
      </c>
      <c r="C76" s="48">
        <f t="shared" si="2"/>
        <v>43996</v>
      </c>
      <c r="D76" s="55">
        <v>255112</v>
      </c>
      <c r="E76" s="46" t="s">
        <v>115</v>
      </c>
      <c r="F76" s="59">
        <v>105924</v>
      </c>
      <c r="G76" s="59">
        <v>110954</v>
      </c>
      <c r="H76" s="42" t="b">
        <f t="shared" si="3"/>
        <v>1</v>
      </c>
    </row>
    <row r="77" spans="1:8" ht="15.75" customHeight="1" x14ac:dyDescent="0.25">
      <c r="A77" s="42">
        <v>2020</v>
      </c>
      <c r="B77" s="50" t="s">
        <v>30</v>
      </c>
      <c r="C77" s="48">
        <f t="shared" si="2"/>
        <v>44003</v>
      </c>
      <c r="D77" s="55">
        <v>256615</v>
      </c>
      <c r="E77" s="46" t="s">
        <v>115</v>
      </c>
      <c r="F77" s="59">
        <v>97094</v>
      </c>
      <c r="G77" s="59">
        <v>123108</v>
      </c>
      <c r="H77" s="42" t="b">
        <f t="shared" si="3"/>
        <v>1</v>
      </c>
    </row>
    <row r="78" spans="1:8" ht="15.75" customHeight="1" x14ac:dyDescent="0.25">
      <c r="A78" s="42">
        <v>2020</v>
      </c>
      <c r="B78" s="50" t="s">
        <v>31</v>
      </c>
      <c r="C78" s="48">
        <f t="shared" si="2"/>
        <v>44010</v>
      </c>
      <c r="D78" s="55">
        <v>236287</v>
      </c>
      <c r="E78" s="46" t="s">
        <v>115</v>
      </c>
      <c r="F78" s="59">
        <v>80405</v>
      </c>
      <c r="G78" s="59">
        <v>118482</v>
      </c>
      <c r="H78" s="42" t="b">
        <f t="shared" si="3"/>
        <v>1</v>
      </c>
    </row>
    <row r="79" spans="1:8" ht="15.75" customHeight="1" x14ac:dyDescent="0.25">
      <c r="A79" s="42">
        <v>2020</v>
      </c>
      <c r="B79" s="50" t="s">
        <v>32</v>
      </c>
      <c r="C79" s="48">
        <f t="shared" si="2"/>
        <v>44017</v>
      </c>
      <c r="D79" s="55">
        <v>244342</v>
      </c>
      <c r="E79" s="46" t="s">
        <v>115</v>
      </c>
      <c r="F79" s="59">
        <v>87187</v>
      </c>
      <c r="G79" s="59">
        <v>118638</v>
      </c>
      <c r="H79" s="42" t="b">
        <f t="shared" si="3"/>
        <v>1</v>
      </c>
    </row>
    <row r="80" spans="1:8" ht="15.75" customHeight="1" x14ac:dyDescent="0.25">
      <c r="A80" s="42">
        <v>2020</v>
      </c>
      <c r="B80" s="50" t="s">
        <v>33</v>
      </c>
      <c r="C80" s="48">
        <f t="shared" si="2"/>
        <v>44024</v>
      </c>
      <c r="D80" s="55">
        <v>250590</v>
      </c>
      <c r="E80" s="46" t="s">
        <v>115</v>
      </c>
      <c r="F80" s="59">
        <v>94974</v>
      </c>
      <c r="G80" s="59">
        <v>121665</v>
      </c>
      <c r="H80" s="42" t="b">
        <f t="shared" si="3"/>
        <v>1</v>
      </c>
    </row>
    <row r="81" spans="1:8" ht="15.75" customHeight="1" x14ac:dyDescent="0.25">
      <c r="A81" s="42">
        <v>2020</v>
      </c>
      <c r="B81" s="50" t="s">
        <v>34</v>
      </c>
      <c r="C81" s="48">
        <f t="shared" si="2"/>
        <v>44031</v>
      </c>
      <c r="D81" s="55">
        <v>223757</v>
      </c>
      <c r="E81" s="46" t="s">
        <v>115</v>
      </c>
      <c r="F81" s="59">
        <v>83103</v>
      </c>
      <c r="G81" s="59">
        <v>109271</v>
      </c>
      <c r="H81" s="42" t="b">
        <f t="shared" si="3"/>
        <v>1</v>
      </c>
    </row>
    <row r="82" spans="1:8" ht="15.75" customHeight="1" x14ac:dyDescent="0.25">
      <c r="A82" s="42">
        <v>2020</v>
      </c>
      <c r="B82" s="50" t="s">
        <v>35</v>
      </c>
      <c r="C82" s="48">
        <f t="shared" si="2"/>
        <v>44038</v>
      </c>
      <c r="D82" s="55">
        <v>238673</v>
      </c>
      <c r="E82" s="46" t="s">
        <v>115</v>
      </c>
      <c r="F82" s="59">
        <v>88592</v>
      </c>
      <c r="G82" s="59">
        <v>115832</v>
      </c>
      <c r="H82" s="42" t="b">
        <f t="shared" si="3"/>
        <v>1</v>
      </c>
    </row>
    <row r="83" spans="1:8" ht="15.75" customHeight="1" x14ac:dyDescent="0.25">
      <c r="A83" s="42">
        <v>2020</v>
      </c>
      <c r="B83" s="50" t="s">
        <v>36</v>
      </c>
      <c r="C83" s="48">
        <f t="shared" si="2"/>
        <v>44045</v>
      </c>
      <c r="D83" s="55">
        <v>239827</v>
      </c>
      <c r="E83" s="46" t="s">
        <v>115</v>
      </c>
      <c r="F83" s="59">
        <v>93785</v>
      </c>
      <c r="G83" s="59">
        <v>114110</v>
      </c>
      <c r="H83" s="42" t="b">
        <f t="shared" si="3"/>
        <v>1</v>
      </c>
    </row>
    <row r="84" spans="1:8" ht="15.75" customHeight="1" x14ac:dyDescent="0.25">
      <c r="A84" s="42">
        <v>2020</v>
      </c>
      <c r="B84" s="50" t="s">
        <v>37</v>
      </c>
      <c r="C84" s="48">
        <f t="shared" si="2"/>
        <v>44052</v>
      </c>
      <c r="D84" s="55">
        <v>219279</v>
      </c>
      <c r="E84" s="46" t="s">
        <v>115</v>
      </c>
      <c r="F84" s="59">
        <v>84000</v>
      </c>
      <c r="G84" s="59">
        <v>103901</v>
      </c>
      <c r="H84" s="42" t="b">
        <f t="shared" si="3"/>
        <v>1</v>
      </c>
    </row>
    <row r="85" spans="1:8" ht="15.75" customHeight="1" x14ac:dyDescent="0.25">
      <c r="A85" s="42">
        <v>2020</v>
      </c>
      <c r="B85" s="50" t="s">
        <v>38</v>
      </c>
      <c r="C85" s="48">
        <f t="shared" si="2"/>
        <v>44059</v>
      </c>
      <c r="D85" s="55">
        <v>241007</v>
      </c>
      <c r="E85" s="46" t="s">
        <v>115</v>
      </c>
      <c r="F85" s="59">
        <v>86466</v>
      </c>
      <c r="G85" s="59">
        <v>121113</v>
      </c>
      <c r="H85" s="42" t="b">
        <f t="shared" si="3"/>
        <v>1</v>
      </c>
    </row>
    <row r="86" spans="1:8" ht="15.75" customHeight="1" x14ac:dyDescent="0.25">
      <c r="A86" s="42">
        <v>2020</v>
      </c>
      <c r="B86" s="50" t="s">
        <v>39</v>
      </c>
      <c r="C86" s="48">
        <f t="shared" si="2"/>
        <v>44066</v>
      </c>
      <c r="D86" s="55">
        <v>273677</v>
      </c>
      <c r="E86" s="46" t="s">
        <v>115</v>
      </c>
      <c r="F86" s="59">
        <v>72144</v>
      </c>
      <c r="G86" s="59">
        <v>116564</v>
      </c>
      <c r="H86" s="42" t="b">
        <f t="shared" si="3"/>
        <v>1</v>
      </c>
    </row>
    <row r="87" spans="1:8" ht="15.75" customHeight="1" x14ac:dyDescent="0.25">
      <c r="A87" s="42">
        <v>2020</v>
      </c>
      <c r="B87" s="50" t="s">
        <v>40</v>
      </c>
      <c r="C87" s="48">
        <f t="shared" si="2"/>
        <v>44073</v>
      </c>
      <c r="D87" s="55">
        <v>227918</v>
      </c>
      <c r="E87" s="46" t="s">
        <v>115</v>
      </c>
      <c r="F87" s="59">
        <v>85100</v>
      </c>
      <c r="G87" s="59">
        <v>112050</v>
      </c>
      <c r="H87" s="42" t="b">
        <f t="shared" si="3"/>
        <v>1</v>
      </c>
    </row>
    <row r="88" spans="1:8" ht="15.75" customHeight="1" x14ac:dyDescent="0.25">
      <c r="A88" s="42">
        <v>2020</v>
      </c>
      <c r="B88" s="50" t="s">
        <v>41</v>
      </c>
      <c r="C88" s="48">
        <f t="shared" si="2"/>
        <v>44080</v>
      </c>
      <c r="D88" s="55">
        <v>207670</v>
      </c>
      <c r="E88" s="46" t="s">
        <v>115</v>
      </c>
      <c r="F88" s="59">
        <v>73695</v>
      </c>
      <c r="G88" s="59">
        <v>96760</v>
      </c>
      <c r="H88" s="42" t="b">
        <f t="shared" si="3"/>
        <v>1</v>
      </c>
    </row>
    <row r="89" spans="1:8" ht="15.75" customHeight="1" x14ac:dyDescent="0.25">
      <c r="A89" s="42">
        <v>2020</v>
      </c>
      <c r="B89" s="50" t="s">
        <v>42</v>
      </c>
      <c r="C89" s="48">
        <f t="shared" si="2"/>
        <v>44087</v>
      </c>
      <c r="D89" s="55">
        <v>207320</v>
      </c>
      <c r="E89" s="46" t="s">
        <v>115</v>
      </c>
      <c r="F89" s="59">
        <v>75856</v>
      </c>
      <c r="G89" s="59">
        <v>94094</v>
      </c>
      <c r="H89" s="42" t="b">
        <f t="shared" si="3"/>
        <v>1</v>
      </c>
    </row>
    <row r="90" spans="1:8" ht="15.75" customHeight="1" x14ac:dyDescent="0.25">
      <c r="A90" s="42">
        <v>2020</v>
      </c>
      <c r="B90" s="50" t="s">
        <v>43</v>
      </c>
      <c r="C90" s="48">
        <f t="shared" si="2"/>
        <v>44094</v>
      </c>
      <c r="D90" s="55">
        <v>207918</v>
      </c>
      <c r="E90" s="46" t="s">
        <v>115</v>
      </c>
      <c r="F90" s="59">
        <v>81451</v>
      </c>
      <c r="G90" s="59">
        <v>93923</v>
      </c>
      <c r="H90" s="42" t="b">
        <f t="shared" si="3"/>
        <v>1</v>
      </c>
    </row>
    <row r="91" spans="1:8" ht="15.75" customHeight="1" x14ac:dyDescent="0.25">
      <c r="A91" s="42">
        <v>2020</v>
      </c>
      <c r="B91" s="50" t="s">
        <v>44</v>
      </c>
      <c r="C91" s="48">
        <f t="shared" si="2"/>
        <v>44101</v>
      </c>
      <c r="D91" s="55">
        <v>186004</v>
      </c>
      <c r="E91" s="46" t="s">
        <v>115</v>
      </c>
      <c r="F91" s="59">
        <v>75523</v>
      </c>
      <c r="G91" s="59">
        <v>82615</v>
      </c>
      <c r="H91" s="42" t="b">
        <f t="shared" si="3"/>
        <v>1</v>
      </c>
    </row>
    <row r="92" spans="1:8" ht="15.75" customHeight="1" x14ac:dyDescent="0.25">
      <c r="A92" s="42">
        <v>2020</v>
      </c>
      <c r="B92" s="50" t="s">
        <v>45</v>
      </c>
      <c r="C92" s="48">
        <f t="shared" si="2"/>
        <v>44108</v>
      </c>
      <c r="D92" s="55">
        <v>182924</v>
      </c>
      <c r="E92" s="46" t="s">
        <v>115</v>
      </c>
      <c r="F92" s="59">
        <v>74958</v>
      </c>
      <c r="G92" s="59">
        <v>78776</v>
      </c>
      <c r="H92" s="42" t="b">
        <f t="shared" si="3"/>
        <v>1</v>
      </c>
    </row>
    <row r="93" spans="1:8" ht="15.75" customHeight="1" x14ac:dyDescent="0.25">
      <c r="A93" s="42">
        <v>2020</v>
      </c>
      <c r="B93" s="50" t="s">
        <v>46</v>
      </c>
      <c r="C93" s="48">
        <f t="shared" si="2"/>
        <v>44115</v>
      </c>
      <c r="D93" s="55">
        <v>159246</v>
      </c>
      <c r="E93" s="46" t="s">
        <v>115</v>
      </c>
      <c r="F93" s="59">
        <v>66941</v>
      </c>
      <c r="G93" s="59">
        <v>65208</v>
      </c>
      <c r="H93" s="42" t="b">
        <f t="shared" si="3"/>
        <v>0</v>
      </c>
    </row>
    <row r="94" spans="1:8" ht="15.75" customHeight="1" x14ac:dyDescent="0.25">
      <c r="A94" s="42">
        <v>2020</v>
      </c>
      <c r="B94" s="50" t="s">
        <v>47</v>
      </c>
      <c r="C94" s="48">
        <f t="shared" si="2"/>
        <v>44122</v>
      </c>
      <c r="D94" s="55">
        <v>141404</v>
      </c>
      <c r="E94" s="46" t="s">
        <v>115</v>
      </c>
      <c r="F94" s="59">
        <v>66721</v>
      </c>
      <c r="G94" s="59">
        <v>56905</v>
      </c>
      <c r="H94" s="42" t="b">
        <f t="shared" si="3"/>
        <v>0</v>
      </c>
    </row>
    <row r="95" spans="1:8" ht="15.75" customHeight="1" x14ac:dyDescent="0.25">
      <c r="A95" s="42">
        <v>2020</v>
      </c>
      <c r="B95" s="50" t="s">
        <v>48</v>
      </c>
      <c r="C95" s="48">
        <f t="shared" si="2"/>
        <v>44129</v>
      </c>
      <c r="D95" s="55">
        <v>147907</v>
      </c>
      <c r="E95" s="46" t="s">
        <v>115</v>
      </c>
      <c r="F95" s="59">
        <v>95193</v>
      </c>
      <c r="G95" s="59">
        <v>42349</v>
      </c>
      <c r="H95" s="42" t="b">
        <f t="shared" si="3"/>
        <v>0</v>
      </c>
    </row>
    <row r="96" spans="1:8" ht="15.75" customHeight="1" x14ac:dyDescent="0.25">
      <c r="A96" s="42">
        <v>2020</v>
      </c>
      <c r="B96" s="50" t="s">
        <v>49</v>
      </c>
      <c r="C96" s="48">
        <f t="shared" si="2"/>
        <v>44136</v>
      </c>
      <c r="D96" s="55">
        <v>154502</v>
      </c>
      <c r="E96" s="46" t="s">
        <v>115</v>
      </c>
      <c r="F96" s="59">
        <v>61197</v>
      </c>
      <c r="G96" s="59">
        <v>70493</v>
      </c>
      <c r="H96" s="42" t="b">
        <f t="shared" si="3"/>
        <v>1</v>
      </c>
    </row>
    <row r="97" spans="1:8" ht="15.75" customHeight="1" x14ac:dyDescent="0.25">
      <c r="A97" s="42">
        <v>2020</v>
      </c>
      <c r="B97" s="50" t="s">
        <v>50</v>
      </c>
      <c r="C97" s="48">
        <f t="shared" si="2"/>
        <v>44143</v>
      </c>
      <c r="D97" s="55">
        <v>155805</v>
      </c>
      <c r="E97" s="46" t="s">
        <v>115</v>
      </c>
      <c r="F97" s="59">
        <v>96682</v>
      </c>
      <c r="G97" s="59">
        <v>46105</v>
      </c>
      <c r="H97" s="42" t="b">
        <f t="shared" si="3"/>
        <v>0</v>
      </c>
    </row>
    <row r="98" spans="1:8" ht="15.75" customHeight="1" x14ac:dyDescent="0.25">
      <c r="A98" s="42">
        <v>2020</v>
      </c>
      <c r="B98" s="50" t="s">
        <v>51</v>
      </c>
      <c r="C98" s="48">
        <f t="shared" si="2"/>
        <v>44150</v>
      </c>
      <c r="D98" s="55">
        <v>97835</v>
      </c>
      <c r="E98" s="46" t="s">
        <v>115</v>
      </c>
    </row>
    <row r="99" spans="1:8" ht="15.75" customHeight="1" x14ac:dyDescent="0.25">
      <c r="A99" s="42">
        <v>2020</v>
      </c>
      <c r="B99" s="50" t="s">
        <v>52</v>
      </c>
      <c r="C99" s="48">
        <f t="shared" si="2"/>
        <v>44157</v>
      </c>
      <c r="D99" s="55">
        <v>101036</v>
      </c>
      <c r="E99" s="46" t="s">
        <v>115</v>
      </c>
    </row>
    <row r="100" spans="1:8" ht="15.75" customHeight="1" x14ac:dyDescent="0.25">
      <c r="A100" s="42">
        <v>2020</v>
      </c>
      <c r="B100" s="50" t="s">
        <v>53</v>
      </c>
      <c r="C100" s="48">
        <f t="shared" si="2"/>
        <v>44164</v>
      </c>
      <c r="D100" s="55">
        <v>84123</v>
      </c>
      <c r="E100" s="46" t="s">
        <v>115</v>
      </c>
    </row>
    <row r="101" spans="1:8" ht="15.75" customHeight="1" x14ac:dyDescent="0.25">
      <c r="A101" s="42">
        <v>2020</v>
      </c>
      <c r="B101" s="50" t="s">
        <v>54</v>
      </c>
      <c r="C101" s="48">
        <f t="shared" si="2"/>
        <v>44171</v>
      </c>
      <c r="D101" s="55">
        <v>92126</v>
      </c>
      <c r="E101" s="46" t="s">
        <v>115</v>
      </c>
    </row>
    <row r="102" spans="1:8" ht="15.75" customHeight="1" x14ac:dyDescent="0.25"/>
    <row r="103" spans="1:8" ht="15.75" customHeight="1" x14ac:dyDescent="0.25"/>
    <row r="104" spans="1:8" ht="15.75" customHeight="1" x14ac:dyDescent="0.25"/>
    <row r="105" spans="1:8" ht="15.75" customHeight="1" x14ac:dyDescent="0.25"/>
    <row r="106" spans="1:8" ht="15.75" customHeight="1" x14ac:dyDescent="0.25"/>
    <row r="107" spans="1:8" ht="15.75" customHeight="1" x14ac:dyDescent="0.25"/>
    <row r="108" spans="1:8" ht="15.75" customHeight="1" x14ac:dyDescent="0.25"/>
    <row r="109" spans="1:8" ht="15.75" customHeight="1" x14ac:dyDescent="0.25"/>
    <row r="110" spans="1:8" ht="15.75" customHeight="1" x14ac:dyDescent="0.25"/>
    <row r="111" spans="1:8" ht="15.75" customHeight="1" x14ac:dyDescent="0.25"/>
    <row r="112" spans="1:8"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4B3D3-D25E-4E1B-A1AF-602201E7CBA4}">
  <dimension ref="A3:E17"/>
  <sheetViews>
    <sheetView workbookViewId="0">
      <selection activeCell="F15" sqref="F15"/>
    </sheetView>
  </sheetViews>
  <sheetFormatPr defaultRowHeight="14.25" x14ac:dyDescent="0.2"/>
  <cols>
    <col min="1" max="1" width="13.125" bestFit="1" customWidth="1"/>
    <col min="2" max="2" width="30.875" bestFit="1" customWidth="1"/>
    <col min="3" max="3" width="25" bestFit="1" customWidth="1"/>
    <col min="4" max="4" width="6.875" bestFit="1" customWidth="1"/>
    <col min="5" max="5" width="11.375" bestFit="1" customWidth="1"/>
  </cols>
  <sheetData>
    <row r="3" spans="1:5" x14ac:dyDescent="0.2">
      <c r="A3" s="62" t="s">
        <v>127</v>
      </c>
      <c r="B3" s="62" t="s">
        <v>126</v>
      </c>
    </row>
    <row r="4" spans="1:5" x14ac:dyDescent="0.2">
      <c r="A4" s="62" t="s">
        <v>121</v>
      </c>
      <c r="B4" t="s">
        <v>122</v>
      </c>
      <c r="C4" t="s">
        <v>123</v>
      </c>
      <c r="D4" t="s">
        <v>124</v>
      </c>
      <c r="E4" t="s">
        <v>125</v>
      </c>
    </row>
    <row r="5" spans="1:5" x14ac:dyDescent="0.2">
      <c r="A5" s="63">
        <v>2019</v>
      </c>
      <c r="B5" s="61">
        <v>33</v>
      </c>
      <c r="C5" s="61">
        <v>13</v>
      </c>
      <c r="D5" s="61"/>
      <c r="E5" s="61">
        <v>46</v>
      </c>
    </row>
    <row r="6" spans="1:5" x14ac:dyDescent="0.2">
      <c r="A6" s="63">
        <v>2020</v>
      </c>
      <c r="B6" s="61">
        <v>25</v>
      </c>
      <c r="C6" s="61">
        <v>21</v>
      </c>
      <c r="D6" s="61"/>
      <c r="E6" s="61">
        <v>46</v>
      </c>
    </row>
    <row r="7" spans="1:5" x14ac:dyDescent="0.2">
      <c r="A7" s="63" t="s">
        <v>124</v>
      </c>
      <c r="B7" s="61"/>
      <c r="C7" s="61"/>
      <c r="D7" s="61"/>
      <c r="E7" s="61"/>
    </row>
    <row r="8" spans="1:5" x14ac:dyDescent="0.2">
      <c r="A8" s="63" t="s">
        <v>125</v>
      </c>
      <c r="B8" s="61">
        <v>58</v>
      </c>
      <c r="C8" s="61">
        <v>34</v>
      </c>
      <c r="D8" s="61"/>
      <c r="E8" s="61">
        <v>92</v>
      </c>
    </row>
    <row r="13" spans="1:5" x14ac:dyDescent="0.2">
      <c r="A13" s="62" t="s">
        <v>121</v>
      </c>
      <c r="B13" t="s">
        <v>128</v>
      </c>
      <c r="C13" t="s">
        <v>129</v>
      </c>
    </row>
    <row r="14" spans="1:5" x14ac:dyDescent="0.2">
      <c r="A14" s="63">
        <v>2019</v>
      </c>
      <c r="B14" s="61">
        <v>3094053</v>
      </c>
      <c r="C14" s="61">
        <v>2481229</v>
      </c>
      <c r="E14">
        <f>GETPIVOTDATA("Sum of Pedestrians (14 counters)",$A$13,"Year",2019)/GETPIVOTDATA("Sum of Bikes (14 counters)",$A$13,"Year",2019)</f>
        <v>1.2469840550791564</v>
      </c>
    </row>
    <row r="15" spans="1:5" x14ac:dyDescent="0.2">
      <c r="A15" s="63">
        <v>2020</v>
      </c>
      <c r="B15" s="61">
        <v>3961996</v>
      </c>
      <c r="C15" s="61">
        <v>3841492</v>
      </c>
      <c r="E15">
        <f>GETPIVOTDATA("Sum of Pedestrians (14 counters)",$A$13,"Year",2020)/GETPIVOTDATA("Sum of Bikes (14 counters)",$A$13,"Year",2020)</f>
        <v>1.0313690618124416</v>
      </c>
    </row>
    <row r="16" spans="1:5" x14ac:dyDescent="0.2">
      <c r="A16" s="63" t="s">
        <v>124</v>
      </c>
      <c r="B16" s="61"/>
      <c r="C16" s="61"/>
    </row>
    <row r="17" spans="1:3" x14ac:dyDescent="0.2">
      <c r="A17" s="63" t="s">
        <v>125</v>
      </c>
      <c r="B17" s="61">
        <v>7056049</v>
      </c>
      <c r="C17" s="61">
        <v>6322721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994"/>
  <sheetViews>
    <sheetView workbookViewId="0">
      <selection activeCell="D18" sqref="D18"/>
    </sheetView>
  </sheetViews>
  <sheetFormatPr defaultColWidth="12.625" defaultRowHeight="15" customHeight="1" x14ac:dyDescent="0.2"/>
  <cols>
    <col min="1" max="1" width="9.125" style="9" bestFit="1" customWidth="1"/>
    <col min="2" max="2" width="7.875" style="9" bestFit="1" customWidth="1"/>
    <col min="3" max="4" width="21.625" style="9" bestFit="1" customWidth="1"/>
    <col min="5" max="5" width="15.5" style="9" bestFit="1" customWidth="1"/>
    <col min="6" max="6" width="7.625" style="35" customWidth="1"/>
    <col min="7" max="7" width="11.5" style="35" customWidth="1"/>
    <col min="8" max="23" width="7.625" style="35" customWidth="1"/>
    <col min="24" max="16384" width="12.625" style="35"/>
  </cols>
  <sheetData>
    <row r="1" spans="1:23" x14ac:dyDescent="0.25">
      <c r="A1" s="15" t="s">
        <v>0</v>
      </c>
      <c r="B1" s="16" t="s">
        <v>1</v>
      </c>
      <c r="C1" s="15" t="s">
        <v>2</v>
      </c>
      <c r="D1" s="15" t="s">
        <v>3</v>
      </c>
      <c r="E1" s="17" t="s">
        <v>4</v>
      </c>
    </row>
    <row r="2" spans="1:23" x14ac:dyDescent="0.25">
      <c r="A2" s="15" t="s">
        <v>5</v>
      </c>
      <c r="B2" s="18">
        <v>44195</v>
      </c>
      <c r="C2" s="19">
        <v>167679</v>
      </c>
      <c r="D2" s="19">
        <v>183546</v>
      </c>
      <c r="E2" s="17">
        <v>9.462723417959315E-2</v>
      </c>
    </row>
    <row r="3" spans="1:23" x14ac:dyDescent="0.25">
      <c r="A3" s="15" t="s">
        <v>6</v>
      </c>
      <c r="B3" s="18">
        <v>43836</v>
      </c>
      <c r="C3" s="19">
        <v>82340</v>
      </c>
      <c r="D3" s="19">
        <v>97140</v>
      </c>
      <c r="E3" s="17">
        <v>0.1797425309691523</v>
      </c>
    </row>
    <row r="4" spans="1:23" x14ac:dyDescent="0.25">
      <c r="A4" s="15" t="s">
        <v>7</v>
      </c>
      <c r="B4" s="18">
        <v>43843</v>
      </c>
      <c r="C4" s="19">
        <v>62315</v>
      </c>
      <c r="D4" s="19">
        <v>75782</v>
      </c>
      <c r="E4" s="17">
        <v>0.21611169060418839</v>
      </c>
    </row>
    <row r="5" spans="1:23" x14ac:dyDescent="0.25">
      <c r="A5" s="15" t="s">
        <v>8</v>
      </c>
      <c r="B5" s="18">
        <v>43850</v>
      </c>
      <c r="C5" s="19">
        <v>75801</v>
      </c>
      <c r="D5" s="19">
        <v>83809</v>
      </c>
      <c r="E5" s="17">
        <v>0.1056450442606298</v>
      </c>
    </row>
    <row r="6" spans="1:23" x14ac:dyDescent="0.25">
      <c r="A6" s="15" t="s">
        <v>9</v>
      </c>
      <c r="B6" s="18">
        <v>43857</v>
      </c>
      <c r="C6" s="19">
        <v>75841</v>
      </c>
      <c r="D6" s="19">
        <v>94738</v>
      </c>
      <c r="E6" s="17">
        <v>0.24916601838055932</v>
      </c>
    </row>
    <row r="7" spans="1:23" x14ac:dyDescent="0.25">
      <c r="A7" s="15" t="s">
        <v>10</v>
      </c>
      <c r="B7" s="18">
        <v>43864</v>
      </c>
      <c r="C7" s="19">
        <v>79780</v>
      </c>
      <c r="D7" s="19">
        <v>153555</v>
      </c>
      <c r="E7" s="17">
        <v>0.9247305088994735</v>
      </c>
    </row>
    <row r="8" spans="1:23" x14ac:dyDescent="0.25">
      <c r="A8" s="15" t="s">
        <v>11</v>
      </c>
      <c r="B8" s="18">
        <v>43871</v>
      </c>
      <c r="C8" s="19">
        <v>65732</v>
      </c>
      <c r="D8" s="19">
        <v>130351</v>
      </c>
      <c r="E8" s="17">
        <v>0.98306760786222847</v>
      </c>
    </row>
    <row r="9" spans="1:23" x14ac:dyDescent="0.25">
      <c r="A9" s="15" t="s">
        <v>12</v>
      </c>
      <c r="B9" s="18">
        <v>43878</v>
      </c>
      <c r="C9" s="19">
        <v>69492</v>
      </c>
      <c r="D9" s="19">
        <v>149876</v>
      </c>
      <c r="E9" s="17">
        <v>1.1567374661831578</v>
      </c>
    </row>
    <row r="10" spans="1:23" x14ac:dyDescent="0.25">
      <c r="A10" s="15" t="s">
        <v>13</v>
      </c>
      <c r="B10" s="18">
        <v>43885</v>
      </c>
      <c r="C10" s="19">
        <v>85688</v>
      </c>
      <c r="D10" s="19">
        <v>141250</v>
      </c>
      <c r="E10" s="17">
        <v>0.64842218280272612</v>
      </c>
    </row>
    <row r="11" spans="1:23" x14ac:dyDescent="0.25">
      <c r="A11" s="15" t="s">
        <v>14</v>
      </c>
      <c r="B11" s="18">
        <v>43892</v>
      </c>
      <c r="C11" s="19">
        <v>84512</v>
      </c>
      <c r="D11" s="19">
        <v>167528</v>
      </c>
      <c r="E11" s="17">
        <v>0.98229837182885271</v>
      </c>
    </row>
    <row r="12" spans="1:23" x14ac:dyDescent="0.25">
      <c r="A12" s="15" t="s">
        <v>15</v>
      </c>
      <c r="B12" s="18">
        <v>43899</v>
      </c>
      <c r="C12" s="19">
        <v>107995</v>
      </c>
      <c r="D12" s="19">
        <v>210182</v>
      </c>
      <c r="E12" s="17">
        <v>0.94621973239501833</v>
      </c>
    </row>
    <row r="13" spans="1:23" x14ac:dyDescent="0.25">
      <c r="A13" s="20" t="s">
        <v>16</v>
      </c>
      <c r="B13" s="21">
        <v>43906</v>
      </c>
      <c r="C13" s="22">
        <v>125440</v>
      </c>
      <c r="D13" s="22">
        <v>367795</v>
      </c>
      <c r="E13" s="23">
        <v>1.9320392219387754</v>
      </c>
    </row>
    <row r="14" spans="1:23" x14ac:dyDescent="0.25">
      <c r="A14" s="24" t="s">
        <v>17</v>
      </c>
      <c r="B14" s="25">
        <v>43913</v>
      </c>
      <c r="C14" s="26">
        <v>136330</v>
      </c>
      <c r="D14" s="26">
        <v>372783</v>
      </c>
      <c r="E14" s="27">
        <v>1.73</v>
      </c>
    </row>
    <row r="15" spans="1:23" x14ac:dyDescent="0.25">
      <c r="A15" s="28" t="s">
        <v>18</v>
      </c>
      <c r="B15" s="29">
        <v>43920</v>
      </c>
      <c r="C15" s="30">
        <v>118784</v>
      </c>
      <c r="D15" s="30">
        <v>280728</v>
      </c>
      <c r="E15" s="31">
        <v>1.36</v>
      </c>
    </row>
    <row r="16" spans="1:23" x14ac:dyDescent="0.25">
      <c r="A16" s="28" t="s">
        <v>19</v>
      </c>
      <c r="B16" s="32">
        <v>43927</v>
      </c>
      <c r="C16" s="30">
        <v>132033</v>
      </c>
      <c r="D16" s="30">
        <v>419160</v>
      </c>
      <c r="E16" s="33">
        <v>2.17</v>
      </c>
      <c r="F16" s="36"/>
      <c r="G16" s="36"/>
      <c r="H16" s="36"/>
      <c r="I16" s="36"/>
      <c r="J16" s="36"/>
      <c r="K16" s="36"/>
      <c r="L16" s="36"/>
      <c r="M16" s="36"/>
      <c r="N16" s="36"/>
      <c r="O16" s="36"/>
      <c r="P16" s="36"/>
      <c r="Q16" s="36"/>
      <c r="R16" s="36"/>
      <c r="S16" s="36"/>
      <c r="T16" s="36"/>
      <c r="U16" s="36"/>
      <c r="V16" s="36"/>
      <c r="W16" s="36"/>
    </row>
    <row r="17" spans="1:23" x14ac:dyDescent="0.25">
      <c r="A17" s="34" t="s">
        <v>20</v>
      </c>
      <c r="B17" s="32">
        <v>43934</v>
      </c>
      <c r="C17" s="30">
        <v>133267</v>
      </c>
      <c r="D17" s="30">
        <v>241810</v>
      </c>
      <c r="E17" s="11">
        <v>0.81</v>
      </c>
      <c r="F17" s="36"/>
      <c r="G17" s="36"/>
      <c r="H17" s="36"/>
      <c r="I17" s="36"/>
      <c r="J17" s="36"/>
      <c r="K17" s="36"/>
      <c r="L17" s="36"/>
      <c r="M17" s="36"/>
      <c r="N17" s="36"/>
      <c r="O17" s="36"/>
      <c r="P17" s="36"/>
      <c r="Q17" s="36"/>
      <c r="R17" s="36"/>
      <c r="S17" s="36"/>
      <c r="T17" s="36"/>
      <c r="U17" s="36"/>
      <c r="V17" s="36"/>
      <c r="W17" s="36"/>
    </row>
    <row r="18" spans="1:23" x14ac:dyDescent="0.25">
      <c r="A18" s="34" t="s">
        <v>21</v>
      </c>
      <c r="B18" s="32">
        <v>43941</v>
      </c>
      <c r="C18" s="10">
        <v>165777</v>
      </c>
      <c r="D18" s="10">
        <v>231184</v>
      </c>
      <c r="E18" s="11">
        <v>0.39</v>
      </c>
    </row>
    <row r="19" spans="1:23" x14ac:dyDescent="0.25">
      <c r="A19" s="34" t="s">
        <v>22</v>
      </c>
      <c r="B19" s="32">
        <v>43948</v>
      </c>
      <c r="C19" s="10">
        <v>166356</v>
      </c>
      <c r="D19" s="10">
        <v>276982</v>
      </c>
      <c r="E19" s="11">
        <v>0.66</v>
      </c>
      <c r="F19" s="36"/>
      <c r="G19" s="36"/>
      <c r="H19" s="36"/>
      <c r="I19" s="36"/>
      <c r="J19" s="36"/>
      <c r="K19" s="36"/>
      <c r="L19" s="36"/>
      <c r="M19" s="36"/>
      <c r="N19" s="36"/>
      <c r="O19" s="36"/>
      <c r="P19" s="36"/>
      <c r="Q19" s="36"/>
      <c r="R19" s="36"/>
      <c r="S19" s="36"/>
      <c r="T19" s="36"/>
      <c r="U19" s="36"/>
      <c r="V19" s="36"/>
      <c r="W19" s="36"/>
    </row>
    <row r="20" spans="1:23" x14ac:dyDescent="0.25">
      <c r="A20" s="34" t="s">
        <v>23</v>
      </c>
      <c r="B20" s="32">
        <v>43955</v>
      </c>
      <c r="C20" s="10">
        <v>171049</v>
      </c>
      <c r="D20" s="10">
        <v>244058</v>
      </c>
      <c r="E20" s="12">
        <v>0.43</v>
      </c>
    </row>
    <row r="21" spans="1:23" x14ac:dyDescent="0.25">
      <c r="A21" s="34" t="s">
        <v>24</v>
      </c>
      <c r="B21" s="32">
        <v>43962</v>
      </c>
      <c r="C21" s="10">
        <v>178534</v>
      </c>
      <c r="D21" s="10">
        <v>281348</v>
      </c>
      <c r="E21" s="12">
        <v>0.57999999999999996</v>
      </c>
    </row>
    <row r="22" spans="1:23" x14ac:dyDescent="0.25">
      <c r="A22" s="34" t="s">
        <v>25</v>
      </c>
      <c r="B22" s="32">
        <v>43969</v>
      </c>
      <c r="C22" s="10">
        <v>191319</v>
      </c>
      <c r="D22" s="10">
        <v>255226</v>
      </c>
      <c r="E22" s="12">
        <v>0.33</v>
      </c>
    </row>
    <row r="23" spans="1:23" ht="15.75" customHeight="1" x14ac:dyDescent="0.25">
      <c r="A23" s="34" t="s">
        <v>26</v>
      </c>
      <c r="B23" s="32">
        <v>43976</v>
      </c>
      <c r="C23" s="10">
        <v>240507</v>
      </c>
      <c r="D23" s="10">
        <v>299567</v>
      </c>
      <c r="E23" s="11">
        <v>0.25</v>
      </c>
    </row>
    <row r="24" spans="1:23" ht="15.75" customHeight="1" x14ac:dyDescent="0.25">
      <c r="A24" s="34" t="s">
        <v>27</v>
      </c>
      <c r="B24" s="32">
        <v>43983</v>
      </c>
      <c r="C24" s="10">
        <v>211380</v>
      </c>
      <c r="D24" s="10">
        <v>278800</v>
      </c>
      <c r="E24" s="11">
        <v>0.32</v>
      </c>
    </row>
    <row r="25" spans="1:23" ht="15.75" customHeight="1" x14ac:dyDescent="0.25">
      <c r="A25" s="34" t="s">
        <v>28</v>
      </c>
      <c r="B25" s="32">
        <v>43990</v>
      </c>
      <c r="C25" s="10">
        <v>214729</v>
      </c>
      <c r="D25" s="10">
        <v>296335</v>
      </c>
      <c r="E25" s="11">
        <v>0.38</v>
      </c>
    </row>
    <row r="26" spans="1:23" ht="15.75" customHeight="1" x14ac:dyDescent="0.25">
      <c r="A26" s="34" t="s">
        <v>29</v>
      </c>
      <c r="B26" s="32">
        <v>43997</v>
      </c>
      <c r="C26" s="10">
        <v>202847</v>
      </c>
      <c r="D26" s="10">
        <v>255112</v>
      </c>
      <c r="E26" s="11">
        <v>0.26</v>
      </c>
    </row>
    <row r="27" spans="1:23" ht="15.75" customHeight="1" x14ac:dyDescent="0.25">
      <c r="A27" s="34" t="s">
        <v>30</v>
      </c>
      <c r="B27" s="32">
        <v>44004</v>
      </c>
      <c r="C27" s="10">
        <v>202445</v>
      </c>
      <c r="D27" s="10">
        <v>256615</v>
      </c>
      <c r="E27" s="11">
        <v>0.27</v>
      </c>
    </row>
    <row r="28" spans="1:23" ht="15.75" customHeight="1" x14ac:dyDescent="0.25">
      <c r="A28" s="34" t="s">
        <v>31</v>
      </c>
      <c r="B28" s="32">
        <v>44011</v>
      </c>
      <c r="C28" s="10">
        <v>184658</v>
      </c>
      <c r="D28" s="10">
        <v>236287</v>
      </c>
      <c r="E28" s="11">
        <v>0.28000000000000003</v>
      </c>
    </row>
    <row r="29" spans="1:23" ht="15.75" customHeight="1" x14ac:dyDescent="0.25">
      <c r="A29" s="34" t="s">
        <v>32</v>
      </c>
      <c r="B29" s="32">
        <v>44018</v>
      </c>
      <c r="C29" s="10">
        <v>185302</v>
      </c>
      <c r="D29" s="10">
        <v>244342</v>
      </c>
      <c r="E29" s="11">
        <v>0.32</v>
      </c>
    </row>
    <row r="30" spans="1:23" ht="15.75" customHeight="1" x14ac:dyDescent="0.25">
      <c r="A30" s="34" t="s">
        <v>33</v>
      </c>
      <c r="B30" s="32">
        <v>44025</v>
      </c>
      <c r="C30" s="10">
        <v>166125</v>
      </c>
      <c r="D30" s="10">
        <v>250590</v>
      </c>
      <c r="E30" s="11">
        <v>0.51</v>
      </c>
    </row>
    <row r="31" spans="1:23" ht="15.75" customHeight="1" x14ac:dyDescent="0.25">
      <c r="A31" s="34" t="s">
        <v>34</v>
      </c>
      <c r="B31" s="32">
        <v>44032</v>
      </c>
      <c r="C31" s="10">
        <v>208809</v>
      </c>
      <c r="D31" s="10">
        <v>223757</v>
      </c>
      <c r="E31" s="11">
        <v>7.0000000000000007E-2</v>
      </c>
    </row>
    <row r="32" spans="1:23" ht="15.75" customHeight="1" x14ac:dyDescent="0.25">
      <c r="A32" s="34" t="s">
        <v>35</v>
      </c>
      <c r="B32" s="32">
        <v>44039</v>
      </c>
      <c r="C32" s="10">
        <v>197005</v>
      </c>
      <c r="D32" s="10">
        <v>238673</v>
      </c>
      <c r="E32" s="11">
        <v>0.21</v>
      </c>
    </row>
    <row r="33" spans="1:5" ht="15.75" customHeight="1" x14ac:dyDescent="0.25">
      <c r="A33" s="34" t="s">
        <v>36</v>
      </c>
      <c r="B33" s="32">
        <v>44046</v>
      </c>
      <c r="C33" s="10">
        <v>180605</v>
      </c>
      <c r="D33" s="10">
        <v>239827</v>
      </c>
      <c r="E33" s="11">
        <v>0.33</v>
      </c>
    </row>
    <row r="34" spans="1:5" ht="15.75" customHeight="1" x14ac:dyDescent="0.25">
      <c r="A34" s="34" t="s">
        <v>37</v>
      </c>
      <c r="B34" s="32">
        <v>44053</v>
      </c>
      <c r="C34" s="10">
        <v>191450</v>
      </c>
      <c r="D34" s="10">
        <v>219279</v>
      </c>
      <c r="E34" s="11">
        <v>0.15</v>
      </c>
    </row>
    <row r="35" spans="1:5" ht="15.75" customHeight="1" x14ac:dyDescent="0.25">
      <c r="A35" s="34" t="s">
        <v>38</v>
      </c>
      <c r="B35" s="32">
        <v>44060</v>
      </c>
      <c r="C35" s="10">
        <v>168754</v>
      </c>
      <c r="D35" s="10">
        <v>241007</v>
      </c>
      <c r="E35" s="11">
        <v>0.43</v>
      </c>
    </row>
    <row r="36" spans="1:5" ht="15.75" customHeight="1" x14ac:dyDescent="0.25">
      <c r="A36" s="34" t="s">
        <v>39</v>
      </c>
      <c r="B36" s="32">
        <v>44067</v>
      </c>
      <c r="C36" s="10">
        <v>176624</v>
      </c>
      <c r="D36" s="10">
        <v>273677</v>
      </c>
      <c r="E36" s="11">
        <v>0.55000000000000004</v>
      </c>
    </row>
    <row r="37" spans="1:5" ht="15.75" customHeight="1" x14ac:dyDescent="0.25">
      <c r="A37" s="34" t="s">
        <v>40</v>
      </c>
      <c r="B37" s="32">
        <v>44074</v>
      </c>
      <c r="C37" s="10">
        <v>184806</v>
      </c>
      <c r="D37" s="10">
        <v>227918</v>
      </c>
      <c r="E37" s="11">
        <v>0.23</v>
      </c>
    </row>
    <row r="38" spans="1:5" ht="15.75" customHeight="1" x14ac:dyDescent="0.25">
      <c r="A38" s="34" t="s">
        <v>41</v>
      </c>
      <c r="B38" s="32">
        <v>44081</v>
      </c>
      <c r="C38" s="10">
        <v>157345</v>
      </c>
      <c r="D38" s="10">
        <v>207670</v>
      </c>
      <c r="E38" s="11">
        <v>0.32</v>
      </c>
    </row>
    <row r="39" spans="1:5" ht="15.75" customHeight="1" x14ac:dyDescent="0.25">
      <c r="A39" s="34" t="s">
        <v>42</v>
      </c>
      <c r="B39" s="32">
        <v>44088</v>
      </c>
      <c r="C39" s="10">
        <v>152527</v>
      </c>
      <c r="D39" s="10">
        <v>207320</v>
      </c>
      <c r="E39" s="11">
        <v>0.36</v>
      </c>
    </row>
    <row r="40" spans="1:5" ht="15.75" customHeight="1" x14ac:dyDescent="0.25">
      <c r="A40" s="34" t="s">
        <v>43</v>
      </c>
      <c r="B40" s="32">
        <v>44095</v>
      </c>
      <c r="C40" s="10">
        <v>141072</v>
      </c>
      <c r="D40" s="10">
        <v>207918</v>
      </c>
      <c r="E40" s="11">
        <v>0.47</v>
      </c>
    </row>
    <row r="41" spans="1:5" ht="15.75" customHeight="1" x14ac:dyDescent="0.25">
      <c r="A41" s="34" t="s">
        <v>44</v>
      </c>
      <c r="B41" s="32">
        <v>44102</v>
      </c>
      <c r="C41" s="10">
        <v>135881</v>
      </c>
      <c r="D41" s="10">
        <v>186004</v>
      </c>
      <c r="E41" s="11">
        <v>0.37</v>
      </c>
    </row>
    <row r="42" spans="1:5" ht="15.75" customHeight="1" x14ac:dyDescent="0.25">
      <c r="A42" s="34" t="s">
        <v>45</v>
      </c>
      <c r="B42" s="32">
        <v>44109</v>
      </c>
      <c r="C42" s="10">
        <v>132239</v>
      </c>
      <c r="D42" s="10">
        <v>182924</v>
      </c>
      <c r="E42" s="11">
        <v>0.38</v>
      </c>
    </row>
    <row r="43" spans="1:5" ht="15.75" customHeight="1" x14ac:dyDescent="0.25">
      <c r="A43" s="34" t="s">
        <v>46</v>
      </c>
      <c r="B43" s="32">
        <v>44116</v>
      </c>
      <c r="C43" s="10">
        <v>110816</v>
      </c>
      <c r="D43" s="10">
        <v>159246</v>
      </c>
      <c r="E43" s="11">
        <v>0.44</v>
      </c>
    </row>
    <row r="44" spans="1:5" ht="15.75" customHeight="1" x14ac:dyDescent="0.25">
      <c r="A44" s="34" t="s">
        <v>47</v>
      </c>
      <c r="B44" s="32">
        <v>44123</v>
      </c>
      <c r="C44" s="10">
        <v>110761</v>
      </c>
      <c r="D44" s="10">
        <v>141404</v>
      </c>
      <c r="E44" s="11">
        <v>0.28000000000000003</v>
      </c>
    </row>
    <row r="45" spans="1:5" ht="15.75" customHeight="1" x14ac:dyDescent="0.25">
      <c r="A45" s="34" t="s">
        <v>48</v>
      </c>
      <c r="B45" s="32">
        <v>44130</v>
      </c>
      <c r="C45" s="10">
        <v>109795</v>
      </c>
      <c r="D45" s="10">
        <v>147907</v>
      </c>
      <c r="E45" s="11">
        <v>0.35</v>
      </c>
    </row>
    <row r="46" spans="1:5" ht="15.75" customHeight="1" x14ac:dyDescent="0.25">
      <c r="A46" s="34" t="s">
        <v>49</v>
      </c>
      <c r="B46" s="32">
        <v>44137</v>
      </c>
      <c r="C46" s="10">
        <v>109766</v>
      </c>
      <c r="D46" s="10">
        <v>154502</v>
      </c>
      <c r="E46" s="11">
        <v>0.41</v>
      </c>
    </row>
    <row r="47" spans="1:5" ht="15.75" customHeight="1" x14ac:dyDescent="0.25">
      <c r="A47" s="34" t="s">
        <v>50</v>
      </c>
      <c r="B47" s="32">
        <v>44144</v>
      </c>
      <c r="C47" s="10">
        <v>86824</v>
      </c>
      <c r="D47" s="10">
        <v>155805</v>
      </c>
      <c r="E47" s="11">
        <v>0.79</v>
      </c>
    </row>
    <row r="48" spans="1:5" ht="15.75" customHeight="1" x14ac:dyDescent="0.25">
      <c r="A48" s="34" t="s">
        <v>51</v>
      </c>
      <c r="B48" s="32">
        <v>44151</v>
      </c>
      <c r="C48" s="10">
        <v>88122</v>
      </c>
      <c r="D48" s="10">
        <v>97835</v>
      </c>
      <c r="E48" s="11">
        <v>0.11</v>
      </c>
    </row>
    <row r="49" spans="1:5" ht="15.75" customHeight="1" x14ac:dyDescent="0.25">
      <c r="A49" s="34" t="s">
        <v>52</v>
      </c>
      <c r="B49" s="32">
        <v>44158</v>
      </c>
      <c r="C49" s="10">
        <v>72380</v>
      </c>
      <c r="D49" s="10">
        <v>101036</v>
      </c>
      <c r="E49" s="11">
        <v>0.4</v>
      </c>
    </row>
    <row r="50" spans="1:5" ht="15.75" customHeight="1" x14ac:dyDescent="0.25">
      <c r="A50" s="34" t="s">
        <v>53</v>
      </c>
      <c r="B50" s="32">
        <v>44165</v>
      </c>
      <c r="C50" s="10">
        <v>81871</v>
      </c>
      <c r="D50" s="10">
        <v>84123</v>
      </c>
      <c r="E50" s="13">
        <v>0.03</v>
      </c>
    </row>
    <row r="51" spans="1:5" ht="15.75" customHeight="1" x14ac:dyDescent="0.25">
      <c r="A51" s="34" t="s">
        <v>54</v>
      </c>
      <c r="B51" s="32">
        <v>44172</v>
      </c>
      <c r="C51" s="10">
        <v>68364</v>
      </c>
      <c r="D51" s="10">
        <v>92126</v>
      </c>
      <c r="E51" s="13">
        <v>0.35</v>
      </c>
    </row>
    <row r="52" spans="1:5" ht="15.75" customHeight="1" x14ac:dyDescent="0.25">
      <c r="E52" s="14"/>
    </row>
    <row r="53" spans="1:5" ht="15.75" customHeight="1" x14ac:dyDescent="0.25">
      <c r="E53" s="14"/>
    </row>
    <row r="54" spans="1:5" ht="15.75" customHeight="1" x14ac:dyDescent="0.25">
      <c r="E54" s="14"/>
    </row>
    <row r="55" spans="1:5" ht="15.75" customHeight="1" x14ac:dyDescent="0.25">
      <c r="E55" s="14"/>
    </row>
    <row r="56" spans="1:5" ht="15.75" customHeight="1" x14ac:dyDescent="0.25">
      <c r="E56" s="14"/>
    </row>
    <row r="57" spans="1:5" ht="15.75" customHeight="1" x14ac:dyDescent="0.25">
      <c r="E57" s="14"/>
    </row>
    <row r="58" spans="1:5" ht="15.75" customHeight="1" x14ac:dyDescent="0.25">
      <c r="E58" s="14"/>
    </row>
    <row r="59" spans="1:5" ht="15.75" customHeight="1" x14ac:dyDescent="0.25">
      <c r="E59" s="14"/>
    </row>
    <row r="60" spans="1:5" ht="15.75" customHeight="1" x14ac:dyDescent="0.25">
      <c r="E60" s="14"/>
    </row>
    <row r="61" spans="1:5" ht="15.75" customHeight="1" x14ac:dyDescent="0.25">
      <c r="E61" s="14"/>
    </row>
    <row r="62" spans="1:5" ht="15.75" customHeight="1" x14ac:dyDescent="0.25">
      <c r="E62" s="14"/>
    </row>
    <row r="63" spans="1:5" ht="15.75" customHeight="1" x14ac:dyDescent="0.25">
      <c r="E63" s="14"/>
    </row>
    <row r="64" spans="1:5" ht="15.75" customHeight="1" x14ac:dyDescent="0.25">
      <c r="E64" s="14"/>
    </row>
    <row r="65" spans="5:5" ht="15.75" customHeight="1" x14ac:dyDescent="0.25">
      <c r="E65" s="14"/>
    </row>
    <row r="66" spans="5:5" ht="15.75" customHeight="1" x14ac:dyDescent="0.25">
      <c r="E66" s="14"/>
    </row>
    <row r="67" spans="5:5" ht="15.75" customHeight="1" x14ac:dyDescent="0.25">
      <c r="E67" s="14"/>
    </row>
    <row r="68" spans="5:5" ht="15.75" customHeight="1" x14ac:dyDescent="0.25">
      <c r="E68" s="14"/>
    </row>
    <row r="69" spans="5:5" ht="15.75" customHeight="1" x14ac:dyDescent="0.25">
      <c r="E69" s="14"/>
    </row>
    <row r="70" spans="5:5" ht="15.75" customHeight="1" x14ac:dyDescent="0.25">
      <c r="E70" s="14"/>
    </row>
    <row r="71" spans="5:5" ht="15.75" customHeight="1" x14ac:dyDescent="0.25">
      <c r="E71" s="14"/>
    </row>
    <row r="72" spans="5:5" ht="15.75" customHeight="1" x14ac:dyDescent="0.25">
      <c r="E72" s="14"/>
    </row>
    <row r="73" spans="5:5" ht="15.75" customHeight="1" x14ac:dyDescent="0.25">
      <c r="E73" s="14"/>
    </row>
    <row r="74" spans="5:5" ht="15.75" customHeight="1" x14ac:dyDescent="0.25">
      <c r="E74" s="14"/>
    </row>
    <row r="75" spans="5:5" ht="15.75" customHeight="1" x14ac:dyDescent="0.25">
      <c r="E75" s="14"/>
    </row>
    <row r="76" spans="5:5" ht="15.75" customHeight="1" x14ac:dyDescent="0.25">
      <c r="E76" s="14"/>
    </row>
    <row r="77" spans="5:5" ht="15.75" customHeight="1" x14ac:dyDescent="0.25">
      <c r="E77" s="14"/>
    </row>
    <row r="78" spans="5:5" ht="15.75" customHeight="1" x14ac:dyDescent="0.25">
      <c r="E78" s="14"/>
    </row>
    <row r="79" spans="5:5" ht="15.75" customHeight="1" x14ac:dyDescent="0.25">
      <c r="E79" s="14"/>
    </row>
    <row r="80" spans="5:5" ht="15.75" customHeight="1" x14ac:dyDescent="0.25">
      <c r="E80" s="14"/>
    </row>
    <row r="81" spans="5:5" ht="15.75" customHeight="1" x14ac:dyDescent="0.25">
      <c r="E81" s="14"/>
    </row>
    <row r="82" spans="5:5" ht="15.75" customHeight="1" x14ac:dyDescent="0.25">
      <c r="E82" s="14"/>
    </row>
    <row r="83" spans="5:5" ht="15.75" customHeight="1" x14ac:dyDescent="0.25">
      <c r="E83" s="14"/>
    </row>
    <row r="84" spans="5:5" ht="15.75" customHeight="1" x14ac:dyDescent="0.25">
      <c r="E84" s="14"/>
    </row>
    <row r="85" spans="5:5" ht="15.75" customHeight="1" x14ac:dyDescent="0.25">
      <c r="E85" s="14"/>
    </row>
    <row r="86" spans="5:5" ht="15.75" customHeight="1" x14ac:dyDescent="0.25">
      <c r="E86" s="14"/>
    </row>
    <row r="87" spans="5:5" ht="15.75" customHeight="1" x14ac:dyDescent="0.25">
      <c r="E87" s="14"/>
    </row>
    <row r="88" spans="5:5" ht="15.75" customHeight="1" x14ac:dyDescent="0.25">
      <c r="E88" s="14"/>
    </row>
    <row r="89" spans="5:5" ht="15.75" customHeight="1" x14ac:dyDescent="0.25">
      <c r="E89" s="14"/>
    </row>
    <row r="90" spans="5:5" ht="15.75" customHeight="1" x14ac:dyDescent="0.25">
      <c r="E90" s="14"/>
    </row>
    <row r="91" spans="5:5" ht="15.75" customHeight="1" x14ac:dyDescent="0.25">
      <c r="E91" s="14"/>
    </row>
    <row r="92" spans="5:5" ht="15.75" customHeight="1" x14ac:dyDescent="0.25">
      <c r="E92" s="14"/>
    </row>
    <row r="93" spans="5:5" ht="15.75" customHeight="1" x14ac:dyDescent="0.25">
      <c r="E93" s="14"/>
    </row>
    <row r="94" spans="5:5" ht="15.75" customHeight="1" x14ac:dyDescent="0.25">
      <c r="E94" s="14"/>
    </row>
    <row r="95" spans="5:5" ht="15.75" customHeight="1" x14ac:dyDescent="0.25">
      <c r="E95" s="14"/>
    </row>
    <row r="96" spans="5:5" ht="15.75" customHeight="1" x14ac:dyDescent="0.25">
      <c r="E96" s="14"/>
    </row>
    <row r="97" spans="5:5" ht="15.75" customHeight="1" x14ac:dyDescent="0.25">
      <c r="E97" s="14"/>
    </row>
    <row r="98" spans="5:5" ht="15.75" customHeight="1" x14ac:dyDescent="0.25">
      <c r="E98" s="14"/>
    </row>
    <row r="99" spans="5:5" ht="15.75" customHeight="1" x14ac:dyDescent="0.25">
      <c r="E99" s="14"/>
    </row>
    <row r="100" spans="5:5" ht="15.75" customHeight="1" x14ac:dyDescent="0.25">
      <c r="E100" s="14"/>
    </row>
    <row r="101" spans="5:5" ht="15.75" customHeight="1" x14ac:dyDescent="0.25">
      <c r="E101" s="14"/>
    </row>
    <row r="102" spans="5:5" ht="15.75" customHeight="1" x14ac:dyDescent="0.25">
      <c r="E102" s="14"/>
    </row>
    <row r="103" spans="5:5" ht="15.75" customHeight="1" x14ac:dyDescent="0.25">
      <c r="E103" s="14"/>
    </row>
    <row r="104" spans="5:5" ht="15.75" customHeight="1" x14ac:dyDescent="0.25">
      <c r="E104" s="14"/>
    </row>
    <row r="105" spans="5:5" ht="15.75" customHeight="1" x14ac:dyDescent="0.25">
      <c r="E105" s="14"/>
    </row>
    <row r="106" spans="5:5" ht="15.75" customHeight="1" x14ac:dyDescent="0.25">
      <c r="E106" s="14"/>
    </row>
    <row r="107" spans="5:5" ht="15.75" customHeight="1" x14ac:dyDescent="0.25">
      <c r="E107" s="14"/>
    </row>
    <row r="108" spans="5:5" ht="15.75" customHeight="1" x14ac:dyDescent="0.25">
      <c r="E108" s="14"/>
    </row>
    <row r="109" spans="5:5" ht="15.75" customHeight="1" x14ac:dyDescent="0.25">
      <c r="E109" s="14"/>
    </row>
    <row r="110" spans="5:5" ht="15.75" customHeight="1" x14ac:dyDescent="0.25">
      <c r="E110" s="14"/>
    </row>
    <row r="111" spans="5:5" ht="15.75" customHeight="1" x14ac:dyDescent="0.25">
      <c r="E111" s="14"/>
    </row>
    <row r="112" spans="5:5" ht="15.75" customHeight="1" x14ac:dyDescent="0.25">
      <c r="E112" s="14"/>
    </row>
    <row r="113" spans="5:5" ht="15.75" customHeight="1" x14ac:dyDescent="0.25">
      <c r="E113" s="14"/>
    </row>
    <row r="114" spans="5:5" ht="15.75" customHeight="1" x14ac:dyDescent="0.25">
      <c r="E114" s="14"/>
    </row>
    <row r="115" spans="5:5" ht="15.75" customHeight="1" x14ac:dyDescent="0.25">
      <c r="E115" s="14"/>
    </row>
    <row r="116" spans="5:5" ht="15.75" customHeight="1" x14ac:dyDescent="0.25">
      <c r="E116" s="14"/>
    </row>
    <row r="117" spans="5:5" ht="15.75" customHeight="1" x14ac:dyDescent="0.25">
      <c r="E117" s="14"/>
    </row>
    <row r="118" spans="5:5" ht="15.75" customHeight="1" x14ac:dyDescent="0.25">
      <c r="E118" s="14"/>
    </row>
    <row r="119" spans="5:5" ht="15.75" customHeight="1" x14ac:dyDescent="0.25">
      <c r="E119" s="14"/>
    </row>
    <row r="120" spans="5:5" ht="15.75" customHeight="1" x14ac:dyDescent="0.25">
      <c r="E120" s="14"/>
    </row>
    <row r="121" spans="5:5" ht="15.75" customHeight="1" x14ac:dyDescent="0.25">
      <c r="E121" s="14"/>
    </row>
    <row r="122" spans="5:5" ht="15.75" customHeight="1" x14ac:dyDescent="0.25">
      <c r="E122" s="14"/>
    </row>
    <row r="123" spans="5:5" ht="15.75" customHeight="1" x14ac:dyDescent="0.25">
      <c r="E123" s="14"/>
    </row>
    <row r="124" spans="5:5" ht="15.75" customHeight="1" x14ac:dyDescent="0.25">
      <c r="E124" s="14"/>
    </row>
    <row r="125" spans="5:5" ht="15.75" customHeight="1" x14ac:dyDescent="0.25">
      <c r="E125" s="14"/>
    </row>
    <row r="126" spans="5:5" ht="15.75" customHeight="1" x14ac:dyDescent="0.25">
      <c r="E126" s="14"/>
    </row>
    <row r="127" spans="5:5" ht="15.75" customHeight="1" x14ac:dyDescent="0.25">
      <c r="E127" s="14"/>
    </row>
    <row r="128" spans="5:5" ht="15.75" customHeight="1" x14ac:dyDescent="0.25">
      <c r="E128" s="14"/>
    </row>
    <row r="129" spans="5:5" ht="15.75" customHeight="1" x14ac:dyDescent="0.25">
      <c r="E129" s="14"/>
    </row>
    <row r="130" spans="5:5" ht="15.75" customHeight="1" x14ac:dyDescent="0.25">
      <c r="E130" s="14"/>
    </row>
    <row r="131" spans="5:5" ht="15.75" customHeight="1" x14ac:dyDescent="0.25">
      <c r="E131" s="14"/>
    </row>
    <row r="132" spans="5:5" ht="15.75" customHeight="1" x14ac:dyDescent="0.25">
      <c r="E132" s="14"/>
    </row>
    <row r="133" spans="5:5" ht="15.75" customHeight="1" x14ac:dyDescent="0.25">
      <c r="E133" s="14"/>
    </row>
    <row r="134" spans="5:5" ht="15.75" customHeight="1" x14ac:dyDescent="0.25">
      <c r="E134" s="14"/>
    </row>
    <row r="135" spans="5:5" ht="15.75" customHeight="1" x14ac:dyDescent="0.25">
      <c r="E135" s="14"/>
    </row>
    <row r="136" spans="5:5" ht="15.75" customHeight="1" x14ac:dyDescent="0.25">
      <c r="E136" s="14"/>
    </row>
    <row r="137" spans="5:5" ht="15.75" customHeight="1" x14ac:dyDescent="0.25">
      <c r="E137" s="14"/>
    </row>
    <row r="138" spans="5:5" ht="15.75" customHeight="1" x14ac:dyDescent="0.25">
      <c r="E138" s="14"/>
    </row>
    <row r="139" spans="5:5" ht="15.75" customHeight="1" x14ac:dyDescent="0.25">
      <c r="E139" s="14"/>
    </row>
    <row r="140" spans="5:5" ht="15.75" customHeight="1" x14ac:dyDescent="0.25">
      <c r="E140" s="14"/>
    </row>
    <row r="141" spans="5:5" ht="15.75" customHeight="1" x14ac:dyDescent="0.25">
      <c r="E141" s="14"/>
    </row>
    <row r="142" spans="5:5" ht="15.75" customHeight="1" x14ac:dyDescent="0.25">
      <c r="E142" s="14"/>
    </row>
    <row r="143" spans="5:5" ht="15.75" customHeight="1" x14ac:dyDescent="0.25">
      <c r="E143" s="14"/>
    </row>
    <row r="144" spans="5:5" ht="15.75" customHeight="1" x14ac:dyDescent="0.25">
      <c r="E144" s="14"/>
    </row>
    <row r="145" spans="5:5" ht="15.75" customHeight="1" x14ac:dyDescent="0.25">
      <c r="E145" s="14"/>
    </row>
    <row r="146" spans="5:5" ht="15.75" customHeight="1" x14ac:dyDescent="0.25">
      <c r="E146" s="14"/>
    </row>
    <row r="147" spans="5:5" ht="15.75" customHeight="1" x14ac:dyDescent="0.25">
      <c r="E147" s="14"/>
    </row>
    <row r="148" spans="5:5" ht="15.75" customHeight="1" x14ac:dyDescent="0.25">
      <c r="E148" s="14"/>
    </row>
    <row r="149" spans="5:5" ht="15.75" customHeight="1" x14ac:dyDescent="0.25">
      <c r="E149" s="14"/>
    </row>
    <row r="150" spans="5:5" ht="15.75" customHeight="1" x14ac:dyDescent="0.25">
      <c r="E150" s="14"/>
    </row>
    <row r="151" spans="5:5" ht="15.75" customHeight="1" x14ac:dyDescent="0.25">
      <c r="E151" s="14"/>
    </row>
    <row r="152" spans="5:5" ht="15.75" customHeight="1" x14ac:dyDescent="0.25">
      <c r="E152" s="14"/>
    </row>
    <row r="153" spans="5:5" ht="15.75" customHeight="1" x14ac:dyDescent="0.25">
      <c r="E153" s="14"/>
    </row>
    <row r="154" spans="5:5" ht="15.75" customHeight="1" x14ac:dyDescent="0.25">
      <c r="E154" s="14"/>
    </row>
    <row r="155" spans="5:5" ht="15.75" customHeight="1" x14ac:dyDescent="0.25">
      <c r="E155" s="14"/>
    </row>
    <row r="156" spans="5:5" ht="15.75" customHeight="1" x14ac:dyDescent="0.25">
      <c r="E156" s="14"/>
    </row>
    <row r="157" spans="5:5" ht="15.75" customHeight="1" x14ac:dyDescent="0.25">
      <c r="E157" s="14"/>
    </row>
    <row r="158" spans="5:5" ht="15.75" customHeight="1" x14ac:dyDescent="0.25">
      <c r="E158" s="14"/>
    </row>
    <row r="159" spans="5:5" ht="15.75" customHeight="1" x14ac:dyDescent="0.25">
      <c r="E159" s="14"/>
    </row>
    <row r="160" spans="5:5" ht="15.75" customHeight="1" x14ac:dyDescent="0.25">
      <c r="E160" s="14"/>
    </row>
    <row r="161" spans="5:5" ht="15.75" customHeight="1" x14ac:dyDescent="0.25">
      <c r="E161" s="14"/>
    </row>
    <row r="162" spans="5:5" ht="15.75" customHeight="1" x14ac:dyDescent="0.25">
      <c r="E162" s="14"/>
    </row>
    <row r="163" spans="5:5" ht="15.75" customHeight="1" x14ac:dyDescent="0.25">
      <c r="E163" s="14"/>
    </row>
    <row r="164" spans="5:5" ht="15.75" customHeight="1" x14ac:dyDescent="0.25">
      <c r="E164" s="14"/>
    </row>
    <row r="165" spans="5:5" ht="15.75" customHeight="1" x14ac:dyDescent="0.25">
      <c r="E165" s="14"/>
    </row>
    <row r="166" spans="5:5" ht="15.75" customHeight="1" x14ac:dyDescent="0.25">
      <c r="E166" s="14"/>
    </row>
    <row r="167" spans="5:5" ht="15.75" customHeight="1" x14ac:dyDescent="0.25">
      <c r="E167" s="14"/>
    </row>
    <row r="168" spans="5:5" ht="15.75" customHeight="1" x14ac:dyDescent="0.25">
      <c r="E168" s="14"/>
    </row>
    <row r="169" spans="5:5" ht="15.75" customHeight="1" x14ac:dyDescent="0.25">
      <c r="E169" s="14"/>
    </row>
    <row r="170" spans="5:5" ht="15.75" customHeight="1" x14ac:dyDescent="0.25">
      <c r="E170" s="14"/>
    </row>
    <row r="171" spans="5:5" ht="15.75" customHeight="1" x14ac:dyDescent="0.25">
      <c r="E171" s="14"/>
    </row>
    <row r="172" spans="5:5" ht="15.75" customHeight="1" x14ac:dyDescent="0.25">
      <c r="E172" s="14"/>
    </row>
    <row r="173" spans="5:5" ht="15.75" customHeight="1" x14ac:dyDescent="0.25">
      <c r="E173" s="14"/>
    </row>
    <row r="174" spans="5:5" ht="15.75" customHeight="1" x14ac:dyDescent="0.25">
      <c r="E174" s="14"/>
    </row>
    <row r="175" spans="5:5" ht="15.75" customHeight="1" x14ac:dyDescent="0.25">
      <c r="E175" s="14"/>
    </row>
    <row r="176" spans="5:5" ht="15.75" customHeight="1" x14ac:dyDescent="0.25">
      <c r="E176" s="14"/>
    </row>
    <row r="177" spans="5:5" ht="15.75" customHeight="1" x14ac:dyDescent="0.25">
      <c r="E177" s="14"/>
    </row>
    <row r="178" spans="5:5" ht="15.75" customHeight="1" x14ac:dyDescent="0.25">
      <c r="E178" s="14"/>
    </row>
    <row r="179" spans="5:5" ht="15.75" customHeight="1" x14ac:dyDescent="0.25">
      <c r="E179" s="14"/>
    </row>
    <row r="180" spans="5:5" ht="15.75" customHeight="1" x14ac:dyDescent="0.25">
      <c r="E180" s="14"/>
    </row>
    <row r="181" spans="5:5" ht="15.75" customHeight="1" x14ac:dyDescent="0.25">
      <c r="E181" s="14"/>
    </row>
    <row r="182" spans="5:5" ht="15.75" customHeight="1" x14ac:dyDescent="0.25">
      <c r="E182" s="14"/>
    </row>
    <row r="183" spans="5:5" ht="15.75" customHeight="1" x14ac:dyDescent="0.25">
      <c r="E183" s="14"/>
    </row>
    <row r="184" spans="5:5" ht="15.75" customHeight="1" x14ac:dyDescent="0.25">
      <c r="E184" s="14"/>
    </row>
    <row r="185" spans="5:5" ht="15.75" customHeight="1" x14ac:dyDescent="0.25">
      <c r="E185" s="14"/>
    </row>
    <row r="186" spans="5:5" ht="15.75" customHeight="1" x14ac:dyDescent="0.25">
      <c r="E186" s="14"/>
    </row>
    <row r="187" spans="5:5" ht="15.75" customHeight="1" x14ac:dyDescent="0.25">
      <c r="E187" s="14"/>
    </row>
    <row r="188" spans="5:5" ht="15.75" customHeight="1" x14ac:dyDescent="0.25">
      <c r="E188" s="14"/>
    </row>
    <row r="189" spans="5:5" ht="15.75" customHeight="1" x14ac:dyDescent="0.25">
      <c r="E189" s="14"/>
    </row>
    <row r="190" spans="5:5" ht="15.75" customHeight="1" x14ac:dyDescent="0.25">
      <c r="E190" s="14"/>
    </row>
    <row r="191" spans="5:5" ht="15.75" customHeight="1" x14ac:dyDescent="0.25">
      <c r="E191" s="14"/>
    </row>
    <row r="192" spans="5:5" ht="15.75" customHeight="1" x14ac:dyDescent="0.25">
      <c r="E192" s="14"/>
    </row>
    <row r="193" spans="5:5" ht="15.75" customHeight="1" x14ac:dyDescent="0.25">
      <c r="E193" s="14"/>
    </row>
    <row r="194" spans="5:5" ht="15.75" customHeight="1" x14ac:dyDescent="0.25">
      <c r="E194" s="14"/>
    </row>
    <row r="195" spans="5:5" ht="15.75" customHeight="1" x14ac:dyDescent="0.25">
      <c r="E195" s="14"/>
    </row>
    <row r="196" spans="5:5" ht="15.75" customHeight="1" x14ac:dyDescent="0.25">
      <c r="E196" s="14"/>
    </row>
    <row r="197" spans="5:5" ht="15.75" customHeight="1" x14ac:dyDescent="0.25">
      <c r="E197" s="14"/>
    </row>
    <row r="198" spans="5:5" ht="15.75" customHeight="1" x14ac:dyDescent="0.25">
      <c r="E198" s="14"/>
    </row>
    <row r="199" spans="5:5" ht="15.75" customHeight="1" x14ac:dyDescent="0.25">
      <c r="E199" s="14"/>
    </row>
    <row r="200" spans="5:5" ht="15.75" customHeight="1" x14ac:dyDescent="0.25">
      <c r="E200" s="14"/>
    </row>
    <row r="201" spans="5:5" ht="15.75" customHeight="1" x14ac:dyDescent="0.25">
      <c r="E201" s="14"/>
    </row>
    <row r="202" spans="5:5" ht="15.75" customHeight="1" x14ac:dyDescent="0.25">
      <c r="E202" s="14"/>
    </row>
    <row r="203" spans="5:5" ht="15.75" customHeight="1" x14ac:dyDescent="0.25">
      <c r="E203" s="14"/>
    </row>
    <row r="204" spans="5:5" ht="15.75" customHeight="1" x14ac:dyDescent="0.25">
      <c r="E204" s="14"/>
    </row>
    <row r="205" spans="5:5" ht="15.75" customHeight="1" x14ac:dyDescent="0.25">
      <c r="E205" s="14"/>
    </row>
    <row r="206" spans="5:5" ht="15.75" customHeight="1" x14ac:dyDescent="0.25">
      <c r="E206" s="14"/>
    </row>
    <row r="207" spans="5:5" ht="15.75" customHeight="1" x14ac:dyDescent="0.25">
      <c r="E207" s="14"/>
    </row>
    <row r="208" spans="5:5" ht="15.75" customHeight="1" x14ac:dyDescent="0.25">
      <c r="E208" s="14"/>
    </row>
    <row r="209" spans="5:5" ht="15.75" customHeight="1" x14ac:dyDescent="0.25">
      <c r="E209" s="14"/>
    </row>
    <row r="210" spans="5:5" ht="15.75" customHeight="1" x14ac:dyDescent="0.25">
      <c r="E210" s="14"/>
    </row>
    <row r="211" spans="5:5" ht="15.75" customHeight="1" x14ac:dyDescent="0.25">
      <c r="E211" s="14"/>
    </row>
    <row r="212" spans="5:5" ht="15.75" customHeight="1" x14ac:dyDescent="0.25">
      <c r="E212" s="14"/>
    </row>
    <row r="213" spans="5:5" ht="15.75" customHeight="1" x14ac:dyDescent="0.25">
      <c r="E213" s="14"/>
    </row>
    <row r="214" spans="5:5" ht="15.75" customHeight="1" x14ac:dyDescent="0.25">
      <c r="E214" s="14"/>
    </row>
    <row r="215" spans="5:5" ht="15.75" customHeight="1" x14ac:dyDescent="0.25">
      <c r="E215" s="14"/>
    </row>
    <row r="216" spans="5:5" ht="15.75" customHeight="1" x14ac:dyDescent="0.25">
      <c r="E216" s="14"/>
    </row>
    <row r="217" spans="5:5" ht="15.75" customHeight="1" x14ac:dyDescent="0.25">
      <c r="E217" s="14"/>
    </row>
    <row r="218" spans="5:5" ht="15.75" customHeight="1" x14ac:dyDescent="0.25">
      <c r="E218" s="14"/>
    </row>
    <row r="219" spans="5:5" ht="15.75" customHeight="1" x14ac:dyDescent="0.25">
      <c r="E219" s="14"/>
    </row>
    <row r="220" spans="5:5" ht="15.75" customHeight="1" x14ac:dyDescent="0.25">
      <c r="E220" s="14"/>
    </row>
    <row r="221" spans="5:5" ht="15.75" customHeight="1" x14ac:dyDescent="0.25">
      <c r="E221" s="14"/>
    </row>
    <row r="222" spans="5:5" ht="15.75" customHeight="1" x14ac:dyDescent="0.25">
      <c r="E222" s="14"/>
    </row>
    <row r="223" spans="5:5" ht="15.75" customHeight="1" x14ac:dyDescent="0.25">
      <c r="E223" s="14"/>
    </row>
    <row r="224" spans="5:5" ht="15.75" customHeight="1" x14ac:dyDescent="0.25">
      <c r="E224" s="14"/>
    </row>
    <row r="225" spans="5:5" ht="15.75" customHeight="1" x14ac:dyDescent="0.25">
      <c r="E225" s="14"/>
    </row>
    <row r="226" spans="5:5" ht="15.75" customHeight="1" x14ac:dyDescent="0.25">
      <c r="E226" s="14"/>
    </row>
    <row r="227" spans="5:5" ht="15.75" customHeight="1" x14ac:dyDescent="0.25">
      <c r="E227" s="14"/>
    </row>
    <row r="228" spans="5:5" ht="15.75" customHeight="1" x14ac:dyDescent="0.25">
      <c r="E228" s="14"/>
    </row>
    <row r="229" spans="5:5" ht="15.75" customHeight="1" x14ac:dyDescent="0.25">
      <c r="E229" s="14"/>
    </row>
    <row r="230" spans="5:5" ht="15.75" customHeight="1" x14ac:dyDescent="0.25">
      <c r="E230" s="14"/>
    </row>
    <row r="231" spans="5:5" ht="15.75" customHeight="1" x14ac:dyDescent="0.25">
      <c r="E231" s="14"/>
    </row>
    <row r="232" spans="5:5" ht="15.75" customHeight="1" x14ac:dyDescent="0.25">
      <c r="E232" s="14"/>
    </row>
    <row r="233" spans="5:5" ht="15.75" customHeight="1" x14ac:dyDescent="0.25">
      <c r="E233" s="14"/>
    </row>
    <row r="234" spans="5:5" ht="15.75" customHeight="1" x14ac:dyDescent="0.25">
      <c r="E234" s="14"/>
    </row>
    <row r="235" spans="5:5" ht="15.75" customHeight="1" x14ac:dyDescent="0.25">
      <c r="E235" s="14"/>
    </row>
    <row r="236" spans="5:5" ht="15.75" customHeight="1" x14ac:dyDescent="0.25">
      <c r="E236" s="14"/>
    </row>
    <row r="237" spans="5:5" ht="15.75" customHeight="1" x14ac:dyDescent="0.25">
      <c r="E237" s="14"/>
    </row>
    <row r="238" spans="5:5" ht="15.75" customHeight="1" x14ac:dyDescent="0.25">
      <c r="E238" s="14"/>
    </row>
    <row r="239" spans="5:5" ht="15.75" customHeight="1" x14ac:dyDescent="0.25">
      <c r="E239" s="14"/>
    </row>
    <row r="240" spans="5:5" ht="15.75" customHeight="1" x14ac:dyDescent="0.25">
      <c r="E240" s="14"/>
    </row>
    <row r="241" spans="5:5" ht="15.75" customHeight="1" x14ac:dyDescent="0.25">
      <c r="E241" s="14"/>
    </row>
    <row r="242" spans="5:5" ht="15.75" customHeight="1" x14ac:dyDescent="0.25">
      <c r="E242" s="14"/>
    </row>
    <row r="243" spans="5:5" ht="15.75" customHeight="1" x14ac:dyDescent="0.25">
      <c r="E243" s="14"/>
    </row>
    <row r="244" spans="5:5" ht="15.75" customHeight="1" x14ac:dyDescent="0.25">
      <c r="E244" s="14"/>
    </row>
    <row r="245" spans="5:5" ht="15.75" customHeight="1" x14ac:dyDescent="0.25">
      <c r="E245" s="14"/>
    </row>
    <row r="246" spans="5:5" ht="15.75" customHeight="1" x14ac:dyDescent="0.25">
      <c r="E246" s="14"/>
    </row>
    <row r="247" spans="5:5" ht="15.75" customHeight="1" x14ac:dyDescent="0.25">
      <c r="E247" s="14"/>
    </row>
    <row r="248" spans="5:5" ht="15.75" customHeight="1" x14ac:dyDescent="0.25">
      <c r="E248" s="14"/>
    </row>
    <row r="249" spans="5:5" ht="15.75" customHeight="1" x14ac:dyDescent="0.25">
      <c r="E249" s="14"/>
    </row>
    <row r="250" spans="5:5" ht="15.75" customHeight="1" x14ac:dyDescent="0.25">
      <c r="E250" s="14"/>
    </row>
    <row r="251" spans="5:5" ht="15.75" customHeight="1" x14ac:dyDescent="0.25">
      <c r="E251" s="14"/>
    </row>
    <row r="252" spans="5:5" ht="15.75" customHeight="1" x14ac:dyDescent="0.25">
      <c r="E252" s="14"/>
    </row>
    <row r="253" spans="5:5" ht="15.75" customHeight="1" x14ac:dyDescent="0.25">
      <c r="E253" s="14"/>
    </row>
    <row r="254" spans="5:5" ht="15.75" customHeight="1" x14ac:dyDescent="0.25">
      <c r="E254" s="14"/>
    </row>
    <row r="255" spans="5:5" ht="15.75" customHeight="1" x14ac:dyDescent="0.25">
      <c r="E255" s="14"/>
    </row>
    <row r="256" spans="5:5" ht="15.75" customHeight="1" x14ac:dyDescent="0.25">
      <c r="E256" s="14"/>
    </row>
    <row r="257" spans="5:5" ht="15.75" customHeight="1" x14ac:dyDescent="0.25">
      <c r="E257" s="14"/>
    </row>
    <row r="258" spans="5:5" ht="15.75" customHeight="1" x14ac:dyDescent="0.25">
      <c r="E258" s="14"/>
    </row>
    <row r="259" spans="5:5" ht="15.75" customHeight="1" x14ac:dyDescent="0.25">
      <c r="E259" s="14"/>
    </row>
    <row r="260" spans="5:5" ht="15.75" customHeight="1" x14ac:dyDescent="0.25">
      <c r="E260" s="14"/>
    </row>
    <row r="261" spans="5:5" ht="15.75" customHeight="1" x14ac:dyDescent="0.25">
      <c r="E261" s="14"/>
    </row>
    <row r="262" spans="5:5" ht="15.75" customHeight="1" x14ac:dyDescent="0.25">
      <c r="E262" s="14"/>
    </row>
    <row r="263" spans="5:5" ht="15.75" customHeight="1" x14ac:dyDescent="0.25">
      <c r="E263" s="14"/>
    </row>
    <row r="264" spans="5:5" ht="15.75" customHeight="1" x14ac:dyDescent="0.25">
      <c r="E264" s="14"/>
    </row>
    <row r="265" spans="5:5" ht="15.75" customHeight="1" x14ac:dyDescent="0.25">
      <c r="E265" s="14"/>
    </row>
    <row r="266" spans="5:5" ht="15.75" customHeight="1" x14ac:dyDescent="0.25">
      <c r="E266" s="14"/>
    </row>
    <row r="267" spans="5:5" ht="15.75" customHeight="1" x14ac:dyDescent="0.25">
      <c r="E267" s="14"/>
    </row>
    <row r="268" spans="5:5" ht="15.75" customHeight="1" x14ac:dyDescent="0.25">
      <c r="E268" s="14"/>
    </row>
    <row r="269" spans="5:5" ht="15.75" customHeight="1" x14ac:dyDescent="0.25">
      <c r="E269" s="14"/>
    </row>
    <row r="270" spans="5:5" ht="15.75" customHeight="1" x14ac:dyDescent="0.25">
      <c r="E270" s="14"/>
    </row>
    <row r="271" spans="5:5" ht="15.75" customHeight="1" x14ac:dyDescent="0.25">
      <c r="E271" s="14"/>
    </row>
    <row r="272" spans="5:5" ht="15.75" customHeight="1" x14ac:dyDescent="0.25">
      <c r="E272" s="14"/>
    </row>
    <row r="273" spans="5:5" ht="15.75" customHeight="1" x14ac:dyDescent="0.25">
      <c r="E273" s="14"/>
    </row>
    <row r="274" spans="5:5" ht="15.75" customHeight="1" x14ac:dyDescent="0.25">
      <c r="E274" s="14"/>
    </row>
    <row r="275" spans="5:5" ht="15.75" customHeight="1" x14ac:dyDescent="0.25">
      <c r="E275" s="14"/>
    </row>
    <row r="276" spans="5:5" ht="15.75" customHeight="1" x14ac:dyDescent="0.25">
      <c r="E276" s="14"/>
    </row>
    <row r="277" spans="5:5" ht="15.75" customHeight="1" x14ac:dyDescent="0.25">
      <c r="E277" s="14"/>
    </row>
    <row r="278" spans="5:5" ht="15.75" customHeight="1" x14ac:dyDescent="0.25">
      <c r="E278" s="14"/>
    </row>
    <row r="279" spans="5:5" ht="15.75" customHeight="1" x14ac:dyDescent="0.25">
      <c r="E279" s="14"/>
    </row>
    <row r="280" spans="5:5" ht="15.75" customHeight="1" x14ac:dyDescent="0.25">
      <c r="E280" s="14"/>
    </row>
    <row r="281" spans="5:5" ht="15.75" customHeight="1" x14ac:dyDescent="0.25">
      <c r="E281" s="14"/>
    </row>
    <row r="282" spans="5:5" ht="15.75" customHeight="1" x14ac:dyDescent="0.25">
      <c r="E282" s="14"/>
    </row>
    <row r="283" spans="5:5" ht="15.75" customHeight="1" x14ac:dyDescent="0.25">
      <c r="E283" s="14"/>
    </row>
    <row r="284" spans="5:5" ht="15.75" customHeight="1" x14ac:dyDescent="0.25">
      <c r="E284" s="14"/>
    </row>
    <row r="285" spans="5:5" ht="15.75" customHeight="1" x14ac:dyDescent="0.25">
      <c r="E285" s="14"/>
    </row>
    <row r="286" spans="5:5" ht="15.75" customHeight="1" x14ac:dyDescent="0.25">
      <c r="E286" s="14"/>
    </row>
    <row r="287" spans="5:5" ht="15.75" customHeight="1" x14ac:dyDescent="0.25">
      <c r="E287" s="14"/>
    </row>
    <row r="288" spans="5:5" ht="15.75" customHeight="1" x14ac:dyDescent="0.25">
      <c r="E288" s="14"/>
    </row>
    <row r="289" spans="5:5" ht="15.75" customHeight="1" x14ac:dyDescent="0.25">
      <c r="E289" s="14"/>
    </row>
    <row r="290" spans="5:5" ht="15.75" customHeight="1" x14ac:dyDescent="0.25">
      <c r="E290" s="14"/>
    </row>
    <row r="291" spans="5:5" ht="15.75" customHeight="1" x14ac:dyDescent="0.25">
      <c r="E291" s="14"/>
    </row>
    <row r="292" spans="5:5" ht="15.75" customHeight="1" x14ac:dyDescent="0.25">
      <c r="E292" s="14"/>
    </row>
    <row r="293" spans="5:5" ht="15.75" customHeight="1" x14ac:dyDescent="0.25">
      <c r="E293" s="14"/>
    </row>
    <row r="294" spans="5:5" ht="15.75" customHeight="1" x14ac:dyDescent="0.25">
      <c r="E294" s="14"/>
    </row>
    <row r="295" spans="5:5" ht="15.75" customHeight="1" x14ac:dyDescent="0.25">
      <c r="E295" s="14"/>
    </row>
    <row r="296" spans="5:5" ht="15.75" customHeight="1" x14ac:dyDescent="0.25">
      <c r="E296" s="14"/>
    </row>
    <row r="297" spans="5:5" ht="15.75" customHeight="1" x14ac:dyDescent="0.25">
      <c r="E297" s="14"/>
    </row>
    <row r="298" spans="5:5" ht="15.75" customHeight="1" x14ac:dyDescent="0.25">
      <c r="E298" s="14"/>
    </row>
    <row r="299" spans="5:5" ht="15.75" customHeight="1" x14ac:dyDescent="0.25">
      <c r="E299" s="14"/>
    </row>
    <row r="300" spans="5:5" ht="15.75" customHeight="1" x14ac:dyDescent="0.25">
      <c r="E300" s="14"/>
    </row>
    <row r="301" spans="5:5" ht="15.75" customHeight="1" x14ac:dyDescent="0.25">
      <c r="E301" s="14"/>
    </row>
    <row r="302" spans="5:5" ht="15.75" customHeight="1" x14ac:dyDescent="0.25">
      <c r="E302" s="14"/>
    </row>
    <row r="303" spans="5:5" ht="15.75" customHeight="1" x14ac:dyDescent="0.25">
      <c r="E303" s="14"/>
    </row>
    <row r="304" spans="5:5" ht="15.75" customHeight="1" x14ac:dyDescent="0.25">
      <c r="E304" s="14"/>
    </row>
    <row r="305" spans="5:5" ht="15.75" customHeight="1" x14ac:dyDescent="0.25">
      <c r="E305" s="14"/>
    </row>
    <row r="306" spans="5:5" ht="15.75" customHeight="1" x14ac:dyDescent="0.25">
      <c r="E306" s="14"/>
    </row>
    <row r="307" spans="5:5" ht="15.75" customHeight="1" x14ac:dyDescent="0.25">
      <c r="E307" s="14"/>
    </row>
    <row r="308" spans="5:5" ht="15.75" customHeight="1" x14ac:dyDescent="0.25">
      <c r="E308" s="14"/>
    </row>
    <row r="309" spans="5:5" ht="15.75" customHeight="1" x14ac:dyDescent="0.25">
      <c r="E309" s="14"/>
    </row>
    <row r="310" spans="5:5" ht="15.75" customHeight="1" x14ac:dyDescent="0.25">
      <c r="E310" s="14"/>
    </row>
    <row r="311" spans="5:5" ht="15.75" customHeight="1" x14ac:dyDescent="0.25">
      <c r="E311" s="14"/>
    </row>
    <row r="312" spans="5:5" ht="15.75" customHeight="1" x14ac:dyDescent="0.25">
      <c r="E312" s="14"/>
    </row>
    <row r="313" spans="5:5" ht="15.75" customHeight="1" x14ac:dyDescent="0.25">
      <c r="E313" s="14"/>
    </row>
    <row r="314" spans="5:5" ht="15.75" customHeight="1" x14ac:dyDescent="0.25">
      <c r="E314" s="14"/>
    </row>
    <row r="315" spans="5:5" ht="15.75" customHeight="1" x14ac:dyDescent="0.25">
      <c r="E315" s="14"/>
    </row>
    <row r="316" spans="5:5" ht="15.75" customHeight="1" x14ac:dyDescent="0.25">
      <c r="E316" s="14"/>
    </row>
    <row r="317" spans="5:5" ht="15.75" customHeight="1" x14ac:dyDescent="0.25">
      <c r="E317" s="14"/>
    </row>
    <row r="318" spans="5:5" ht="15.75" customHeight="1" x14ac:dyDescent="0.25">
      <c r="E318" s="14"/>
    </row>
    <row r="319" spans="5:5" ht="15.75" customHeight="1" x14ac:dyDescent="0.25">
      <c r="E319" s="14"/>
    </row>
    <row r="320" spans="5:5" ht="15.75" customHeight="1" x14ac:dyDescent="0.25">
      <c r="E320" s="14"/>
    </row>
    <row r="321" spans="5:5" ht="15.75" customHeight="1" x14ac:dyDescent="0.25">
      <c r="E321" s="14"/>
    </row>
    <row r="322" spans="5:5" ht="15.75" customHeight="1" x14ac:dyDescent="0.25">
      <c r="E322" s="14"/>
    </row>
    <row r="323" spans="5:5" ht="15.75" customHeight="1" x14ac:dyDescent="0.25">
      <c r="E323" s="14"/>
    </row>
    <row r="324" spans="5:5" ht="15.75" customHeight="1" x14ac:dyDescent="0.25">
      <c r="E324" s="14"/>
    </row>
    <row r="325" spans="5:5" ht="15.75" customHeight="1" x14ac:dyDescent="0.25">
      <c r="E325" s="14"/>
    </row>
    <row r="326" spans="5:5" ht="15.75" customHeight="1" x14ac:dyDescent="0.25">
      <c r="E326" s="14"/>
    </row>
    <row r="327" spans="5:5" ht="15.75" customHeight="1" x14ac:dyDescent="0.25">
      <c r="E327" s="14"/>
    </row>
    <row r="328" spans="5:5" ht="15.75" customHeight="1" x14ac:dyDescent="0.25">
      <c r="E328" s="14"/>
    </row>
    <row r="329" spans="5:5" ht="15.75" customHeight="1" x14ac:dyDescent="0.25">
      <c r="E329" s="14"/>
    </row>
    <row r="330" spans="5:5" ht="15.75" customHeight="1" x14ac:dyDescent="0.25">
      <c r="E330" s="14"/>
    </row>
    <row r="331" spans="5:5" ht="15.75" customHeight="1" x14ac:dyDescent="0.25">
      <c r="E331" s="14"/>
    </row>
    <row r="332" spans="5:5" ht="15.75" customHeight="1" x14ac:dyDescent="0.25">
      <c r="E332" s="14"/>
    </row>
    <row r="333" spans="5:5" ht="15.75" customHeight="1" x14ac:dyDescent="0.25">
      <c r="E333" s="14"/>
    </row>
    <row r="334" spans="5:5" ht="15.75" customHeight="1" x14ac:dyDescent="0.25">
      <c r="E334" s="14"/>
    </row>
    <row r="335" spans="5:5" ht="15.75" customHeight="1" x14ac:dyDescent="0.25">
      <c r="E335" s="14"/>
    </row>
    <row r="336" spans="5:5" ht="15.75" customHeight="1" x14ac:dyDescent="0.25">
      <c r="E336" s="14"/>
    </row>
    <row r="337" spans="5:5" ht="15.75" customHeight="1" x14ac:dyDescent="0.25">
      <c r="E337" s="14"/>
    </row>
    <row r="338" spans="5:5" ht="15.75" customHeight="1" x14ac:dyDescent="0.25">
      <c r="E338" s="14"/>
    </row>
    <row r="339" spans="5:5" ht="15.75" customHeight="1" x14ac:dyDescent="0.25">
      <c r="E339" s="14"/>
    </row>
    <row r="340" spans="5:5" ht="15.75" customHeight="1" x14ac:dyDescent="0.25">
      <c r="E340" s="14"/>
    </row>
    <row r="341" spans="5:5" ht="15.75" customHeight="1" x14ac:dyDescent="0.25">
      <c r="E341" s="14"/>
    </row>
    <row r="342" spans="5:5" ht="15.75" customHeight="1" x14ac:dyDescent="0.25">
      <c r="E342" s="14"/>
    </row>
    <row r="343" spans="5:5" ht="15.75" customHeight="1" x14ac:dyDescent="0.25">
      <c r="E343" s="14"/>
    </row>
    <row r="344" spans="5:5" ht="15.75" customHeight="1" x14ac:dyDescent="0.25">
      <c r="E344" s="14"/>
    </row>
    <row r="345" spans="5:5" ht="15.75" customHeight="1" x14ac:dyDescent="0.25">
      <c r="E345" s="14"/>
    </row>
    <row r="346" spans="5:5" ht="15.75" customHeight="1" x14ac:dyDescent="0.25">
      <c r="E346" s="14"/>
    </row>
    <row r="347" spans="5:5" ht="15.75" customHeight="1" x14ac:dyDescent="0.25">
      <c r="E347" s="14"/>
    </row>
    <row r="348" spans="5:5" ht="15.75" customHeight="1" x14ac:dyDescent="0.25">
      <c r="E348" s="14"/>
    </row>
    <row r="349" spans="5:5" ht="15.75" customHeight="1" x14ac:dyDescent="0.25">
      <c r="E349" s="14"/>
    </row>
    <row r="350" spans="5:5" ht="15.75" customHeight="1" x14ac:dyDescent="0.25">
      <c r="E350" s="14"/>
    </row>
    <row r="351" spans="5:5" ht="15.75" customHeight="1" x14ac:dyDescent="0.25">
      <c r="E351" s="14"/>
    </row>
    <row r="352" spans="5:5" ht="15.75" customHeight="1" x14ac:dyDescent="0.25">
      <c r="E352" s="14"/>
    </row>
    <row r="353" spans="5:5" ht="15.75" customHeight="1" x14ac:dyDescent="0.25">
      <c r="E353" s="14"/>
    </row>
    <row r="354" spans="5:5" ht="15.75" customHeight="1" x14ac:dyDescent="0.25">
      <c r="E354" s="14"/>
    </row>
    <row r="355" spans="5:5" ht="15.75" customHeight="1" x14ac:dyDescent="0.25">
      <c r="E355" s="14"/>
    </row>
    <row r="356" spans="5:5" ht="15.75" customHeight="1" x14ac:dyDescent="0.25">
      <c r="E356" s="14"/>
    </row>
    <row r="357" spans="5:5" ht="15.75" customHeight="1" x14ac:dyDescent="0.25">
      <c r="E357" s="14"/>
    </row>
    <row r="358" spans="5:5" ht="15.75" customHeight="1" x14ac:dyDescent="0.25">
      <c r="E358" s="14"/>
    </row>
    <row r="359" spans="5:5" ht="15.75" customHeight="1" x14ac:dyDescent="0.25">
      <c r="E359" s="14"/>
    </row>
    <row r="360" spans="5:5" ht="15.75" customHeight="1" x14ac:dyDescent="0.25">
      <c r="E360" s="14"/>
    </row>
    <row r="361" spans="5:5" ht="15.75" customHeight="1" x14ac:dyDescent="0.25">
      <c r="E361" s="14"/>
    </row>
    <row r="362" spans="5:5" ht="15.75" customHeight="1" x14ac:dyDescent="0.25">
      <c r="E362" s="14"/>
    </row>
    <row r="363" spans="5:5" ht="15.75" customHeight="1" x14ac:dyDescent="0.25">
      <c r="E363" s="14"/>
    </row>
    <row r="364" spans="5:5" ht="15.75" customHeight="1" x14ac:dyDescent="0.25">
      <c r="E364" s="14"/>
    </row>
    <row r="365" spans="5:5" ht="15.75" customHeight="1" x14ac:dyDescent="0.25">
      <c r="E365" s="14"/>
    </row>
    <row r="366" spans="5:5" ht="15.75" customHeight="1" x14ac:dyDescent="0.25">
      <c r="E366" s="14"/>
    </row>
    <row r="367" spans="5:5" ht="15.75" customHeight="1" x14ac:dyDescent="0.25">
      <c r="E367" s="14"/>
    </row>
    <row r="368" spans="5:5" ht="15.75" customHeight="1" x14ac:dyDescent="0.25">
      <c r="E368" s="14"/>
    </row>
    <row r="369" spans="5:5" ht="15.75" customHeight="1" x14ac:dyDescent="0.25">
      <c r="E369" s="14"/>
    </row>
    <row r="370" spans="5:5" ht="15.75" customHeight="1" x14ac:dyDescent="0.25">
      <c r="E370" s="14"/>
    </row>
    <row r="371" spans="5:5" ht="15.75" customHeight="1" x14ac:dyDescent="0.25">
      <c r="E371" s="14"/>
    </row>
    <row r="372" spans="5:5" ht="15.75" customHeight="1" x14ac:dyDescent="0.25">
      <c r="E372" s="14"/>
    </row>
    <row r="373" spans="5:5" ht="15.75" customHeight="1" x14ac:dyDescent="0.25">
      <c r="E373" s="14"/>
    </row>
    <row r="374" spans="5:5" ht="15.75" customHeight="1" x14ac:dyDescent="0.25">
      <c r="E374" s="14"/>
    </row>
    <row r="375" spans="5:5" ht="15.75" customHeight="1" x14ac:dyDescent="0.25">
      <c r="E375" s="14"/>
    </row>
    <row r="376" spans="5:5" ht="15.75" customHeight="1" x14ac:dyDescent="0.25">
      <c r="E376" s="14"/>
    </row>
    <row r="377" spans="5:5" ht="15.75" customHeight="1" x14ac:dyDescent="0.25">
      <c r="E377" s="14"/>
    </row>
    <row r="378" spans="5:5" ht="15.75" customHeight="1" x14ac:dyDescent="0.25">
      <c r="E378" s="14"/>
    </row>
    <row r="379" spans="5:5" ht="15.75" customHeight="1" x14ac:dyDescent="0.25">
      <c r="E379" s="14"/>
    </row>
    <row r="380" spans="5:5" ht="15.75" customHeight="1" x14ac:dyDescent="0.25">
      <c r="E380" s="14"/>
    </row>
    <row r="381" spans="5:5" ht="15.75" customHeight="1" x14ac:dyDescent="0.25">
      <c r="E381" s="14"/>
    </row>
    <row r="382" spans="5:5" ht="15.75" customHeight="1" x14ac:dyDescent="0.25">
      <c r="E382" s="14"/>
    </row>
    <row r="383" spans="5:5" ht="15.75" customHeight="1" x14ac:dyDescent="0.25">
      <c r="E383" s="14"/>
    </row>
    <row r="384" spans="5:5" ht="15.75" customHeight="1" x14ac:dyDescent="0.25">
      <c r="E384" s="14"/>
    </row>
    <row r="385" spans="5:5" ht="15.75" customHeight="1" x14ac:dyDescent="0.25">
      <c r="E385" s="14"/>
    </row>
    <row r="386" spans="5:5" ht="15.75" customHeight="1" x14ac:dyDescent="0.25">
      <c r="E386" s="14"/>
    </row>
    <row r="387" spans="5:5" ht="15.75" customHeight="1" x14ac:dyDescent="0.25">
      <c r="E387" s="14"/>
    </row>
    <row r="388" spans="5:5" ht="15.75" customHeight="1" x14ac:dyDescent="0.25">
      <c r="E388" s="14"/>
    </row>
    <row r="389" spans="5:5" ht="15.75" customHeight="1" x14ac:dyDescent="0.25">
      <c r="E389" s="14"/>
    </row>
    <row r="390" spans="5:5" ht="15.75" customHeight="1" x14ac:dyDescent="0.25">
      <c r="E390" s="14"/>
    </row>
    <row r="391" spans="5:5" ht="15.75" customHeight="1" x14ac:dyDescent="0.25">
      <c r="E391" s="14"/>
    </row>
    <row r="392" spans="5:5" ht="15.75" customHeight="1" x14ac:dyDescent="0.25">
      <c r="E392" s="14"/>
    </row>
    <row r="393" spans="5:5" ht="15.75" customHeight="1" x14ac:dyDescent="0.25">
      <c r="E393" s="14"/>
    </row>
    <row r="394" spans="5:5" ht="15.75" customHeight="1" x14ac:dyDescent="0.25">
      <c r="E394" s="14"/>
    </row>
    <row r="395" spans="5:5" ht="15.75" customHeight="1" x14ac:dyDescent="0.25">
      <c r="E395" s="14"/>
    </row>
    <row r="396" spans="5:5" ht="15.75" customHeight="1" x14ac:dyDescent="0.25">
      <c r="E396" s="14"/>
    </row>
    <row r="397" spans="5:5" ht="15.75" customHeight="1" x14ac:dyDescent="0.25">
      <c r="E397" s="14"/>
    </row>
    <row r="398" spans="5:5" ht="15.75" customHeight="1" x14ac:dyDescent="0.25">
      <c r="E398" s="14"/>
    </row>
    <row r="399" spans="5:5" ht="15.75" customHeight="1" x14ac:dyDescent="0.25">
      <c r="E399" s="14"/>
    </row>
    <row r="400" spans="5:5" ht="15.75" customHeight="1" x14ac:dyDescent="0.25">
      <c r="E400" s="14"/>
    </row>
    <row r="401" spans="5:5" ht="15.75" customHeight="1" x14ac:dyDescent="0.25">
      <c r="E401" s="14"/>
    </row>
    <row r="402" spans="5:5" ht="15.75" customHeight="1" x14ac:dyDescent="0.25">
      <c r="E402" s="14"/>
    </row>
    <row r="403" spans="5:5" ht="15.75" customHeight="1" x14ac:dyDescent="0.25">
      <c r="E403" s="14"/>
    </row>
    <row r="404" spans="5:5" ht="15.75" customHeight="1" x14ac:dyDescent="0.25">
      <c r="E404" s="14"/>
    </row>
    <row r="405" spans="5:5" ht="15.75" customHeight="1" x14ac:dyDescent="0.25">
      <c r="E405" s="14"/>
    </row>
    <row r="406" spans="5:5" ht="15.75" customHeight="1" x14ac:dyDescent="0.25">
      <c r="E406" s="14"/>
    </row>
    <row r="407" spans="5:5" ht="15.75" customHeight="1" x14ac:dyDescent="0.25">
      <c r="E407" s="14"/>
    </row>
    <row r="408" spans="5:5" ht="15.75" customHeight="1" x14ac:dyDescent="0.25">
      <c r="E408" s="14"/>
    </row>
    <row r="409" spans="5:5" ht="15.75" customHeight="1" x14ac:dyDescent="0.25">
      <c r="E409" s="14"/>
    </row>
    <row r="410" spans="5:5" ht="15.75" customHeight="1" x14ac:dyDescent="0.25">
      <c r="E410" s="14"/>
    </row>
    <row r="411" spans="5:5" ht="15.75" customHeight="1" x14ac:dyDescent="0.25">
      <c r="E411" s="14"/>
    </row>
    <row r="412" spans="5:5" ht="15.75" customHeight="1" x14ac:dyDescent="0.25">
      <c r="E412" s="14"/>
    </row>
    <row r="413" spans="5:5" ht="15.75" customHeight="1" x14ac:dyDescent="0.25">
      <c r="E413" s="14"/>
    </row>
    <row r="414" spans="5:5" ht="15.75" customHeight="1" x14ac:dyDescent="0.25">
      <c r="E414" s="14"/>
    </row>
    <row r="415" spans="5:5" ht="15.75" customHeight="1" x14ac:dyDescent="0.25">
      <c r="E415" s="14"/>
    </row>
    <row r="416" spans="5:5" ht="15.75" customHeight="1" x14ac:dyDescent="0.25">
      <c r="E416" s="14"/>
    </row>
    <row r="417" spans="5:5" ht="15.75" customHeight="1" x14ac:dyDescent="0.25">
      <c r="E417" s="14"/>
    </row>
    <row r="418" spans="5:5" ht="15.75" customHeight="1" x14ac:dyDescent="0.25">
      <c r="E418" s="14"/>
    </row>
    <row r="419" spans="5:5" ht="15.75" customHeight="1" x14ac:dyDescent="0.25">
      <c r="E419" s="14"/>
    </row>
    <row r="420" spans="5:5" ht="15.75" customHeight="1" x14ac:dyDescent="0.25">
      <c r="E420" s="14"/>
    </row>
    <row r="421" spans="5:5" ht="15.75" customHeight="1" x14ac:dyDescent="0.25">
      <c r="E421" s="14"/>
    </row>
    <row r="422" spans="5:5" ht="15.75" customHeight="1" x14ac:dyDescent="0.25">
      <c r="E422" s="14"/>
    </row>
    <row r="423" spans="5:5" ht="15.75" customHeight="1" x14ac:dyDescent="0.25">
      <c r="E423" s="14"/>
    </row>
    <row r="424" spans="5:5" ht="15.75" customHeight="1" x14ac:dyDescent="0.25">
      <c r="E424" s="14"/>
    </row>
    <row r="425" spans="5:5" ht="15.75" customHeight="1" x14ac:dyDescent="0.25">
      <c r="E425" s="14"/>
    </row>
    <row r="426" spans="5:5" ht="15.75" customHeight="1" x14ac:dyDescent="0.25">
      <c r="E426" s="14"/>
    </row>
    <row r="427" spans="5:5" ht="15.75" customHeight="1" x14ac:dyDescent="0.25">
      <c r="E427" s="14"/>
    </row>
    <row r="428" spans="5:5" ht="15.75" customHeight="1" x14ac:dyDescent="0.25">
      <c r="E428" s="14"/>
    </row>
    <row r="429" spans="5:5" ht="15.75" customHeight="1" x14ac:dyDescent="0.25">
      <c r="E429" s="14"/>
    </row>
    <row r="430" spans="5:5" ht="15.75" customHeight="1" x14ac:dyDescent="0.25">
      <c r="E430" s="14"/>
    </row>
    <row r="431" spans="5:5" ht="15.75" customHeight="1" x14ac:dyDescent="0.25">
      <c r="E431" s="14"/>
    </row>
    <row r="432" spans="5:5" ht="15.75" customHeight="1" x14ac:dyDescent="0.25">
      <c r="E432" s="14"/>
    </row>
    <row r="433" spans="5:5" ht="15.75" customHeight="1" x14ac:dyDescent="0.25">
      <c r="E433" s="14"/>
    </row>
    <row r="434" spans="5:5" ht="15.75" customHeight="1" x14ac:dyDescent="0.25">
      <c r="E434" s="14"/>
    </row>
    <row r="435" spans="5:5" ht="15.75" customHeight="1" x14ac:dyDescent="0.25">
      <c r="E435" s="14"/>
    </row>
    <row r="436" spans="5:5" ht="15.75" customHeight="1" x14ac:dyDescent="0.25">
      <c r="E436" s="14"/>
    </row>
    <row r="437" spans="5:5" ht="15.75" customHeight="1" x14ac:dyDescent="0.25">
      <c r="E437" s="14"/>
    </row>
    <row r="438" spans="5:5" ht="15.75" customHeight="1" x14ac:dyDescent="0.25">
      <c r="E438" s="14"/>
    </row>
    <row r="439" spans="5:5" ht="15.75" customHeight="1" x14ac:dyDescent="0.25">
      <c r="E439" s="14"/>
    </row>
    <row r="440" spans="5:5" ht="15.75" customHeight="1" x14ac:dyDescent="0.25">
      <c r="E440" s="14"/>
    </row>
    <row r="441" spans="5:5" ht="15.75" customHeight="1" x14ac:dyDescent="0.25">
      <c r="E441" s="14"/>
    </row>
    <row r="442" spans="5:5" ht="15.75" customHeight="1" x14ac:dyDescent="0.25">
      <c r="E442" s="14"/>
    </row>
    <row r="443" spans="5:5" ht="15.75" customHeight="1" x14ac:dyDescent="0.25">
      <c r="E443" s="14"/>
    </row>
    <row r="444" spans="5:5" ht="15.75" customHeight="1" x14ac:dyDescent="0.25">
      <c r="E444" s="14"/>
    </row>
    <row r="445" spans="5:5" ht="15.75" customHeight="1" x14ac:dyDescent="0.25">
      <c r="E445" s="14"/>
    </row>
    <row r="446" spans="5:5" ht="15.75" customHeight="1" x14ac:dyDescent="0.25">
      <c r="E446" s="14"/>
    </row>
    <row r="447" spans="5:5" ht="15.75" customHeight="1" x14ac:dyDescent="0.25">
      <c r="E447" s="14"/>
    </row>
    <row r="448" spans="5:5" ht="15.75" customHeight="1" x14ac:dyDescent="0.25">
      <c r="E448" s="14"/>
    </row>
    <row r="449" spans="5:5" ht="15.75" customHeight="1" x14ac:dyDescent="0.25">
      <c r="E449" s="14"/>
    </row>
    <row r="450" spans="5:5" ht="15.75" customHeight="1" x14ac:dyDescent="0.25">
      <c r="E450" s="14"/>
    </row>
    <row r="451" spans="5:5" ht="15.75" customHeight="1" x14ac:dyDescent="0.25">
      <c r="E451" s="14"/>
    </row>
    <row r="452" spans="5:5" ht="15.75" customHeight="1" x14ac:dyDescent="0.25">
      <c r="E452" s="14"/>
    </row>
    <row r="453" spans="5:5" ht="15.75" customHeight="1" x14ac:dyDescent="0.25">
      <c r="E453" s="14"/>
    </row>
    <row r="454" spans="5:5" ht="15.75" customHeight="1" x14ac:dyDescent="0.25">
      <c r="E454" s="14"/>
    </row>
    <row r="455" spans="5:5" ht="15.75" customHeight="1" x14ac:dyDescent="0.25">
      <c r="E455" s="14"/>
    </row>
    <row r="456" spans="5:5" ht="15.75" customHeight="1" x14ac:dyDescent="0.25">
      <c r="E456" s="14"/>
    </row>
    <row r="457" spans="5:5" ht="15.75" customHeight="1" x14ac:dyDescent="0.25">
      <c r="E457" s="14"/>
    </row>
    <row r="458" spans="5:5" ht="15.75" customHeight="1" x14ac:dyDescent="0.25">
      <c r="E458" s="14"/>
    </row>
    <row r="459" spans="5:5" ht="15.75" customHeight="1" x14ac:dyDescent="0.25">
      <c r="E459" s="14"/>
    </row>
    <row r="460" spans="5:5" ht="15.75" customHeight="1" x14ac:dyDescent="0.25">
      <c r="E460" s="14"/>
    </row>
    <row r="461" spans="5:5" ht="15.75" customHeight="1" x14ac:dyDescent="0.25">
      <c r="E461" s="14"/>
    </row>
    <row r="462" spans="5:5" ht="15.75" customHeight="1" x14ac:dyDescent="0.25">
      <c r="E462" s="14"/>
    </row>
    <row r="463" spans="5:5" ht="15.75" customHeight="1" x14ac:dyDescent="0.25">
      <c r="E463" s="14"/>
    </row>
    <row r="464" spans="5:5" ht="15.75" customHeight="1" x14ac:dyDescent="0.25">
      <c r="E464" s="14"/>
    </row>
    <row r="465" spans="5:5" ht="15.75" customHeight="1" x14ac:dyDescent="0.25">
      <c r="E465" s="14"/>
    </row>
    <row r="466" spans="5:5" ht="15.75" customHeight="1" x14ac:dyDescent="0.25">
      <c r="E466" s="14"/>
    </row>
    <row r="467" spans="5:5" ht="15.75" customHeight="1" x14ac:dyDescent="0.25">
      <c r="E467" s="14"/>
    </row>
    <row r="468" spans="5:5" ht="15.75" customHeight="1" x14ac:dyDescent="0.25">
      <c r="E468" s="14"/>
    </row>
    <row r="469" spans="5:5" ht="15.75" customHeight="1" x14ac:dyDescent="0.25">
      <c r="E469" s="14"/>
    </row>
    <row r="470" spans="5:5" ht="15.75" customHeight="1" x14ac:dyDescent="0.25">
      <c r="E470" s="14"/>
    </row>
    <row r="471" spans="5:5" ht="15.75" customHeight="1" x14ac:dyDescent="0.25">
      <c r="E471" s="14"/>
    </row>
    <row r="472" spans="5:5" ht="15.75" customHeight="1" x14ac:dyDescent="0.25">
      <c r="E472" s="14"/>
    </row>
    <row r="473" spans="5:5" ht="15.75" customHeight="1" x14ac:dyDescent="0.25">
      <c r="E473" s="14"/>
    </row>
    <row r="474" spans="5:5" ht="15.75" customHeight="1" x14ac:dyDescent="0.25">
      <c r="E474" s="14"/>
    </row>
    <row r="475" spans="5:5" ht="15.75" customHeight="1" x14ac:dyDescent="0.25">
      <c r="E475" s="14"/>
    </row>
    <row r="476" spans="5:5" ht="15.75" customHeight="1" x14ac:dyDescent="0.25">
      <c r="E476" s="14"/>
    </row>
    <row r="477" spans="5:5" ht="15.75" customHeight="1" x14ac:dyDescent="0.25">
      <c r="E477" s="14"/>
    </row>
    <row r="478" spans="5:5" ht="15.75" customHeight="1" x14ac:dyDescent="0.25">
      <c r="E478" s="14"/>
    </row>
    <row r="479" spans="5:5" ht="15.75" customHeight="1" x14ac:dyDescent="0.25">
      <c r="E479" s="14"/>
    </row>
    <row r="480" spans="5:5" ht="15.75" customHeight="1" x14ac:dyDescent="0.25">
      <c r="E480" s="14"/>
    </row>
    <row r="481" spans="5:5" ht="15.75" customHeight="1" x14ac:dyDescent="0.25">
      <c r="E481" s="14"/>
    </row>
    <row r="482" spans="5:5" ht="15.75" customHeight="1" x14ac:dyDescent="0.25">
      <c r="E482" s="14"/>
    </row>
    <row r="483" spans="5:5" ht="15.75" customHeight="1" x14ac:dyDescent="0.25">
      <c r="E483" s="14"/>
    </row>
    <row r="484" spans="5:5" ht="15.75" customHeight="1" x14ac:dyDescent="0.25">
      <c r="E484" s="14"/>
    </row>
    <row r="485" spans="5:5" ht="15.75" customHeight="1" x14ac:dyDescent="0.25">
      <c r="E485" s="14"/>
    </row>
    <row r="486" spans="5:5" ht="15.75" customHeight="1" x14ac:dyDescent="0.25">
      <c r="E486" s="14"/>
    </row>
    <row r="487" spans="5:5" ht="15.75" customHeight="1" x14ac:dyDescent="0.25">
      <c r="E487" s="14"/>
    </row>
    <row r="488" spans="5:5" ht="15.75" customHeight="1" x14ac:dyDescent="0.25">
      <c r="E488" s="14"/>
    </row>
    <row r="489" spans="5:5" ht="15.75" customHeight="1" x14ac:dyDescent="0.25">
      <c r="E489" s="14"/>
    </row>
    <row r="490" spans="5:5" ht="15.75" customHeight="1" x14ac:dyDescent="0.25">
      <c r="E490" s="14"/>
    </row>
    <row r="491" spans="5:5" ht="15.75" customHeight="1" x14ac:dyDescent="0.25">
      <c r="E491" s="14"/>
    </row>
    <row r="492" spans="5:5" ht="15.75" customHeight="1" x14ac:dyDescent="0.25">
      <c r="E492" s="14"/>
    </row>
    <row r="493" spans="5:5" ht="15.75" customHeight="1" x14ac:dyDescent="0.25">
      <c r="E493" s="14"/>
    </row>
    <row r="494" spans="5:5" ht="15.75" customHeight="1" x14ac:dyDescent="0.25">
      <c r="E494" s="14"/>
    </row>
    <row r="495" spans="5:5" ht="15.75" customHeight="1" x14ac:dyDescent="0.25">
      <c r="E495" s="14"/>
    </row>
    <row r="496" spans="5:5" ht="15.75" customHeight="1" x14ac:dyDescent="0.25">
      <c r="E496" s="14"/>
    </row>
    <row r="497" spans="5:5" ht="15.75" customHeight="1" x14ac:dyDescent="0.25">
      <c r="E497" s="14"/>
    </row>
    <row r="498" spans="5:5" ht="15.75" customHeight="1" x14ac:dyDescent="0.25">
      <c r="E498" s="14"/>
    </row>
    <row r="499" spans="5:5" ht="15.75" customHeight="1" x14ac:dyDescent="0.25">
      <c r="E499" s="14"/>
    </row>
    <row r="500" spans="5:5" ht="15.75" customHeight="1" x14ac:dyDescent="0.25">
      <c r="E500" s="14"/>
    </row>
    <row r="501" spans="5:5" ht="15.75" customHeight="1" x14ac:dyDescent="0.25">
      <c r="E501" s="14"/>
    </row>
    <row r="502" spans="5:5" ht="15.75" customHeight="1" x14ac:dyDescent="0.25">
      <c r="E502" s="14"/>
    </row>
    <row r="503" spans="5:5" ht="15.75" customHeight="1" x14ac:dyDescent="0.25">
      <c r="E503" s="14"/>
    </row>
    <row r="504" spans="5:5" ht="15.75" customHeight="1" x14ac:dyDescent="0.25">
      <c r="E504" s="14"/>
    </row>
    <row r="505" spans="5:5" ht="15.75" customHeight="1" x14ac:dyDescent="0.25">
      <c r="E505" s="14"/>
    </row>
    <row r="506" spans="5:5" ht="15.75" customHeight="1" x14ac:dyDescent="0.25">
      <c r="E506" s="14"/>
    </row>
    <row r="507" spans="5:5" ht="15.75" customHeight="1" x14ac:dyDescent="0.25">
      <c r="E507" s="14"/>
    </row>
    <row r="508" spans="5:5" ht="15.75" customHeight="1" x14ac:dyDescent="0.25">
      <c r="E508" s="14"/>
    </row>
    <row r="509" spans="5:5" ht="15.75" customHeight="1" x14ac:dyDescent="0.25">
      <c r="E509" s="14"/>
    </row>
    <row r="510" spans="5:5" ht="15.75" customHeight="1" x14ac:dyDescent="0.25">
      <c r="E510" s="14"/>
    </row>
    <row r="511" spans="5:5" ht="15.75" customHeight="1" x14ac:dyDescent="0.25">
      <c r="E511" s="14"/>
    </row>
    <row r="512" spans="5:5" ht="15.75" customHeight="1" x14ac:dyDescent="0.25">
      <c r="E512" s="14"/>
    </row>
    <row r="513" spans="5:5" ht="15.75" customHeight="1" x14ac:dyDescent="0.25">
      <c r="E513" s="14"/>
    </row>
    <row r="514" spans="5:5" ht="15.75" customHeight="1" x14ac:dyDescent="0.25">
      <c r="E514" s="14"/>
    </row>
    <row r="515" spans="5:5" ht="15.75" customHeight="1" x14ac:dyDescent="0.25">
      <c r="E515" s="14"/>
    </row>
    <row r="516" spans="5:5" ht="15.75" customHeight="1" x14ac:dyDescent="0.25">
      <c r="E516" s="14"/>
    </row>
    <row r="517" spans="5:5" ht="15.75" customHeight="1" x14ac:dyDescent="0.25">
      <c r="E517" s="14"/>
    </row>
    <row r="518" spans="5:5" ht="15.75" customHeight="1" x14ac:dyDescent="0.25">
      <c r="E518" s="14"/>
    </row>
    <row r="519" spans="5:5" ht="15.75" customHeight="1" x14ac:dyDescent="0.25">
      <c r="E519" s="14"/>
    </row>
    <row r="520" spans="5:5" ht="15.75" customHeight="1" x14ac:dyDescent="0.25">
      <c r="E520" s="14"/>
    </row>
    <row r="521" spans="5:5" ht="15.75" customHeight="1" x14ac:dyDescent="0.25">
      <c r="E521" s="14"/>
    </row>
    <row r="522" spans="5:5" ht="15.75" customHeight="1" x14ac:dyDescent="0.25">
      <c r="E522" s="14"/>
    </row>
    <row r="523" spans="5:5" ht="15.75" customHeight="1" x14ac:dyDescent="0.25">
      <c r="E523" s="14"/>
    </row>
    <row r="524" spans="5:5" ht="15.75" customHeight="1" x14ac:dyDescent="0.25">
      <c r="E524" s="14"/>
    </row>
    <row r="525" spans="5:5" ht="15.75" customHeight="1" x14ac:dyDescent="0.25">
      <c r="E525" s="14"/>
    </row>
    <row r="526" spans="5:5" ht="15.75" customHeight="1" x14ac:dyDescent="0.25">
      <c r="E526" s="14"/>
    </row>
    <row r="527" spans="5:5" ht="15.75" customHeight="1" x14ac:dyDescent="0.25">
      <c r="E527" s="14"/>
    </row>
    <row r="528" spans="5:5" ht="15.75" customHeight="1" x14ac:dyDescent="0.25">
      <c r="E528" s="14"/>
    </row>
    <row r="529" spans="5:5" ht="15.75" customHeight="1" x14ac:dyDescent="0.25">
      <c r="E529" s="14"/>
    </row>
    <row r="530" spans="5:5" ht="15.75" customHeight="1" x14ac:dyDescent="0.25">
      <c r="E530" s="14"/>
    </row>
    <row r="531" spans="5:5" ht="15.75" customHeight="1" x14ac:dyDescent="0.25">
      <c r="E531" s="14"/>
    </row>
    <row r="532" spans="5:5" ht="15.75" customHeight="1" x14ac:dyDescent="0.25">
      <c r="E532" s="14"/>
    </row>
    <row r="533" spans="5:5" ht="15.75" customHeight="1" x14ac:dyDescent="0.25">
      <c r="E533" s="14"/>
    </row>
    <row r="534" spans="5:5" ht="15.75" customHeight="1" x14ac:dyDescent="0.25">
      <c r="E534" s="14"/>
    </row>
    <row r="535" spans="5:5" ht="15.75" customHeight="1" x14ac:dyDescent="0.25">
      <c r="E535" s="14"/>
    </row>
    <row r="536" spans="5:5" ht="15.75" customHeight="1" x14ac:dyDescent="0.25">
      <c r="E536" s="14"/>
    </row>
    <row r="537" spans="5:5" ht="15.75" customHeight="1" x14ac:dyDescent="0.25">
      <c r="E537" s="14"/>
    </row>
    <row r="538" spans="5:5" ht="15.75" customHeight="1" x14ac:dyDescent="0.25">
      <c r="E538" s="14"/>
    </row>
    <row r="539" spans="5:5" ht="15.75" customHeight="1" x14ac:dyDescent="0.25">
      <c r="E539" s="14"/>
    </row>
    <row r="540" spans="5:5" ht="15.75" customHeight="1" x14ac:dyDescent="0.25">
      <c r="E540" s="14"/>
    </row>
    <row r="541" spans="5:5" ht="15.75" customHeight="1" x14ac:dyDescent="0.25">
      <c r="E541" s="14"/>
    </row>
    <row r="542" spans="5:5" ht="15.75" customHeight="1" x14ac:dyDescent="0.25">
      <c r="E542" s="14"/>
    </row>
    <row r="543" spans="5:5" ht="15.75" customHeight="1" x14ac:dyDescent="0.25">
      <c r="E543" s="14"/>
    </row>
    <row r="544" spans="5:5" ht="15.75" customHeight="1" x14ac:dyDescent="0.25">
      <c r="E544" s="14"/>
    </row>
    <row r="545" spans="5:5" ht="15.75" customHeight="1" x14ac:dyDescent="0.25">
      <c r="E545" s="14"/>
    </row>
    <row r="546" spans="5:5" ht="15.75" customHeight="1" x14ac:dyDescent="0.25">
      <c r="E546" s="14"/>
    </row>
    <row r="547" spans="5:5" ht="15.75" customHeight="1" x14ac:dyDescent="0.25">
      <c r="E547" s="14"/>
    </row>
    <row r="548" spans="5:5" ht="15.75" customHeight="1" x14ac:dyDescent="0.25">
      <c r="E548" s="14"/>
    </row>
    <row r="549" spans="5:5" ht="15.75" customHeight="1" x14ac:dyDescent="0.25">
      <c r="E549" s="14"/>
    </row>
    <row r="550" spans="5:5" ht="15.75" customHeight="1" x14ac:dyDescent="0.25">
      <c r="E550" s="14"/>
    </row>
    <row r="551" spans="5:5" ht="15.75" customHeight="1" x14ac:dyDescent="0.25">
      <c r="E551" s="14"/>
    </row>
    <row r="552" spans="5:5" ht="15.75" customHeight="1" x14ac:dyDescent="0.25">
      <c r="E552" s="14"/>
    </row>
    <row r="553" spans="5:5" ht="15.75" customHeight="1" x14ac:dyDescent="0.25">
      <c r="E553" s="14"/>
    </row>
    <row r="554" spans="5:5" ht="15.75" customHeight="1" x14ac:dyDescent="0.25">
      <c r="E554" s="14"/>
    </row>
    <row r="555" spans="5:5" ht="15.75" customHeight="1" x14ac:dyDescent="0.25">
      <c r="E555" s="14"/>
    </row>
    <row r="556" spans="5:5" ht="15.75" customHeight="1" x14ac:dyDescent="0.25">
      <c r="E556" s="14"/>
    </row>
    <row r="557" spans="5:5" ht="15.75" customHeight="1" x14ac:dyDescent="0.25">
      <c r="E557" s="14"/>
    </row>
    <row r="558" spans="5:5" ht="15.75" customHeight="1" x14ac:dyDescent="0.25">
      <c r="E558" s="14"/>
    </row>
    <row r="559" spans="5:5" ht="15.75" customHeight="1" x14ac:dyDescent="0.25">
      <c r="E559" s="14"/>
    </row>
    <row r="560" spans="5:5" ht="15.75" customHeight="1" x14ac:dyDescent="0.25">
      <c r="E560" s="14"/>
    </row>
    <row r="561" spans="5:5" ht="15.75" customHeight="1" x14ac:dyDescent="0.25">
      <c r="E561" s="14"/>
    </row>
    <row r="562" spans="5:5" ht="15.75" customHeight="1" x14ac:dyDescent="0.25">
      <c r="E562" s="14"/>
    </row>
    <row r="563" spans="5:5" ht="15.75" customHeight="1" x14ac:dyDescent="0.25">
      <c r="E563" s="14"/>
    </row>
    <row r="564" spans="5:5" ht="15.75" customHeight="1" x14ac:dyDescent="0.25">
      <c r="E564" s="14"/>
    </row>
    <row r="565" spans="5:5" ht="15.75" customHeight="1" x14ac:dyDescent="0.25">
      <c r="E565" s="14"/>
    </row>
    <row r="566" spans="5:5" ht="15.75" customHeight="1" x14ac:dyDescent="0.25">
      <c r="E566" s="14"/>
    </row>
    <row r="567" spans="5:5" ht="15.75" customHeight="1" x14ac:dyDescent="0.25">
      <c r="E567" s="14"/>
    </row>
    <row r="568" spans="5:5" ht="15.75" customHeight="1" x14ac:dyDescent="0.25">
      <c r="E568" s="14"/>
    </row>
    <row r="569" spans="5:5" ht="15.75" customHeight="1" x14ac:dyDescent="0.25">
      <c r="E569" s="14"/>
    </row>
    <row r="570" spans="5:5" ht="15.75" customHeight="1" x14ac:dyDescent="0.25">
      <c r="E570" s="14"/>
    </row>
    <row r="571" spans="5:5" ht="15.75" customHeight="1" x14ac:dyDescent="0.25">
      <c r="E571" s="14"/>
    </row>
    <row r="572" spans="5:5" ht="15.75" customHeight="1" x14ac:dyDescent="0.25">
      <c r="E572" s="14"/>
    </row>
    <row r="573" spans="5:5" ht="15.75" customHeight="1" x14ac:dyDescent="0.25">
      <c r="E573" s="14"/>
    </row>
    <row r="574" spans="5:5" ht="15.75" customHeight="1" x14ac:dyDescent="0.25">
      <c r="E574" s="14"/>
    </row>
    <row r="575" spans="5:5" ht="15.75" customHeight="1" x14ac:dyDescent="0.25">
      <c r="E575" s="14"/>
    </row>
    <row r="576" spans="5:5" ht="15.75" customHeight="1" x14ac:dyDescent="0.25">
      <c r="E576" s="14"/>
    </row>
    <row r="577" spans="5:5" ht="15.75" customHeight="1" x14ac:dyDescent="0.25">
      <c r="E577" s="14"/>
    </row>
    <row r="578" spans="5:5" ht="15.75" customHeight="1" x14ac:dyDescent="0.25">
      <c r="E578" s="14"/>
    </row>
    <row r="579" spans="5:5" ht="15.75" customHeight="1" x14ac:dyDescent="0.25">
      <c r="E579" s="14"/>
    </row>
    <row r="580" spans="5:5" ht="15.75" customHeight="1" x14ac:dyDescent="0.25">
      <c r="E580" s="14"/>
    </row>
    <row r="581" spans="5:5" ht="15.75" customHeight="1" x14ac:dyDescent="0.25">
      <c r="E581" s="14"/>
    </row>
    <row r="582" spans="5:5" ht="15.75" customHeight="1" x14ac:dyDescent="0.25">
      <c r="E582" s="14"/>
    </row>
    <row r="583" spans="5:5" ht="15.75" customHeight="1" x14ac:dyDescent="0.25">
      <c r="E583" s="14"/>
    </row>
    <row r="584" spans="5:5" ht="15.75" customHeight="1" x14ac:dyDescent="0.25">
      <c r="E584" s="14"/>
    </row>
    <row r="585" spans="5:5" ht="15.75" customHeight="1" x14ac:dyDescent="0.25">
      <c r="E585" s="14"/>
    </row>
    <row r="586" spans="5:5" ht="15.75" customHeight="1" x14ac:dyDescent="0.25">
      <c r="E586" s="14"/>
    </row>
    <row r="587" spans="5:5" ht="15.75" customHeight="1" x14ac:dyDescent="0.25">
      <c r="E587" s="14"/>
    </row>
    <row r="588" spans="5:5" ht="15.75" customHeight="1" x14ac:dyDescent="0.25">
      <c r="E588" s="14"/>
    </row>
    <row r="589" spans="5:5" ht="15.75" customHeight="1" x14ac:dyDescent="0.25">
      <c r="E589" s="14"/>
    </row>
    <row r="590" spans="5:5" ht="15.75" customHeight="1" x14ac:dyDescent="0.25">
      <c r="E590" s="14"/>
    </row>
    <row r="591" spans="5:5" ht="15.75" customHeight="1" x14ac:dyDescent="0.25">
      <c r="E591" s="14"/>
    </row>
    <row r="592" spans="5:5" ht="15.75" customHeight="1" x14ac:dyDescent="0.25">
      <c r="E592" s="14"/>
    </row>
    <row r="593" spans="5:5" ht="15.75" customHeight="1" x14ac:dyDescent="0.25">
      <c r="E593" s="14"/>
    </row>
    <row r="594" spans="5:5" ht="15.75" customHeight="1" x14ac:dyDescent="0.25">
      <c r="E594" s="14"/>
    </row>
    <row r="595" spans="5:5" ht="15.75" customHeight="1" x14ac:dyDescent="0.25">
      <c r="E595" s="14"/>
    </row>
    <row r="596" spans="5:5" ht="15.75" customHeight="1" x14ac:dyDescent="0.25">
      <c r="E596" s="14"/>
    </row>
    <row r="597" spans="5:5" ht="15.75" customHeight="1" x14ac:dyDescent="0.25">
      <c r="E597" s="14"/>
    </row>
    <row r="598" spans="5:5" ht="15.75" customHeight="1" x14ac:dyDescent="0.25">
      <c r="E598" s="14"/>
    </row>
    <row r="599" spans="5:5" ht="15.75" customHeight="1" x14ac:dyDescent="0.25">
      <c r="E599" s="14"/>
    </row>
    <row r="600" spans="5:5" ht="15.75" customHeight="1" x14ac:dyDescent="0.25">
      <c r="E600" s="14"/>
    </row>
    <row r="601" spans="5:5" ht="15.75" customHeight="1" x14ac:dyDescent="0.25">
      <c r="E601" s="14"/>
    </row>
    <row r="602" spans="5:5" ht="15.75" customHeight="1" x14ac:dyDescent="0.25">
      <c r="E602" s="14"/>
    </row>
    <row r="603" spans="5:5" ht="15.75" customHeight="1" x14ac:dyDescent="0.25">
      <c r="E603" s="14"/>
    </row>
    <row r="604" spans="5:5" ht="15.75" customHeight="1" x14ac:dyDescent="0.25">
      <c r="E604" s="14"/>
    </row>
    <row r="605" spans="5:5" ht="15.75" customHeight="1" x14ac:dyDescent="0.25">
      <c r="E605" s="14"/>
    </row>
    <row r="606" spans="5:5" ht="15.75" customHeight="1" x14ac:dyDescent="0.25">
      <c r="E606" s="14"/>
    </row>
    <row r="607" spans="5:5" ht="15.75" customHeight="1" x14ac:dyDescent="0.25">
      <c r="E607" s="14"/>
    </row>
    <row r="608" spans="5:5" ht="15.75" customHeight="1" x14ac:dyDescent="0.25">
      <c r="E608" s="14"/>
    </row>
    <row r="609" spans="5:5" ht="15.75" customHeight="1" x14ac:dyDescent="0.25">
      <c r="E609" s="14"/>
    </row>
    <row r="610" spans="5:5" ht="15.75" customHeight="1" x14ac:dyDescent="0.25">
      <c r="E610" s="14"/>
    </row>
    <row r="611" spans="5:5" ht="15.75" customHeight="1" x14ac:dyDescent="0.25">
      <c r="E611" s="14"/>
    </row>
    <row r="612" spans="5:5" ht="15.75" customHeight="1" x14ac:dyDescent="0.25">
      <c r="E612" s="14"/>
    </row>
    <row r="613" spans="5:5" ht="15.75" customHeight="1" x14ac:dyDescent="0.25">
      <c r="E613" s="14"/>
    </row>
    <row r="614" spans="5:5" ht="15.75" customHeight="1" x14ac:dyDescent="0.25">
      <c r="E614" s="14"/>
    </row>
    <row r="615" spans="5:5" ht="15.75" customHeight="1" x14ac:dyDescent="0.25">
      <c r="E615" s="14"/>
    </row>
    <row r="616" spans="5:5" ht="15.75" customHeight="1" x14ac:dyDescent="0.25">
      <c r="E616" s="14"/>
    </row>
    <row r="617" spans="5:5" ht="15.75" customHeight="1" x14ac:dyDescent="0.25">
      <c r="E617" s="14"/>
    </row>
    <row r="618" spans="5:5" ht="15.75" customHeight="1" x14ac:dyDescent="0.25">
      <c r="E618" s="14"/>
    </row>
    <row r="619" spans="5:5" ht="15.75" customHeight="1" x14ac:dyDescent="0.25">
      <c r="E619" s="14"/>
    </row>
    <row r="620" spans="5:5" ht="15.75" customHeight="1" x14ac:dyDescent="0.25">
      <c r="E620" s="14"/>
    </row>
    <row r="621" spans="5:5" ht="15.75" customHeight="1" x14ac:dyDescent="0.25">
      <c r="E621" s="14"/>
    </row>
    <row r="622" spans="5:5" ht="15.75" customHeight="1" x14ac:dyDescent="0.25">
      <c r="E622" s="14"/>
    </row>
    <row r="623" spans="5:5" ht="15.75" customHeight="1" x14ac:dyDescent="0.25">
      <c r="E623" s="14"/>
    </row>
    <row r="624" spans="5:5" ht="15.75" customHeight="1" x14ac:dyDescent="0.25">
      <c r="E624" s="14"/>
    </row>
    <row r="625" spans="5:5" ht="15.75" customHeight="1" x14ac:dyDescent="0.25">
      <c r="E625" s="14"/>
    </row>
    <row r="626" spans="5:5" ht="15.75" customHeight="1" x14ac:dyDescent="0.25">
      <c r="E626" s="14"/>
    </row>
    <row r="627" spans="5:5" ht="15.75" customHeight="1" x14ac:dyDescent="0.25">
      <c r="E627" s="14"/>
    </row>
    <row r="628" spans="5:5" ht="15.75" customHeight="1" x14ac:dyDescent="0.25">
      <c r="E628" s="14"/>
    </row>
    <row r="629" spans="5:5" ht="15.75" customHeight="1" x14ac:dyDescent="0.25">
      <c r="E629" s="14"/>
    </row>
    <row r="630" spans="5:5" ht="15.75" customHeight="1" x14ac:dyDescent="0.25">
      <c r="E630" s="14"/>
    </row>
    <row r="631" spans="5:5" ht="15.75" customHeight="1" x14ac:dyDescent="0.25">
      <c r="E631" s="14"/>
    </row>
    <row r="632" spans="5:5" ht="15.75" customHeight="1" x14ac:dyDescent="0.25">
      <c r="E632" s="14"/>
    </row>
    <row r="633" spans="5:5" ht="15.75" customHeight="1" x14ac:dyDescent="0.25">
      <c r="E633" s="14"/>
    </row>
    <row r="634" spans="5:5" ht="15.75" customHeight="1" x14ac:dyDescent="0.25">
      <c r="E634" s="14"/>
    </row>
    <row r="635" spans="5:5" ht="15.75" customHeight="1" x14ac:dyDescent="0.25">
      <c r="E635" s="14"/>
    </row>
    <row r="636" spans="5:5" ht="15.75" customHeight="1" x14ac:dyDescent="0.25">
      <c r="E636" s="14"/>
    </row>
    <row r="637" spans="5:5" ht="15.75" customHeight="1" x14ac:dyDescent="0.25">
      <c r="E637" s="14"/>
    </row>
    <row r="638" spans="5:5" ht="15.75" customHeight="1" x14ac:dyDescent="0.25">
      <c r="E638" s="14"/>
    </row>
    <row r="639" spans="5:5" ht="15.75" customHeight="1" x14ac:dyDescent="0.25">
      <c r="E639" s="14"/>
    </row>
    <row r="640" spans="5:5" ht="15.75" customHeight="1" x14ac:dyDescent="0.25">
      <c r="E640" s="14"/>
    </row>
    <row r="641" spans="5:5" ht="15.75" customHeight="1" x14ac:dyDescent="0.25">
      <c r="E641" s="14"/>
    </row>
    <row r="642" spans="5:5" ht="15.75" customHeight="1" x14ac:dyDescent="0.25">
      <c r="E642" s="14"/>
    </row>
    <row r="643" spans="5:5" ht="15.75" customHeight="1" x14ac:dyDescent="0.25">
      <c r="E643" s="14"/>
    </row>
    <row r="644" spans="5:5" ht="15.75" customHeight="1" x14ac:dyDescent="0.25">
      <c r="E644" s="14"/>
    </row>
    <row r="645" spans="5:5" ht="15.75" customHeight="1" x14ac:dyDescent="0.25">
      <c r="E645" s="14"/>
    </row>
    <row r="646" spans="5:5" ht="15.75" customHeight="1" x14ac:dyDescent="0.25">
      <c r="E646" s="14"/>
    </row>
    <row r="647" spans="5:5" ht="15.75" customHeight="1" x14ac:dyDescent="0.25">
      <c r="E647" s="14"/>
    </row>
    <row r="648" spans="5:5" ht="15.75" customHeight="1" x14ac:dyDescent="0.25">
      <c r="E648" s="14"/>
    </row>
    <row r="649" spans="5:5" ht="15.75" customHeight="1" x14ac:dyDescent="0.25">
      <c r="E649" s="14"/>
    </row>
    <row r="650" spans="5:5" ht="15.75" customHeight="1" x14ac:dyDescent="0.25">
      <c r="E650" s="14"/>
    </row>
    <row r="651" spans="5:5" ht="15.75" customHeight="1" x14ac:dyDescent="0.25">
      <c r="E651" s="14"/>
    </row>
    <row r="652" spans="5:5" ht="15.75" customHeight="1" x14ac:dyDescent="0.25">
      <c r="E652" s="14"/>
    </row>
    <row r="653" spans="5:5" ht="15.75" customHeight="1" x14ac:dyDescent="0.25">
      <c r="E653" s="14"/>
    </row>
    <row r="654" spans="5:5" ht="15.75" customHeight="1" x14ac:dyDescent="0.25">
      <c r="E654" s="14"/>
    </row>
    <row r="655" spans="5:5" ht="15.75" customHeight="1" x14ac:dyDescent="0.25">
      <c r="E655" s="14"/>
    </row>
    <row r="656" spans="5:5" ht="15.75" customHeight="1" x14ac:dyDescent="0.25">
      <c r="E656" s="14"/>
    </row>
    <row r="657" spans="5:5" ht="15.75" customHeight="1" x14ac:dyDescent="0.25">
      <c r="E657" s="14"/>
    </row>
    <row r="658" spans="5:5" ht="15.75" customHeight="1" x14ac:dyDescent="0.25">
      <c r="E658" s="14"/>
    </row>
    <row r="659" spans="5:5" ht="15.75" customHeight="1" x14ac:dyDescent="0.25">
      <c r="E659" s="14"/>
    </row>
    <row r="660" spans="5:5" ht="15.75" customHeight="1" x14ac:dyDescent="0.25">
      <c r="E660" s="14"/>
    </row>
    <row r="661" spans="5:5" ht="15.75" customHeight="1" x14ac:dyDescent="0.25">
      <c r="E661" s="14"/>
    </row>
    <row r="662" spans="5:5" ht="15.75" customHeight="1" x14ac:dyDescent="0.25">
      <c r="E662" s="14"/>
    </row>
    <row r="663" spans="5:5" ht="15.75" customHeight="1" x14ac:dyDescent="0.25">
      <c r="E663" s="14"/>
    </row>
    <row r="664" spans="5:5" ht="15.75" customHeight="1" x14ac:dyDescent="0.25">
      <c r="E664" s="14"/>
    </row>
    <row r="665" spans="5:5" ht="15.75" customHeight="1" x14ac:dyDescent="0.25">
      <c r="E665" s="14"/>
    </row>
    <row r="666" spans="5:5" ht="15.75" customHeight="1" x14ac:dyDescent="0.25">
      <c r="E666" s="14"/>
    </row>
    <row r="667" spans="5:5" ht="15.75" customHeight="1" x14ac:dyDescent="0.25">
      <c r="E667" s="14"/>
    </row>
    <row r="668" spans="5:5" ht="15.75" customHeight="1" x14ac:dyDescent="0.25">
      <c r="E668" s="14"/>
    </row>
    <row r="669" spans="5:5" ht="15.75" customHeight="1" x14ac:dyDescent="0.25">
      <c r="E669" s="14"/>
    </row>
    <row r="670" spans="5:5" ht="15.75" customHeight="1" x14ac:dyDescent="0.25">
      <c r="E670" s="14"/>
    </row>
    <row r="671" spans="5:5" ht="15.75" customHeight="1" x14ac:dyDescent="0.25">
      <c r="E671" s="14"/>
    </row>
    <row r="672" spans="5:5" ht="15.75" customHeight="1" x14ac:dyDescent="0.25">
      <c r="E672" s="14"/>
    </row>
    <row r="673" spans="5:5" ht="15.75" customHeight="1" x14ac:dyDescent="0.25">
      <c r="E673" s="14"/>
    </row>
    <row r="674" spans="5:5" ht="15.75" customHeight="1" x14ac:dyDescent="0.25">
      <c r="E674" s="14"/>
    </row>
    <row r="675" spans="5:5" ht="15.75" customHeight="1" x14ac:dyDescent="0.25">
      <c r="E675" s="14"/>
    </row>
    <row r="676" spans="5:5" ht="15.75" customHeight="1" x14ac:dyDescent="0.25">
      <c r="E676" s="14"/>
    </row>
    <row r="677" spans="5:5" ht="15.75" customHeight="1" x14ac:dyDescent="0.25">
      <c r="E677" s="14"/>
    </row>
    <row r="678" spans="5:5" ht="15.75" customHeight="1" x14ac:dyDescent="0.25">
      <c r="E678" s="14"/>
    </row>
    <row r="679" spans="5:5" ht="15.75" customHeight="1" x14ac:dyDescent="0.25">
      <c r="E679" s="14"/>
    </row>
    <row r="680" spans="5:5" ht="15.75" customHeight="1" x14ac:dyDescent="0.25">
      <c r="E680" s="14"/>
    </row>
    <row r="681" spans="5:5" ht="15.75" customHeight="1" x14ac:dyDescent="0.25">
      <c r="E681" s="14"/>
    </row>
    <row r="682" spans="5:5" ht="15.75" customHeight="1" x14ac:dyDescent="0.25">
      <c r="E682" s="14"/>
    </row>
    <row r="683" spans="5:5" ht="15.75" customHeight="1" x14ac:dyDescent="0.25">
      <c r="E683" s="14"/>
    </row>
    <row r="684" spans="5:5" ht="15.75" customHeight="1" x14ac:dyDescent="0.25">
      <c r="E684" s="14"/>
    </row>
    <row r="685" spans="5:5" ht="15.75" customHeight="1" x14ac:dyDescent="0.25">
      <c r="E685" s="14"/>
    </row>
    <row r="686" spans="5:5" ht="15.75" customHeight="1" x14ac:dyDescent="0.25">
      <c r="E686" s="14"/>
    </row>
    <row r="687" spans="5:5" ht="15.75" customHeight="1" x14ac:dyDescent="0.25">
      <c r="E687" s="14"/>
    </row>
    <row r="688" spans="5:5" ht="15.75" customHeight="1" x14ac:dyDescent="0.25">
      <c r="E688" s="14"/>
    </row>
    <row r="689" spans="5:5" ht="15.75" customHeight="1" x14ac:dyDescent="0.25">
      <c r="E689" s="14"/>
    </row>
    <row r="690" spans="5:5" ht="15.75" customHeight="1" x14ac:dyDescent="0.25">
      <c r="E690" s="14"/>
    </row>
    <row r="691" spans="5:5" ht="15.75" customHeight="1" x14ac:dyDescent="0.25">
      <c r="E691" s="14"/>
    </row>
    <row r="692" spans="5:5" ht="15.75" customHeight="1" x14ac:dyDescent="0.25">
      <c r="E692" s="14"/>
    </row>
    <row r="693" spans="5:5" ht="15.75" customHeight="1" x14ac:dyDescent="0.25">
      <c r="E693" s="14"/>
    </row>
    <row r="694" spans="5:5" ht="15.75" customHeight="1" x14ac:dyDescent="0.25">
      <c r="E694" s="14"/>
    </row>
    <row r="695" spans="5:5" ht="15.75" customHeight="1" x14ac:dyDescent="0.25">
      <c r="E695" s="14"/>
    </row>
    <row r="696" spans="5:5" ht="15.75" customHeight="1" x14ac:dyDescent="0.25">
      <c r="E696" s="14"/>
    </row>
    <row r="697" spans="5:5" ht="15.75" customHeight="1" x14ac:dyDescent="0.25">
      <c r="E697" s="14"/>
    </row>
    <row r="698" spans="5:5" ht="15.75" customHeight="1" x14ac:dyDescent="0.25">
      <c r="E698" s="14"/>
    </row>
    <row r="699" spans="5:5" ht="15.75" customHeight="1" x14ac:dyDescent="0.25">
      <c r="E699" s="14"/>
    </row>
    <row r="700" spans="5:5" ht="15.75" customHeight="1" x14ac:dyDescent="0.25">
      <c r="E700" s="14"/>
    </row>
    <row r="701" spans="5:5" ht="15.75" customHeight="1" x14ac:dyDescent="0.25">
      <c r="E701" s="14"/>
    </row>
    <row r="702" spans="5:5" ht="15.75" customHeight="1" x14ac:dyDescent="0.25">
      <c r="E702" s="14"/>
    </row>
    <row r="703" spans="5:5" ht="15.75" customHeight="1" x14ac:dyDescent="0.25">
      <c r="E703" s="14"/>
    </row>
    <row r="704" spans="5:5" ht="15.75" customHeight="1" x14ac:dyDescent="0.25">
      <c r="E704" s="14"/>
    </row>
    <row r="705" spans="5:5" ht="15.75" customHeight="1" x14ac:dyDescent="0.25">
      <c r="E705" s="14"/>
    </row>
    <row r="706" spans="5:5" ht="15.75" customHeight="1" x14ac:dyDescent="0.25">
      <c r="E706" s="14"/>
    </row>
    <row r="707" spans="5:5" ht="15.75" customHeight="1" x14ac:dyDescent="0.25">
      <c r="E707" s="14"/>
    </row>
    <row r="708" spans="5:5" ht="15.75" customHeight="1" x14ac:dyDescent="0.25">
      <c r="E708" s="14"/>
    </row>
    <row r="709" spans="5:5" ht="15.75" customHeight="1" x14ac:dyDescent="0.25">
      <c r="E709" s="14"/>
    </row>
    <row r="710" spans="5:5" ht="15.75" customHeight="1" x14ac:dyDescent="0.25">
      <c r="E710" s="14"/>
    </row>
    <row r="711" spans="5:5" ht="15.75" customHeight="1" x14ac:dyDescent="0.25">
      <c r="E711" s="14"/>
    </row>
    <row r="712" spans="5:5" ht="15.75" customHeight="1" x14ac:dyDescent="0.25">
      <c r="E712" s="14"/>
    </row>
    <row r="713" spans="5:5" ht="15.75" customHeight="1" x14ac:dyDescent="0.25">
      <c r="E713" s="14"/>
    </row>
    <row r="714" spans="5:5" ht="15.75" customHeight="1" x14ac:dyDescent="0.25">
      <c r="E714" s="14"/>
    </row>
    <row r="715" spans="5:5" ht="15.75" customHeight="1" x14ac:dyDescent="0.25">
      <c r="E715" s="14"/>
    </row>
    <row r="716" spans="5:5" ht="15.75" customHeight="1" x14ac:dyDescent="0.25">
      <c r="E716" s="14"/>
    </row>
    <row r="717" spans="5:5" ht="15.75" customHeight="1" x14ac:dyDescent="0.25">
      <c r="E717" s="14"/>
    </row>
    <row r="718" spans="5:5" ht="15.75" customHeight="1" x14ac:dyDescent="0.25">
      <c r="E718" s="14"/>
    </row>
    <row r="719" spans="5:5" ht="15.75" customHeight="1" x14ac:dyDescent="0.25">
      <c r="E719" s="14"/>
    </row>
    <row r="720" spans="5:5" ht="15.75" customHeight="1" x14ac:dyDescent="0.25">
      <c r="E720" s="14"/>
    </row>
    <row r="721" spans="5:5" ht="15.75" customHeight="1" x14ac:dyDescent="0.25">
      <c r="E721" s="14"/>
    </row>
    <row r="722" spans="5:5" ht="15.75" customHeight="1" x14ac:dyDescent="0.25">
      <c r="E722" s="14"/>
    </row>
    <row r="723" spans="5:5" ht="15.75" customHeight="1" x14ac:dyDescent="0.25">
      <c r="E723" s="14"/>
    </row>
    <row r="724" spans="5:5" ht="15.75" customHeight="1" x14ac:dyDescent="0.25">
      <c r="E724" s="14"/>
    </row>
    <row r="725" spans="5:5" ht="15.75" customHeight="1" x14ac:dyDescent="0.25">
      <c r="E725" s="14"/>
    </row>
    <row r="726" spans="5:5" ht="15.75" customHeight="1" x14ac:dyDescent="0.25">
      <c r="E726" s="14"/>
    </row>
    <row r="727" spans="5:5" ht="15.75" customHeight="1" x14ac:dyDescent="0.25">
      <c r="E727" s="14"/>
    </row>
    <row r="728" spans="5:5" ht="15.75" customHeight="1" x14ac:dyDescent="0.25">
      <c r="E728" s="14"/>
    </row>
    <row r="729" spans="5:5" ht="15.75" customHeight="1" x14ac:dyDescent="0.25">
      <c r="E729" s="14"/>
    </row>
    <row r="730" spans="5:5" ht="15.75" customHeight="1" x14ac:dyDescent="0.25">
      <c r="E730" s="14"/>
    </row>
    <row r="731" spans="5:5" ht="15.75" customHeight="1" x14ac:dyDescent="0.25">
      <c r="E731" s="14"/>
    </row>
    <row r="732" spans="5:5" ht="15.75" customHeight="1" x14ac:dyDescent="0.25">
      <c r="E732" s="14"/>
    </row>
    <row r="733" spans="5:5" ht="15.75" customHeight="1" x14ac:dyDescent="0.25">
      <c r="E733" s="14"/>
    </row>
    <row r="734" spans="5:5" ht="15.75" customHeight="1" x14ac:dyDescent="0.25">
      <c r="E734" s="14"/>
    </row>
    <row r="735" spans="5:5" ht="15.75" customHeight="1" x14ac:dyDescent="0.25">
      <c r="E735" s="14"/>
    </row>
    <row r="736" spans="5:5" ht="15.75" customHeight="1" x14ac:dyDescent="0.25">
      <c r="E736" s="14"/>
    </row>
    <row r="737" spans="5:5" ht="15.75" customHeight="1" x14ac:dyDescent="0.25">
      <c r="E737" s="14"/>
    </row>
    <row r="738" spans="5:5" ht="15.75" customHeight="1" x14ac:dyDescent="0.25">
      <c r="E738" s="14"/>
    </row>
    <row r="739" spans="5:5" ht="15.75" customHeight="1" x14ac:dyDescent="0.25">
      <c r="E739" s="14"/>
    </row>
    <row r="740" spans="5:5" ht="15.75" customHeight="1" x14ac:dyDescent="0.25">
      <c r="E740" s="14"/>
    </row>
    <row r="741" spans="5:5" ht="15.75" customHeight="1" x14ac:dyDescent="0.25">
      <c r="E741" s="14"/>
    </row>
    <row r="742" spans="5:5" ht="15.75" customHeight="1" x14ac:dyDescent="0.25">
      <c r="E742" s="14"/>
    </row>
    <row r="743" spans="5:5" ht="15.75" customHeight="1" x14ac:dyDescent="0.25">
      <c r="E743" s="14"/>
    </row>
    <row r="744" spans="5:5" ht="15.75" customHeight="1" x14ac:dyDescent="0.25">
      <c r="E744" s="14"/>
    </row>
    <row r="745" spans="5:5" ht="15.75" customHeight="1" x14ac:dyDescent="0.25">
      <c r="E745" s="14"/>
    </row>
    <row r="746" spans="5:5" ht="15.75" customHeight="1" x14ac:dyDescent="0.25">
      <c r="E746" s="14"/>
    </row>
    <row r="747" spans="5:5" ht="15.75" customHeight="1" x14ac:dyDescent="0.25">
      <c r="E747" s="14"/>
    </row>
    <row r="748" spans="5:5" ht="15.75" customHeight="1" x14ac:dyDescent="0.25">
      <c r="E748" s="14"/>
    </row>
    <row r="749" spans="5:5" ht="15.75" customHeight="1" x14ac:dyDescent="0.25">
      <c r="E749" s="14"/>
    </row>
    <row r="750" spans="5:5" ht="15.75" customHeight="1" x14ac:dyDescent="0.25">
      <c r="E750" s="14"/>
    </row>
    <row r="751" spans="5:5" ht="15.75" customHeight="1" x14ac:dyDescent="0.25">
      <c r="E751" s="14"/>
    </row>
    <row r="752" spans="5:5" ht="15.75" customHeight="1" x14ac:dyDescent="0.25">
      <c r="E752" s="14"/>
    </row>
    <row r="753" spans="5:5" ht="15.75" customHeight="1" x14ac:dyDescent="0.25">
      <c r="E753" s="14"/>
    </row>
    <row r="754" spans="5:5" ht="15.75" customHeight="1" x14ac:dyDescent="0.25">
      <c r="E754" s="14"/>
    </row>
    <row r="755" spans="5:5" ht="15.75" customHeight="1" x14ac:dyDescent="0.25">
      <c r="E755" s="14"/>
    </row>
    <row r="756" spans="5:5" ht="15.75" customHeight="1" x14ac:dyDescent="0.25">
      <c r="E756" s="14"/>
    </row>
    <row r="757" spans="5:5" ht="15.75" customHeight="1" x14ac:dyDescent="0.25">
      <c r="E757" s="14"/>
    </row>
    <row r="758" spans="5:5" ht="15.75" customHeight="1" x14ac:dyDescent="0.25">
      <c r="E758" s="14"/>
    </row>
    <row r="759" spans="5:5" ht="15.75" customHeight="1" x14ac:dyDescent="0.25">
      <c r="E759" s="14"/>
    </row>
    <row r="760" spans="5:5" ht="15.75" customHeight="1" x14ac:dyDescent="0.25">
      <c r="E760" s="14"/>
    </row>
    <row r="761" spans="5:5" ht="15.75" customHeight="1" x14ac:dyDescent="0.25">
      <c r="E761" s="14"/>
    </row>
    <row r="762" spans="5:5" ht="15.75" customHeight="1" x14ac:dyDescent="0.25">
      <c r="E762" s="14"/>
    </row>
    <row r="763" spans="5:5" ht="15.75" customHeight="1" x14ac:dyDescent="0.25">
      <c r="E763" s="14"/>
    </row>
    <row r="764" spans="5:5" ht="15.75" customHeight="1" x14ac:dyDescent="0.25">
      <c r="E764" s="14"/>
    </row>
    <row r="765" spans="5:5" ht="15.75" customHeight="1" x14ac:dyDescent="0.25">
      <c r="E765" s="14"/>
    </row>
    <row r="766" spans="5:5" ht="15.75" customHeight="1" x14ac:dyDescent="0.25">
      <c r="E766" s="14"/>
    </row>
    <row r="767" spans="5:5" ht="15.75" customHeight="1" x14ac:dyDescent="0.25">
      <c r="E767" s="14"/>
    </row>
    <row r="768" spans="5:5" ht="15.75" customHeight="1" x14ac:dyDescent="0.25">
      <c r="E768" s="14"/>
    </row>
    <row r="769" spans="5:5" ht="15.75" customHeight="1" x14ac:dyDescent="0.25">
      <c r="E769" s="14"/>
    </row>
    <row r="770" spans="5:5" ht="15.75" customHeight="1" x14ac:dyDescent="0.25">
      <c r="E770" s="14"/>
    </row>
    <row r="771" spans="5:5" ht="15.75" customHeight="1" x14ac:dyDescent="0.25">
      <c r="E771" s="14"/>
    </row>
    <row r="772" spans="5:5" ht="15.75" customHeight="1" x14ac:dyDescent="0.25">
      <c r="E772" s="14"/>
    </row>
    <row r="773" spans="5:5" ht="15.75" customHeight="1" x14ac:dyDescent="0.25">
      <c r="E773" s="14"/>
    </row>
    <row r="774" spans="5:5" ht="15.75" customHeight="1" x14ac:dyDescent="0.25">
      <c r="E774" s="14"/>
    </row>
    <row r="775" spans="5:5" ht="15.75" customHeight="1" x14ac:dyDescent="0.25">
      <c r="E775" s="14"/>
    </row>
    <row r="776" spans="5:5" ht="15.75" customHeight="1" x14ac:dyDescent="0.25">
      <c r="E776" s="14"/>
    </row>
    <row r="777" spans="5:5" ht="15.75" customHeight="1" x14ac:dyDescent="0.25">
      <c r="E777" s="14"/>
    </row>
    <row r="778" spans="5:5" ht="15.75" customHeight="1" x14ac:dyDescent="0.25">
      <c r="E778" s="14"/>
    </row>
    <row r="779" spans="5:5" ht="15.75" customHeight="1" x14ac:dyDescent="0.25">
      <c r="E779" s="14"/>
    </row>
    <row r="780" spans="5:5" ht="15.75" customHeight="1" x14ac:dyDescent="0.25">
      <c r="E780" s="14"/>
    </row>
    <row r="781" spans="5:5" ht="15.75" customHeight="1" x14ac:dyDescent="0.25">
      <c r="E781" s="14"/>
    </row>
    <row r="782" spans="5:5" ht="15.75" customHeight="1" x14ac:dyDescent="0.25">
      <c r="E782" s="14"/>
    </row>
    <row r="783" spans="5:5" ht="15.75" customHeight="1" x14ac:dyDescent="0.25">
      <c r="E783" s="14"/>
    </row>
    <row r="784" spans="5:5" ht="15.75" customHeight="1" x14ac:dyDescent="0.25">
      <c r="E784" s="14"/>
    </row>
    <row r="785" spans="5:5" ht="15.75" customHeight="1" x14ac:dyDescent="0.25">
      <c r="E785" s="14"/>
    </row>
    <row r="786" spans="5:5" ht="15.75" customHeight="1" x14ac:dyDescent="0.25">
      <c r="E786" s="14"/>
    </row>
    <row r="787" spans="5:5" ht="15.75" customHeight="1" x14ac:dyDescent="0.25">
      <c r="E787" s="14"/>
    </row>
    <row r="788" spans="5:5" ht="15.75" customHeight="1" x14ac:dyDescent="0.25">
      <c r="E788" s="14"/>
    </row>
    <row r="789" spans="5:5" ht="15.75" customHeight="1" x14ac:dyDescent="0.25">
      <c r="E789" s="14"/>
    </row>
    <row r="790" spans="5:5" ht="15.75" customHeight="1" x14ac:dyDescent="0.25">
      <c r="E790" s="14"/>
    </row>
    <row r="791" spans="5:5" ht="15.75" customHeight="1" x14ac:dyDescent="0.25">
      <c r="E791" s="14"/>
    </row>
    <row r="792" spans="5:5" ht="15.75" customHeight="1" x14ac:dyDescent="0.25">
      <c r="E792" s="14"/>
    </row>
    <row r="793" spans="5:5" ht="15.75" customHeight="1" x14ac:dyDescent="0.25">
      <c r="E793" s="14"/>
    </row>
    <row r="794" spans="5:5" ht="15.75" customHeight="1" x14ac:dyDescent="0.25">
      <c r="E794" s="14"/>
    </row>
    <row r="795" spans="5:5" ht="15.75" customHeight="1" x14ac:dyDescent="0.25">
      <c r="E795" s="14"/>
    </row>
    <row r="796" spans="5:5" ht="15.75" customHeight="1" x14ac:dyDescent="0.25">
      <c r="E796" s="14"/>
    </row>
    <row r="797" spans="5:5" ht="15.75" customHeight="1" x14ac:dyDescent="0.25">
      <c r="E797" s="14"/>
    </row>
    <row r="798" spans="5:5" ht="15.75" customHeight="1" x14ac:dyDescent="0.25">
      <c r="E798" s="14"/>
    </row>
    <row r="799" spans="5:5" ht="15.75" customHeight="1" x14ac:dyDescent="0.25">
      <c r="E799" s="14"/>
    </row>
    <row r="800" spans="5:5" ht="15.75" customHeight="1" x14ac:dyDescent="0.25">
      <c r="E800" s="14"/>
    </row>
    <row r="801" spans="5:5" ht="15.75" customHeight="1" x14ac:dyDescent="0.25">
      <c r="E801" s="14"/>
    </row>
    <row r="802" spans="5:5" ht="15.75" customHeight="1" x14ac:dyDescent="0.25">
      <c r="E802" s="14"/>
    </row>
    <row r="803" spans="5:5" ht="15.75" customHeight="1" x14ac:dyDescent="0.25">
      <c r="E803" s="14"/>
    </row>
    <row r="804" spans="5:5" ht="15.75" customHeight="1" x14ac:dyDescent="0.25">
      <c r="E804" s="14"/>
    </row>
    <row r="805" spans="5:5" ht="15.75" customHeight="1" x14ac:dyDescent="0.25">
      <c r="E805" s="14"/>
    </row>
    <row r="806" spans="5:5" ht="15.75" customHeight="1" x14ac:dyDescent="0.25">
      <c r="E806" s="14"/>
    </row>
    <row r="807" spans="5:5" ht="15.75" customHeight="1" x14ac:dyDescent="0.25">
      <c r="E807" s="14"/>
    </row>
    <row r="808" spans="5:5" ht="15.75" customHeight="1" x14ac:dyDescent="0.25">
      <c r="E808" s="14"/>
    </row>
    <row r="809" spans="5:5" ht="15.75" customHeight="1" x14ac:dyDescent="0.25">
      <c r="E809" s="14"/>
    </row>
    <row r="810" spans="5:5" ht="15.75" customHeight="1" x14ac:dyDescent="0.25">
      <c r="E810" s="14"/>
    </row>
    <row r="811" spans="5:5" ht="15.75" customHeight="1" x14ac:dyDescent="0.25">
      <c r="E811" s="14"/>
    </row>
    <row r="812" spans="5:5" ht="15.75" customHeight="1" x14ac:dyDescent="0.25">
      <c r="E812" s="14"/>
    </row>
    <row r="813" spans="5:5" ht="15.75" customHeight="1" x14ac:dyDescent="0.25">
      <c r="E813" s="14"/>
    </row>
    <row r="814" spans="5:5" ht="15.75" customHeight="1" x14ac:dyDescent="0.25">
      <c r="E814" s="14"/>
    </row>
    <row r="815" spans="5:5" ht="15.75" customHeight="1" x14ac:dyDescent="0.25">
      <c r="E815" s="14"/>
    </row>
    <row r="816" spans="5:5" ht="15.75" customHeight="1" x14ac:dyDescent="0.25">
      <c r="E816" s="14"/>
    </row>
    <row r="817" spans="5:5" ht="15.75" customHeight="1" x14ac:dyDescent="0.25">
      <c r="E817" s="14"/>
    </row>
    <row r="818" spans="5:5" ht="15.75" customHeight="1" x14ac:dyDescent="0.25">
      <c r="E818" s="14"/>
    </row>
    <row r="819" spans="5:5" ht="15.75" customHeight="1" x14ac:dyDescent="0.25">
      <c r="E819" s="14"/>
    </row>
    <row r="820" spans="5:5" ht="15.75" customHeight="1" x14ac:dyDescent="0.25">
      <c r="E820" s="14"/>
    </row>
    <row r="821" spans="5:5" ht="15.75" customHeight="1" x14ac:dyDescent="0.25">
      <c r="E821" s="14"/>
    </row>
    <row r="822" spans="5:5" ht="15.75" customHeight="1" x14ac:dyDescent="0.25">
      <c r="E822" s="14"/>
    </row>
    <row r="823" spans="5:5" ht="15.75" customHeight="1" x14ac:dyDescent="0.25">
      <c r="E823" s="14"/>
    </row>
    <row r="824" spans="5:5" ht="15.75" customHeight="1" x14ac:dyDescent="0.25">
      <c r="E824" s="14"/>
    </row>
    <row r="825" spans="5:5" ht="15.75" customHeight="1" x14ac:dyDescent="0.25">
      <c r="E825" s="14"/>
    </row>
    <row r="826" spans="5:5" ht="15.75" customHeight="1" x14ac:dyDescent="0.25">
      <c r="E826" s="14"/>
    </row>
    <row r="827" spans="5:5" ht="15.75" customHeight="1" x14ac:dyDescent="0.25">
      <c r="E827" s="14"/>
    </row>
    <row r="828" spans="5:5" ht="15.75" customHeight="1" x14ac:dyDescent="0.25">
      <c r="E828" s="14"/>
    </row>
    <row r="829" spans="5:5" ht="15.75" customHeight="1" x14ac:dyDescent="0.25">
      <c r="E829" s="14"/>
    </row>
    <row r="830" spans="5:5" ht="15.75" customHeight="1" x14ac:dyDescent="0.25">
      <c r="E830" s="14"/>
    </row>
    <row r="831" spans="5:5" ht="15.75" customHeight="1" x14ac:dyDescent="0.25">
      <c r="E831" s="14"/>
    </row>
    <row r="832" spans="5:5" ht="15.75" customHeight="1" x14ac:dyDescent="0.25">
      <c r="E832" s="14"/>
    </row>
    <row r="833" spans="5:5" ht="15.75" customHeight="1" x14ac:dyDescent="0.25">
      <c r="E833" s="14"/>
    </row>
    <row r="834" spans="5:5" ht="15.75" customHeight="1" x14ac:dyDescent="0.25">
      <c r="E834" s="14"/>
    </row>
    <row r="835" spans="5:5" ht="15.75" customHeight="1" x14ac:dyDescent="0.25">
      <c r="E835" s="14"/>
    </row>
    <row r="836" spans="5:5" ht="15.75" customHeight="1" x14ac:dyDescent="0.25">
      <c r="E836" s="14"/>
    </row>
    <row r="837" spans="5:5" ht="15.75" customHeight="1" x14ac:dyDescent="0.25">
      <c r="E837" s="14"/>
    </row>
    <row r="838" spans="5:5" ht="15.75" customHeight="1" x14ac:dyDescent="0.25">
      <c r="E838" s="14"/>
    </row>
    <row r="839" spans="5:5" ht="15.75" customHeight="1" x14ac:dyDescent="0.25">
      <c r="E839" s="14"/>
    </row>
    <row r="840" spans="5:5" ht="15.75" customHeight="1" x14ac:dyDescent="0.25">
      <c r="E840" s="14"/>
    </row>
    <row r="841" spans="5:5" ht="15.75" customHeight="1" x14ac:dyDescent="0.25">
      <c r="E841" s="14"/>
    </row>
    <row r="842" spans="5:5" ht="15.75" customHeight="1" x14ac:dyDescent="0.25">
      <c r="E842" s="14"/>
    </row>
    <row r="843" spans="5:5" ht="15.75" customHeight="1" x14ac:dyDescent="0.25">
      <c r="E843" s="14"/>
    </row>
    <row r="844" spans="5:5" ht="15.75" customHeight="1" x14ac:dyDescent="0.25">
      <c r="E844" s="14"/>
    </row>
    <row r="845" spans="5:5" ht="15.75" customHeight="1" x14ac:dyDescent="0.25">
      <c r="E845" s="14"/>
    </row>
    <row r="846" spans="5:5" ht="15.75" customHeight="1" x14ac:dyDescent="0.25">
      <c r="E846" s="14"/>
    </row>
    <row r="847" spans="5:5" ht="15.75" customHeight="1" x14ac:dyDescent="0.25">
      <c r="E847" s="14"/>
    </row>
    <row r="848" spans="5:5" ht="15.75" customHeight="1" x14ac:dyDescent="0.25">
      <c r="E848" s="14"/>
    </row>
    <row r="849" spans="5:5" ht="15.75" customHeight="1" x14ac:dyDescent="0.25">
      <c r="E849" s="14"/>
    </row>
    <row r="850" spans="5:5" ht="15.75" customHeight="1" x14ac:dyDescent="0.25">
      <c r="E850" s="14"/>
    </row>
    <row r="851" spans="5:5" ht="15.75" customHeight="1" x14ac:dyDescent="0.25">
      <c r="E851" s="14"/>
    </row>
    <row r="852" spans="5:5" ht="15.75" customHeight="1" x14ac:dyDescent="0.25">
      <c r="E852" s="14"/>
    </row>
    <row r="853" spans="5:5" ht="15.75" customHeight="1" x14ac:dyDescent="0.25">
      <c r="E853" s="14"/>
    </row>
    <row r="854" spans="5:5" ht="15.75" customHeight="1" x14ac:dyDescent="0.25">
      <c r="E854" s="14"/>
    </row>
    <row r="855" spans="5:5" ht="15.75" customHeight="1" x14ac:dyDescent="0.25">
      <c r="E855" s="14"/>
    </row>
    <row r="856" spans="5:5" ht="15.75" customHeight="1" x14ac:dyDescent="0.25">
      <c r="E856" s="14"/>
    </row>
    <row r="857" spans="5:5" ht="15.75" customHeight="1" x14ac:dyDescent="0.25">
      <c r="E857" s="14"/>
    </row>
    <row r="858" spans="5:5" ht="15.75" customHeight="1" x14ac:dyDescent="0.25">
      <c r="E858" s="14"/>
    </row>
    <row r="859" spans="5:5" ht="15.75" customHeight="1" x14ac:dyDescent="0.25">
      <c r="E859" s="14"/>
    </row>
    <row r="860" spans="5:5" ht="15.75" customHeight="1" x14ac:dyDescent="0.25">
      <c r="E860" s="14"/>
    </row>
    <row r="861" spans="5:5" ht="15.75" customHeight="1" x14ac:dyDescent="0.25">
      <c r="E861" s="14"/>
    </row>
    <row r="862" spans="5:5" ht="15.75" customHeight="1" x14ac:dyDescent="0.25">
      <c r="E862" s="14"/>
    </row>
    <row r="863" spans="5:5" ht="15.75" customHeight="1" x14ac:dyDescent="0.25">
      <c r="E863" s="14"/>
    </row>
    <row r="864" spans="5:5" ht="15.75" customHeight="1" x14ac:dyDescent="0.25">
      <c r="E864" s="14"/>
    </row>
    <row r="865" spans="5:5" ht="15.75" customHeight="1" x14ac:dyDescent="0.25">
      <c r="E865" s="14"/>
    </row>
    <row r="866" spans="5:5" ht="15.75" customHeight="1" x14ac:dyDescent="0.25">
      <c r="E866" s="14"/>
    </row>
    <row r="867" spans="5:5" ht="15.75" customHeight="1" x14ac:dyDescent="0.25">
      <c r="E867" s="14"/>
    </row>
    <row r="868" spans="5:5" ht="15.75" customHeight="1" x14ac:dyDescent="0.25">
      <c r="E868" s="14"/>
    </row>
    <row r="869" spans="5:5" ht="15.75" customHeight="1" x14ac:dyDescent="0.25">
      <c r="E869" s="14"/>
    </row>
    <row r="870" spans="5:5" ht="15.75" customHeight="1" x14ac:dyDescent="0.25">
      <c r="E870" s="14"/>
    </row>
    <row r="871" spans="5:5" ht="15.75" customHeight="1" x14ac:dyDescent="0.25">
      <c r="E871" s="14"/>
    </row>
    <row r="872" spans="5:5" ht="15.75" customHeight="1" x14ac:dyDescent="0.25">
      <c r="E872" s="14"/>
    </row>
    <row r="873" spans="5:5" ht="15.75" customHeight="1" x14ac:dyDescent="0.25">
      <c r="E873" s="14"/>
    </row>
    <row r="874" spans="5:5" ht="15.75" customHeight="1" x14ac:dyDescent="0.25">
      <c r="E874" s="14"/>
    </row>
    <row r="875" spans="5:5" ht="15.75" customHeight="1" x14ac:dyDescent="0.25">
      <c r="E875" s="14"/>
    </row>
    <row r="876" spans="5:5" ht="15.75" customHeight="1" x14ac:dyDescent="0.25">
      <c r="E876" s="14"/>
    </row>
    <row r="877" spans="5:5" ht="15.75" customHeight="1" x14ac:dyDescent="0.25">
      <c r="E877" s="14"/>
    </row>
    <row r="878" spans="5:5" ht="15.75" customHeight="1" x14ac:dyDescent="0.25">
      <c r="E878" s="14"/>
    </row>
    <row r="879" spans="5:5" ht="15.75" customHeight="1" x14ac:dyDescent="0.25">
      <c r="E879" s="14"/>
    </row>
    <row r="880" spans="5:5" ht="15.75" customHeight="1" x14ac:dyDescent="0.25">
      <c r="E880" s="14"/>
    </row>
    <row r="881" spans="5:5" ht="15.75" customHeight="1" x14ac:dyDescent="0.25">
      <c r="E881" s="14"/>
    </row>
    <row r="882" spans="5:5" ht="15.75" customHeight="1" x14ac:dyDescent="0.25">
      <c r="E882" s="14"/>
    </row>
    <row r="883" spans="5:5" ht="15.75" customHeight="1" x14ac:dyDescent="0.25">
      <c r="E883" s="14"/>
    </row>
    <row r="884" spans="5:5" ht="15.75" customHeight="1" x14ac:dyDescent="0.25">
      <c r="E884" s="14"/>
    </row>
    <row r="885" spans="5:5" ht="15.75" customHeight="1" x14ac:dyDescent="0.25">
      <c r="E885" s="14"/>
    </row>
    <row r="886" spans="5:5" ht="15.75" customHeight="1" x14ac:dyDescent="0.25">
      <c r="E886" s="14"/>
    </row>
    <row r="887" spans="5:5" ht="15.75" customHeight="1" x14ac:dyDescent="0.25">
      <c r="E887" s="14"/>
    </row>
    <row r="888" spans="5:5" ht="15.75" customHeight="1" x14ac:dyDescent="0.25">
      <c r="E888" s="14"/>
    </row>
    <row r="889" spans="5:5" ht="15.75" customHeight="1" x14ac:dyDescent="0.25">
      <c r="E889" s="14"/>
    </row>
    <row r="890" spans="5:5" ht="15.75" customHeight="1" x14ac:dyDescent="0.25">
      <c r="E890" s="14"/>
    </row>
    <row r="891" spans="5:5" ht="15.75" customHeight="1" x14ac:dyDescent="0.25">
      <c r="E891" s="14"/>
    </row>
    <row r="892" spans="5:5" ht="15.75" customHeight="1" x14ac:dyDescent="0.25">
      <c r="E892" s="14"/>
    </row>
    <row r="893" spans="5:5" ht="15.75" customHeight="1" x14ac:dyDescent="0.25">
      <c r="E893" s="14"/>
    </row>
    <row r="894" spans="5:5" ht="15.75" customHeight="1" x14ac:dyDescent="0.25">
      <c r="E894" s="14"/>
    </row>
    <row r="895" spans="5:5" ht="15.75" customHeight="1" x14ac:dyDescent="0.25">
      <c r="E895" s="14"/>
    </row>
    <row r="896" spans="5:5" ht="15.75" customHeight="1" x14ac:dyDescent="0.25">
      <c r="E896" s="14"/>
    </row>
    <row r="897" spans="5:5" ht="15.75" customHeight="1" x14ac:dyDescent="0.25">
      <c r="E897" s="14"/>
    </row>
    <row r="898" spans="5:5" ht="15.75" customHeight="1" x14ac:dyDescent="0.25">
      <c r="E898" s="14"/>
    </row>
    <row r="899" spans="5:5" ht="15.75" customHeight="1" x14ac:dyDescent="0.25">
      <c r="E899" s="14"/>
    </row>
    <row r="900" spans="5:5" ht="15.75" customHeight="1" x14ac:dyDescent="0.25">
      <c r="E900" s="14"/>
    </row>
    <row r="901" spans="5:5" ht="15.75" customHeight="1" x14ac:dyDescent="0.25">
      <c r="E901" s="14"/>
    </row>
    <row r="902" spans="5:5" ht="15.75" customHeight="1" x14ac:dyDescent="0.25">
      <c r="E902" s="14"/>
    </row>
    <row r="903" spans="5:5" ht="15.75" customHeight="1" x14ac:dyDescent="0.25">
      <c r="E903" s="14"/>
    </row>
    <row r="904" spans="5:5" ht="15.75" customHeight="1" x14ac:dyDescent="0.25">
      <c r="E904" s="14"/>
    </row>
    <row r="905" spans="5:5" ht="15.75" customHeight="1" x14ac:dyDescent="0.25">
      <c r="E905" s="14"/>
    </row>
    <row r="906" spans="5:5" ht="15.75" customHeight="1" x14ac:dyDescent="0.25">
      <c r="E906" s="14"/>
    </row>
    <row r="907" spans="5:5" ht="15.75" customHeight="1" x14ac:dyDescent="0.25">
      <c r="E907" s="14"/>
    </row>
    <row r="908" spans="5:5" ht="15.75" customHeight="1" x14ac:dyDescent="0.25">
      <c r="E908" s="14"/>
    </row>
    <row r="909" spans="5:5" ht="15.75" customHeight="1" x14ac:dyDescent="0.25">
      <c r="E909" s="14"/>
    </row>
    <row r="910" spans="5:5" ht="15.75" customHeight="1" x14ac:dyDescent="0.25">
      <c r="E910" s="14"/>
    </row>
    <row r="911" spans="5:5" ht="15.75" customHeight="1" x14ac:dyDescent="0.25">
      <c r="E911" s="14"/>
    </row>
    <row r="912" spans="5:5" ht="15.75" customHeight="1" x14ac:dyDescent="0.25">
      <c r="E912" s="14"/>
    </row>
    <row r="913" spans="5:5" ht="15.75" customHeight="1" x14ac:dyDescent="0.25">
      <c r="E913" s="14"/>
    </row>
    <row r="914" spans="5:5" ht="15.75" customHeight="1" x14ac:dyDescent="0.25">
      <c r="E914" s="14"/>
    </row>
    <row r="915" spans="5:5" ht="15.75" customHeight="1" x14ac:dyDescent="0.25">
      <c r="E915" s="14"/>
    </row>
    <row r="916" spans="5:5" ht="15.75" customHeight="1" x14ac:dyDescent="0.25">
      <c r="E916" s="14"/>
    </row>
    <row r="917" spans="5:5" ht="15.75" customHeight="1" x14ac:dyDescent="0.25">
      <c r="E917" s="14"/>
    </row>
    <row r="918" spans="5:5" ht="15.75" customHeight="1" x14ac:dyDescent="0.25">
      <c r="E918" s="14"/>
    </row>
    <row r="919" spans="5:5" ht="15.75" customHeight="1" x14ac:dyDescent="0.25">
      <c r="E919" s="14"/>
    </row>
    <row r="920" spans="5:5" ht="15.75" customHeight="1" x14ac:dyDescent="0.25">
      <c r="E920" s="14"/>
    </row>
    <row r="921" spans="5:5" ht="15.75" customHeight="1" x14ac:dyDescent="0.25">
      <c r="E921" s="14"/>
    </row>
    <row r="922" spans="5:5" ht="15.75" customHeight="1" x14ac:dyDescent="0.25">
      <c r="E922" s="14"/>
    </row>
    <row r="923" spans="5:5" ht="15.75" customHeight="1" x14ac:dyDescent="0.25">
      <c r="E923" s="14"/>
    </row>
    <row r="924" spans="5:5" ht="15.75" customHeight="1" x14ac:dyDescent="0.25">
      <c r="E924" s="14"/>
    </row>
    <row r="925" spans="5:5" ht="15.75" customHeight="1" x14ac:dyDescent="0.25">
      <c r="E925" s="14"/>
    </row>
    <row r="926" spans="5:5" ht="15.75" customHeight="1" x14ac:dyDescent="0.25">
      <c r="E926" s="14"/>
    </row>
    <row r="927" spans="5:5" ht="15.75" customHeight="1" x14ac:dyDescent="0.25">
      <c r="E927" s="14"/>
    </row>
    <row r="928" spans="5:5" ht="15.75" customHeight="1" x14ac:dyDescent="0.25">
      <c r="E928" s="14"/>
    </row>
    <row r="929" spans="5:5" ht="15.75" customHeight="1" x14ac:dyDescent="0.25">
      <c r="E929" s="14"/>
    </row>
    <row r="930" spans="5:5" ht="15.75" customHeight="1" x14ac:dyDescent="0.25">
      <c r="E930" s="14"/>
    </row>
    <row r="931" spans="5:5" ht="15.75" customHeight="1" x14ac:dyDescent="0.25">
      <c r="E931" s="14"/>
    </row>
    <row r="932" spans="5:5" ht="15.75" customHeight="1" x14ac:dyDescent="0.25">
      <c r="E932" s="14"/>
    </row>
    <row r="933" spans="5:5" ht="15.75" customHeight="1" x14ac:dyDescent="0.25">
      <c r="E933" s="14"/>
    </row>
    <row r="934" spans="5:5" ht="15.75" customHeight="1" x14ac:dyDescent="0.25">
      <c r="E934" s="14"/>
    </row>
    <row r="935" spans="5:5" ht="15.75" customHeight="1" x14ac:dyDescent="0.25">
      <c r="E935" s="14"/>
    </row>
    <row r="936" spans="5:5" ht="15.75" customHeight="1" x14ac:dyDescent="0.25">
      <c r="E936" s="14"/>
    </row>
    <row r="937" spans="5:5" ht="15.75" customHeight="1" x14ac:dyDescent="0.25">
      <c r="E937" s="14"/>
    </row>
    <row r="938" spans="5:5" ht="15.75" customHeight="1" x14ac:dyDescent="0.25">
      <c r="E938" s="14"/>
    </row>
    <row r="939" spans="5:5" ht="15.75" customHeight="1" x14ac:dyDescent="0.25">
      <c r="E939" s="14"/>
    </row>
    <row r="940" spans="5:5" ht="15.75" customHeight="1" x14ac:dyDescent="0.25">
      <c r="E940" s="14"/>
    </row>
    <row r="941" spans="5:5" ht="15.75" customHeight="1" x14ac:dyDescent="0.25">
      <c r="E941" s="14"/>
    </row>
    <row r="942" spans="5:5" ht="15.75" customHeight="1" x14ac:dyDescent="0.25">
      <c r="E942" s="14"/>
    </row>
    <row r="943" spans="5:5" ht="15.75" customHeight="1" x14ac:dyDescent="0.25">
      <c r="E943" s="14"/>
    </row>
    <row r="944" spans="5:5" ht="15.75" customHeight="1" x14ac:dyDescent="0.25">
      <c r="E944" s="14"/>
    </row>
    <row r="945" spans="5:5" ht="15.75" customHeight="1" x14ac:dyDescent="0.25">
      <c r="E945" s="14"/>
    </row>
    <row r="946" spans="5:5" ht="15.75" customHeight="1" x14ac:dyDescent="0.25">
      <c r="E946" s="14"/>
    </row>
    <row r="947" spans="5:5" ht="15.75" customHeight="1" x14ac:dyDescent="0.25">
      <c r="E947" s="14"/>
    </row>
    <row r="948" spans="5:5" ht="15.75" customHeight="1" x14ac:dyDescent="0.25">
      <c r="E948" s="14"/>
    </row>
    <row r="949" spans="5:5" ht="15.75" customHeight="1" x14ac:dyDescent="0.25">
      <c r="E949" s="14"/>
    </row>
    <row r="950" spans="5:5" ht="15.75" customHeight="1" x14ac:dyDescent="0.25">
      <c r="E950" s="14"/>
    </row>
    <row r="951" spans="5:5" ht="15.75" customHeight="1" x14ac:dyDescent="0.25">
      <c r="E951" s="14"/>
    </row>
    <row r="952" spans="5:5" ht="15.75" customHeight="1" x14ac:dyDescent="0.25">
      <c r="E952" s="14"/>
    </row>
    <row r="953" spans="5:5" ht="15.75" customHeight="1" x14ac:dyDescent="0.25">
      <c r="E953" s="14"/>
    </row>
    <row r="954" spans="5:5" ht="15.75" customHeight="1" x14ac:dyDescent="0.25">
      <c r="E954" s="14"/>
    </row>
    <row r="955" spans="5:5" ht="15.75" customHeight="1" x14ac:dyDescent="0.25">
      <c r="E955" s="14"/>
    </row>
    <row r="956" spans="5:5" ht="15.75" customHeight="1" x14ac:dyDescent="0.25">
      <c r="E956" s="14"/>
    </row>
    <row r="957" spans="5:5" ht="15.75" customHeight="1" x14ac:dyDescent="0.25">
      <c r="E957" s="14"/>
    </row>
    <row r="958" spans="5:5" ht="15.75" customHeight="1" x14ac:dyDescent="0.25">
      <c r="E958" s="14"/>
    </row>
    <row r="959" spans="5:5" ht="15.75" customHeight="1" x14ac:dyDescent="0.25">
      <c r="E959" s="14"/>
    </row>
    <row r="960" spans="5:5" ht="15.75" customHeight="1" x14ac:dyDescent="0.25">
      <c r="E960" s="14"/>
    </row>
    <row r="961" spans="5:5" ht="15.75" customHeight="1" x14ac:dyDescent="0.25">
      <c r="E961" s="14"/>
    </row>
    <row r="962" spans="5:5" ht="15.75" customHeight="1" x14ac:dyDescent="0.25">
      <c r="E962" s="14"/>
    </row>
    <row r="963" spans="5:5" ht="15.75" customHeight="1" x14ac:dyDescent="0.25">
      <c r="E963" s="14"/>
    </row>
    <row r="964" spans="5:5" ht="15.75" customHeight="1" x14ac:dyDescent="0.25">
      <c r="E964" s="14"/>
    </row>
    <row r="965" spans="5:5" ht="15.75" customHeight="1" x14ac:dyDescent="0.25">
      <c r="E965" s="14"/>
    </row>
    <row r="966" spans="5:5" ht="15.75" customHeight="1" x14ac:dyDescent="0.25">
      <c r="E966" s="14"/>
    </row>
    <row r="967" spans="5:5" ht="15.75" customHeight="1" x14ac:dyDescent="0.25">
      <c r="E967" s="14"/>
    </row>
    <row r="968" spans="5:5" ht="15.75" customHeight="1" x14ac:dyDescent="0.25">
      <c r="E968" s="14"/>
    </row>
    <row r="969" spans="5:5" ht="15.75" customHeight="1" x14ac:dyDescent="0.25">
      <c r="E969" s="14"/>
    </row>
    <row r="970" spans="5:5" ht="15.75" customHeight="1" x14ac:dyDescent="0.25">
      <c r="E970" s="14"/>
    </row>
    <row r="971" spans="5:5" ht="15.75" customHeight="1" x14ac:dyDescent="0.25">
      <c r="E971" s="14"/>
    </row>
    <row r="972" spans="5:5" ht="15.75" customHeight="1" x14ac:dyDescent="0.25">
      <c r="E972" s="14"/>
    </row>
    <row r="973" spans="5:5" ht="15.75" customHeight="1" x14ac:dyDescent="0.25">
      <c r="E973" s="14"/>
    </row>
    <row r="974" spans="5:5" ht="15.75" customHeight="1" x14ac:dyDescent="0.25">
      <c r="E974" s="14"/>
    </row>
    <row r="975" spans="5:5" ht="15.75" customHeight="1" x14ac:dyDescent="0.25">
      <c r="E975" s="14"/>
    </row>
    <row r="976" spans="5:5" ht="15.75" customHeight="1" x14ac:dyDescent="0.25">
      <c r="E976" s="14"/>
    </row>
    <row r="977" spans="5:5" ht="15.75" customHeight="1" x14ac:dyDescent="0.25">
      <c r="E977" s="14"/>
    </row>
    <row r="978" spans="5:5" ht="15.75" customHeight="1" x14ac:dyDescent="0.25">
      <c r="E978" s="14"/>
    </row>
    <row r="979" spans="5:5" ht="15.75" customHeight="1" x14ac:dyDescent="0.25">
      <c r="E979" s="14"/>
    </row>
    <row r="980" spans="5:5" ht="15.75" customHeight="1" x14ac:dyDescent="0.25">
      <c r="E980" s="14"/>
    </row>
    <row r="981" spans="5:5" ht="15.75" customHeight="1" x14ac:dyDescent="0.25">
      <c r="E981" s="14"/>
    </row>
    <row r="982" spans="5:5" ht="15.75" customHeight="1" x14ac:dyDescent="0.25">
      <c r="E982" s="14"/>
    </row>
    <row r="983" spans="5:5" ht="15.75" customHeight="1" x14ac:dyDescent="0.25">
      <c r="E983" s="14"/>
    </row>
    <row r="984" spans="5:5" ht="15.75" customHeight="1" x14ac:dyDescent="0.25">
      <c r="E984" s="14"/>
    </row>
    <row r="985" spans="5:5" ht="15.75" customHeight="1" x14ac:dyDescent="0.25">
      <c r="E985" s="14"/>
    </row>
    <row r="986" spans="5:5" ht="15.75" customHeight="1" x14ac:dyDescent="0.25">
      <c r="E986" s="14"/>
    </row>
    <row r="987" spans="5:5" ht="15.75" customHeight="1" x14ac:dyDescent="0.25">
      <c r="E987" s="14"/>
    </row>
    <row r="988" spans="5:5" ht="15.75" customHeight="1" x14ac:dyDescent="0.25">
      <c r="E988" s="14"/>
    </row>
    <row r="989" spans="5:5" ht="15.75" customHeight="1" x14ac:dyDescent="0.25">
      <c r="E989" s="14"/>
    </row>
    <row r="990" spans="5:5" ht="15.75" customHeight="1" x14ac:dyDescent="0.25">
      <c r="E990" s="14"/>
    </row>
    <row r="991" spans="5:5" ht="15.75" customHeight="1" x14ac:dyDescent="0.25">
      <c r="E991" s="14"/>
    </row>
    <row r="992" spans="5:5" ht="15.75" customHeight="1" x14ac:dyDescent="0.25">
      <c r="E992" s="14"/>
    </row>
    <row r="993" spans="5:5" ht="15.75" customHeight="1" x14ac:dyDescent="0.25">
      <c r="E993" s="14"/>
    </row>
    <row r="994" spans="5:5" ht="15.75" customHeight="1" x14ac:dyDescent="0.25">
      <c r="E994" s="14"/>
    </row>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47"/>
  <sheetViews>
    <sheetView workbookViewId="0">
      <selection activeCell="D2" sqref="D2:D47"/>
    </sheetView>
  </sheetViews>
  <sheetFormatPr defaultColWidth="12.625" defaultRowHeight="15" customHeight="1" x14ac:dyDescent="0.2"/>
  <cols>
    <col min="1" max="1" width="9.125" style="9" bestFit="1" customWidth="1"/>
    <col min="2" max="2" width="7.875" style="9" bestFit="1" customWidth="1"/>
    <col min="3" max="4" width="21.625" style="9" bestFit="1" customWidth="1"/>
    <col min="5" max="5" width="15.5" style="9" bestFit="1" customWidth="1"/>
    <col min="6" max="16384" width="12.625" style="9"/>
  </cols>
  <sheetData>
    <row r="1" spans="1:5" ht="15" customHeight="1" x14ac:dyDescent="0.25">
      <c r="A1" s="15" t="s">
        <v>0</v>
      </c>
      <c r="B1" s="16" t="s">
        <v>1</v>
      </c>
      <c r="C1" s="37" t="s">
        <v>55</v>
      </c>
      <c r="D1" s="37" t="s">
        <v>56</v>
      </c>
      <c r="E1" s="15" t="s">
        <v>4</v>
      </c>
    </row>
    <row r="2" spans="1:5" ht="15" customHeight="1" x14ac:dyDescent="0.25">
      <c r="A2" s="15" t="s">
        <v>5</v>
      </c>
      <c r="B2" s="18">
        <v>43464</v>
      </c>
      <c r="C2" s="38">
        <v>68957</v>
      </c>
      <c r="D2" s="38">
        <v>93654</v>
      </c>
      <c r="E2" s="39">
        <v>0.36</v>
      </c>
    </row>
    <row r="3" spans="1:5" ht="15" customHeight="1" x14ac:dyDescent="0.25">
      <c r="A3" s="15" t="s">
        <v>6</v>
      </c>
      <c r="B3" s="18">
        <f>B2+7</f>
        <v>43471</v>
      </c>
      <c r="C3" s="38">
        <v>34778</v>
      </c>
      <c r="D3" s="38">
        <v>46964</v>
      </c>
      <c r="E3" s="39">
        <v>0.35</v>
      </c>
    </row>
    <row r="4" spans="1:5" ht="15" customHeight="1" x14ac:dyDescent="0.25">
      <c r="A4" s="15" t="s">
        <v>7</v>
      </c>
      <c r="B4" s="18">
        <f t="shared" ref="B4:B47" si="0">B3+7</f>
        <v>43478</v>
      </c>
      <c r="C4" s="38">
        <v>32065</v>
      </c>
      <c r="D4" s="38">
        <v>38302</v>
      </c>
      <c r="E4" s="39">
        <v>0.19</v>
      </c>
    </row>
    <row r="5" spans="1:5" ht="15" customHeight="1" x14ac:dyDescent="0.25">
      <c r="A5" s="15" t="s">
        <v>8</v>
      </c>
      <c r="B5" s="18">
        <f t="shared" si="0"/>
        <v>43485</v>
      </c>
      <c r="C5" s="38">
        <v>35016</v>
      </c>
      <c r="D5" s="38">
        <v>41506</v>
      </c>
      <c r="E5" s="39">
        <v>0.19</v>
      </c>
    </row>
    <row r="6" spans="1:5" ht="15" customHeight="1" x14ac:dyDescent="0.25">
      <c r="A6" s="15" t="s">
        <v>9</v>
      </c>
      <c r="B6" s="18">
        <f t="shared" si="0"/>
        <v>43492</v>
      </c>
      <c r="C6" s="38">
        <v>33627</v>
      </c>
      <c r="D6" s="38">
        <v>46335</v>
      </c>
      <c r="E6" s="39">
        <v>0.38</v>
      </c>
    </row>
    <row r="7" spans="1:5" ht="15" customHeight="1" x14ac:dyDescent="0.25">
      <c r="A7" s="15" t="s">
        <v>10</v>
      </c>
      <c r="B7" s="18">
        <f t="shared" si="0"/>
        <v>43499</v>
      </c>
      <c r="C7" s="38">
        <v>35217</v>
      </c>
      <c r="D7" s="38">
        <v>67437</v>
      </c>
      <c r="E7" s="39">
        <v>0.91</v>
      </c>
    </row>
    <row r="8" spans="1:5" ht="15" customHeight="1" x14ac:dyDescent="0.25">
      <c r="A8" s="15" t="s">
        <v>11</v>
      </c>
      <c r="B8" s="18">
        <f t="shared" si="0"/>
        <v>43506</v>
      </c>
      <c r="C8" s="38">
        <v>32171</v>
      </c>
      <c r="D8" s="38">
        <v>50846</v>
      </c>
      <c r="E8" s="39">
        <v>0.57999999999999996</v>
      </c>
    </row>
    <row r="9" spans="1:5" ht="15" customHeight="1" x14ac:dyDescent="0.25">
      <c r="A9" s="15" t="s">
        <v>12</v>
      </c>
      <c r="B9" s="18">
        <f t="shared" si="0"/>
        <v>43513</v>
      </c>
      <c r="C9" s="38">
        <v>36288</v>
      </c>
      <c r="D9" s="38">
        <v>69353</v>
      </c>
      <c r="E9" s="39">
        <v>0.91</v>
      </c>
    </row>
    <row r="10" spans="1:5" ht="15" customHeight="1" x14ac:dyDescent="0.25">
      <c r="A10" s="15" t="s">
        <v>13</v>
      </c>
      <c r="B10" s="18">
        <f t="shared" si="0"/>
        <v>43520</v>
      </c>
      <c r="C10" s="38">
        <v>44410</v>
      </c>
      <c r="D10" s="38">
        <v>64508</v>
      </c>
      <c r="E10" s="39">
        <v>0.45</v>
      </c>
    </row>
    <row r="11" spans="1:5" ht="15" customHeight="1" x14ac:dyDescent="0.25">
      <c r="A11" s="15" t="s">
        <v>14</v>
      </c>
      <c r="B11" s="18">
        <f t="shared" si="0"/>
        <v>43527</v>
      </c>
      <c r="C11" s="38">
        <v>65887</v>
      </c>
      <c r="D11" s="38">
        <v>64326</v>
      </c>
      <c r="E11" s="39">
        <v>-0.02</v>
      </c>
    </row>
    <row r="12" spans="1:5" ht="15" customHeight="1" x14ac:dyDescent="0.25">
      <c r="A12" s="15" t="s">
        <v>15</v>
      </c>
      <c r="B12" s="18">
        <f t="shared" si="0"/>
        <v>43534</v>
      </c>
      <c r="C12" s="38">
        <v>23076</v>
      </c>
      <c r="D12" s="38">
        <v>85501</v>
      </c>
      <c r="E12" s="39">
        <v>2.71</v>
      </c>
    </row>
    <row r="13" spans="1:5" ht="15" customHeight="1" x14ac:dyDescent="0.25">
      <c r="A13" s="20" t="s">
        <v>16</v>
      </c>
      <c r="B13" s="18">
        <f t="shared" si="0"/>
        <v>43541</v>
      </c>
      <c r="C13" s="10">
        <v>30298</v>
      </c>
      <c r="D13" s="10">
        <v>117152</v>
      </c>
      <c r="E13" s="33">
        <v>2.87</v>
      </c>
    </row>
    <row r="14" spans="1:5" ht="15" customHeight="1" x14ac:dyDescent="0.25">
      <c r="A14" s="24" t="s">
        <v>17</v>
      </c>
      <c r="B14" s="18">
        <f t="shared" si="0"/>
        <v>43548</v>
      </c>
      <c r="C14" s="10">
        <v>68805</v>
      </c>
      <c r="D14" s="10">
        <v>106175</v>
      </c>
      <c r="E14" s="33">
        <v>0.54</v>
      </c>
    </row>
    <row r="15" spans="1:5" ht="15" customHeight="1" x14ac:dyDescent="0.25">
      <c r="A15" s="28" t="s">
        <v>18</v>
      </c>
      <c r="B15" s="18">
        <f t="shared" si="0"/>
        <v>43555</v>
      </c>
      <c r="C15" s="10">
        <v>62779</v>
      </c>
      <c r="D15" s="10">
        <v>113005</v>
      </c>
      <c r="E15" s="33">
        <v>0.8</v>
      </c>
    </row>
    <row r="16" spans="1:5" ht="15" customHeight="1" x14ac:dyDescent="0.25">
      <c r="A16" s="28" t="s">
        <v>19</v>
      </c>
      <c r="B16" s="18">
        <f t="shared" si="0"/>
        <v>43562</v>
      </c>
      <c r="C16" s="10">
        <v>83893</v>
      </c>
      <c r="D16" s="10">
        <v>107420</v>
      </c>
      <c r="E16" s="33">
        <v>0.28000000000000003</v>
      </c>
    </row>
    <row r="17" spans="1:5" ht="15" customHeight="1" x14ac:dyDescent="0.25">
      <c r="A17" s="34" t="s">
        <v>20</v>
      </c>
      <c r="B17" s="18">
        <f t="shared" si="0"/>
        <v>43569</v>
      </c>
      <c r="C17" s="10">
        <v>71677</v>
      </c>
      <c r="D17" s="10">
        <v>122291</v>
      </c>
      <c r="E17" s="33">
        <v>0.71</v>
      </c>
    </row>
    <row r="18" spans="1:5" ht="15" customHeight="1" x14ac:dyDescent="0.25">
      <c r="A18" s="34" t="s">
        <v>21</v>
      </c>
      <c r="B18" s="18">
        <f t="shared" si="0"/>
        <v>43576</v>
      </c>
      <c r="C18" s="10">
        <v>87834</v>
      </c>
      <c r="D18" s="10">
        <v>106246</v>
      </c>
      <c r="E18" s="33">
        <v>0.21</v>
      </c>
    </row>
    <row r="19" spans="1:5" x14ac:dyDescent="0.25">
      <c r="A19" s="34" t="s">
        <v>22</v>
      </c>
      <c r="B19" s="18">
        <f t="shared" si="0"/>
        <v>43583</v>
      </c>
      <c r="C19" s="10">
        <v>88284</v>
      </c>
      <c r="D19" s="10">
        <v>109459</v>
      </c>
      <c r="E19" s="33">
        <v>0.24</v>
      </c>
    </row>
    <row r="20" spans="1:5" x14ac:dyDescent="0.25">
      <c r="A20" s="34" t="s">
        <v>23</v>
      </c>
      <c r="B20" s="18">
        <f t="shared" si="0"/>
        <v>43590</v>
      </c>
      <c r="C20" s="10">
        <v>94980</v>
      </c>
      <c r="D20" s="10">
        <v>109391</v>
      </c>
      <c r="E20" s="33">
        <v>0.15</v>
      </c>
    </row>
    <row r="21" spans="1:5" x14ac:dyDescent="0.25">
      <c r="A21" s="34" t="s">
        <v>24</v>
      </c>
      <c r="B21" s="18">
        <f t="shared" si="0"/>
        <v>43597</v>
      </c>
      <c r="C21" s="10">
        <v>100251</v>
      </c>
      <c r="D21" s="10">
        <v>119716</v>
      </c>
      <c r="E21" s="33">
        <v>0.19</v>
      </c>
    </row>
    <row r="22" spans="1:5" x14ac:dyDescent="0.25">
      <c r="A22" s="34" t="s">
        <v>25</v>
      </c>
      <c r="B22" s="18">
        <f t="shared" si="0"/>
        <v>43604</v>
      </c>
      <c r="C22" s="10">
        <v>179060</v>
      </c>
      <c r="D22" s="10">
        <v>106249</v>
      </c>
      <c r="E22" s="33">
        <v>-0.41</v>
      </c>
    </row>
    <row r="23" spans="1:5" x14ac:dyDescent="0.25">
      <c r="A23" s="34" t="s">
        <v>26</v>
      </c>
      <c r="B23" s="18">
        <f t="shared" si="0"/>
        <v>43611</v>
      </c>
      <c r="C23" s="10">
        <v>132357</v>
      </c>
      <c r="D23" s="10">
        <v>111028</v>
      </c>
      <c r="E23" s="33">
        <v>-0.16</v>
      </c>
    </row>
    <row r="24" spans="1:5" x14ac:dyDescent="0.25">
      <c r="A24" s="34" t="s">
        <v>27</v>
      </c>
      <c r="B24" s="18">
        <f t="shared" si="0"/>
        <v>43618</v>
      </c>
      <c r="C24" s="10">
        <v>97451</v>
      </c>
      <c r="D24" s="10">
        <v>115580</v>
      </c>
      <c r="E24" s="33">
        <v>0.19</v>
      </c>
    </row>
    <row r="25" spans="1:5" x14ac:dyDescent="0.25">
      <c r="A25" s="34" t="s">
        <v>28</v>
      </c>
      <c r="B25" s="18">
        <f t="shared" si="0"/>
        <v>43625</v>
      </c>
      <c r="C25" s="10">
        <v>94747</v>
      </c>
      <c r="D25" s="10">
        <v>122561</v>
      </c>
      <c r="E25" s="33">
        <v>0.28999999999999998</v>
      </c>
    </row>
    <row r="26" spans="1:5" x14ac:dyDescent="0.25">
      <c r="A26" s="34" t="s">
        <v>29</v>
      </c>
      <c r="B26" s="18">
        <f t="shared" si="0"/>
        <v>43632</v>
      </c>
      <c r="C26" s="10">
        <v>87304</v>
      </c>
      <c r="D26" s="10">
        <v>105924</v>
      </c>
      <c r="E26" s="33">
        <v>0.21</v>
      </c>
    </row>
    <row r="27" spans="1:5" x14ac:dyDescent="0.25">
      <c r="A27" s="34" t="s">
        <v>30</v>
      </c>
      <c r="B27" s="18">
        <f t="shared" si="0"/>
        <v>43639</v>
      </c>
      <c r="C27" s="10">
        <v>84230</v>
      </c>
      <c r="D27" s="10">
        <v>97094</v>
      </c>
      <c r="E27" s="33">
        <v>0.15</v>
      </c>
    </row>
    <row r="28" spans="1:5" x14ac:dyDescent="0.25">
      <c r="A28" s="34" t="s">
        <v>31</v>
      </c>
      <c r="B28" s="18">
        <f t="shared" si="0"/>
        <v>43646</v>
      </c>
      <c r="C28" s="10">
        <v>68866</v>
      </c>
      <c r="D28" s="10">
        <v>80405</v>
      </c>
      <c r="E28" s="33">
        <v>0.17</v>
      </c>
    </row>
    <row r="29" spans="1:5" x14ac:dyDescent="0.25">
      <c r="A29" s="34" t="s">
        <v>32</v>
      </c>
      <c r="B29" s="18">
        <f t="shared" si="0"/>
        <v>43653</v>
      </c>
      <c r="C29" s="10">
        <v>69626</v>
      </c>
      <c r="D29" s="10">
        <v>87187</v>
      </c>
      <c r="E29" s="33">
        <v>0.25</v>
      </c>
    </row>
    <row r="30" spans="1:5" x14ac:dyDescent="0.25">
      <c r="A30" s="34" t="s">
        <v>33</v>
      </c>
      <c r="B30" s="18">
        <f t="shared" si="0"/>
        <v>43660</v>
      </c>
      <c r="C30" s="10">
        <v>64104</v>
      </c>
      <c r="D30" s="10">
        <v>94974</v>
      </c>
      <c r="E30" s="33">
        <v>0.48</v>
      </c>
    </row>
    <row r="31" spans="1:5" x14ac:dyDescent="0.25">
      <c r="A31" s="34" t="s">
        <v>34</v>
      </c>
      <c r="B31" s="18">
        <f t="shared" si="0"/>
        <v>43667</v>
      </c>
      <c r="C31" s="10">
        <v>85786</v>
      </c>
      <c r="D31" s="10">
        <v>83103</v>
      </c>
      <c r="E31" s="33">
        <v>-0.03</v>
      </c>
    </row>
    <row r="32" spans="1:5" x14ac:dyDescent="0.25">
      <c r="A32" s="34" t="s">
        <v>35</v>
      </c>
      <c r="B32" s="18">
        <f t="shared" si="0"/>
        <v>43674</v>
      </c>
      <c r="C32" s="10">
        <v>81182</v>
      </c>
      <c r="D32" s="10">
        <v>88592</v>
      </c>
      <c r="E32" s="33">
        <v>0.09</v>
      </c>
    </row>
    <row r="33" spans="1:5" x14ac:dyDescent="0.25">
      <c r="A33" s="34" t="s">
        <v>36</v>
      </c>
      <c r="B33" s="18">
        <f t="shared" si="0"/>
        <v>43681</v>
      </c>
      <c r="C33" s="10">
        <v>71150</v>
      </c>
      <c r="D33" s="10">
        <v>93785</v>
      </c>
      <c r="E33" s="33">
        <v>0.32</v>
      </c>
    </row>
    <row r="34" spans="1:5" x14ac:dyDescent="0.25">
      <c r="A34" s="34" t="s">
        <v>37</v>
      </c>
      <c r="B34" s="18">
        <f t="shared" si="0"/>
        <v>43688</v>
      </c>
      <c r="C34" s="10">
        <v>90778</v>
      </c>
      <c r="D34" s="10">
        <v>84000</v>
      </c>
      <c r="E34" s="33">
        <v>-7.0000000000000007E-2</v>
      </c>
    </row>
    <row r="35" spans="1:5" x14ac:dyDescent="0.25">
      <c r="A35" s="34" t="s">
        <v>38</v>
      </c>
      <c r="B35" s="18">
        <f t="shared" si="0"/>
        <v>43695</v>
      </c>
      <c r="C35" s="10">
        <v>61826</v>
      </c>
      <c r="D35" s="10">
        <v>86466</v>
      </c>
      <c r="E35" s="33">
        <v>0.4</v>
      </c>
    </row>
    <row r="36" spans="1:5" x14ac:dyDescent="0.25">
      <c r="A36" s="34" t="s">
        <v>39</v>
      </c>
      <c r="B36" s="18">
        <f t="shared" si="0"/>
        <v>43702</v>
      </c>
      <c r="C36" s="10">
        <v>69618</v>
      </c>
      <c r="D36" s="10">
        <v>72144</v>
      </c>
      <c r="E36" s="33">
        <v>0.04</v>
      </c>
    </row>
    <row r="37" spans="1:5" x14ac:dyDescent="0.25">
      <c r="A37" s="34" t="s">
        <v>40</v>
      </c>
      <c r="B37" s="18">
        <f t="shared" si="0"/>
        <v>43709</v>
      </c>
      <c r="C37" s="10">
        <v>73657</v>
      </c>
      <c r="D37" s="10">
        <v>85100</v>
      </c>
      <c r="E37" s="33">
        <v>0.16</v>
      </c>
    </row>
    <row r="38" spans="1:5" x14ac:dyDescent="0.25">
      <c r="A38" s="34" t="s">
        <v>41</v>
      </c>
      <c r="B38" s="18">
        <f t="shared" si="0"/>
        <v>43716</v>
      </c>
      <c r="C38" s="10">
        <v>64835</v>
      </c>
      <c r="D38" s="10">
        <v>73695</v>
      </c>
      <c r="E38" s="33">
        <v>0.14000000000000001</v>
      </c>
    </row>
    <row r="39" spans="1:5" x14ac:dyDescent="0.25">
      <c r="A39" s="34" t="s">
        <v>42</v>
      </c>
      <c r="B39" s="18">
        <f t="shared" si="0"/>
        <v>43723</v>
      </c>
      <c r="C39" s="10">
        <v>56589</v>
      </c>
      <c r="D39" s="10">
        <v>75856</v>
      </c>
      <c r="E39" s="33">
        <v>0.34</v>
      </c>
    </row>
    <row r="40" spans="1:5" x14ac:dyDescent="0.25">
      <c r="A40" s="34" t="s">
        <v>43</v>
      </c>
      <c r="B40" s="18">
        <f t="shared" si="0"/>
        <v>43730</v>
      </c>
      <c r="C40" s="10">
        <v>51308</v>
      </c>
      <c r="D40" s="10">
        <v>81451</v>
      </c>
      <c r="E40" s="33">
        <v>0.59</v>
      </c>
    </row>
    <row r="41" spans="1:5" x14ac:dyDescent="0.25">
      <c r="A41" s="34" t="s">
        <v>44</v>
      </c>
      <c r="B41" s="18">
        <f t="shared" si="0"/>
        <v>43737</v>
      </c>
      <c r="C41" s="10">
        <v>57862</v>
      </c>
      <c r="D41" s="10">
        <v>75523</v>
      </c>
      <c r="E41" s="33">
        <v>0.31</v>
      </c>
    </row>
    <row r="42" spans="1:5" x14ac:dyDescent="0.25">
      <c r="A42" s="34" t="s">
        <v>45</v>
      </c>
      <c r="B42" s="18">
        <f t="shared" si="0"/>
        <v>43744</v>
      </c>
      <c r="C42" s="10">
        <v>59866</v>
      </c>
      <c r="D42" s="10">
        <v>74958</v>
      </c>
      <c r="E42" s="33">
        <v>0.25</v>
      </c>
    </row>
    <row r="43" spans="1:5" x14ac:dyDescent="0.25">
      <c r="A43" s="34" t="s">
        <v>46</v>
      </c>
      <c r="B43" s="18">
        <f t="shared" si="0"/>
        <v>43751</v>
      </c>
      <c r="C43" s="10">
        <v>50785</v>
      </c>
      <c r="D43" s="10">
        <v>66941</v>
      </c>
      <c r="E43" s="33">
        <v>0.32</v>
      </c>
    </row>
    <row r="44" spans="1:5" x14ac:dyDescent="0.25">
      <c r="A44" s="34" t="s">
        <v>47</v>
      </c>
      <c r="B44" s="18">
        <f t="shared" si="0"/>
        <v>43758</v>
      </c>
      <c r="C44" s="10">
        <v>50692</v>
      </c>
      <c r="D44" s="10">
        <v>66721</v>
      </c>
      <c r="E44" s="33">
        <v>0.32</v>
      </c>
    </row>
    <row r="45" spans="1:5" x14ac:dyDescent="0.25">
      <c r="A45" s="34" t="s">
        <v>48</v>
      </c>
      <c r="B45" s="18">
        <f t="shared" si="0"/>
        <v>43765</v>
      </c>
      <c r="C45" s="10">
        <v>54306</v>
      </c>
      <c r="D45" s="10">
        <v>95193</v>
      </c>
      <c r="E45" s="33">
        <v>0.75</v>
      </c>
    </row>
    <row r="46" spans="1:5" x14ac:dyDescent="0.25">
      <c r="A46" s="34" t="s">
        <v>49</v>
      </c>
      <c r="B46" s="18">
        <f t="shared" si="0"/>
        <v>43772</v>
      </c>
      <c r="C46" s="10">
        <v>58888</v>
      </c>
      <c r="D46" s="10">
        <v>61197</v>
      </c>
      <c r="E46" s="33">
        <v>0.04</v>
      </c>
    </row>
    <row r="47" spans="1:5" x14ac:dyDescent="0.25">
      <c r="A47" s="34" t="s">
        <v>50</v>
      </c>
      <c r="B47" s="18">
        <f t="shared" si="0"/>
        <v>43779</v>
      </c>
      <c r="C47" s="10">
        <v>46887</v>
      </c>
      <c r="D47" s="10">
        <v>96682</v>
      </c>
      <c r="E47" s="33">
        <v>1.06</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47"/>
  <sheetViews>
    <sheetView workbookViewId="0">
      <selection activeCell="D2" sqref="D2:D47"/>
    </sheetView>
  </sheetViews>
  <sheetFormatPr defaultColWidth="12.625" defaultRowHeight="15" customHeight="1" x14ac:dyDescent="0.2"/>
  <cols>
    <col min="1" max="1" width="9.125" style="9" bestFit="1" customWidth="1"/>
    <col min="2" max="2" width="7.875" style="9" bestFit="1" customWidth="1"/>
    <col min="3" max="4" width="21.625" style="9" bestFit="1" customWidth="1"/>
    <col min="5" max="5" width="15.5" style="9" bestFit="1" customWidth="1"/>
    <col min="6" max="16384" width="12.625" style="9"/>
  </cols>
  <sheetData>
    <row r="1" spans="1:5" ht="15" customHeight="1" x14ac:dyDescent="0.25">
      <c r="A1" s="15" t="s">
        <v>0</v>
      </c>
      <c r="B1" s="16" t="s">
        <v>1</v>
      </c>
      <c r="C1" s="37" t="s">
        <v>55</v>
      </c>
      <c r="D1" s="37" t="s">
        <v>56</v>
      </c>
      <c r="E1" s="15" t="s">
        <v>4</v>
      </c>
    </row>
    <row r="2" spans="1:5" ht="15" customHeight="1" x14ac:dyDescent="0.25">
      <c r="A2" s="15" t="s">
        <v>5</v>
      </c>
      <c r="B2" s="18">
        <v>44195</v>
      </c>
      <c r="C2" s="38">
        <v>63100</v>
      </c>
      <c r="D2" s="38">
        <v>47315</v>
      </c>
      <c r="E2" s="39">
        <v>-0.25</v>
      </c>
    </row>
    <row r="3" spans="1:5" ht="15" customHeight="1" x14ac:dyDescent="0.25">
      <c r="A3" s="15" t="s">
        <v>6</v>
      </c>
      <c r="B3" s="18">
        <v>43836</v>
      </c>
      <c r="C3" s="38">
        <v>31703</v>
      </c>
      <c r="D3" s="38">
        <v>25980</v>
      </c>
      <c r="E3" s="39">
        <v>-0.18</v>
      </c>
    </row>
    <row r="4" spans="1:5" ht="15" customHeight="1" x14ac:dyDescent="0.25">
      <c r="A4" s="15" t="s">
        <v>7</v>
      </c>
      <c r="B4" s="18">
        <v>43843</v>
      </c>
      <c r="C4" s="38">
        <v>18082</v>
      </c>
      <c r="D4" s="38">
        <v>19569</v>
      </c>
      <c r="E4" s="39">
        <v>0.08</v>
      </c>
    </row>
    <row r="5" spans="1:5" ht="15" customHeight="1" x14ac:dyDescent="0.25">
      <c r="A5" s="15" t="s">
        <v>8</v>
      </c>
      <c r="B5" s="18">
        <v>43850</v>
      </c>
      <c r="C5" s="38">
        <v>26280</v>
      </c>
      <c r="D5" s="38">
        <v>22907</v>
      </c>
      <c r="E5" s="39">
        <v>-0.13</v>
      </c>
    </row>
    <row r="6" spans="1:5" ht="15" customHeight="1" x14ac:dyDescent="0.25">
      <c r="A6" s="15" t="s">
        <v>9</v>
      </c>
      <c r="B6" s="18">
        <v>43857</v>
      </c>
      <c r="C6" s="38">
        <v>24447</v>
      </c>
      <c r="D6" s="38">
        <v>25713</v>
      </c>
      <c r="E6" s="39">
        <v>0.05</v>
      </c>
    </row>
    <row r="7" spans="1:5" ht="15" customHeight="1" x14ac:dyDescent="0.25">
      <c r="A7" s="15" t="s">
        <v>10</v>
      </c>
      <c r="B7" s="18">
        <v>43864</v>
      </c>
      <c r="C7" s="38">
        <v>28308</v>
      </c>
      <c r="D7" s="38">
        <v>34427</v>
      </c>
      <c r="E7" s="39">
        <v>0.22</v>
      </c>
    </row>
    <row r="8" spans="1:5" ht="15" customHeight="1" x14ac:dyDescent="0.25">
      <c r="A8" s="15" t="s">
        <v>11</v>
      </c>
      <c r="B8" s="18">
        <v>43871</v>
      </c>
      <c r="C8" s="38">
        <v>21176</v>
      </c>
      <c r="D8" s="38">
        <v>32574</v>
      </c>
      <c r="E8" s="39">
        <v>0.54</v>
      </c>
    </row>
    <row r="9" spans="1:5" ht="15" customHeight="1" x14ac:dyDescent="0.25">
      <c r="A9" s="15" t="s">
        <v>12</v>
      </c>
      <c r="B9" s="18">
        <v>43878</v>
      </c>
      <c r="C9" s="38">
        <v>22085</v>
      </c>
      <c r="D9" s="38">
        <v>47713</v>
      </c>
      <c r="E9" s="39">
        <v>1.1599999999999999</v>
      </c>
    </row>
    <row r="10" spans="1:5" ht="15" customHeight="1" x14ac:dyDescent="0.25">
      <c r="A10" s="15" t="s">
        <v>13</v>
      </c>
      <c r="B10" s="18">
        <v>43885</v>
      </c>
      <c r="C10" s="38">
        <v>28591</v>
      </c>
      <c r="D10" s="38">
        <v>44536</v>
      </c>
      <c r="E10" s="39">
        <v>0.56000000000000005</v>
      </c>
    </row>
    <row r="11" spans="1:5" ht="15" customHeight="1" x14ac:dyDescent="0.25">
      <c r="A11" s="15" t="s">
        <v>14</v>
      </c>
      <c r="B11" s="18">
        <v>43892</v>
      </c>
      <c r="C11" s="38">
        <v>31425</v>
      </c>
      <c r="D11" s="38">
        <v>63555</v>
      </c>
      <c r="E11" s="39">
        <v>1.02</v>
      </c>
    </row>
    <row r="12" spans="1:5" ht="15" customHeight="1" x14ac:dyDescent="0.25">
      <c r="A12" s="15" t="s">
        <v>15</v>
      </c>
      <c r="B12" s="18">
        <v>43899</v>
      </c>
      <c r="C12" s="38">
        <v>36968</v>
      </c>
      <c r="D12" s="38">
        <v>71976</v>
      </c>
      <c r="E12" s="39">
        <v>0.95</v>
      </c>
    </row>
    <row r="13" spans="1:5" ht="15" customHeight="1" x14ac:dyDescent="0.25">
      <c r="A13" s="20" t="s">
        <v>16</v>
      </c>
      <c r="B13" s="21">
        <v>43906</v>
      </c>
      <c r="C13" s="10">
        <v>20937</v>
      </c>
      <c r="D13" s="10">
        <v>94145</v>
      </c>
      <c r="E13" s="33">
        <v>3.5</v>
      </c>
    </row>
    <row r="14" spans="1:5" ht="15" customHeight="1" x14ac:dyDescent="0.25">
      <c r="A14" s="24" t="s">
        <v>17</v>
      </c>
      <c r="B14" s="25">
        <v>43913</v>
      </c>
      <c r="C14" s="10">
        <v>43560</v>
      </c>
      <c r="D14" s="10">
        <v>69574</v>
      </c>
      <c r="E14" s="33">
        <v>0.6</v>
      </c>
    </row>
    <row r="15" spans="1:5" ht="15" customHeight="1" x14ac:dyDescent="0.25">
      <c r="A15" s="28" t="s">
        <v>18</v>
      </c>
      <c r="B15" s="29">
        <v>43920</v>
      </c>
      <c r="C15" s="10">
        <v>22880</v>
      </c>
      <c r="D15" s="10">
        <v>73814</v>
      </c>
      <c r="E15" s="33">
        <v>2.23</v>
      </c>
    </row>
    <row r="16" spans="1:5" ht="15" customHeight="1" x14ac:dyDescent="0.25">
      <c r="A16" s="28" t="s">
        <v>19</v>
      </c>
      <c r="B16" s="32">
        <v>43927</v>
      </c>
      <c r="C16" s="10">
        <v>65750</v>
      </c>
      <c r="D16" s="10">
        <v>81686</v>
      </c>
      <c r="E16" s="33">
        <v>0.24</v>
      </c>
    </row>
    <row r="17" spans="1:5" ht="15" customHeight="1" x14ac:dyDescent="0.25">
      <c r="A17" s="34" t="s">
        <v>20</v>
      </c>
      <c r="B17" s="32">
        <v>43934</v>
      </c>
      <c r="C17" s="10">
        <v>44026</v>
      </c>
      <c r="D17" s="10">
        <v>81775</v>
      </c>
      <c r="E17" s="33">
        <v>0.86</v>
      </c>
    </row>
    <row r="18" spans="1:5" ht="15" customHeight="1" x14ac:dyDescent="0.25">
      <c r="A18" s="34" t="s">
        <v>21</v>
      </c>
      <c r="B18" s="32">
        <v>43941</v>
      </c>
      <c r="C18" s="10">
        <v>45732</v>
      </c>
      <c r="D18" s="10">
        <v>84412</v>
      </c>
      <c r="E18" s="33">
        <v>0.85</v>
      </c>
    </row>
    <row r="19" spans="1:5" x14ac:dyDescent="0.25">
      <c r="A19" s="34" t="s">
        <v>22</v>
      </c>
      <c r="B19" s="32">
        <v>43948</v>
      </c>
      <c r="C19" s="10">
        <v>50538</v>
      </c>
      <c r="D19" s="10">
        <v>106090</v>
      </c>
      <c r="E19" s="33">
        <v>1.1000000000000001</v>
      </c>
    </row>
    <row r="20" spans="1:5" x14ac:dyDescent="0.25">
      <c r="A20" s="34" t="s">
        <v>23</v>
      </c>
      <c r="B20" s="32">
        <v>43955</v>
      </c>
      <c r="C20" s="10">
        <v>53183</v>
      </c>
      <c r="D20" s="10">
        <v>96285</v>
      </c>
      <c r="E20" s="33">
        <v>0.81</v>
      </c>
    </row>
    <row r="21" spans="1:5" x14ac:dyDescent="0.25">
      <c r="A21" s="34" t="s">
        <v>24</v>
      </c>
      <c r="B21" s="32">
        <v>43962</v>
      </c>
      <c r="C21" s="10">
        <v>52169</v>
      </c>
      <c r="D21" s="10">
        <v>115579</v>
      </c>
      <c r="E21" s="33">
        <v>1.22</v>
      </c>
    </row>
    <row r="22" spans="1:5" x14ac:dyDescent="0.25">
      <c r="A22" s="34" t="s">
        <v>25</v>
      </c>
      <c r="B22" s="32">
        <v>43969</v>
      </c>
      <c r="C22" s="10">
        <v>64922</v>
      </c>
      <c r="D22" s="10">
        <v>104040</v>
      </c>
      <c r="E22" s="33">
        <v>0.6</v>
      </c>
    </row>
    <row r="23" spans="1:5" x14ac:dyDescent="0.25">
      <c r="A23" s="34" t="s">
        <v>26</v>
      </c>
      <c r="B23" s="32">
        <v>43976</v>
      </c>
      <c r="C23" s="10">
        <v>77048</v>
      </c>
      <c r="D23" s="10">
        <v>133746</v>
      </c>
      <c r="E23" s="33">
        <v>0.74</v>
      </c>
    </row>
    <row r="24" spans="1:5" x14ac:dyDescent="0.25">
      <c r="A24" s="34" t="s">
        <v>27</v>
      </c>
      <c r="B24" s="32">
        <v>43983</v>
      </c>
      <c r="C24" s="10">
        <v>81672</v>
      </c>
      <c r="D24" s="10">
        <v>121249</v>
      </c>
      <c r="E24" s="33">
        <v>0.48</v>
      </c>
    </row>
    <row r="25" spans="1:5" x14ac:dyDescent="0.25">
      <c r="A25" s="34" t="s">
        <v>28</v>
      </c>
      <c r="B25" s="32">
        <v>43990</v>
      </c>
      <c r="C25" s="10">
        <v>91417</v>
      </c>
      <c r="D25" s="10">
        <v>129916</v>
      </c>
      <c r="E25" s="33">
        <v>0.42</v>
      </c>
    </row>
    <row r="26" spans="1:5" x14ac:dyDescent="0.25">
      <c r="A26" s="34" t="s">
        <v>29</v>
      </c>
      <c r="B26" s="32">
        <v>43997</v>
      </c>
      <c r="C26" s="10">
        <v>85124</v>
      </c>
      <c r="D26" s="10">
        <v>110954</v>
      </c>
      <c r="E26" s="33">
        <v>0.3</v>
      </c>
    </row>
    <row r="27" spans="1:5" x14ac:dyDescent="0.25">
      <c r="A27" s="34" t="s">
        <v>30</v>
      </c>
      <c r="B27" s="32">
        <v>44004</v>
      </c>
      <c r="C27" s="10">
        <v>88284</v>
      </c>
      <c r="D27" s="10">
        <v>123108</v>
      </c>
      <c r="E27" s="33">
        <v>0.39</v>
      </c>
    </row>
    <row r="28" spans="1:5" x14ac:dyDescent="0.25">
      <c r="A28" s="34" t="s">
        <v>31</v>
      </c>
      <c r="B28" s="32">
        <v>44011</v>
      </c>
      <c r="C28" s="10">
        <v>85466</v>
      </c>
      <c r="D28" s="10">
        <v>118482</v>
      </c>
      <c r="E28" s="33">
        <v>0.39</v>
      </c>
    </row>
    <row r="29" spans="1:5" x14ac:dyDescent="0.25">
      <c r="A29" s="34" t="s">
        <v>32</v>
      </c>
      <c r="B29" s="32">
        <v>44018</v>
      </c>
      <c r="C29" s="10">
        <v>85130</v>
      </c>
      <c r="D29" s="10">
        <v>118638</v>
      </c>
      <c r="E29" s="33">
        <v>0.39</v>
      </c>
    </row>
    <row r="30" spans="1:5" x14ac:dyDescent="0.25">
      <c r="A30" s="34" t="s">
        <v>33</v>
      </c>
      <c r="B30" s="32">
        <v>44025</v>
      </c>
      <c r="C30" s="10">
        <v>76352</v>
      </c>
      <c r="D30" s="10">
        <v>121665</v>
      </c>
      <c r="E30" s="33">
        <v>0.59</v>
      </c>
    </row>
    <row r="31" spans="1:5" x14ac:dyDescent="0.25">
      <c r="A31" s="34" t="s">
        <v>34</v>
      </c>
      <c r="B31" s="32">
        <v>44032</v>
      </c>
      <c r="C31" s="10">
        <v>90580</v>
      </c>
      <c r="D31" s="10">
        <v>109271</v>
      </c>
      <c r="E31" s="33">
        <v>0.21</v>
      </c>
    </row>
    <row r="32" spans="1:5" x14ac:dyDescent="0.25">
      <c r="A32" s="34" t="s">
        <v>35</v>
      </c>
      <c r="B32" s="32">
        <v>44039</v>
      </c>
      <c r="C32" s="10">
        <v>86638</v>
      </c>
      <c r="D32" s="10">
        <v>115832</v>
      </c>
      <c r="E32" s="33">
        <v>0.34</v>
      </c>
    </row>
    <row r="33" spans="1:5" x14ac:dyDescent="0.25">
      <c r="A33" s="34" t="s">
        <v>36</v>
      </c>
      <c r="B33" s="32">
        <v>44046</v>
      </c>
      <c r="C33" s="10">
        <v>76065</v>
      </c>
      <c r="D33" s="10">
        <v>114110</v>
      </c>
      <c r="E33" s="33">
        <v>0.5</v>
      </c>
    </row>
    <row r="34" spans="1:5" x14ac:dyDescent="0.25">
      <c r="A34" s="34" t="s">
        <v>37</v>
      </c>
      <c r="B34" s="32">
        <v>44053</v>
      </c>
      <c r="C34" s="10">
        <v>73885</v>
      </c>
      <c r="D34" s="10">
        <v>103901</v>
      </c>
      <c r="E34" s="33">
        <v>0.41</v>
      </c>
    </row>
    <row r="35" spans="1:5" x14ac:dyDescent="0.25">
      <c r="A35" s="34" t="s">
        <v>38</v>
      </c>
      <c r="B35" s="32">
        <v>44060</v>
      </c>
      <c r="C35" s="10">
        <v>73714</v>
      </c>
      <c r="D35" s="10">
        <v>121113</v>
      </c>
      <c r="E35" s="33">
        <v>0.64</v>
      </c>
    </row>
    <row r="36" spans="1:5" x14ac:dyDescent="0.25">
      <c r="A36" s="34" t="s">
        <v>39</v>
      </c>
      <c r="B36" s="32">
        <v>44067</v>
      </c>
      <c r="C36" s="10">
        <v>73190</v>
      </c>
      <c r="D36" s="10">
        <v>116564</v>
      </c>
      <c r="E36" s="33">
        <v>0.59</v>
      </c>
    </row>
    <row r="37" spans="1:5" x14ac:dyDescent="0.25">
      <c r="A37" s="34" t="s">
        <v>40</v>
      </c>
      <c r="B37" s="32">
        <v>44074</v>
      </c>
      <c r="C37" s="10">
        <v>76248</v>
      </c>
      <c r="D37" s="10">
        <v>112050</v>
      </c>
      <c r="E37" s="33">
        <v>0.47</v>
      </c>
    </row>
    <row r="38" spans="1:5" x14ac:dyDescent="0.25">
      <c r="A38" s="34" t="s">
        <v>41</v>
      </c>
      <c r="B38" s="32">
        <v>44081</v>
      </c>
      <c r="C38" s="10">
        <v>63340</v>
      </c>
      <c r="D38" s="10">
        <v>96760</v>
      </c>
      <c r="E38" s="33">
        <v>0.53</v>
      </c>
    </row>
    <row r="39" spans="1:5" x14ac:dyDescent="0.25">
      <c r="A39" s="34" t="s">
        <v>42</v>
      </c>
      <c r="B39" s="32">
        <v>44088</v>
      </c>
      <c r="C39" s="10">
        <v>64556</v>
      </c>
      <c r="D39" s="10">
        <v>94094</v>
      </c>
      <c r="E39" s="33">
        <v>0.46</v>
      </c>
    </row>
    <row r="40" spans="1:5" x14ac:dyDescent="0.25">
      <c r="A40" s="34" t="s">
        <v>43</v>
      </c>
      <c r="B40" s="32">
        <v>44095</v>
      </c>
      <c r="C40" s="10">
        <v>60301</v>
      </c>
      <c r="D40" s="10">
        <v>93923</v>
      </c>
      <c r="E40" s="33">
        <v>0.56000000000000005</v>
      </c>
    </row>
    <row r="41" spans="1:5" x14ac:dyDescent="0.25">
      <c r="A41" s="34" t="s">
        <v>44</v>
      </c>
      <c r="B41" s="32">
        <v>44102</v>
      </c>
      <c r="C41" s="10">
        <v>52573</v>
      </c>
      <c r="D41" s="10">
        <v>82615</v>
      </c>
      <c r="E41" s="33">
        <v>0.56999999999999995</v>
      </c>
    </row>
    <row r="42" spans="1:5" x14ac:dyDescent="0.25">
      <c r="A42" s="34" t="s">
        <v>45</v>
      </c>
      <c r="B42" s="32">
        <v>44109</v>
      </c>
      <c r="C42" s="10">
        <v>45322</v>
      </c>
      <c r="D42" s="10">
        <v>78776</v>
      </c>
      <c r="E42" s="33">
        <v>0.74</v>
      </c>
    </row>
    <row r="43" spans="1:5" x14ac:dyDescent="0.25">
      <c r="A43" s="34" t="s">
        <v>46</v>
      </c>
      <c r="B43" s="32">
        <v>44116</v>
      </c>
      <c r="C43" s="10">
        <v>39078</v>
      </c>
      <c r="D43" s="10">
        <v>65208</v>
      </c>
      <c r="E43" s="33">
        <v>0.67</v>
      </c>
    </row>
    <row r="44" spans="1:5" x14ac:dyDescent="0.25">
      <c r="A44" s="34" t="s">
        <v>47</v>
      </c>
      <c r="B44" s="32">
        <v>44123</v>
      </c>
      <c r="C44" s="10">
        <v>39398</v>
      </c>
      <c r="D44" s="10">
        <v>56905</v>
      </c>
      <c r="E44" s="33">
        <v>0.44</v>
      </c>
    </row>
    <row r="45" spans="1:5" x14ac:dyDescent="0.25">
      <c r="A45" s="34" t="s">
        <v>48</v>
      </c>
      <c r="B45" s="32">
        <v>44130</v>
      </c>
      <c r="C45" s="10">
        <v>37277</v>
      </c>
      <c r="D45" s="10">
        <v>42349</v>
      </c>
      <c r="E45" s="33">
        <v>0.14000000000000001</v>
      </c>
    </row>
    <row r="46" spans="1:5" x14ac:dyDescent="0.25">
      <c r="A46" s="34" t="s">
        <v>49</v>
      </c>
      <c r="B46" s="32">
        <v>44137</v>
      </c>
      <c r="C46" s="10">
        <v>34454</v>
      </c>
      <c r="D46" s="10">
        <v>70493</v>
      </c>
      <c r="E46" s="33">
        <v>1.05</v>
      </c>
    </row>
    <row r="47" spans="1:5" x14ac:dyDescent="0.25">
      <c r="A47" s="34" t="s">
        <v>50</v>
      </c>
      <c r="B47" s="32">
        <v>44144</v>
      </c>
      <c r="C47" s="10">
        <v>28255</v>
      </c>
      <c r="D47" s="10">
        <v>46105</v>
      </c>
      <c r="E47" s="33">
        <v>0.63</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44"/>
  <sheetViews>
    <sheetView workbookViewId="0"/>
  </sheetViews>
  <sheetFormatPr defaultColWidth="12.625" defaultRowHeight="14.25" x14ac:dyDescent="0.2"/>
  <cols>
    <col min="1" max="1" width="38.375" customWidth="1"/>
    <col min="2" max="2" width="16.375" customWidth="1"/>
    <col min="3" max="26" width="7.625" customWidth="1"/>
  </cols>
  <sheetData>
    <row r="1" spans="1:2" x14ac:dyDescent="0.2">
      <c r="A1" s="1" t="s">
        <v>57</v>
      </c>
      <c r="B1" s="1" t="s">
        <v>58</v>
      </c>
    </row>
    <row r="2" spans="1:2" ht="15" x14ac:dyDescent="0.25">
      <c r="A2" s="2" t="s">
        <v>59</v>
      </c>
      <c r="B2" s="3"/>
    </row>
    <row r="3" spans="1:2" x14ac:dyDescent="0.2">
      <c r="A3" s="4" t="s">
        <v>60</v>
      </c>
      <c r="B3" s="5">
        <v>1379</v>
      </c>
    </row>
    <row r="4" spans="1:2" x14ac:dyDescent="0.2">
      <c r="A4" s="4" t="s">
        <v>61</v>
      </c>
      <c r="B4" s="5">
        <v>1580</v>
      </c>
    </row>
    <row r="5" spans="1:2" x14ac:dyDescent="0.2">
      <c r="A5" s="4" t="s">
        <v>62</v>
      </c>
      <c r="B5" s="5">
        <v>4108</v>
      </c>
    </row>
    <row r="6" spans="1:2" x14ac:dyDescent="0.2">
      <c r="A6" s="4" t="s">
        <v>63</v>
      </c>
      <c r="B6" s="4">
        <v>985</v>
      </c>
    </row>
    <row r="7" spans="1:2" x14ac:dyDescent="0.2">
      <c r="A7" s="4" t="s">
        <v>64</v>
      </c>
      <c r="B7" s="5">
        <v>1859</v>
      </c>
    </row>
    <row r="8" spans="1:2" x14ac:dyDescent="0.2">
      <c r="A8" s="4" t="s">
        <v>65</v>
      </c>
      <c r="B8" s="5">
        <v>1686</v>
      </c>
    </row>
    <row r="9" spans="1:2" x14ac:dyDescent="0.2">
      <c r="A9" s="4" t="s">
        <v>66</v>
      </c>
      <c r="B9" s="5">
        <v>1154</v>
      </c>
    </row>
    <row r="10" spans="1:2" ht="15" x14ac:dyDescent="0.25">
      <c r="A10" s="2" t="s">
        <v>67</v>
      </c>
      <c r="B10" s="3"/>
    </row>
    <row r="11" spans="1:2" x14ac:dyDescent="0.2">
      <c r="A11" s="4" t="s">
        <v>68</v>
      </c>
      <c r="B11" s="4">
        <v>180</v>
      </c>
    </row>
    <row r="12" spans="1:2" x14ac:dyDescent="0.2">
      <c r="A12" s="4" t="s">
        <v>69</v>
      </c>
      <c r="B12" s="4">
        <v>465</v>
      </c>
    </row>
    <row r="13" spans="1:2" ht="15" x14ac:dyDescent="0.25">
      <c r="A13" s="2" t="s">
        <v>70</v>
      </c>
      <c r="B13" s="3"/>
    </row>
    <row r="14" spans="1:2" x14ac:dyDescent="0.2">
      <c r="A14" s="4" t="s">
        <v>71</v>
      </c>
      <c r="B14" s="4">
        <v>786</v>
      </c>
    </row>
    <row r="15" spans="1:2" ht="15" x14ac:dyDescent="0.25">
      <c r="A15" s="2" t="s">
        <v>72</v>
      </c>
      <c r="B15" s="3"/>
    </row>
    <row r="16" spans="1:2" x14ac:dyDescent="0.2">
      <c r="A16" s="4" t="s">
        <v>73</v>
      </c>
      <c r="B16" s="4">
        <v>177</v>
      </c>
    </row>
    <row r="17" spans="1:2" x14ac:dyDescent="0.2">
      <c r="A17" s="4" t="s">
        <v>74</v>
      </c>
      <c r="B17" s="4">
        <v>287</v>
      </c>
    </row>
    <row r="18" spans="1:2" ht="15" x14ac:dyDescent="0.25">
      <c r="A18" s="2" t="s">
        <v>75</v>
      </c>
      <c r="B18" s="3"/>
    </row>
    <row r="19" spans="1:2" x14ac:dyDescent="0.2">
      <c r="A19" s="4" t="s">
        <v>76</v>
      </c>
      <c r="B19" s="4">
        <v>457</v>
      </c>
    </row>
    <row r="20" spans="1:2" ht="15" x14ac:dyDescent="0.25">
      <c r="A20" s="2" t="s">
        <v>77</v>
      </c>
      <c r="B20" s="3"/>
    </row>
    <row r="21" spans="1:2" x14ac:dyDescent="0.2">
      <c r="A21" s="4" t="s">
        <v>78</v>
      </c>
      <c r="B21" s="4">
        <v>275</v>
      </c>
    </row>
    <row r="22" spans="1:2" ht="15" x14ac:dyDescent="0.25">
      <c r="A22" s="2" t="s">
        <v>79</v>
      </c>
      <c r="B22" s="3"/>
    </row>
    <row r="23" spans="1:2" x14ac:dyDescent="0.2">
      <c r="A23" s="4" t="s">
        <v>80</v>
      </c>
      <c r="B23" s="5">
        <v>1918</v>
      </c>
    </row>
    <row r="24" spans="1:2" ht="15" x14ac:dyDescent="0.25">
      <c r="A24" s="2" t="s">
        <v>81</v>
      </c>
      <c r="B24" s="3"/>
    </row>
    <row r="25" spans="1:2" x14ac:dyDescent="0.2">
      <c r="A25" s="4" t="s">
        <v>82</v>
      </c>
      <c r="B25" s="5">
        <v>1638</v>
      </c>
    </row>
    <row r="26" spans="1:2" ht="15" x14ac:dyDescent="0.25">
      <c r="A26" s="2" t="s">
        <v>83</v>
      </c>
      <c r="B26" s="3"/>
    </row>
    <row r="27" spans="1:2" x14ac:dyDescent="0.2">
      <c r="A27" s="4" t="s">
        <v>84</v>
      </c>
      <c r="B27" s="5">
        <v>1006</v>
      </c>
    </row>
    <row r="28" spans="1:2" ht="15" x14ac:dyDescent="0.25">
      <c r="A28" s="2" t="s">
        <v>85</v>
      </c>
      <c r="B28" s="3"/>
    </row>
    <row r="29" spans="1:2" x14ac:dyDescent="0.2">
      <c r="A29" s="4" t="s">
        <v>86</v>
      </c>
      <c r="B29" s="4">
        <v>147</v>
      </c>
    </row>
    <row r="30" spans="1:2" x14ac:dyDescent="0.2">
      <c r="A30" s="4" t="s">
        <v>87</v>
      </c>
      <c r="B30" s="4">
        <v>136</v>
      </c>
    </row>
    <row r="31" spans="1:2" x14ac:dyDescent="0.2">
      <c r="A31" s="4" t="s">
        <v>88</v>
      </c>
      <c r="B31" s="4">
        <v>230</v>
      </c>
    </row>
    <row r="32" spans="1:2" x14ac:dyDescent="0.2">
      <c r="A32" s="4" t="s">
        <v>89</v>
      </c>
      <c r="B32" s="4">
        <v>181</v>
      </c>
    </row>
    <row r="33" spans="1:2" x14ac:dyDescent="0.2">
      <c r="A33" s="4" t="s">
        <v>90</v>
      </c>
      <c r="B33" s="4">
        <v>87</v>
      </c>
    </row>
    <row r="34" spans="1:2" x14ac:dyDescent="0.2">
      <c r="A34" s="4" t="s">
        <v>91</v>
      </c>
      <c r="B34" s="4">
        <v>80</v>
      </c>
    </row>
    <row r="35" spans="1:2" x14ac:dyDescent="0.2">
      <c r="A35" s="4" t="s">
        <v>92</v>
      </c>
      <c r="B35" s="4">
        <v>129</v>
      </c>
    </row>
    <row r="36" spans="1:2" x14ac:dyDescent="0.2">
      <c r="A36" s="4" t="s">
        <v>93</v>
      </c>
      <c r="B36" s="4">
        <v>206</v>
      </c>
    </row>
    <row r="37" spans="1:2" x14ac:dyDescent="0.2">
      <c r="A37" s="4" t="s">
        <v>94</v>
      </c>
      <c r="B37" s="4">
        <v>51</v>
      </c>
    </row>
    <row r="38" spans="1:2" x14ac:dyDescent="0.2">
      <c r="A38" s="4" t="s">
        <v>95</v>
      </c>
      <c r="B38" s="4">
        <v>242</v>
      </c>
    </row>
    <row r="39" spans="1:2" x14ac:dyDescent="0.2">
      <c r="A39" s="4" t="s">
        <v>96</v>
      </c>
      <c r="B39" s="4">
        <v>258</v>
      </c>
    </row>
    <row r="40" spans="1:2" ht="15" x14ac:dyDescent="0.25">
      <c r="A40" s="2" t="s">
        <v>97</v>
      </c>
      <c r="B40" s="3"/>
    </row>
    <row r="41" spans="1:2" x14ac:dyDescent="0.2">
      <c r="A41" s="4" t="s">
        <v>98</v>
      </c>
      <c r="B41" s="4">
        <v>341</v>
      </c>
    </row>
    <row r="42" spans="1:2" ht="15" x14ac:dyDescent="0.25">
      <c r="A42" s="2" t="s">
        <v>99</v>
      </c>
      <c r="B42" s="3"/>
    </row>
    <row r="43" spans="1:2" x14ac:dyDescent="0.2">
      <c r="A43" s="4" t="s">
        <v>100</v>
      </c>
      <c r="B43" s="5">
        <v>1711</v>
      </c>
    </row>
    <row r="44" spans="1:2" x14ac:dyDescent="0.2">
      <c r="A44" s="4" t="s">
        <v>101</v>
      </c>
      <c r="B44" s="5">
        <v>3379</v>
      </c>
    </row>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000"/>
  <sheetViews>
    <sheetView workbookViewId="0"/>
  </sheetViews>
  <sheetFormatPr defaultColWidth="12.625" defaultRowHeight="15" customHeight="1" x14ac:dyDescent="0.2"/>
  <cols>
    <col min="1" max="1" width="92.625" customWidth="1"/>
    <col min="2" max="26" width="7.625" customWidth="1"/>
  </cols>
  <sheetData>
    <row r="1" spans="1:1" x14ac:dyDescent="0.25">
      <c r="A1" s="6" t="s">
        <v>102</v>
      </c>
    </row>
    <row r="2" spans="1:1" x14ac:dyDescent="0.25">
      <c r="A2" s="7" t="s">
        <v>103</v>
      </c>
    </row>
    <row r="3" spans="1:1" x14ac:dyDescent="0.25">
      <c r="A3" s="7" t="s">
        <v>104</v>
      </c>
    </row>
    <row r="4" spans="1:1" x14ac:dyDescent="0.25">
      <c r="A4" s="7" t="s">
        <v>105</v>
      </c>
    </row>
    <row r="5" spans="1:1" ht="60" x14ac:dyDescent="0.25">
      <c r="A5" s="8" t="s">
        <v>106</v>
      </c>
    </row>
    <row r="6" spans="1:1" x14ac:dyDescent="0.25">
      <c r="A6" s="7" t="s">
        <v>107</v>
      </c>
    </row>
    <row r="7" spans="1:1" x14ac:dyDescent="0.25">
      <c r="A7" s="7" t="s">
        <v>108</v>
      </c>
    </row>
    <row r="8" spans="1:1" x14ac:dyDescent="0.25">
      <c r="A8" s="7" t="s">
        <v>109</v>
      </c>
    </row>
    <row r="9" spans="1:1" x14ac:dyDescent="0.25">
      <c r="A9" s="7" t="s">
        <v>110</v>
      </c>
    </row>
    <row r="10" spans="1:1" x14ac:dyDescent="0.25">
      <c r="A10" s="6" t="s">
        <v>111</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1:A1000"/>
  <sheetViews>
    <sheetView workbookViewId="0"/>
  </sheetViews>
  <sheetFormatPr defaultColWidth="12.625" defaultRowHeight="15" customHeight="1" x14ac:dyDescent="0.2"/>
  <cols>
    <col min="1" max="26" width="7.625" customWidth="1"/>
  </cols>
  <sheetData>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Weekly Data</vt:lpstr>
      <vt:lpstr>Sheet1</vt:lpstr>
      <vt:lpstr>Total Count data (31 counters)</vt:lpstr>
      <vt:lpstr>Pedestrian Counts (14 counters)</vt:lpstr>
      <vt:lpstr>Bike Counts (14 counters)</vt:lpstr>
      <vt:lpstr>Counter Locations</vt:lpstr>
      <vt:lpstr>Methodology</vt:lpstr>
      <vt:lpstr>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Torsha Bhattacharya</dc:creator>
  <cp:lastModifiedBy>will</cp:lastModifiedBy>
  <dcterms:created xsi:type="dcterms:W3CDTF">2020-03-26T17:43:34Z</dcterms:created>
  <dcterms:modified xsi:type="dcterms:W3CDTF">2021-01-04T18:47:33Z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0x010100D3029ECCF628344C921C0FEDB803640B</vt:lpwstr>
  </property>
</Properties>
</file>